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workbookProtection workbookPassword="ED91" lockStructure="1"/>
  <bookViews>
    <workbookView xWindow="0" yWindow="0" windowWidth="11445" windowHeight="5715" tabRatio="504" firstSheet="1" activeTab="2"/>
  </bookViews>
  <sheets>
    <sheet name="Language Translation sheet" sheetId="38" state="hidden" r:id="rId1"/>
    <sheet name="Cover sheet" sheetId="6" r:id="rId2"/>
    <sheet name="2016" sheetId="53" r:id="rId3"/>
    <sheet name="GARPR NFM 2015" sheetId="3" state="hidden" r:id="rId4"/>
    <sheet name="Cross Walk" sheetId="2" state="hidden" r:id="rId5"/>
    <sheet name="2015" sheetId="58" r:id="rId6"/>
    <sheet name="2014" sheetId="59" r:id="rId7"/>
    <sheet name="2013" sheetId="60" r:id="rId8"/>
    <sheet name="2012" sheetId="61" r:id="rId9"/>
    <sheet name="Lists" sheetId="12" state="hidden" r:id="rId10"/>
    <sheet name="Sheet2" sheetId="39" state="hidden" r:id="rId11"/>
    <sheet name="Sheet3" sheetId="40" state="hidden" r:id="rId12"/>
    <sheet name="Cover Database" sheetId="47" state="hidden" r:id="rId13"/>
    <sheet name="Exchange Rates" sheetId="42" state="hidden" r:id="rId14"/>
    <sheet name="Exp Database" sheetId="49" state="hidden" r:id="rId15"/>
    <sheet name="Exp with units conversion" sheetId="50" state="hidden" r:id="rId16"/>
    <sheet name="Check_sheet_Row" sheetId="48" state="hidden" r:id="rId17"/>
    <sheet name="Description" sheetId="51" state="hidden" r:id="rId18"/>
    <sheet name="Sheet4" sheetId="52" state="hidden" r:id="rId19"/>
    <sheet name="Sheet5" sheetId="54" state="hidden" r:id="rId20"/>
    <sheet name="Fx rates update 2016" sheetId="55" state="hidden" r:id="rId21"/>
  </sheets>
  <externalReferences>
    <externalReference r:id="rId22"/>
    <externalReference r:id="rId23"/>
  </externalReferences>
  <definedNames>
    <definedName name="_xlnm._FilterDatabase" localSheetId="13" hidden="1">'Exchange Rates'!$A$1:$R$195</definedName>
    <definedName name="_xlnm._FilterDatabase" localSheetId="14" hidden="1">'Exp Database'!$C$5:$AF$635</definedName>
    <definedName name="_xlnm._FilterDatabase" localSheetId="15" hidden="1">'Exp with units conversion'!$B$5:$AE$635</definedName>
    <definedName name="Country">Lists!$T$2:$T$193</definedName>
    <definedName name="Country1">Lists!$T$2:$T$193</definedName>
    <definedName name="CountryL">'[1]Lists-1'!$T$2:$T$193</definedName>
    <definedName name="CountryList" localSheetId="8">'[1]Lists-1'!#REF!</definedName>
    <definedName name="CountryList" localSheetId="7">'[1]Lists-1'!#REF!</definedName>
    <definedName name="CountryList" localSheetId="6">'[1]Lists-1'!#REF!</definedName>
    <definedName name="CountryList" localSheetId="5">'[1]Lists-1'!#REF!</definedName>
    <definedName name="CountryList" localSheetId="14">'[1]Lists-1'!#REF!</definedName>
    <definedName name="CountryList" localSheetId="15">'[1]Lists-1'!#REF!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45621"/>
</workbook>
</file>

<file path=xl/calcChain.xml><?xml version="1.0" encoding="utf-8"?>
<calcChain xmlns="http://schemas.openxmlformats.org/spreadsheetml/2006/main">
  <c r="R121" i="53" l="1"/>
  <c r="M71" i="53"/>
  <c r="C95" i="53"/>
  <c r="D5" i="48" l="1"/>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N27" i="50"/>
  <c r="O27" i="50"/>
  <c r="P27" i="50"/>
  <c r="Q27" i="50"/>
  <c r="R27" i="50"/>
  <c r="S27" i="50"/>
  <c r="T27" i="50"/>
  <c r="U27" i="50"/>
  <c r="V27" i="50"/>
  <c r="W27" i="50"/>
  <c r="X27" i="50"/>
  <c r="Y27" i="50"/>
  <c r="Z27" i="50"/>
  <c r="AA27" i="50"/>
  <c r="AB27" i="50"/>
  <c r="AC27" i="50"/>
  <c r="AD27" i="50"/>
  <c r="AE27" i="50"/>
  <c r="N42" i="50"/>
  <c r="O42" i="50"/>
  <c r="P42" i="50"/>
  <c r="Q42" i="50"/>
  <c r="R42" i="50"/>
  <c r="S42" i="50"/>
  <c r="T42" i="50"/>
  <c r="U42" i="50"/>
  <c r="V42" i="50"/>
  <c r="W42" i="50"/>
  <c r="X42" i="50"/>
  <c r="Y42" i="50"/>
  <c r="Z42" i="50"/>
  <c r="AA42" i="50"/>
  <c r="AB42" i="50"/>
  <c r="AC42" i="50"/>
  <c r="AD42" i="50"/>
  <c r="AE42" i="50"/>
  <c r="N88" i="50"/>
  <c r="O88" i="50"/>
  <c r="P88" i="50"/>
  <c r="Q88" i="50"/>
  <c r="R88" i="50"/>
  <c r="S88" i="50"/>
  <c r="T88" i="50"/>
  <c r="U88" i="50"/>
  <c r="V88" i="50"/>
  <c r="W88" i="50"/>
  <c r="X88" i="50"/>
  <c r="Y88" i="50"/>
  <c r="Z88" i="50"/>
  <c r="AA88" i="50"/>
  <c r="AB88" i="50"/>
  <c r="AC88" i="50"/>
  <c r="AD88" i="50"/>
  <c r="AE88" i="50"/>
  <c r="N90" i="50"/>
  <c r="O90" i="50"/>
  <c r="P90" i="50"/>
  <c r="Q90" i="50"/>
  <c r="R90" i="50"/>
  <c r="S90" i="50"/>
  <c r="T90" i="50"/>
  <c r="U90" i="50"/>
  <c r="V90" i="50"/>
  <c r="W90" i="50"/>
  <c r="X90" i="50"/>
  <c r="Y90" i="50"/>
  <c r="Z90" i="50"/>
  <c r="AA90" i="50"/>
  <c r="AB90" i="50"/>
  <c r="AC90" i="50"/>
  <c r="AD90" i="50"/>
  <c r="AE90" i="50"/>
  <c r="N92" i="50"/>
  <c r="O92" i="50"/>
  <c r="P92" i="50"/>
  <c r="Q92" i="50"/>
  <c r="R92" i="50"/>
  <c r="S92" i="50"/>
  <c r="T92" i="50"/>
  <c r="U92" i="50"/>
  <c r="V92" i="50"/>
  <c r="W92" i="50"/>
  <c r="X92" i="50"/>
  <c r="Y92" i="50"/>
  <c r="Z92" i="50"/>
  <c r="AA92" i="50"/>
  <c r="AB92" i="50"/>
  <c r="AC92" i="50"/>
  <c r="AD92" i="50"/>
  <c r="AE92" i="50"/>
  <c r="N94" i="50"/>
  <c r="O94" i="50"/>
  <c r="P94" i="50"/>
  <c r="Q94" i="50"/>
  <c r="R94" i="50"/>
  <c r="S94" i="50"/>
  <c r="T94" i="50"/>
  <c r="U94" i="50"/>
  <c r="V94" i="50"/>
  <c r="W94" i="50"/>
  <c r="X94" i="50"/>
  <c r="Y94" i="50"/>
  <c r="Z94" i="50"/>
  <c r="AA94" i="50"/>
  <c r="AB94" i="50"/>
  <c r="AC94" i="50"/>
  <c r="AD94" i="50"/>
  <c r="AE94" i="50"/>
  <c r="N96" i="50"/>
  <c r="O96" i="50"/>
  <c r="P96" i="50"/>
  <c r="Q96" i="50"/>
  <c r="R96" i="50"/>
  <c r="S96" i="50"/>
  <c r="T96" i="50"/>
  <c r="U96" i="50"/>
  <c r="V96" i="50"/>
  <c r="W96" i="50"/>
  <c r="X96" i="50"/>
  <c r="Y96" i="50"/>
  <c r="Z96" i="50"/>
  <c r="AA96" i="50"/>
  <c r="AB96" i="50"/>
  <c r="AC96" i="50"/>
  <c r="AD96" i="50"/>
  <c r="AE96" i="50"/>
  <c r="N104" i="50"/>
  <c r="O104" i="50"/>
  <c r="P104" i="50"/>
  <c r="Q104" i="50"/>
  <c r="R104" i="50"/>
  <c r="S104" i="50"/>
  <c r="T104" i="50"/>
  <c r="U104" i="50"/>
  <c r="V104" i="50"/>
  <c r="W104" i="50"/>
  <c r="X104" i="50"/>
  <c r="Y104" i="50"/>
  <c r="Z104" i="50"/>
  <c r="AA104" i="50"/>
  <c r="AB104" i="50"/>
  <c r="AC104" i="50"/>
  <c r="AD104" i="50"/>
  <c r="AE104" i="50"/>
  <c r="N110" i="50"/>
  <c r="O110" i="50"/>
  <c r="P110" i="50"/>
  <c r="Q110" i="50"/>
  <c r="R110" i="50"/>
  <c r="S110" i="50"/>
  <c r="T110" i="50"/>
  <c r="U110" i="50"/>
  <c r="V110" i="50"/>
  <c r="W110" i="50"/>
  <c r="X110" i="50"/>
  <c r="Y110" i="50"/>
  <c r="Z110" i="50"/>
  <c r="AA110" i="50"/>
  <c r="AB110" i="50"/>
  <c r="AC110" i="50"/>
  <c r="AD110" i="50"/>
  <c r="AE110" i="50"/>
  <c r="N114" i="50"/>
  <c r="O114" i="50"/>
  <c r="P114" i="50"/>
  <c r="Q114" i="50"/>
  <c r="R114" i="50"/>
  <c r="S114" i="50"/>
  <c r="T114" i="50"/>
  <c r="U114" i="50"/>
  <c r="V114" i="50"/>
  <c r="W114" i="50"/>
  <c r="X114" i="50"/>
  <c r="Y114" i="50"/>
  <c r="Z114" i="50"/>
  <c r="AA114" i="50"/>
  <c r="AB114" i="50"/>
  <c r="AC114" i="50"/>
  <c r="AD114" i="50"/>
  <c r="AE114" i="50"/>
  <c r="N116" i="50"/>
  <c r="O116" i="50"/>
  <c r="P116" i="50"/>
  <c r="Q116" i="50"/>
  <c r="R116" i="50"/>
  <c r="S116" i="50"/>
  <c r="T116" i="50"/>
  <c r="U116" i="50"/>
  <c r="V116" i="50"/>
  <c r="W116" i="50"/>
  <c r="X116" i="50"/>
  <c r="Y116" i="50"/>
  <c r="Z116" i="50"/>
  <c r="AA116" i="50"/>
  <c r="AB116" i="50"/>
  <c r="AC116" i="50"/>
  <c r="AD116" i="50"/>
  <c r="AE116" i="50"/>
  <c r="N118" i="50"/>
  <c r="O118" i="50"/>
  <c r="P118" i="50"/>
  <c r="Q118" i="50"/>
  <c r="R118" i="50"/>
  <c r="S118" i="50"/>
  <c r="T118" i="50"/>
  <c r="U118" i="50"/>
  <c r="V118" i="50"/>
  <c r="W118" i="50"/>
  <c r="X118" i="50"/>
  <c r="Y118" i="50"/>
  <c r="Z118" i="50"/>
  <c r="AA118" i="50"/>
  <c r="AB118" i="50"/>
  <c r="AC118" i="50"/>
  <c r="AD118" i="50"/>
  <c r="AE118" i="50"/>
  <c r="N119" i="50"/>
  <c r="O119" i="50"/>
  <c r="P119" i="50"/>
  <c r="Q119" i="50"/>
  <c r="R119" i="50"/>
  <c r="S119" i="50"/>
  <c r="T119" i="50"/>
  <c r="U119" i="50"/>
  <c r="V119" i="50"/>
  <c r="W119" i="50"/>
  <c r="X119" i="50"/>
  <c r="Y119" i="50"/>
  <c r="Z119" i="50"/>
  <c r="AA119" i="50"/>
  <c r="AB119" i="50"/>
  <c r="AC119" i="50"/>
  <c r="AD119" i="50"/>
  <c r="AE119" i="50"/>
  <c r="N120" i="50"/>
  <c r="O120" i="50"/>
  <c r="P120" i="50"/>
  <c r="Q120" i="50"/>
  <c r="R120" i="50"/>
  <c r="S120" i="50"/>
  <c r="T120" i="50"/>
  <c r="U120" i="50"/>
  <c r="V120" i="50"/>
  <c r="W120" i="50"/>
  <c r="X120" i="50"/>
  <c r="Y120" i="50"/>
  <c r="Z120" i="50"/>
  <c r="AA120" i="50"/>
  <c r="AB120" i="50"/>
  <c r="AC120" i="50"/>
  <c r="AD120" i="50"/>
  <c r="AE120" i="50"/>
  <c r="N121" i="50"/>
  <c r="O121" i="50"/>
  <c r="P121" i="50"/>
  <c r="Q121" i="50"/>
  <c r="R121" i="50"/>
  <c r="S121" i="50"/>
  <c r="T121" i="50"/>
  <c r="U121" i="50"/>
  <c r="V121" i="50"/>
  <c r="W121" i="50"/>
  <c r="X121" i="50"/>
  <c r="Y121" i="50"/>
  <c r="Z121" i="50"/>
  <c r="AA121" i="50"/>
  <c r="AB121" i="50"/>
  <c r="AC121" i="50"/>
  <c r="AD121" i="50"/>
  <c r="AE121" i="50"/>
  <c r="N122" i="50"/>
  <c r="O122" i="50"/>
  <c r="P122" i="50"/>
  <c r="Q122" i="50"/>
  <c r="R122" i="50"/>
  <c r="S122" i="50"/>
  <c r="T122" i="50"/>
  <c r="U122" i="50"/>
  <c r="V122" i="50"/>
  <c r="W122" i="50"/>
  <c r="X122" i="50"/>
  <c r="Y122" i="50"/>
  <c r="Z122" i="50"/>
  <c r="AA122" i="50"/>
  <c r="AB122" i="50"/>
  <c r="AC122" i="50"/>
  <c r="AD122" i="50"/>
  <c r="AE122" i="50"/>
  <c r="N123" i="50"/>
  <c r="O123" i="50"/>
  <c r="P123" i="50"/>
  <c r="Q123" i="50"/>
  <c r="R123" i="50"/>
  <c r="S123" i="50"/>
  <c r="T123" i="50"/>
  <c r="U123" i="50"/>
  <c r="V123" i="50"/>
  <c r="W123" i="50"/>
  <c r="X123" i="50"/>
  <c r="Y123" i="50"/>
  <c r="Z123" i="50"/>
  <c r="AA123" i="50"/>
  <c r="AB123" i="50"/>
  <c r="AC123" i="50"/>
  <c r="AD123" i="50"/>
  <c r="AE123" i="50"/>
  <c r="N124" i="50"/>
  <c r="O124" i="50"/>
  <c r="P124" i="50"/>
  <c r="Q124" i="50"/>
  <c r="R124" i="50"/>
  <c r="S124" i="50"/>
  <c r="T124" i="50"/>
  <c r="U124" i="50"/>
  <c r="V124" i="50"/>
  <c r="W124" i="50"/>
  <c r="X124" i="50"/>
  <c r="Y124" i="50"/>
  <c r="Z124" i="50"/>
  <c r="AA124" i="50"/>
  <c r="AB124" i="50"/>
  <c r="AC124" i="50"/>
  <c r="AD124" i="50"/>
  <c r="AE124" i="50"/>
  <c r="N125" i="50"/>
  <c r="O125" i="50"/>
  <c r="P125" i="50"/>
  <c r="Q125" i="50"/>
  <c r="R125" i="50"/>
  <c r="S125" i="50"/>
  <c r="T125" i="50"/>
  <c r="U125" i="50"/>
  <c r="V125" i="50"/>
  <c r="W125" i="50"/>
  <c r="X125" i="50"/>
  <c r="Y125" i="50"/>
  <c r="Z125" i="50"/>
  <c r="AA125" i="50"/>
  <c r="AB125" i="50"/>
  <c r="AC125" i="50"/>
  <c r="AD125" i="50"/>
  <c r="AE125" i="50"/>
  <c r="N126" i="50"/>
  <c r="O126" i="50"/>
  <c r="P126" i="50"/>
  <c r="Q126" i="50"/>
  <c r="R126" i="50"/>
  <c r="S126" i="50"/>
  <c r="T126" i="50"/>
  <c r="U126" i="50"/>
  <c r="V126" i="50"/>
  <c r="W126" i="50"/>
  <c r="X126" i="50"/>
  <c r="Y126" i="50"/>
  <c r="Z126" i="50"/>
  <c r="AA126" i="50"/>
  <c r="AB126" i="50"/>
  <c r="AC126" i="50"/>
  <c r="AD126" i="50"/>
  <c r="AE126" i="50"/>
  <c r="N127" i="50"/>
  <c r="O127" i="50"/>
  <c r="P127" i="50"/>
  <c r="Q127" i="50"/>
  <c r="R127" i="50"/>
  <c r="S127" i="50"/>
  <c r="T127" i="50"/>
  <c r="U127" i="50"/>
  <c r="V127" i="50"/>
  <c r="W127" i="50"/>
  <c r="X127" i="50"/>
  <c r="Y127" i="50"/>
  <c r="Z127" i="50"/>
  <c r="AA127" i="50"/>
  <c r="AB127" i="50"/>
  <c r="AC127" i="50"/>
  <c r="AD127" i="50"/>
  <c r="AE127" i="50"/>
  <c r="N128" i="50"/>
  <c r="O128" i="50"/>
  <c r="P128" i="50"/>
  <c r="Q128" i="50"/>
  <c r="R128" i="50"/>
  <c r="S128" i="50"/>
  <c r="T128" i="50"/>
  <c r="U128" i="50"/>
  <c r="V128" i="50"/>
  <c r="W128" i="50"/>
  <c r="X128" i="50"/>
  <c r="Y128" i="50"/>
  <c r="Z128" i="50"/>
  <c r="AA128" i="50"/>
  <c r="AB128" i="50"/>
  <c r="AC128" i="50"/>
  <c r="AD128" i="50"/>
  <c r="AE128" i="50"/>
  <c r="N129" i="50"/>
  <c r="O129" i="50"/>
  <c r="P129" i="50"/>
  <c r="Q129" i="50"/>
  <c r="R129" i="50"/>
  <c r="S129" i="50"/>
  <c r="T129" i="50"/>
  <c r="U129" i="50"/>
  <c r="V129" i="50"/>
  <c r="W129" i="50"/>
  <c r="X129" i="50"/>
  <c r="Y129" i="50"/>
  <c r="Z129" i="50"/>
  <c r="AA129" i="50"/>
  <c r="AB129" i="50"/>
  <c r="AC129" i="50"/>
  <c r="AD129" i="50"/>
  <c r="AE129" i="50"/>
  <c r="N130" i="50"/>
  <c r="O130" i="50"/>
  <c r="P130" i="50"/>
  <c r="Q130" i="50"/>
  <c r="R130" i="50"/>
  <c r="S130" i="50"/>
  <c r="T130" i="50"/>
  <c r="U130" i="50"/>
  <c r="V130" i="50"/>
  <c r="W130" i="50"/>
  <c r="X130" i="50"/>
  <c r="Y130" i="50"/>
  <c r="Z130" i="50"/>
  <c r="AA130" i="50"/>
  <c r="AB130" i="50"/>
  <c r="AC130" i="50"/>
  <c r="AD130" i="50"/>
  <c r="AE130" i="50"/>
  <c r="N131" i="50"/>
  <c r="O131" i="50"/>
  <c r="P131" i="50"/>
  <c r="Q131" i="50"/>
  <c r="R131" i="50"/>
  <c r="S131" i="50"/>
  <c r="T131" i="50"/>
  <c r="U131" i="50"/>
  <c r="V131" i="50"/>
  <c r="W131" i="50"/>
  <c r="X131" i="50"/>
  <c r="Y131" i="50"/>
  <c r="Z131" i="50"/>
  <c r="AA131" i="50"/>
  <c r="AB131" i="50"/>
  <c r="AC131" i="50"/>
  <c r="AD131" i="50"/>
  <c r="AE131" i="50"/>
  <c r="N132" i="50"/>
  <c r="O132" i="50"/>
  <c r="P132" i="50"/>
  <c r="Q132" i="50"/>
  <c r="R132" i="50"/>
  <c r="S132" i="50"/>
  <c r="T132" i="50"/>
  <c r="U132" i="50"/>
  <c r="V132" i="50"/>
  <c r="W132" i="50"/>
  <c r="X132" i="50"/>
  <c r="Y132" i="50"/>
  <c r="Z132" i="50"/>
  <c r="AA132" i="50"/>
  <c r="AB132" i="50"/>
  <c r="AC132" i="50"/>
  <c r="AD132" i="50"/>
  <c r="AE132" i="50"/>
  <c r="N133" i="50"/>
  <c r="O133" i="50"/>
  <c r="P133" i="50"/>
  <c r="Q133" i="50"/>
  <c r="R133" i="50"/>
  <c r="S133" i="50"/>
  <c r="T133" i="50"/>
  <c r="U133" i="50"/>
  <c r="V133" i="50"/>
  <c r="W133" i="50"/>
  <c r="X133" i="50"/>
  <c r="Y133" i="50"/>
  <c r="Z133" i="50"/>
  <c r="AA133" i="50"/>
  <c r="AB133" i="50"/>
  <c r="AC133" i="50"/>
  <c r="AD133" i="50"/>
  <c r="AE133" i="50"/>
  <c r="N134" i="50"/>
  <c r="O134" i="50"/>
  <c r="P134" i="50"/>
  <c r="Q134" i="50"/>
  <c r="R134" i="50"/>
  <c r="S134" i="50"/>
  <c r="T134" i="50"/>
  <c r="U134" i="50"/>
  <c r="V134" i="50"/>
  <c r="W134" i="50"/>
  <c r="X134" i="50"/>
  <c r="Y134" i="50"/>
  <c r="Z134" i="50"/>
  <c r="AA134" i="50"/>
  <c r="AB134" i="50"/>
  <c r="AC134" i="50"/>
  <c r="AD134" i="50"/>
  <c r="AE134" i="50"/>
  <c r="N135" i="50"/>
  <c r="O135" i="50"/>
  <c r="P135" i="50"/>
  <c r="Q135" i="50"/>
  <c r="R135" i="50"/>
  <c r="S135" i="50"/>
  <c r="T135" i="50"/>
  <c r="U135" i="50"/>
  <c r="V135" i="50"/>
  <c r="W135" i="50"/>
  <c r="X135" i="50"/>
  <c r="Y135" i="50"/>
  <c r="Z135" i="50"/>
  <c r="AA135" i="50"/>
  <c r="AB135" i="50"/>
  <c r="AC135" i="50"/>
  <c r="AD135" i="50"/>
  <c r="AE135" i="50"/>
  <c r="N136" i="50"/>
  <c r="O136" i="50"/>
  <c r="P136" i="50"/>
  <c r="Q136" i="50"/>
  <c r="R136" i="50"/>
  <c r="S136" i="50"/>
  <c r="T136" i="50"/>
  <c r="U136" i="50"/>
  <c r="V136" i="50"/>
  <c r="W136" i="50"/>
  <c r="X136" i="50"/>
  <c r="Y136" i="50"/>
  <c r="Z136" i="50"/>
  <c r="AA136" i="50"/>
  <c r="AB136" i="50"/>
  <c r="AC136" i="50"/>
  <c r="AD136" i="50"/>
  <c r="AE136" i="50"/>
  <c r="N137" i="50"/>
  <c r="O137" i="50"/>
  <c r="P137" i="50"/>
  <c r="Q137" i="50"/>
  <c r="R137" i="50"/>
  <c r="S137" i="50"/>
  <c r="T137" i="50"/>
  <c r="U137" i="50"/>
  <c r="V137" i="50"/>
  <c r="W137" i="50"/>
  <c r="X137" i="50"/>
  <c r="Y137" i="50"/>
  <c r="Z137" i="50"/>
  <c r="AA137" i="50"/>
  <c r="AB137" i="50"/>
  <c r="AC137" i="50"/>
  <c r="AD137" i="50"/>
  <c r="AE137" i="50"/>
  <c r="N138" i="50"/>
  <c r="O138" i="50"/>
  <c r="P138" i="50"/>
  <c r="Q138" i="50"/>
  <c r="R138" i="50"/>
  <c r="S138" i="50"/>
  <c r="T138" i="50"/>
  <c r="U138" i="50"/>
  <c r="V138" i="50"/>
  <c r="W138" i="50"/>
  <c r="X138" i="50"/>
  <c r="Y138" i="50"/>
  <c r="Z138" i="50"/>
  <c r="AA138" i="50"/>
  <c r="AB138" i="50"/>
  <c r="AC138" i="50"/>
  <c r="AD138" i="50"/>
  <c r="AE138" i="50"/>
  <c r="N139" i="50"/>
  <c r="O139" i="50"/>
  <c r="P139" i="50"/>
  <c r="Q139" i="50"/>
  <c r="R139" i="50"/>
  <c r="S139" i="50"/>
  <c r="T139" i="50"/>
  <c r="U139" i="50"/>
  <c r="V139" i="50"/>
  <c r="W139" i="50"/>
  <c r="X139" i="50"/>
  <c r="Y139" i="50"/>
  <c r="Z139" i="50"/>
  <c r="AA139" i="50"/>
  <c r="AB139" i="50"/>
  <c r="AC139" i="50"/>
  <c r="AD139" i="50"/>
  <c r="AE139" i="50"/>
  <c r="N140" i="50"/>
  <c r="O140" i="50"/>
  <c r="P140" i="50"/>
  <c r="Q140" i="50"/>
  <c r="R140" i="50"/>
  <c r="S140" i="50"/>
  <c r="T140" i="50"/>
  <c r="U140" i="50"/>
  <c r="V140" i="50"/>
  <c r="W140" i="50"/>
  <c r="X140" i="50"/>
  <c r="Y140" i="50"/>
  <c r="Z140" i="50"/>
  <c r="AA140" i="50"/>
  <c r="AB140" i="50"/>
  <c r="AC140" i="50"/>
  <c r="AD140" i="50"/>
  <c r="AE140" i="50"/>
  <c r="N141" i="50"/>
  <c r="O141" i="50"/>
  <c r="P141" i="50"/>
  <c r="Q141" i="50"/>
  <c r="R141" i="50"/>
  <c r="S141" i="50"/>
  <c r="T141" i="50"/>
  <c r="U141" i="50"/>
  <c r="V141" i="50"/>
  <c r="W141" i="50"/>
  <c r="X141" i="50"/>
  <c r="Y141" i="50"/>
  <c r="Z141" i="50"/>
  <c r="AA141" i="50"/>
  <c r="AB141" i="50"/>
  <c r="AC141" i="50"/>
  <c r="AD141" i="50"/>
  <c r="AE141" i="50"/>
  <c r="N142" i="50"/>
  <c r="O142" i="50"/>
  <c r="P142" i="50"/>
  <c r="Q142" i="50"/>
  <c r="R142" i="50"/>
  <c r="S142" i="50"/>
  <c r="T142" i="50"/>
  <c r="U142" i="50"/>
  <c r="V142" i="50"/>
  <c r="W142" i="50"/>
  <c r="X142" i="50"/>
  <c r="Y142" i="50"/>
  <c r="Z142" i="50"/>
  <c r="AA142" i="50"/>
  <c r="AB142" i="50"/>
  <c r="AC142" i="50"/>
  <c r="AD142" i="50"/>
  <c r="AE142" i="50"/>
  <c r="N143" i="50"/>
  <c r="O143" i="50"/>
  <c r="P143" i="50"/>
  <c r="Q143" i="50"/>
  <c r="R143" i="50"/>
  <c r="S143" i="50"/>
  <c r="T143" i="50"/>
  <c r="U143" i="50"/>
  <c r="V143" i="50"/>
  <c r="W143" i="50"/>
  <c r="X143" i="50"/>
  <c r="Y143" i="50"/>
  <c r="Z143" i="50"/>
  <c r="AA143" i="50"/>
  <c r="AB143" i="50"/>
  <c r="AC143" i="50"/>
  <c r="AD143" i="50"/>
  <c r="AE143" i="50"/>
  <c r="N144" i="50"/>
  <c r="O144" i="50"/>
  <c r="P144" i="50"/>
  <c r="Q144" i="50"/>
  <c r="R144" i="50"/>
  <c r="S144" i="50"/>
  <c r="T144" i="50"/>
  <c r="U144" i="50"/>
  <c r="V144" i="50"/>
  <c r="W144" i="50"/>
  <c r="X144" i="50"/>
  <c r="Y144" i="50"/>
  <c r="Z144" i="50"/>
  <c r="AA144" i="50"/>
  <c r="AB144" i="50"/>
  <c r="AC144" i="50"/>
  <c r="AD144" i="50"/>
  <c r="AE144" i="50"/>
  <c r="N145" i="50"/>
  <c r="O145" i="50"/>
  <c r="P145" i="50"/>
  <c r="Q145" i="50"/>
  <c r="R145" i="50"/>
  <c r="S145" i="50"/>
  <c r="T145" i="50"/>
  <c r="U145" i="50"/>
  <c r="V145" i="50"/>
  <c r="W145" i="50"/>
  <c r="X145" i="50"/>
  <c r="Y145" i="50"/>
  <c r="Z145" i="50"/>
  <c r="AA145" i="50"/>
  <c r="AB145" i="50"/>
  <c r="AC145" i="50"/>
  <c r="AD145" i="50"/>
  <c r="AE145" i="50"/>
  <c r="N146" i="50"/>
  <c r="O146" i="50"/>
  <c r="P146" i="50"/>
  <c r="Q146" i="50"/>
  <c r="R146" i="50"/>
  <c r="S146" i="50"/>
  <c r="T146" i="50"/>
  <c r="U146" i="50"/>
  <c r="V146" i="50"/>
  <c r="W146" i="50"/>
  <c r="X146" i="50"/>
  <c r="Y146" i="50"/>
  <c r="Z146" i="50"/>
  <c r="AA146" i="50"/>
  <c r="AB146" i="50"/>
  <c r="AC146" i="50"/>
  <c r="AD146" i="50"/>
  <c r="AE146" i="50"/>
  <c r="N147" i="50"/>
  <c r="O147" i="50"/>
  <c r="P147" i="50"/>
  <c r="Q147" i="50"/>
  <c r="R147" i="50"/>
  <c r="S147" i="50"/>
  <c r="T147" i="50"/>
  <c r="U147" i="50"/>
  <c r="V147" i="50"/>
  <c r="W147" i="50"/>
  <c r="X147" i="50"/>
  <c r="Y147" i="50"/>
  <c r="Z147" i="50"/>
  <c r="AA147" i="50"/>
  <c r="AB147" i="50"/>
  <c r="AC147" i="50"/>
  <c r="AD147" i="50"/>
  <c r="AE147" i="50"/>
  <c r="N148" i="50"/>
  <c r="O148" i="50"/>
  <c r="P148" i="50"/>
  <c r="Q148" i="50"/>
  <c r="R148" i="50"/>
  <c r="S148" i="50"/>
  <c r="T148" i="50"/>
  <c r="U148" i="50"/>
  <c r="V148" i="50"/>
  <c r="W148" i="50"/>
  <c r="X148" i="50"/>
  <c r="Y148" i="50"/>
  <c r="Z148" i="50"/>
  <c r="AA148" i="50"/>
  <c r="AB148" i="50"/>
  <c r="AC148" i="50"/>
  <c r="AD148" i="50"/>
  <c r="AE148" i="50"/>
  <c r="N149" i="50"/>
  <c r="O149" i="50"/>
  <c r="P149" i="50"/>
  <c r="Q149" i="50"/>
  <c r="R149" i="50"/>
  <c r="S149" i="50"/>
  <c r="T149" i="50"/>
  <c r="U149" i="50"/>
  <c r="V149" i="50"/>
  <c r="W149" i="50"/>
  <c r="X149" i="50"/>
  <c r="Y149" i="50"/>
  <c r="Z149" i="50"/>
  <c r="AA149" i="50"/>
  <c r="AB149" i="50"/>
  <c r="AC149" i="50"/>
  <c r="AD149" i="50"/>
  <c r="AE149" i="50"/>
  <c r="N150" i="50"/>
  <c r="O150" i="50"/>
  <c r="P150" i="50"/>
  <c r="Q150" i="50"/>
  <c r="R150" i="50"/>
  <c r="S150" i="50"/>
  <c r="T150" i="50"/>
  <c r="U150" i="50"/>
  <c r="V150" i="50"/>
  <c r="W150" i="50"/>
  <c r="X150" i="50"/>
  <c r="Y150" i="50"/>
  <c r="Z150" i="50"/>
  <c r="AA150" i="50"/>
  <c r="AB150" i="50"/>
  <c r="AC150" i="50"/>
  <c r="AD150" i="50"/>
  <c r="AE150" i="50"/>
  <c r="N151" i="50"/>
  <c r="O151" i="50"/>
  <c r="P151" i="50"/>
  <c r="Q151" i="50"/>
  <c r="R151" i="50"/>
  <c r="S151" i="50"/>
  <c r="T151" i="50"/>
  <c r="U151" i="50"/>
  <c r="V151" i="50"/>
  <c r="W151" i="50"/>
  <c r="X151" i="50"/>
  <c r="Y151" i="50"/>
  <c r="Z151" i="50"/>
  <c r="AA151" i="50"/>
  <c r="AB151" i="50"/>
  <c r="AC151" i="50"/>
  <c r="AD151" i="50"/>
  <c r="AE151" i="50"/>
  <c r="N152" i="50"/>
  <c r="O152" i="50"/>
  <c r="P152" i="50"/>
  <c r="Q152" i="50"/>
  <c r="R152" i="50"/>
  <c r="S152" i="50"/>
  <c r="T152" i="50"/>
  <c r="U152" i="50"/>
  <c r="V152" i="50"/>
  <c r="W152" i="50"/>
  <c r="X152" i="50"/>
  <c r="Y152" i="50"/>
  <c r="Z152" i="50"/>
  <c r="AA152" i="50"/>
  <c r="AB152" i="50"/>
  <c r="AC152" i="50"/>
  <c r="AD152" i="50"/>
  <c r="AE152" i="50"/>
  <c r="N153" i="50"/>
  <c r="O153" i="50"/>
  <c r="P153" i="50"/>
  <c r="Q153" i="50"/>
  <c r="R153" i="50"/>
  <c r="S153" i="50"/>
  <c r="T153" i="50"/>
  <c r="U153" i="50"/>
  <c r="V153" i="50"/>
  <c r="W153" i="50"/>
  <c r="X153" i="50"/>
  <c r="Y153" i="50"/>
  <c r="Z153" i="50"/>
  <c r="AA153" i="50"/>
  <c r="AB153" i="50"/>
  <c r="AC153" i="50"/>
  <c r="AD153" i="50"/>
  <c r="AE153" i="50"/>
  <c r="N154" i="50"/>
  <c r="O154" i="50"/>
  <c r="P154" i="50"/>
  <c r="Q154" i="50"/>
  <c r="R154" i="50"/>
  <c r="S154" i="50"/>
  <c r="T154" i="50"/>
  <c r="U154" i="50"/>
  <c r="V154" i="50"/>
  <c r="W154" i="50"/>
  <c r="X154" i="50"/>
  <c r="Y154" i="50"/>
  <c r="Z154" i="50"/>
  <c r="AA154" i="50"/>
  <c r="AB154" i="50"/>
  <c r="AC154" i="50"/>
  <c r="AD154" i="50"/>
  <c r="AE154" i="50"/>
  <c r="N155" i="50"/>
  <c r="O155" i="50"/>
  <c r="P155" i="50"/>
  <c r="Q155" i="50"/>
  <c r="R155" i="50"/>
  <c r="S155" i="50"/>
  <c r="T155" i="50"/>
  <c r="U155" i="50"/>
  <c r="V155" i="50"/>
  <c r="W155" i="50"/>
  <c r="X155" i="50"/>
  <c r="Y155" i="50"/>
  <c r="Z155" i="50"/>
  <c r="AA155" i="50"/>
  <c r="AB155" i="50"/>
  <c r="AC155" i="50"/>
  <c r="AD155" i="50"/>
  <c r="AE155" i="50"/>
  <c r="N156" i="50"/>
  <c r="O156" i="50"/>
  <c r="P156" i="50"/>
  <c r="Q156" i="50"/>
  <c r="R156" i="50"/>
  <c r="S156" i="50"/>
  <c r="T156" i="50"/>
  <c r="U156" i="50"/>
  <c r="V156" i="50"/>
  <c r="W156" i="50"/>
  <c r="X156" i="50"/>
  <c r="Y156" i="50"/>
  <c r="Z156" i="50"/>
  <c r="AA156" i="50"/>
  <c r="AB156" i="50"/>
  <c r="AC156" i="50"/>
  <c r="AD156" i="50"/>
  <c r="AE156" i="50"/>
  <c r="N157" i="50"/>
  <c r="O157" i="50"/>
  <c r="P157" i="50"/>
  <c r="Q157" i="50"/>
  <c r="R157" i="50"/>
  <c r="S157" i="50"/>
  <c r="T157" i="50"/>
  <c r="U157" i="50"/>
  <c r="V157" i="50"/>
  <c r="W157" i="50"/>
  <c r="X157" i="50"/>
  <c r="Y157" i="50"/>
  <c r="Z157" i="50"/>
  <c r="AA157" i="50"/>
  <c r="AB157" i="50"/>
  <c r="AC157" i="50"/>
  <c r="AD157" i="50"/>
  <c r="AE157" i="50"/>
  <c r="N158" i="50"/>
  <c r="O158" i="50"/>
  <c r="P158" i="50"/>
  <c r="Q158" i="50"/>
  <c r="R158" i="50"/>
  <c r="S158" i="50"/>
  <c r="T158" i="50"/>
  <c r="U158" i="50"/>
  <c r="V158" i="50"/>
  <c r="W158" i="50"/>
  <c r="X158" i="50"/>
  <c r="Y158" i="50"/>
  <c r="Z158" i="50"/>
  <c r="AA158" i="50"/>
  <c r="AB158" i="50"/>
  <c r="AC158" i="50"/>
  <c r="AD158" i="50"/>
  <c r="AE158" i="50"/>
  <c r="N159" i="50"/>
  <c r="O159" i="50"/>
  <c r="P159" i="50"/>
  <c r="Q159" i="50"/>
  <c r="R159" i="50"/>
  <c r="S159" i="50"/>
  <c r="T159" i="50"/>
  <c r="U159" i="50"/>
  <c r="V159" i="50"/>
  <c r="W159" i="50"/>
  <c r="X159" i="50"/>
  <c r="Y159" i="50"/>
  <c r="Z159" i="50"/>
  <c r="AA159" i="50"/>
  <c r="AB159" i="50"/>
  <c r="AC159" i="50"/>
  <c r="AD159" i="50"/>
  <c r="AE159" i="50"/>
  <c r="N160" i="50"/>
  <c r="O160" i="50"/>
  <c r="P160" i="50"/>
  <c r="Q160" i="50"/>
  <c r="R160" i="50"/>
  <c r="S160" i="50"/>
  <c r="T160" i="50"/>
  <c r="U160" i="50"/>
  <c r="V160" i="50"/>
  <c r="W160" i="50"/>
  <c r="X160" i="50"/>
  <c r="Y160" i="50"/>
  <c r="Z160" i="50"/>
  <c r="AA160" i="50"/>
  <c r="AB160" i="50"/>
  <c r="AC160" i="50"/>
  <c r="AD160" i="50"/>
  <c r="AE160" i="50"/>
  <c r="N161" i="50"/>
  <c r="O161" i="50"/>
  <c r="P161" i="50"/>
  <c r="Q161" i="50"/>
  <c r="R161" i="50"/>
  <c r="S161" i="50"/>
  <c r="T161" i="50"/>
  <c r="U161" i="50"/>
  <c r="V161" i="50"/>
  <c r="W161" i="50"/>
  <c r="X161" i="50"/>
  <c r="Y161" i="50"/>
  <c r="Z161" i="50"/>
  <c r="AA161" i="50"/>
  <c r="AB161" i="50"/>
  <c r="AC161" i="50"/>
  <c r="AD161" i="50"/>
  <c r="AE161" i="50"/>
  <c r="N162" i="50"/>
  <c r="O162" i="50"/>
  <c r="P162" i="50"/>
  <c r="Q162" i="50"/>
  <c r="R162" i="50"/>
  <c r="S162" i="50"/>
  <c r="T162" i="50"/>
  <c r="U162" i="50"/>
  <c r="V162" i="50"/>
  <c r="W162" i="50"/>
  <c r="X162" i="50"/>
  <c r="Y162" i="50"/>
  <c r="Z162" i="50"/>
  <c r="AA162" i="50"/>
  <c r="AB162" i="50"/>
  <c r="AC162" i="50"/>
  <c r="AD162" i="50"/>
  <c r="AE162" i="50"/>
  <c r="N163" i="50"/>
  <c r="O163" i="50"/>
  <c r="P163" i="50"/>
  <c r="Q163" i="50"/>
  <c r="R163" i="50"/>
  <c r="S163" i="50"/>
  <c r="T163" i="50"/>
  <c r="U163" i="50"/>
  <c r="V163" i="50"/>
  <c r="W163" i="50"/>
  <c r="X163" i="50"/>
  <c r="Y163" i="50"/>
  <c r="Z163" i="50"/>
  <c r="AA163" i="50"/>
  <c r="AB163" i="50"/>
  <c r="AC163" i="50"/>
  <c r="AD163" i="50"/>
  <c r="AE163" i="50"/>
  <c r="N164" i="50"/>
  <c r="O164" i="50"/>
  <c r="P164" i="50"/>
  <c r="Q164" i="50"/>
  <c r="R164" i="50"/>
  <c r="S164" i="50"/>
  <c r="T164" i="50"/>
  <c r="U164" i="50"/>
  <c r="V164" i="50"/>
  <c r="W164" i="50"/>
  <c r="X164" i="50"/>
  <c r="Y164" i="50"/>
  <c r="Z164" i="50"/>
  <c r="AA164" i="50"/>
  <c r="AB164" i="50"/>
  <c r="AC164" i="50"/>
  <c r="AD164" i="50"/>
  <c r="AE164" i="50"/>
  <c r="N165" i="50"/>
  <c r="O165" i="50"/>
  <c r="P165" i="50"/>
  <c r="Q165" i="50"/>
  <c r="R165" i="50"/>
  <c r="S165" i="50"/>
  <c r="T165" i="50"/>
  <c r="U165" i="50"/>
  <c r="V165" i="50"/>
  <c r="W165" i="50"/>
  <c r="X165" i="50"/>
  <c r="Y165" i="50"/>
  <c r="Z165" i="50"/>
  <c r="AA165" i="50"/>
  <c r="AB165" i="50"/>
  <c r="AC165" i="50"/>
  <c r="AD165" i="50"/>
  <c r="AE165" i="50"/>
  <c r="N166" i="50"/>
  <c r="O166" i="50"/>
  <c r="P166" i="50"/>
  <c r="Q166" i="50"/>
  <c r="R166" i="50"/>
  <c r="S166" i="50"/>
  <c r="T166" i="50"/>
  <c r="U166" i="50"/>
  <c r="V166" i="50"/>
  <c r="W166" i="50"/>
  <c r="X166" i="50"/>
  <c r="Y166" i="50"/>
  <c r="Z166" i="50"/>
  <c r="AA166" i="50"/>
  <c r="AB166" i="50"/>
  <c r="AC166" i="50"/>
  <c r="AD166" i="50"/>
  <c r="AE166" i="50"/>
  <c r="N167" i="50"/>
  <c r="O167" i="50"/>
  <c r="P167" i="50"/>
  <c r="Q167" i="50"/>
  <c r="R167" i="50"/>
  <c r="S167" i="50"/>
  <c r="T167" i="50"/>
  <c r="U167" i="50"/>
  <c r="V167" i="50"/>
  <c r="W167" i="50"/>
  <c r="X167" i="50"/>
  <c r="Y167" i="50"/>
  <c r="Z167" i="50"/>
  <c r="AA167" i="50"/>
  <c r="AB167" i="50"/>
  <c r="AC167" i="50"/>
  <c r="AD167" i="50"/>
  <c r="AE167" i="50"/>
  <c r="N168" i="50"/>
  <c r="O168" i="50"/>
  <c r="P168" i="50"/>
  <c r="Q168" i="50"/>
  <c r="R168" i="50"/>
  <c r="S168" i="50"/>
  <c r="T168" i="50"/>
  <c r="U168" i="50"/>
  <c r="V168" i="50"/>
  <c r="W168" i="50"/>
  <c r="X168" i="50"/>
  <c r="Y168" i="50"/>
  <c r="Z168" i="50"/>
  <c r="AA168" i="50"/>
  <c r="AB168" i="50"/>
  <c r="AC168" i="50"/>
  <c r="AD168" i="50"/>
  <c r="AE168" i="50"/>
  <c r="N169" i="50"/>
  <c r="O169" i="50"/>
  <c r="P169" i="50"/>
  <c r="Q169" i="50"/>
  <c r="R169" i="50"/>
  <c r="S169" i="50"/>
  <c r="T169" i="50"/>
  <c r="U169" i="50"/>
  <c r="V169" i="50"/>
  <c r="W169" i="50"/>
  <c r="X169" i="50"/>
  <c r="Y169" i="50"/>
  <c r="Z169" i="50"/>
  <c r="AA169" i="50"/>
  <c r="AB169" i="50"/>
  <c r="AC169" i="50"/>
  <c r="AD169" i="50"/>
  <c r="AE169" i="50"/>
  <c r="N170" i="50"/>
  <c r="O170" i="50"/>
  <c r="P170" i="50"/>
  <c r="Q170" i="50"/>
  <c r="R170" i="50"/>
  <c r="S170" i="50"/>
  <c r="T170" i="50"/>
  <c r="U170" i="50"/>
  <c r="V170" i="50"/>
  <c r="W170" i="50"/>
  <c r="X170" i="50"/>
  <c r="Y170" i="50"/>
  <c r="Z170" i="50"/>
  <c r="AA170" i="50"/>
  <c r="AB170" i="50"/>
  <c r="AC170" i="50"/>
  <c r="AD170" i="50"/>
  <c r="AE170" i="50"/>
  <c r="N171" i="50"/>
  <c r="O171" i="50"/>
  <c r="P171" i="50"/>
  <c r="Q171" i="50"/>
  <c r="R171" i="50"/>
  <c r="S171" i="50"/>
  <c r="T171" i="50"/>
  <c r="U171" i="50"/>
  <c r="V171" i="50"/>
  <c r="W171" i="50"/>
  <c r="X171" i="50"/>
  <c r="Y171" i="50"/>
  <c r="Z171" i="50"/>
  <c r="AA171" i="50"/>
  <c r="AB171" i="50"/>
  <c r="AC171" i="50"/>
  <c r="AD171" i="50"/>
  <c r="AE171" i="50"/>
  <c r="N172" i="50"/>
  <c r="O172" i="50"/>
  <c r="P172" i="50"/>
  <c r="Q172" i="50"/>
  <c r="R172" i="50"/>
  <c r="S172" i="50"/>
  <c r="T172" i="50"/>
  <c r="U172" i="50"/>
  <c r="V172" i="50"/>
  <c r="W172" i="50"/>
  <c r="X172" i="50"/>
  <c r="Y172" i="50"/>
  <c r="Z172" i="50"/>
  <c r="AA172" i="50"/>
  <c r="AB172" i="50"/>
  <c r="AC172" i="50"/>
  <c r="AD172" i="50"/>
  <c r="AE172" i="50"/>
  <c r="N173" i="50"/>
  <c r="O173" i="50"/>
  <c r="P173" i="50"/>
  <c r="Q173" i="50"/>
  <c r="R173" i="50"/>
  <c r="S173" i="50"/>
  <c r="T173" i="50"/>
  <c r="U173" i="50"/>
  <c r="V173" i="50"/>
  <c r="W173" i="50"/>
  <c r="X173" i="50"/>
  <c r="Y173" i="50"/>
  <c r="Z173" i="50"/>
  <c r="AA173" i="50"/>
  <c r="AB173" i="50"/>
  <c r="AC173" i="50"/>
  <c r="AD173" i="50"/>
  <c r="AE173" i="50"/>
  <c r="N174" i="50"/>
  <c r="O174" i="50"/>
  <c r="P174" i="50"/>
  <c r="Q174" i="50"/>
  <c r="R174" i="50"/>
  <c r="S174" i="50"/>
  <c r="T174" i="50"/>
  <c r="U174" i="50"/>
  <c r="V174" i="50"/>
  <c r="W174" i="50"/>
  <c r="X174" i="50"/>
  <c r="Y174" i="50"/>
  <c r="Z174" i="50"/>
  <c r="AA174" i="50"/>
  <c r="AB174" i="50"/>
  <c r="AC174" i="50"/>
  <c r="AD174" i="50"/>
  <c r="AE174" i="50"/>
  <c r="N175" i="50"/>
  <c r="O175" i="50"/>
  <c r="P175" i="50"/>
  <c r="Q175" i="50"/>
  <c r="R175" i="50"/>
  <c r="S175" i="50"/>
  <c r="T175" i="50"/>
  <c r="U175" i="50"/>
  <c r="V175" i="50"/>
  <c r="W175" i="50"/>
  <c r="X175" i="50"/>
  <c r="Y175" i="50"/>
  <c r="Z175" i="50"/>
  <c r="AA175" i="50"/>
  <c r="AB175" i="50"/>
  <c r="AC175" i="50"/>
  <c r="AD175" i="50"/>
  <c r="AE175" i="50"/>
  <c r="N176" i="50"/>
  <c r="O176" i="50"/>
  <c r="P176" i="50"/>
  <c r="Q176" i="50"/>
  <c r="R176" i="50"/>
  <c r="S176" i="50"/>
  <c r="T176" i="50"/>
  <c r="U176" i="50"/>
  <c r="V176" i="50"/>
  <c r="W176" i="50"/>
  <c r="X176" i="50"/>
  <c r="Y176" i="50"/>
  <c r="Z176" i="50"/>
  <c r="AA176" i="50"/>
  <c r="AB176" i="50"/>
  <c r="AC176" i="50"/>
  <c r="AD176" i="50"/>
  <c r="AE176" i="50"/>
  <c r="N177" i="50"/>
  <c r="O177" i="50"/>
  <c r="P177" i="50"/>
  <c r="Q177" i="50"/>
  <c r="R177" i="50"/>
  <c r="S177" i="50"/>
  <c r="T177" i="50"/>
  <c r="U177" i="50"/>
  <c r="V177" i="50"/>
  <c r="W177" i="50"/>
  <c r="X177" i="50"/>
  <c r="Y177" i="50"/>
  <c r="Z177" i="50"/>
  <c r="AA177" i="50"/>
  <c r="AB177" i="50"/>
  <c r="AC177" i="50"/>
  <c r="AD177" i="50"/>
  <c r="AE177" i="50"/>
  <c r="N178" i="50"/>
  <c r="O178" i="50"/>
  <c r="P178" i="50"/>
  <c r="Q178" i="50"/>
  <c r="R178" i="50"/>
  <c r="S178" i="50"/>
  <c r="T178" i="50"/>
  <c r="U178" i="50"/>
  <c r="V178" i="50"/>
  <c r="W178" i="50"/>
  <c r="X178" i="50"/>
  <c r="Y178" i="50"/>
  <c r="Z178" i="50"/>
  <c r="AA178" i="50"/>
  <c r="AB178" i="50"/>
  <c r="AC178" i="50"/>
  <c r="AD178" i="50"/>
  <c r="AE178" i="50"/>
  <c r="N179" i="50"/>
  <c r="O179" i="50"/>
  <c r="P179" i="50"/>
  <c r="Q179" i="50"/>
  <c r="R179" i="50"/>
  <c r="S179" i="50"/>
  <c r="T179" i="50"/>
  <c r="U179" i="50"/>
  <c r="V179" i="50"/>
  <c r="W179" i="50"/>
  <c r="X179" i="50"/>
  <c r="Y179" i="50"/>
  <c r="Z179" i="50"/>
  <c r="AA179" i="50"/>
  <c r="AB179" i="50"/>
  <c r="AC179" i="50"/>
  <c r="AD179" i="50"/>
  <c r="AE179" i="50"/>
  <c r="N180" i="50"/>
  <c r="O180" i="50"/>
  <c r="P180" i="50"/>
  <c r="Q180" i="50"/>
  <c r="R180" i="50"/>
  <c r="S180" i="50"/>
  <c r="T180" i="50"/>
  <c r="U180" i="50"/>
  <c r="V180" i="50"/>
  <c r="W180" i="50"/>
  <c r="X180" i="50"/>
  <c r="Y180" i="50"/>
  <c r="Z180" i="50"/>
  <c r="AA180" i="50"/>
  <c r="AB180" i="50"/>
  <c r="AC180" i="50"/>
  <c r="AD180" i="50"/>
  <c r="AE180" i="50"/>
  <c r="N181" i="50"/>
  <c r="O181" i="50"/>
  <c r="P181" i="50"/>
  <c r="Q181" i="50"/>
  <c r="R181" i="50"/>
  <c r="S181" i="50"/>
  <c r="T181" i="50"/>
  <c r="U181" i="50"/>
  <c r="V181" i="50"/>
  <c r="W181" i="50"/>
  <c r="X181" i="50"/>
  <c r="Y181" i="50"/>
  <c r="Z181" i="50"/>
  <c r="AA181" i="50"/>
  <c r="AB181" i="50"/>
  <c r="AC181" i="50"/>
  <c r="AD181" i="50"/>
  <c r="AE181" i="50"/>
  <c r="N182" i="50"/>
  <c r="O182" i="50"/>
  <c r="P182" i="50"/>
  <c r="Q182" i="50"/>
  <c r="R182" i="50"/>
  <c r="S182" i="50"/>
  <c r="T182" i="50"/>
  <c r="U182" i="50"/>
  <c r="V182" i="50"/>
  <c r="W182" i="50"/>
  <c r="X182" i="50"/>
  <c r="Y182" i="50"/>
  <c r="Z182" i="50"/>
  <c r="AA182" i="50"/>
  <c r="AB182" i="50"/>
  <c r="AC182" i="50"/>
  <c r="AD182" i="50"/>
  <c r="AE182" i="50"/>
  <c r="N183" i="50"/>
  <c r="O183" i="50"/>
  <c r="P183" i="50"/>
  <c r="Q183" i="50"/>
  <c r="R183" i="50"/>
  <c r="S183" i="50"/>
  <c r="T183" i="50"/>
  <c r="U183" i="50"/>
  <c r="V183" i="50"/>
  <c r="W183" i="50"/>
  <c r="X183" i="50"/>
  <c r="Y183" i="50"/>
  <c r="Z183" i="50"/>
  <c r="AA183" i="50"/>
  <c r="AB183" i="50"/>
  <c r="AC183" i="50"/>
  <c r="AD183" i="50"/>
  <c r="AE183" i="50"/>
  <c r="N184" i="50"/>
  <c r="O184" i="50"/>
  <c r="P184" i="50"/>
  <c r="Q184" i="50"/>
  <c r="R184" i="50"/>
  <c r="S184" i="50"/>
  <c r="T184" i="50"/>
  <c r="U184" i="50"/>
  <c r="V184" i="50"/>
  <c r="W184" i="50"/>
  <c r="X184" i="50"/>
  <c r="Y184" i="50"/>
  <c r="Z184" i="50"/>
  <c r="AA184" i="50"/>
  <c r="AB184" i="50"/>
  <c r="AC184" i="50"/>
  <c r="AD184" i="50"/>
  <c r="AE184" i="50"/>
  <c r="N185" i="50"/>
  <c r="O185" i="50"/>
  <c r="P185" i="50"/>
  <c r="Q185" i="50"/>
  <c r="R185" i="50"/>
  <c r="S185" i="50"/>
  <c r="T185" i="50"/>
  <c r="U185" i="50"/>
  <c r="V185" i="50"/>
  <c r="W185" i="50"/>
  <c r="X185" i="50"/>
  <c r="Y185" i="50"/>
  <c r="Z185" i="50"/>
  <c r="AA185" i="50"/>
  <c r="AB185" i="50"/>
  <c r="AC185" i="50"/>
  <c r="AD185" i="50"/>
  <c r="AE185" i="50"/>
  <c r="N186" i="50"/>
  <c r="O186" i="50"/>
  <c r="P186" i="50"/>
  <c r="Q186" i="50"/>
  <c r="R186" i="50"/>
  <c r="S186" i="50"/>
  <c r="T186" i="50"/>
  <c r="U186" i="50"/>
  <c r="V186" i="50"/>
  <c r="W186" i="50"/>
  <c r="X186" i="50"/>
  <c r="Y186" i="50"/>
  <c r="Z186" i="50"/>
  <c r="AA186" i="50"/>
  <c r="AB186" i="50"/>
  <c r="AC186" i="50"/>
  <c r="AD186" i="50"/>
  <c r="AE186" i="50"/>
  <c r="N187" i="50"/>
  <c r="O187" i="50"/>
  <c r="P187" i="50"/>
  <c r="Q187" i="50"/>
  <c r="R187" i="50"/>
  <c r="S187" i="50"/>
  <c r="T187" i="50"/>
  <c r="U187" i="50"/>
  <c r="V187" i="50"/>
  <c r="W187" i="50"/>
  <c r="X187" i="50"/>
  <c r="Y187" i="50"/>
  <c r="Z187" i="50"/>
  <c r="AA187" i="50"/>
  <c r="AB187" i="50"/>
  <c r="AC187" i="50"/>
  <c r="AD187" i="50"/>
  <c r="AE187" i="50"/>
  <c r="N188" i="50"/>
  <c r="O188" i="50"/>
  <c r="P188" i="50"/>
  <c r="Q188" i="50"/>
  <c r="R188" i="50"/>
  <c r="S188" i="50"/>
  <c r="T188" i="50"/>
  <c r="U188" i="50"/>
  <c r="V188" i="50"/>
  <c r="W188" i="50"/>
  <c r="X188" i="50"/>
  <c r="Y188" i="50"/>
  <c r="Z188" i="50"/>
  <c r="AA188" i="50"/>
  <c r="AB188" i="50"/>
  <c r="AC188" i="50"/>
  <c r="AD188" i="50"/>
  <c r="AE188" i="50"/>
  <c r="N189" i="50"/>
  <c r="O189" i="50"/>
  <c r="P189" i="50"/>
  <c r="Q189" i="50"/>
  <c r="R189" i="50"/>
  <c r="S189" i="50"/>
  <c r="T189" i="50"/>
  <c r="U189" i="50"/>
  <c r="V189" i="50"/>
  <c r="W189" i="50"/>
  <c r="X189" i="50"/>
  <c r="Y189" i="50"/>
  <c r="Z189" i="50"/>
  <c r="AA189" i="50"/>
  <c r="AB189" i="50"/>
  <c r="AC189" i="50"/>
  <c r="AD189" i="50"/>
  <c r="AE189" i="50"/>
  <c r="N190" i="50"/>
  <c r="O190" i="50"/>
  <c r="P190" i="50"/>
  <c r="Q190" i="50"/>
  <c r="R190" i="50"/>
  <c r="S190" i="50"/>
  <c r="T190" i="50"/>
  <c r="U190" i="50"/>
  <c r="V190" i="50"/>
  <c r="W190" i="50"/>
  <c r="X190" i="50"/>
  <c r="Y190" i="50"/>
  <c r="Z190" i="50"/>
  <c r="AA190" i="50"/>
  <c r="AB190" i="50"/>
  <c r="AC190" i="50"/>
  <c r="AD190" i="50"/>
  <c r="AE190" i="50"/>
  <c r="N191" i="50"/>
  <c r="O191" i="50"/>
  <c r="P191" i="50"/>
  <c r="Q191" i="50"/>
  <c r="R191" i="50"/>
  <c r="S191" i="50"/>
  <c r="T191" i="50"/>
  <c r="U191" i="50"/>
  <c r="V191" i="50"/>
  <c r="W191" i="50"/>
  <c r="X191" i="50"/>
  <c r="Y191" i="50"/>
  <c r="Z191" i="50"/>
  <c r="AA191" i="50"/>
  <c r="AB191" i="50"/>
  <c r="AC191" i="50"/>
  <c r="AD191" i="50"/>
  <c r="AE191" i="50"/>
  <c r="N192" i="50"/>
  <c r="O192" i="50"/>
  <c r="P192" i="50"/>
  <c r="Q192" i="50"/>
  <c r="R192" i="50"/>
  <c r="S192" i="50"/>
  <c r="T192" i="50"/>
  <c r="U192" i="50"/>
  <c r="V192" i="50"/>
  <c r="W192" i="50"/>
  <c r="X192" i="50"/>
  <c r="Y192" i="50"/>
  <c r="Z192" i="50"/>
  <c r="AA192" i="50"/>
  <c r="AB192" i="50"/>
  <c r="AC192" i="50"/>
  <c r="AD192" i="50"/>
  <c r="AE192" i="50"/>
  <c r="N193" i="50"/>
  <c r="O193" i="50"/>
  <c r="P193" i="50"/>
  <c r="Q193" i="50"/>
  <c r="R193" i="50"/>
  <c r="S193" i="50"/>
  <c r="T193" i="50"/>
  <c r="U193" i="50"/>
  <c r="V193" i="50"/>
  <c r="W193" i="50"/>
  <c r="X193" i="50"/>
  <c r="Y193" i="50"/>
  <c r="Z193" i="50"/>
  <c r="AA193" i="50"/>
  <c r="AB193" i="50"/>
  <c r="AC193" i="50"/>
  <c r="AD193" i="50"/>
  <c r="AE193" i="50"/>
  <c r="N194" i="50"/>
  <c r="O194" i="50"/>
  <c r="P194" i="50"/>
  <c r="Q194" i="50"/>
  <c r="R194" i="50"/>
  <c r="S194" i="50"/>
  <c r="T194" i="50"/>
  <c r="U194" i="50"/>
  <c r="V194" i="50"/>
  <c r="W194" i="50"/>
  <c r="X194" i="50"/>
  <c r="Y194" i="50"/>
  <c r="Z194" i="50"/>
  <c r="AA194" i="50"/>
  <c r="AB194" i="50"/>
  <c r="AC194" i="50"/>
  <c r="AD194" i="50"/>
  <c r="AE194" i="50"/>
  <c r="N195" i="50"/>
  <c r="O195" i="50"/>
  <c r="P195" i="50"/>
  <c r="Q195" i="50"/>
  <c r="R195" i="50"/>
  <c r="S195" i="50"/>
  <c r="T195" i="50"/>
  <c r="U195" i="50"/>
  <c r="V195" i="50"/>
  <c r="W195" i="50"/>
  <c r="X195" i="50"/>
  <c r="Y195" i="50"/>
  <c r="Z195" i="50"/>
  <c r="AA195" i="50"/>
  <c r="AB195" i="50"/>
  <c r="AC195" i="50"/>
  <c r="AD195" i="50"/>
  <c r="AE195" i="50"/>
  <c r="N196" i="50"/>
  <c r="O196" i="50"/>
  <c r="P196" i="50"/>
  <c r="Q196" i="50"/>
  <c r="R196" i="50"/>
  <c r="S196" i="50"/>
  <c r="T196" i="50"/>
  <c r="U196" i="50"/>
  <c r="V196" i="50"/>
  <c r="W196" i="50"/>
  <c r="X196" i="50"/>
  <c r="Y196" i="50"/>
  <c r="Z196" i="50"/>
  <c r="AA196" i="50"/>
  <c r="AB196" i="50"/>
  <c r="AC196" i="50"/>
  <c r="AD196" i="50"/>
  <c r="AE196" i="50"/>
  <c r="N197" i="50"/>
  <c r="O197" i="50"/>
  <c r="P197" i="50"/>
  <c r="Q197" i="50"/>
  <c r="R197" i="50"/>
  <c r="S197" i="50"/>
  <c r="T197" i="50"/>
  <c r="U197" i="50"/>
  <c r="V197" i="50"/>
  <c r="W197" i="50"/>
  <c r="X197" i="50"/>
  <c r="Y197" i="50"/>
  <c r="Z197" i="50"/>
  <c r="AA197" i="50"/>
  <c r="AB197" i="50"/>
  <c r="AC197" i="50"/>
  <c r="AD197" i="50"/>
  <c r="AE197" i="50"/>
  <c r="N198" i="50"/>
  <c r="O198" i="50"/>
  <c r="P198" i="50"/>
  <c r="Q198" i="50"/>
  <c r="R198" i="50"/>
  <c r="S198" i="50"/>
  <c r="T198" i="50"/>
  <c r="U198" i="50"/>
  <c r="V198" i="50"/>
  <c r="W198" i="50"/>
  <c r="X198" i="50"/>
  <c r="Y198" i="50"/>
  <c r="Z198" i="50"/>
  <c r="AA198" i="50"/>
  <c r="AB198" i="50"/>
  <c r="AC198" i="50"/>
  <c r="AD198" i="50"/>
  <c r="AE198" i="50"/>
  <c r="N199" i="50"/>
  <c r="O199" i="50"/>
  <c r="P199" i="50"/>
  <c r="Q199" i="50"/>
  <c r="R199" i="50"/>
  <c r="S199" i="50"/>
  <c r="T199" i="50"/>
  <c r="U199" i="50"/>
  <c r="V199" i="50"/>
  <c r="W199" i="50"/>
  <c r="X199" i="50"/>
  <c r="Y199" i="50"/>
  <c r="Z199" i="50"/>
  <c r="AA199" i="50"/>
  <c r="AB199" i="50"/>
  <c r="AC199" i="50"/>
  <c r="AD199" i="50"/>
  <c r="AE199" i="50"/>
  <c r="N200" i="50"/>
  <c r="O200" i="50"/>
  <c r="P200" i="50"/>
  <c r="Q200" i="50"/>
  <c r="R200" i="50"/>
  <c r="S200" i="50"/>
  <c r="T200" i="50"/>
  <c r="U200" i="50"/>
  <c r="V200" i="50"/>
  <c r="W200" i="50"/>
  <c r="X200" i="50"/>
  <c r="Y200" i="50"/>
  <c r="Z200" i="50"/>
  <c r="AA200" i="50"/>
  <c r="AB200" i="50"/>
  <c r="AC200" i="50"/>
  <c r="AD200" i="50"/>
  <c r="AE200" i="50"/>
  <c r="N201" i="50"/>
  <c r="O201" i="50"/>
  <c r="P201" i="50"/>
  <c r="Q201" i="50"/>
  <c r="R201" i="50"/>
  <c r="S201" i="50"/>
  <c r="T201" i="50"/>
  <c r="U201" i="50"/>
  <c r="V201" i="50"/>
  <c r="W201" i="50"/>
  <c r="X201" i="50"/>
  <c r="Y201" i="50"/>
  <c r="Z201" i="50"/>
  <c r="AA201" i="50"/>
  <c r="AB201" i="50"/>
  <c r="AC201" i="50"/>
  <c r="AD201" i="50"/>
  <c r="AE201" i="50"/>
  <c r="N202" i="50"/>
  <c r="O202" i="50"/>
  <c r="P202" i="50"/>
  <c r="Q202" i="50"/>
  <c r="R202" i="50"/>
  <c r="S202" i="50"/>
  <c r="T202" i="50"/>
  <c r="U202" i="50"/>
  <c r="V202" i="50"/>
  <c r="W202" i="50"/>
  <c r="X202" i="50"/>
  <c r="Y202" i="50"/>
  <c r="Z202" i="50"/>
  <c r="AA202" i="50"/>
  <c r="AB202" i="50"/>
  <c r="AC202" i="50"/>
  <c r="AD202" i="50"/>
  <c r="AE202" i="50"/>
  <c r="N203" i="50"/>
  <c r="O203" i="50"/>
  <c r="P203" i="50"/>
  <c r="Q203" i="50"/>
  <c r="R203" i="50"/>
  <c r="S203" i="50"/>
  <c r="T203" i="50"/>
  <c r="U203" i="50"/>
  <c r="V203" i="50"/>
  <c r="W203" i="50"/>
  <c r="X203" i="50"/>
  <c r="Y203" i="50"/>
  <c r="Z203" i="50"/>
  <c r="AA203" i="50"/>
  <c r="AB203" i="50"/>
  <c r="AC203" i="50"/>
  <c r="AD203" i="50"/>
  <c r="AE203" i="50"/>
  <c r="N204" i="50"/>
  <c r="O204" i="50"/>
  <c r="P204" i="50"/>
  <c r="Q204" i="50"/>
  <c r="R204" i="50"/>
  <c r="S204" i="50"/>
  <c r="T204" i="50"/>
  <c r="U204" i="50"/>
  <c r="V204" i="50"/>
  <c r="W204" i="50"/>
  <c r="X204" i="50"/>
  <c r="Y204" i="50"/>
  <c r="Z204" i="50"/>
  <c r="AA204" i="50"/>
  <c r="AB204" i="50"/>
  <c r="AC204" i="50"/>
  <c r="AD204" i="50"/>
  <c r="AE204" i="50"/>
  <c r="N205" i="50"/>
  <c r="O205" i="50"/>
  <c r="P205" i="50"/>
  <c r="Q205" i="50"/>
  <c r="R205" i="50"/>
  <c r="S205" i="50"/>
  <c r="T205" i="50"/>
  <c r="U205" i="50"/>
  <c r="V205" i="50"/>
  <c r="W205" i="50"/>
  <c r="X205" i="50"/>
  <c r="Y205" i="50"/>
  <c r="Z205" i="50"/>
  <c r="AA205" i="50"/>
  <c r="AB205" i="50"/>
  <c r="AC205" i="50"/>
  <c r="AD205" i="50"/>
  <c r="AE205" i="50"/>
  <c r="N206" i="50"/>
  <c r="O206" i="50"/>
  <c r="P206" i="50"/>
  <c r="Q206" i="50"/>
  <c r="R206" i="50"/>
  <c r="S206" i="50"/>
  <c r="T206" i="50"/>
  <c r="U206" i="50"/>
  <c r="V206" i="50"/>
  <c r="W206" i="50"/>
  <c r="X206" i="50"/>
  <c r="Y206" i="50"/>
  <c r="Z206" i="50"/>
  <c r="AA206" i="50"/>
  <c r="AB206" i="50"/>
  <c r="AC206" i="50"/>
  <c r="AD206" i="50"/>
  <c r="AE206" i="50"/>
  <c r="N207" i="50"/>
  <c r="O207" i="50"/>
  <c r="P207" i="50"/>
  <c r="Q207" i="50"/>
  <c r="R207" i="50"/>
  <c r="S207" i="50"/>
  <c r="T207" i="50"/>
  <c r="U207" i="50"/>
  <c r="V207" i="50"/>
  <c r="W207" i="50"/>
  <c r="X207" i="50"/>
  <c r="Y207" i="50"/>
  <c r="Z207" i="50"/>
  <c r="AA207" i="50"/>
  <c r="AB207" i="50"/>
  <c r="AC207" i="50"/>
  <c r="AD207" i="50"/>
  <c r="AE207" i="50"/>
  <c r="N208" i="50"/>
  <c r="O208" i="50"/>
  <c r="P208" i="50"/>
  <c r="Q208" i="50"/>
  <c r="R208" i="50"/>
  <c r="S208" i="50"/>
  <c r="T208" i="50"/>
  <c r="U208" i="50"/>
  <c r="V208" i="50"/>
  <c r="W208" i="50"/>
  <c r="X208" i="50"/>
  <c r="Y208" i="50"/>
  <c r="Z208" i="50"/>
  <c r="AA208" i="50"/>
  <c r="AB208" i="50"/>
  <c r="AC208" i="50"/>
  <c r="AD208" i="50"/>
  <c r="AE208" i="50"/>
  <c r="N209" i="50"/>
  <c r="O209" i="50"/>
  <c r="P209" i="50"/>
  <c r="Q209" i="50"/>
  <c r="R209" i="50"/>
  <c r="S209" i="50"/>
  <c r="T209" i="50"/>
  <c r="U209" i="50"/>
  <c r="V209" i="50"/>
  <c r="W209" i="50"/>
  <c r="X209" i="50"/>
  <c r="Y209" i="50"/>
  <c r="Z209" i="50"/>
  <c r="AA209" i="50"/>
  <c r="AB209" i="50"/>
  <c r="AC209" i="50"/>
  <c r="AD209" i="50"/>
  <c r="AE209" i="50"/>
  <c r="N210" i="50"/>
  <c r="O210" i="50"/>
  <c r="P210" i="50"/>
  <c r="Q210" i="50"/>
  <c r="R210" i="50"/>
  <c r="S210" i="50"/>
  <c r="T210" i="50"/>
  <c r="U210" i="50"/>
  <c r="V210" i="50"/>
  <c r="W210" i="50"/>
  <c r="X210" i="50"/>
  <c r="Y210" i="50"/>
  <c r="Z210" i="50"/>
  <c r="AA210" i="50"/>
  <c r="AB210" i="50"/>
  <c r="AC210" i="50"/>
  <c r="AD210" i="50"/>
  <c r="AE210" i="50"/>
  <c r="N211" i="50"/>
  <c r="O211" i="50"/>
  <c r="P211" i="50"/>
  <c r="Q211" i="50"/>
  <c r="R211" i="50"/>
  <c r="S211" i="50"/>
  <c r="T211" i="50"/>
  <c r="U211" i="50"/>
  <c r="V211" i="50"/>
  <c r="W211" i="50"/>
  <c r="X211" i="50"/>
  <c r="Y211" i="50"/>
  <c r="Z211" i="50"/>
  <c r="AA211" i="50"/>
  <c r="AB211" i="50"/>
  <c r="AC211" i="50"/>
  <c r="AD211" i="50"/>
  <c r="AE211" i="50"/>
  <c r="N212" i="50"/>
  <c r="O212" i="50"/>
  <c r="P212" i="50"/>
  <c r="Q212" i="50"/>
  <c r="R212" i="50"/>
  <c r="S212" i="50"/>
  <c r="T212" i="50"/>
  <c r="U212" i="50"/>
  <c r="V212" i="50"/>
  <c r="W212" i="50"/>
  <c r="X212" i="50"/>
  <c r="Y212" i="50"/>
  <c r="Z212" i="50"/>
  <c r="AA212" i="50"/>
  <c r="AB212" i="50"/>
  <c r="AC212" i="50"/>
  <c r="AD212" i="50"/>
  <c r="AE212" i="50"/>
  <c r="N213" i="50"/>
  <c r="O213" i="50"/>
  <c r="P213" i="50"/>
  <c r="Q213" i="50"/>
  <c r="R213" i="50"/>
  <c r="S213" i="50"/>
  <c r="T213" i="50"/>
  <c r="U213" i="50"/>
  <c r="V213" i="50"/>
  <c r="W213" i="50"/>
  <c r="X213" i="50"/>
  <c r="Y213" i="50"/>
  <c r="Z213" i="50"/>
  <c r="AA213" i="50"/>
  <c r="AB213" i="50"/>
  <c r="AC213" i="50"/>
  <c r="AD213" i="50"/>
  <c r="AE213" i="50"/>
  <c r="N214" i="50"/>
  <c r="O214" i="50"/>
  <c r="P214" i="50"/>
  <c r="Q214" i="50"/>
  <c r="R214" i="50"/>
  <c r="S214" i="50"/>
  <c r="T214" i="50"/>
  <c r="U214" i="50"/>
  <c r="V214" i="50"/>
  <c r="W214" i="50"/>
  <c r="X214" i="50"/>
  <c r="Y214" i="50"/>
  <c r="Z214" i="50"/>
  <c r="AA214" i="50"/>
  <c r="AB214" i="50"/>
  <c r="AC214" i="50"/>
  <c r="AD214" i="50"/>
  <c r="AE214" i="50"/>
  <c r="N215" i="50"/>
  <c r="O215" i="50"/>
  <c r="P215" i="50"/>
  <c r="Q215" i="50"/>
  <c r="R215" i="50"/>
  <c r="S215" i="50"/>
  <c r="T215" i="50"/>
  <c r="U215" i="50"/>
  <c r="V215" i="50"/>
  <c r="W215" i="50"/>
  <c r="X215" i="50"/>
  <c r="Y215" i="50"/>
  <c r="Z215" i="50"/>
  <c r="AA215" i="50"/>
  <c r="AB215" i="50"/>
  <c r="AC215" i="50"/>
  <c r="AD215" i="50"/>
  <c r="AE215" i="50"/>
  <c r="N216" i="50"/>
  <c r="O216" i="50"/>
  <c r="P216" i="50"/>
  <c r="Q216" i="50"/>
  <c r="R216" i="50"/>
  <c r="S216" i="50"/>
  <c r="T216" i="50"/>
  <c r="U216" i="50"/>
  <c r="V216" i="50"/>
  <c r="W216" i="50"/>
  <c r="X216" i="50"/>
  <c r="Y216" i="50"/>
  <c r="Z216" i="50"/>
  <c r="AA216" i="50"/>
  <c r="AB216" i="50"/>
  <c r="AC216" i="50"/>
  <c r="AD216" i="50"/>
  <c r="AE216" i="50"/>
  <c r="N217" i="50"/>
  <c r="O217" i="50"/>
  <c r="P217" i="50"/>
  <c r="Q217" i="50"/>
  <c r="R217" i="50"/>
  <c r="S217" i="50"/>
  <c r="T217" i="50"/>
  <c r="U217" i="50"/>
  <c r="V217" i="50"/>
  <c r="W217" i="50"/>
  <c r="X217" i="50"/>
  <c r="Y217" i="50"/>
  <c r="Z217" i="50"/>
  <c r="AA217" i="50"/>
  <c r="AB217" i="50"/>
  <c r="AC217" i="50"/>
  <c r="AD217" i="50"/>
  <c r="AE217" i="50"/>
  <c r="N218" i="50"/>
  <c r="O218" i="50"/>
  <c r="P218" i="50"/>
  <c r="Q218" i="50"/>
  <c r="R218" i="50"/>
  <c r="S218" i="50"/>
  <c r="T218" i="50"/>
  <c r="U218" i="50"/>
  <c r="V218" i="50"/>
  <c r="W218" i="50"/>
  <c r="X218" i="50"/>
  <c r="Y218" i="50"/>
  <c r="Z218" i="50"/>
  <c r="AA218" i="50"/>
  <c r="AB218" i="50"/>
  <c r="AC218" i="50"/>
  <c r="AD218" i="50"/>
  <c r="AE218" i="50"/>
  <c r="N219" i="50"/>
  <c r="O219" i="50"/>
  <c r="P219" i="50"/>
  <c r="Q219" i="50"/>
  <c r="R219" i="50"/>
  <c r="S219" i="50"/>
  <c r="T219" i="50"/>
  <c r="U219" i="50"/>
  <c r="V219" i="50"/>
  <c r="W219" i="50"/>
  <c r="X219" i="50"/>
  <c r="Y219" i="50"/>
  <c r="Z219" i="50"/>
  <c r="AA219" i="50"/>
  <c r="AB219" i="50"/>
  <c r="AC219" i="50"/>
  <c r="AD219" i="50"/>
  <c r="AE219" i="50"/>
  <c r="N220" i="50"/>
  <c r="O220" i="50"/>
  <c r="P220" i="50"/>
  <c r="Q220" i="50"/>
  <c r="R220" i="50"/>
  <c r="S220" i="50"/>
  <c r="T220" i="50"/>
  <c r="U220" i="50"/>
  <c r="V220" i="50"/>
  <c r="W220" i="50"/>
  <c r="X220" i="50"/>
  <c r="Y220" i="50"/>
  <c r="Z220" i="50"/>
  <c r="AA220" i="50"/>
  <c r="AB220" i="50"/>
  <c r="AC220" i="50"/>
  <c r="AD220" i="50"/>
  <c r="AE220" i="50"/>
  <c r="N221" i="50"/>
  <c r="O221" i="50"/>
  <c r="P221" i="50"/>
  <c r="Q221" i="50"/>
  <c r="R221" i="50"/>
  <c r="S221" i="50"/>
  <c r="T221" i="50"/>
  <c r="U221" i="50"/>
  <c r="V221" i="50"/>
  <c r="W221" i="50"/>
  <c r="X221" i="50"/>
  <c r="Y221" i="50"/>
  <c r="Z221" i="50"/>
  <c r="AA221" i="50"/>
  <c r="AB221" i="50"/>
  <c r="AC221" i="50"/>
  <c r="AD221" i="50"/>
  <c r="AE221" i="50"/>
  <c r="N222" i="50"/>
  <c r="O222" i="50"/>
  <c r="P222" i="50"/>
  <c r="Q222" i="50"/>
  <c r="R222" i="50"/>
  <c r="S222" i="50"/>
  <c r="T222" i="50"/>
  <c r="U222" i="50"/>
  <c r="V222" i="50"/>
  <c r="W222" i="50"/>
  <c r="X222" i="50"/>
  <c r="Y222" i="50"/>
  <c r="Z222" i="50"/>
  <c r="AA222" i="50"/>
  <c r="AB222" i="50"/>
  <c r="AC222" i="50"/>
  <c r="AD222" i="50"/>
  <c r="AE222" i="50"/>
  <c r="N223" i="50"/>
  <c r="O223" i="50"/>
  <c r="P223" i="50"/>
  <c r="Q223" i="50"/>
  <c r="R223" i="50"/>
  <c r="S223" i="50"/>
  <c r="T223" i="50"/>
  <c r="U223" i="50"/>
  <c r="V223" i="50"/>
  <c r="W223" i="50"/>
  <c r="X223" i="50"/>
  <c r="Y223" i="50"/>
  <c r="Z223" i="50"/>
  <c r="AA223" i="50"/>
  <c r="AB223" i="50"/>
  <c r="AC223" i="50"/>
  <c r="AD223" i="50"/>
  <c r="AE223" i="50"/>
  <c r="N224" i="50"/>
  <c r="O224" i="50"/>
  <c r="P224" i="50"/>
  <c r="Q224" i="50"/>
  <c r="R224" i="50"/>
  <c r="S224" i="50"/>
  <c r="T224" i="50"/>
  <c r="U224" i="50"/>
  <c r="V224" i="50"/>
  <c r="W224" i="50"/>
  <c r="X224" i="50"/>
  <c r="Y224" i="50"/>
  <c r="Z224" i="50"/>
  <c r="AA224" i="50"/>
  <c r="AB224" i="50"/>
  <c r="AC224" i="50"/>
  <c r="AD224" i="50"/>
  <c r="AE224" i="50"/>
  <c r="N225" i="50"/>
  <c r="O225" i="50"/>
  <c r="P225" i="50"/>
  <c r="Q225" i="50"/>
  <c r="R225" i="50"/>
  <c r="S225" i="50"/>
  <c r="T225" i="50"/>
  <c r="U225" i="50"/>
  <c r="V225" i="50"/>
  <c r="W225" i="50"/>
  <c r="X225" i="50"/>
  <c r="Y225" i="50"/>
  <c r="Z225" i="50"/>
  <c r="AA225" i="50"/>
  <c r="AB225" i="50"/>
  <c r="AC225" i="50"/>
  <c r="AD225" i="50"/>
  <c r="AE225" i="50"/>
  <c r="N226" i="50"/>
  <c r="O226" i="50"/>
  <c r="P226" i="50"/>
  <c r="Q226" i="50"/>
  <c r="R226" i="50"/>
  <c r="S226" i="50"/>
  <c r="T226" i="50"/>
  <c r="U226" i="50"/>
  <c r="V226" i="50"/>
  <c r="W226" i="50"/>
  <c r="X226" i="50"/>
  <c r="Y226" i="50"/>
  <c r="Z226" i="50"/>
  <c r="AA226" i="50"/>
  <c r="AB226" i="50"/>
  <c r="AC226" i="50"/>
  <c r="AD226" i="50"/>
  <c r="AE226" i="50"/>
  <c r="N227" i="50"/>
  <c r="O227" i="50"/>
  <c r="P227" i="50"/>
  <c r="Q227" i="50"/>
  <c r="R227" i="50"/>
  <c r="S227" i="50"/>
  <c r="T227" i="50"/>
  <c r="U227" i="50"/>
  <c r="V227" i="50"/>
  <c r="W227" i="50"/>
  <c r="X227" i="50"/>
  <c r="Y227" i="50"/>
  <c r="Z227" i="50"/>
  <c r="AA227" i="50"/>
  <c r="AB227" i="50"/>
  <c r="AC227" i="50"/>
  <c r="AD227" i="50"/>
  <c r="AE227" i="50"/>
  <c r="N228" i="50"/>
  <c r="O228" i="50"/>
  <c r="P228" i="50"/>
  <c r="Q228" i="50"/>
  <c r="R228" i="50"/>
  <c r="S228" i="50"/>
  <c r="T228" i="50"/>
  <c r="U228" i="50"/>
  <c r="V228" i="50"/>
  <c r="W228" i="50"/>
  <c r="X228" i="50"/>
  <c r="Y228" i="50"/>
  <c r="Z228" i="50"/>
  <c r="AA228" i="50"/>
  <c r="AB228" i="50"/>
  <c r="AC228" i="50"/>
  <c r="AD228" i="50"/>
  <c r="AE228" i="50"/>
  <c r="N229" i="50"/>
  <c r="O229" i="50"/>
  <c r="P229" i="50"/>
  <c r="Q229" i="50"/>
  <c r="R229" i="50"/>
  <c r="S229" i="50"/>
  <c r="T229" i="50"/>
  <c r="U229" i="50"/>
  <c r="V229" i="50"/>
  <c r="W229" i="50"/>
  <c r="X229" i="50"/>
  <c r="Y229" i="50"/>
  <c r="Z229" i="50"/>
  <c r="AA229" i="50"/>
  <c r="AB229" i="50"/>
  <c r="AC229" i="50"/>
  <c r="AD229" i="50"/>
  <c r="AE229" i="50"/>
  <c r="N230" i="50"/>
  <c r="O230" i="50"/>
  <c r="P230" i="50"/>
  <c r="Q230" i="50"/>
  <c r="R230" i="50"/>
  <c r="S230" i="50"/>
  <c r="T230" i="50"/>
  <c r="U230" i="50"/>
  <c r="V230" i="50"/>
  <c r="W230" i="50"/>
  <c r="X230" i="50"/>
  <c r="Y230" i="50"/>
  <c r="Z230" i="50"/>
  <c r="AA230" i="50"/>
  <c r="AB230" i="50"/>
  <c r="AC230" i="50"/>
  <c r="AD230" i="50"/>
  <c r="AE230" i="50"/>
  <c r="N232" i="50"/>
  <c r="O232" i="50"/>
  <c r="P232" i="50"/>
  <c r="Q232" i="50"/>
  <c r="R232" i="50"/>
  <c r="S232" i="50"/>
  <c r="T232" i="50"/>
  <c r="U232" i="50"/>
  <c r="V232" i="50"/>
  <c r="W232" i="50"/>
  <c r="X232" i="50"/>
  <c r="Y232" i="50"/>
  <c r="Z232" i="50"/>
  <c r="AA232" i="50"/>
  <c r="AB232" i="50"/>
  <c r="AC232" i="50"/>
  <c r="AD232" i="50"/>
  <c r="AE232" i="50"/>
  <c r="N233" i="50"/>
  <c r="O233" i="50"/>
  <c r="P233" i="50"/>
  <c r="Q233" i="50"/>
  <c r="R233" i="50"/>
  <c r="S233" i="50"/>
  <c r="T233" i="50"/>
  <c r="U233" i="50"/>
  <c r="V233" i="50"/>
  <c r="W233" i="50"/>
  <c r="X233" i="50"/>
  <c r="Y233" i="50"/>
  <c r="Z233" i="50"/>
  <c r="AA233" i="50"/>
  <c r="AB233" i="50"/>
  <c r="AC233" i="50"/>
  <c r="AD233" i="50"/>
  <c r="AE233" i="50"/>
  <c r="N235" i="50"/>
  <c r="O235" i="50"/>
  <c r="P235" i="50"/>
  <c r="Q235" i="50"/>
  <c r="R235" i="50"/>
  <c r="S235" i="50"/>
  <c r="T235" i="50"/>
  <c r="U235" i="50"/>
  <c r="V235" i="50"/>
  <c r="W235" i="50"/>
  <c r="X235" i="50"/>
  <c r="Y235" i="50"/>
  <c r="Z235" i="50"/>
  <c r="AA235" i="50"/>
  <c r="AB235" i="50"/>
  <c r="AC235" i="50"/>
  <c r="AD235" i="50"/>
  <c r="AE235" i="50"/>
  <c r="N236" i="50"/>
  <c r="O236" i="50"/>
  <c r="P236" i="50"/>
  <c r="Q236" i="50"/>
  <c r="R236" i="50"/>
  <c r="S236" i="50"/>
  <c r="T236" i="50"/>
  <c r="U236" i="50"/>
  <c r="V236" i="50"/>
  <c r="W236" i="50"/>
  <c r="X236" i="50"/>
  <c r="Y236" i="50"/>
  <c r="Z236" i="50"/>
  <c r="AA236" i="50"/>
  <c r="AB236" i="50"/>
  <c r="AC236" i="50"/>
  <c r="AD236" i="50"/>
  <c r="AE236" i="50"/>
  <c r="N237" i="50"/>
  <c r="O237" i="50"/>
  <c r="P237" i="50"/>
  <c r="Q237" i="50"/>
  <c r="R237" i="50"/>
  <c r="S237" i="50"/>
  <c r="T237" i="50"/>
  <c r="U237" i="50"/>
  <c r="V237" i="50"/>
  <c r="W237" i="50"/>
  <c r="X237" i="50"/>
  <c r="Y237" i="50"/>
  <c r="Z237" i="50"/>
  <c r="AA237" i="50"/>
  <c r="AB237" i="50"/>
  <c r="AC237" i="50"/>
  <c r="AD237" i="50"/>
  <c r="AE237" i="50"/>
  <c r="N238" i="50"/>
  <c r="O238" i="50"/>
  <c r="P238" i="50"/>
  <c r="Q238" i="50"/>
  <c r="R238" i="50"/>
  <c r="S238" i="50"/>
  <c r="T238" i="50"/>
  <c r="U238" i="50"/>
  <c r="V238" i="50"/>
  <c r="W238" i="50"/>
  <c r="X238" i="50"/>
  <c r="Y238" i="50"/>
  <c r="Z238" i="50"/>
  <c r="AA238" i="50"/>
  <c r="AB238" i="50"/>
  <c r="AC238" i="50"/>
  <c r="AD238" i="50"/>
  <c r="AE238" i="50"/>
  <c r="N239" i="50"/>
  <c r="O239" i="50"/>
  <c r="P239" i="50"/>
  <c r="Q239" i="50"/>
  <c r="R239" i="50"/>
  <c r="S239" i="50"/>
  <c r="T239" i="50"/>
  <c r="U239" i="50"/>
  <c r="V239" i="50"/>
  <c r="W239" i="50"/>
  <c r="X239" i="50"/>
  <c r="Y239" i="50"/>
  <c r="Z239" i="50"/>
  <c r="AA239" i="50"/>
  <c r="AB239" i="50"/>
  <c r="AC239" i="50"/>
  <c r="AD239" i="50"/>
  <c r="AE239" i="50"/>
  <c r="N240" i="50"/>
  <c r="O240" i="50"/>
  <c r="P240" i="50"/>
  <c r="Q240" i="50"/>
  <c r="R240" i="50"/>
  <c r="S240" i="50"/>
  <c r="T240" i="50"/>
  <c r="U240" i="50"/>
  <c r="V240" i="50"/>
  <c r="W240" i="50"/>
  <c r="X240" i="50"/>
  <c r="Y240" i="50"/>
  <c r="Z240" i="50"/>
  <c r="AA240" i="50"/>
  <c r="AB240" i="50"/>
  <c r="AC240" i="50"/>
  <c r="AD240" i="50"/>
  <c r="AE240" i="50"/>
  <c r="N242" i="50"/>
  <c r="O242" i="50"/>
  <c r="P242" i="50"/>
  <c r="Q242" i="50"/>
  <c r="R242" i="50"/>
  <c r="S242" i="50"/>
  <c r="T242" i="50"/>
  <c r="U242" i="50"/>
  <c r="V242" i="50"/>
  <c r="W242" i="50"/>
  <c r="X242" i="50"/>
  <c r="Y242" i="50"/>
  <c r="Z242" i="50"/>
  <c r="AA242" i="50"/>
  <c r="AB242" i="50"/>
  <c r="AC242" i="50"/>
  <c r="AD242" i="50"/>
  <c r="AE242" i="50"/>
  <c r="N243" i="50"/>
  <c r="O243" i="50"/>
  <c r="P243" i="50"/>
  <c r="Q243" i="50"/>
  <c r="R243" i="50"/>
  <c r="S243" i="50"/>
  <c r="T243" i="50"/>
  <c r="U243" i="50"/>
  <c r="V243" i="50"/>
  <c r="W243" i="50"/>
  <c r="X243" i="50"/>
  <c r="Y243" i="50"/>
  <c r="Z243" i="50"/>
  <c r="AA243" i="50"/>
  <c r="AB243" i="50"/>
  <c r="AC243" i="50"/>
  <c r="AD243" i="50"/>
  <c r="AE243" i="50"/>
  <c r="N244" i="50"/>
  <c r="O244" i="50"/>
  <c r="P244" i="50"/>
  <c r="Q244" i="50"/>
  <c r="R244" i="50"/>
  <c r="S244" i="50"/>
  <c r="T244" i="50"/>
  <c r="U244" i="50"/>
  <c r="V244" i="50"/>
  <c r="W244" i="50"/>
  <c r="X244" i="50"/>
  <c r="Y244" i="50"/>
  <c r="Z244" i="50"/>
  <c r="AA244" i="50"/>
  <c r="AB244" i="50"/>
  <c r="AC244" i="50"/>
  <c r="AD244" i="50"/>
  <c r="AE244" i="50"/>
  <c r="N245" i="50"/>
  <c r="O245" i="50"/>
  <c r="P245" i="50"/>
  <c r="Q245" i="50"/>
  <c r="R245" i="50"/>
  <c r="S245" i="50"/>
  <c r="T245" i="50"/>
  <c r="U245" i="50"/>
  <c r="V245" i="50"/>
  <c r="W245" i="50"/>
  <c r="X245" i="50"/>
  <c r="Y245" i="50"/>
  <c r="Z245" i="50"/>
  <c r="AA245" i="50"/>
  <c r="AB245" i="50"/>
  <c r="AC245" i="50"/>
  <c r="AD245" i="50"/>
  <c r="AE245" i="50"/>
  <c r="N246" i="50"/>
  <c r="O246" i="50"/>
  <c r="P246" i="50"/>
  <c r="Q246" i="50"/>
  <c r="R246" i="50"/>
  <c r="S246" i="50"/>
  <c r="T246" i="50"/>
  <c r="U246" i="50"/>
  <c r="V246" i="50"/>
  <c r="W246" i="50"/>
  <c r="X246" i="50"/>
  <c r="Y246" i="50"/>
  <c r="Z246" i="50"/>
  <c r="AA246" i="50"/>
  <c r="AB246" i="50"/>
  <c r="AC246" i="50"/>
  <c r="AD246" i="50"/>
  <c r="AE246" i="50"/>
  <c r="N247" i="50"/>
  <c r="O247" i="50"/>
  <c r="P247" i="50"/>
  <c r="Q247" i="50"/>
  <c r="R247" i="50"/>
  <c r="S247" i="50"/>
  <c r="T247" i="50"/>
  <c r="U247" i="50"/>
  <c r="V247" i="50"/>
  <c r="W247" i="50"/>
  <c r="X247" i="50"/>
  <c r="Y247" i="50"/>
  <c r="Z247" i="50"/>
  <c r="AA247" i="50"/>
  <c r="AB247" i="50"/>
  <c r="AC247" i="50"/>
  <c r="AD247" i="50"/>
  <c r="AE247" i="50"/>
  <c r="N248" i="50"/>
  <c r="O248" i="50"/>
  <c r="P248" i="50"/>
  <c r="Q248" i="50"/>
  <c r="R248" i="50"/>
  <c r="S248" i="50"/>
  <c r="T248" i="50"/>
  <c r="U248" i="50"/>
  <c r="V248" i="50"/>
  <c r="W248" i="50"/>
  <c r="X248" i="50"/>
  <c r="Y248" i="50"/>
  <c r="Z248" i="50"/>
  <c r="AA248" i="50"/>
  <c r="AB248" i="50"/>
  <c r="AC248" i="50"/>
  <c r="AD248" i="50"/>
  <c r="AE248" i="50"/>
  <c r="N249" i="50"/>
  <c r="O249" i="50"/>
  <c r="P249" i="50"/>
  <c r="Q249" i="50"/>
  <c r="R249" i="50"/>
  <c r="S249" i="50"/>
  <c r="T249" i="50"/>
  <c r="U249" i="50"/>
  <c r="V249" i="50"/>
  <c r="W249" i="50"/>
  <c r="X249" i="50"/>
  <c r="Y249" i="50"/>
  <c r="Z249" i="50"/>
  <c r="AA249" i="50"/>
  <c r="AB249" i="50"/>
  <c r="AC249" i="50"/>
  <c r="AD249" i="50"/>
  <c r="AE249" i="50"/>
  <c r="N250" i="50"/>
  <c r="O250" i="50"/>
  <c r="P250" i="50"/>
  <c r="Q250" i="50"/>
  <c r="R250" i="50"/>
  <c r="S250" i="50"/>
  <c r="T250" i="50"/>
  <c r="U250" i="50"/>
  <c r="V250" i="50"/>
  <c r="W250" i="50"/>
  <c r="X250" i="50"/>
  <c r="Y250" i="50"/>
  <c r="Z250" i="50"/>
  <c r="AA250" i="50"/>
  <c r="AB250" i="50"/>
  <c r="AC250" i="50"/>
  <c r="AD250" i="50"/>
  <c r="AE250" i="50"/>
  <c r="N251" i="50"/>
  <c r="O251" i="50"/>
  <c r="P251" i="50"/>
  <c r="Q251" i="50"/>
  <c r="R251" i="50"/>
  <c r="S251" i="50"/>
  <c r="T251" i="50"/>
  <c r="U251" i="50"/>
  <c r="V251" i="50"/>
  <c r="W251" i="50"/>
  <c r="X251" i="50"/>
  <c r="Y251" i="50"/>
  <c r="Z251" i="50"/>
  <c r="AA251" i="50"/>
  <c r="AB251" i="50"/>
  <c r="AC251" i="50"/>
  <c r="AD251" i="50"/>
  <c r="AE251" i="50"/>
  <c r="N252" i="50"/>
  <c r="O252" i="50"/>
  <c r="P252" i="50"/>
  <c r="Q252" i="50"/>
  <c r="R252" i="50"/>
  <c r="S252" i="50"/>
  <c r="T252" i="50"/>
  <c r="U252" i="50"/>
  <c r="V252" i="50"/>
  <c r="W252" i="50"/>
  <c r="X252" i="50"/>
  <c r="Y252" i="50"/>
  <c r="Z252" i="50"/>
  <c r="AA252" i="50"/>
  <c r="AB252" i="50"/>
  <c r="AC252" i="50"/>
  <c r="AD252" i="50"/>
  <c r="AE252" i="50"/>
  <c r="N253" i="50"/>
  <c r="O253" i="50"/>
  <c r="P253" i="50"/>
  <c r="Q253" i="50"/>
  <c r="R253" i="50"/>
  <c r="S253" i="50"/>
  <c r="T253" i="50"/>
  <c r="U253" i="50"/>
  <c r="V253" i="50"/>
  <c r="W253" i="50"/>
  <c r="X253" i="50"/>
  <c r="Y253" i="50"/>
  <c r="Z253" i="50"/>
  <c r="AA253" i="50"/>
  <c r="AB253" i="50"/>
  <c r="AC253" i="50"/>
  <c r="AD253" i="50"/>
  <c r="AE253" i="50"/>
  <c r="N254" i="50"/>
  <c r="O254" i="50"/>
  <c r="P254" i="50"/>
  <c r="Q254" i="50"/>
  <c r="R254" i="50"/>
  <c r="S254" i="50"/>
  <c r="T254" i="50"/>
  <c r="U254" i="50"/>
  <c r="V254" i="50"/>
  <c r="W254" i="50"/>
  <c r="X254" i="50"/>
  <c r="Y254" i="50"/>
  <c r="Z254" i="50"/>
  <c r="AA254" i="50"/>
  <c r="AB254" i="50"/>
  <c r="AC254" i="50"/>
  <c r="AD254" i="50"/>
  <c r="AE254" i="50"/>
  <c r="N255" i="50"/>
  <c r="O255" i="50"/>
  <c r="P255" i="50"/>
  <c r="Q255" i="50"/>
  <c r="R255" i="50"/>
  <c r="S255" i="50"/>
  <c r="T255" i="50"/>
  <c r="U255" i="50"/>
  <c r="V255" i="50"/>
  <c r="W255" i="50"/>
  <c r="X255" i="50"/>
  <c r="Y255" i="50"/>
  <c r="Z255" i="50"/>
  <c r="AA255" i="50"/>
  <c r="AB255" i="50"/>
  <c r="AC255" i="50"/>
  <c r="AD255" i="50"/>
  <c r="AE255" i="50"/>
  <c r="N256" i="50"/>
  <c r="O256" i="50"/>
  <c r="P256" i="50"/>
  <c r="Q256" i="50"/>
  <c r="R256" i="50"/>
  <c r="S256" i="50"/>
  <c r="T256" i="50"/>
  <c r="U256" i="50"/>
  <c r="V256" i="50"/>
  <c r="W256" i="50"/>
  <c r="X256" i="50"/>
  <c r="Y256" i="50"/>
  <c r="Z256" i="50"/>
  <c r="AA256" i="50"/>
  <c r="AB256" i="50"/>
  <c r="AC256" i="50"/>
  <c r="AD256" i="50"/>
  <c r="AE256" i="50"/>
  <c r="N257" i="50"/>
  <c r="O257" i="50"/>
  <c r="P257" i="50"/>
  <c r="Q257" i="50"/>
  <c r="R257" i="50"/>
  <c r="S257" i="50"/>
  <c r="T257" i="50"/>
  <c r="U257" i="50"/>
  <c r="V257" i="50"/>
  <c r="W257" i="50"/>
  <c r="X257" i="50"/>
  <c r="Y257" i="50"/>
  <c r="Z257" i="50"/>
  <c r="AA257" i="50"/>
  <c r="AB257" i="50"/>
  <c r="AC257" i="50"/>
  <c r="AD257" i="50"/>
  <c r="AE257" i="50"/>
  <c r="N258" i="50"/>
  <c r="O258" i="50"/>
  <c r="P258" i="50"/>
  <c r="Q258" i="50"/>
  <c r="R258" i="50"/>
  <c r="S258" i="50"/>
  <c r="T258" i="50"/>
  <c r="U258" i="50"/>
  <c r="V258" i="50"/>
  <c r="W258" i="50"/>
  <c r="X258" i="50"/>
  <c r="Y258" i="50"/>
  <c r="Z258" i="50"/>
  <c r="AA258" i="50"/>
  <c r="AB258" i="50"/>
  <c r="AC258" i="50"/>
  <c r="AD258" i="50"/>
  <c r="AE258" i="50"/>
  <c r="N259" i="50"/>
  <c r="O259" i="50"/>
  <c r="P259" i="50"/>
  <c r="Q259" i="50"/>
  <c r="R259" i="50"/>
  <c r="S259" i="50"/>
  <c r="T259" i="50"/>
  <c r="U259" i="50"/>
  <c r="V259" i="50"/>
  <c r="W259" i="50"/>
  <c r="X259" i="50"/>
  <c r="Y259" i="50"/>
  <c r="Z259" i="50"/>
  <c r="AA259" i="50"/>
  <c r="AB259" i="50"/>
  <c r="AC259" i="50"/>
  <c r="AD259" i="50"/>
  <c r="AE259" i="50"/>
  <c r="N260" i="50"/>
  <c r="O260" i="50"/>
  <c r="P260" i="50"/>
  <c r="Q260" i="50"/>
  <c r="R260" i="50"/>
  <c r="S260" i="50"/>
  <c r="T260" i="50"/>
  <c r="U260" i="50"/>
  <c r="V260" i="50"/>
  <c r="W260" i="50"/>
  <c r="X260" i="50"/>
  <c r="Y260" i="50"/>
  <c r="Z260" i="50"/>
  <c r="AA260" i="50"/>
  <c r="AB260" i="50"/>
  <c r="AC260" i="50"/>
  <c r="AD260" i="50"/>
  <c r="AE260" i="50"/>
  <c r="N261" i="50"/>
  <c r="O261" i="50"/>
  <c r="P261" i="50"/>
  <c r="Q261" i="50"/>
  <c r="R261" i="50"/>
  <c r="S261" i="50"/>
  <c r="T261" i="50"/>
  <c r="U261" i="50"/>
  <c r="V261" i="50"/>
  <c r="W261" i="50"/>
  <c r="X261" i="50"/>
  <c r="Y261" i="50"/>
  <c r="Z261" i="50"/>
  <c r="AA261" i="50"/>
  <c r="AB261" i="50"/>
  <c r="AC261" i="50"/>
  <c r="AD261" i="50"/>
  <c r="AE261" i="50"/>
  <c r="N262" i="50"/>
  <c r="O262" i="50"/>
  <c r="P262" i="50"/>
  <c r="Q262" i="50"/>
  <c r="R262" i="50"/>
  <c r="S262" i="50"/>
  <c r="T262" i="50"/>
  <c r="U262" i="50"/>
  <c r="V262" i="50"/>
  <c r="W262" i="50"/>
  <c r="X262" i="50"/>
  <c r="Y262" i="50"/>
  <c r="Z262" i="50"/>
  <c r="AA262" i="50"/>
  <c r="AB262" i="50"/>
  <c r="AC262" i="50"/>
  <c r="AD262" i="50"/>
  <c r="AE262" i="50"/>
  <c r="N263" i="50"/>
  <c r="O263" i="50"/>
  <c r="P263" i="50"/>
  <c r="Q263" i="50"/>
  <c r="R263" i="50"/>
  <c r="S263" i="50"/>
  <c r="T263" i="50"/>
  <c r="U263" i="50"/>
  <c r="V263" i="50"/>
  <c r="W263" i="50"/>
  <c r="X263" i="50"/>
  <c r="Y263" i="50"/>
  <c r="Z263" i="50"/>
  <c r="AA263" i="50"/>
  <c r="AB263" i="50"/>
  <c r="AC263" i="50"/>
  <c r="AD263" i="50"/>
  <c r="AE263" i="50"/>
  <c r="N264" i="50"/>
  <c r="O264" i="50"/>
  <c r="P264" i="50"/>
  <c r="Q264" i="50"/>
  <c r="R264" i="50"/>
  <c r="S264" i="50"/>
  <c r="T264" i="50"/>
  <c r="U264" i="50"/>
  <c r="V264" i="50"/>
  <c r="W264" i="50"/>
  <c r="X264" i="50"/>
  <c r="Y264" i="50"/>
  <c r="Z264" i="50"/>
  <c r="AA264" i="50"/>
  <c r="AB264" i="50"/>
  <c r="AC264" i="50"/>
  <c r="AD264" i="50"/>
  <c r="AE264" i="50"/>
  <c r="N265" i="50"/>
  <c r="O265" i="50"/>
  <c r="P265" i="50"/>
  <c r="Q265" i="50"/>
  <c r="R265" i="50"/>
  <c r="S265" i="50"/>
  <c r="T265" i="50"/>
  <c r="U265" i="50"/>
  <c r="V265" i="50"/>
  <c r="W265" i="50"/>
  <c r="X265" i="50"/>
  <c r="Y265" i="50"/>
  <c r="Z265" i="50"/>
  <c r="AA265" i="50"/>
  <c r="AB265" i="50"/>
  <c r="AC265" i="50"/>
  <c r="AD265" i="50"/>
  <c r="AE265" i="50"/>
  <c r="N266" i="50"/>
  <c r="O266" i="50"/>
  <c r="P266" i="50"/>
  <c r="Q266" i="50"/>
  <c r="R266" i="50"/>
  <c r="S266" i="50"/>
  <c r="T266" i="50"/>
  <c r="U266" i="50"/>
  <c r="V266" i="50"/>
  <c r="W266" i="50"/>
  <c r="X266" i="50"/>
  <c r="Y266" i="50"/>
  <c r="Z266" i="50"/>
  <c r="AA266" i="50"/>
  <c r="AB266" i="50"/>
  <c r="AC266" i="50"/>
  <c r="AD266" i="50"/>
  <c r="AE266" i="50"/>
  <c r="N267" i="50"/>
  <c r="O267" i="50"/>
  <c r="P267" i="50"/>
  <c r="Q267" i="50"/>
  <c r="R267" i="50"/>
  <c r="S267" i="50"/>
  <c r="T267" i="50"/>
  <c r="U267" i="50"/>
  <c r="V267" i="50"/>
  <c r="W267" i="50"/>
  <c r="X267" i="50"/>
  <c r="Y267" i="50"/>
  <c r="Z267" i="50"/>
  <c r="AA267" i="50"/>
  <c r="AB267" i="50"/>
  <c r="AC267" i="50"/>
  <c r="AD267" i="50"/>
  <c r="AE267" i="50"/>
  <c r="N268" i="50"/>
  <c r="O268" i="50"/>
  <c r="P268" i="50"/>
  <c r="Q268" i="50"/>
  <c r="R268" i="50"/>
  <c r="S268" i="50"/>
  <c r="T268" i="50"/>
  <c r="U268" i="50"/>
  <c r="V268" i="50"/>
  <c r="W268" i="50"/>
  <c r="X268" i="50"/>
  <c r="Y268" i="50"/>
  <c r="Z268" i="50"/>
  <c r="AA268" i="50"/>
  <c r="AB268" i="50"/>
  <c r="AC268" i="50"/>
  <c r="AD268" i="50"/>
  <c r="AE268" i="50"/>
  <c r="N269" i="50"/>
  <c r="O269" i="50"/>
  <c r="P269" i="50"/>
  <c r="Q269" i="50"/>
  <c r="R269" i="50"/>
  <c r="S269" i="50"/>
  <c r="T269" i="50"/>
  <c r="U269" i="50"/>
  <c r="V269" i="50"/>
  <c r="W269" i="50"/>
  <c r="X269" i="50"/>
  <c r="Y269" i="50"/>
  <c r="Z269" i="50"/>
  <c r="AA269" i="50"/>
  <c r="AB269" i="50"/>
  <c r="AC269" i="50"/>
  <c r="AD269" i="50"/>
  <c r="AE269" i="50"/>
  <c r="N270" i="50"/>
  <c r="O270" i="50"/>
  <c r="P270" i="50"/>
  <c r="Q270" i="50"/>
  <c r="R270" i="50"/>
  <c r="S270" i="50"/>
  <c r="T270" i="50"/>
  <c r="U270" i="50"/>
  <c r="V270" i="50"/>
  <c r="W270" i="50"/>
  <c r="X270" i="50"/>
  <c r="Y270" i="50"/>
  <c r="Z270" i="50"/>
  <c r="AA270" i="50"/>
  <c r="AB270" i="50"/>
  <c r="AC270" i="50"/>
  <c r="AD270" i="50"/>
  <c r="AE270" i="50"/>
  <c r="N271" i="50"/>
  <c r="O271" i="50"/>
  <c r="P271" i="50"/>
  <c r="Q271" i="50"/>
  <c r="R271" i="50"/>
  <c r="S271" i="50"/>
  <c r="T271" i="50"/>
  <c r="U271" i="50"/>
  <c r="V271" i="50"/>
  <c r="W271" i="50"/>
  <c r="X271" i="50"/>
  <c r="Y271" i="50"/>
  <c r="Z271" i="50"/>
  <c r="AA271" i="50"/>
  <c r="AB271" i="50"/>
  <c r="AC271" i="50"/>
  <c r="AD271" i="50"/>
  <c r="AE271" i="50"/>
  <c r="N272" i="50"/>
  <c r="O272" i="50"/>
  <c r="P272" i="50"/>
  <c r="Q272" i="50"/>
  <c r="R272" i="50"/>
  <c r="S272" i="50"/>
  <c r="T272" i="50"/>
  <c r="U272" i="50"/>
  <c r="V272" i="50"/>
  <c r="W272" i="50"/>
  <c r="X272" i="50"/>
  <c r="Y272" i="50"/>
  <c r="Z272" i="50"/>
  <c r="AA272" i="50"/>
  <c r="AB272" i="50"/>
  <c r="AC272" i="50"/>
  <c r="AD272" i="50"/>
  <c r="AE272" i="50"/>
  <c r="N273" i="50"/>
  <c r="O273" i="50"/>
  <c r="P273" i="50"/>
  <c r="Q273" i="50"/>
  <c r="R273" i="50"/>
  <c r="S273" i="50"/>
  <c r="T273" i="50"/>
  <c r="U273" i="50"/>
  <c r="V273" i="50"/>
  <c r="W273" i="50"/>
  <c r="X273" i="50"/>
  <c r="Y273" i="50"/>
  <c r="Z273" i="50"/>
  <c r="AA273" i="50"/>
  <c r="AB273" i="50"/>
  <c r="AC273" i="50"/>
  <c r="AD273" i="50"/>
  <c r="AE273" i="50"/>
  <c r="N274" i="50"/>
  <c r="O274" i="50"/>
  <c r="P274" i="50"/>
  <c r="Q274" i="50"/>
  <c r="R274" i="50"/>
  <c r="S274" i="50"/>
  <c r="T274" i="50"/>
  <c r="U274" i="50"/>
  <c r="V274" i="50"/>
  <c r="W274" i="50"/>
  <c r="X274" i="50"/>
  <c r="Y274" i="50"/>
  <c r="Z274" i="50"/>
  <c r="AA274" i="50"/>
  <c r="AB274" i="50"/>
  <c r="AC274" i="50"/>
  <c r="AD274" i="50"/>
  <c r="AE274" i="50"/>
  <c r="N275" i="50"/>
  <c r="O275" i="50"/>
  <c r="P275" i="50"/>
  <c r="Q275" i="50"/>
  <c r="R275" i="50"/>
  <c r="S275" i="50"/>
  <c r="T275" i="50"/>
  <c r="U275" i="50"/>
  <c r="V275" i="50"/>
  <c r="W275" i="50"/>
  <c r="X275" i="50"/>
  <c r="Y275" i="50"/>
  <c r="Z275" i="50"/>
  <c r="AA275" i="50"/>
  <c r="AB275" i="50"/>
  <c r="AC275" i="50"/>
  <c r="AD275" i="50"/>
  <c r="AE275" i="50"/>
  <c r="N276" i="50"/>
  <c r="O276" i="50"/>
  <c r="P276" i="50"/>
  <c r="Q276" i="50"/>
  <c r="R276" i="50"/>
  <c r="S276" i="50"/>
  <c r="T276" i="50"/>
  <c r="U276" i="50"/>
  <c r="V276" i="50"/>
  <c r="W276" i="50"/>
  <c r="X276" i="50"/>
  <c r="Y276" i="50"/>
  <c r="Z276" i="50"/>
  <c r="AA276" i="50"/>
  <c r="AB276" i="50"/>
  <c r="AC276" i="50"/>
  <c r="AD276" i="50"/>
  <c r="AE276" i="50"/>
  <c r="N277" i="50"/>
  <c r="O277" i="50"/>
  <c r="P277" i="50"/>
  <c r="Q277" i="50"/>
  <c r="R277" i="50"/>
  <c r="S277" i="50"/>
  <c r="T277" i="50"/>
  <c r="U277" i="50"/>
  <c r="V277" i="50"/>
  <c r="W277" i="50"/>
  <c r="X277" i="50"/>
  <c r="Y277" i="50"/>
  <c r="Z277" i="50"/>
  <c r="AA277" i="50"/>
  <c r="AB277" i="50"/>
  <c r="AC277" i="50"/>
  <c r="AD277" i="50"/>
  <c r="AE277" i="50"/>
  <c r="N278" i="50"/>
  <c r="O278" i="50"/>
  <c r="P278" i="50"/>
  <c r="Q278" i="50"/>
  <c r="R278" i="50"/>
  <c r="S278" i="50"/>
  <c r="T278" i="50"/>
  <c r="U278" i="50"/>
  <c r="V278" i="50"/>
  <c r="W278" i="50"/>
  <c r="X278" i="50"/>
  <c r="Y278" i="50"/>
  <c r="Z278" i="50"/>
  <c r="AA278" i="50"/>
  <c r="AB278" i="50"/>
  <c r="AC278" i="50"/>
  <c r="AD278" i="50"/>
  <c r="AE278" i="50"/>
  <c r="N279" i="50"/>
  <c r="O279" i="50"/>
  <c r="P279" i="50"/>
  <c r="Q279" i="50"/>
  <c r="R279" i="50"/>
  <c r="S279" i="50"/>
  <c r="T279" i="50"/>
  <c r="U279" i="50"/>
  <c r="V279" i="50"/>
  <c r="W279" i="50"/>
  <c r="X279" i="50"/>
  <c r="Y279" i="50"/>
  <c r="Z279" i="50"/>
  <c r="AA279" i="50"/>
  <c r="AB279" i="50"/>
  <c r="AC279" i="50"/>
  <c r="AD279" i="50"/>
  <c r="AE279" i="50"/>
  <c r="N280" i="50"/>
  <c r="O280" i="50"/>
  <c r="P280" i="50"/>
  <c r="Q280" i="50"/>
  <c r="R280" i="50"/>
  <c r="S280" i="50"/>
  <c r="T280" i="50"/>
  <c r="U280" i="50"/>
  <c r="V280" i="50"/>
  <c r="W280" i="50"/>
  <c r="X280" i="50"/>
  <c r="Y280" i="50"/>
  <c r="Z280" i="50"/>
  <c r="AA280" i="50"/>
  <c r="AB280" i="50"/>
  <c r="AC280" i="50"/>
  <c r="AD280" i="50"/>
  <c r="AE280" i="50"/>
  <c r="N281" i="50"/>
  <c r="O281" i="50"/>
  <c r="P281" i="50"/>
  <c r="Q281" i="50"/>
  <c r="R281" i="50"/>
  <c r="S281" i="50"/>
  <c r="T281" i="50"/>
  <c r="U281" i="50"/>
  <c r="V281" i="50"/>
  <c r="W281" i="50"/>
  <c r="X281" i="50"/>
  <c r="Y281" i="50"/>
  <c r="Z281" i="50"/>
  <c r="AA281" i="50"/>
  <c r="AB281" i="50"/>
  <c r="AC281" i="50"/>
  <c r="AD281" i="50"/>
  <c r="AE281" i="50"/>
  <c r="N282" i="50"/>
  <c r="O282" i="50"/>
  <c r="P282" i="50"/>
  <c r="Q282" i="50"/>
  <c r="R282" i="50"/>
  <c r="S282" i="50"/>
  <c r="T282" i="50"/>
  <c r="U282" i="50"/>
  <c r="V282" i="50"/>
  <c r="W282" i="50"/>
  <c r="X282" i="50"/>
  <c r="Y282" i="50"/>
  <c r="Z282" i="50"/>
  <c r="AA282" i="50"/>
  <c r="AB282" i="50"/>
  <c r="AC282" i="50"/>
  <c r="AD282" i="50"/>
  <c r="AE282" i="50"/>
  <c r="N283" i="50"/>
  <c r="O283" i="50"/>
  <c r="P283" i="50"/>
  <c r="Q283" i="50"/>
  <c r="R283" i="50"/>
  <c r="S283" i="50"/>
  <c r="T283" i="50"/>
  <c r="U283" i="50"/>
  <c r="V283" i="50"/>
  <c r="W283" i="50"/>
  <c r="X283" i="50"/>
  <c r="Y283" i="50"/>
  <c r="Z283" i="50"/>
  <c r="AA283" i="50"/>
  <c r="AB283" i="50"/>
  <c r="AC283" i="50"/>
  <c r="AD283" i="50"/>
  <c r="AE283" i="50"/>
  <c r="N284" i="50"/>
  <c r="O284" i="50"/>
  <c r="P284" i="50"/>
  <c r="Q284" i="50"/>
  <c r="R284" i="50"/>
  <c r="S284" i="50"/>
  <c r="T284" i="50"/>
  <c r="U284" i="50"/>
  <c r="V284" i="50"/>
  <c r="W284" i="50"/>
  <c r="X284" i="50"/>
  <c r="Y284" i="50"/>
  <c r="Z284" i="50"/>
  <c r="AA284" i="50"/>
  <c r="AB284" i="50"/>
  <c r="AC284" i="50"/>
  <c r="AD284" i="50"/>
  <c r="AE284" i="50"/>
  <c r="N285" i="50"/>
  <c r="O285" i="50"/>
  <c r="P285" i="50"/>
  <c r="Q285" i="50"/>
  <c r="R285" i="50"/>
  <c r="S285" i="50"/>
  <c r="T285" i="50"/>
  <c r="U285" i="50"/>
  <c r="V285" i="50"/>
  <c r="W285" i="50"/>
  <c r="X285" i="50"/>
  <c r="Y285" i="50"/>
  <c r="Z285" i="50"/>
  <c r="AA285" i="50"/>
  <c r="AB285" i="50"/>
  <c r="AC285" i="50"/>
  <c r="AD285" i="50"/>
  <c r="AE285" i="50"/>
  <c r="N286" i="50"/>
  <c r="O286" i="50"/>
  <c r="P286" i="50"/>
  <c r="Q286" i="50"/>
  <c r="R286" i="50"/>
  <c r="S286" i="50"/>
  <c r="T286" i="50"/>
  <c r="U286" i="50"/>
  <c r="V286" i="50"/>
  <c r="W286" i="50"/>
  <c r="X286" i="50"/>
  <c r="Y286" i="50"/>
  <c r="Z286" i="50"/>
  <c r="AA286" i="50"/>
  <c r="AB286" i="50"/>
  <c r="AC286" i="50"/>
  <c r="AD286" i="50"/>
  <c r="AE286" i="50"/>
  <c r="N287" i="50"/>
  <c r="O287" i="50"/>
  <c r="P287" i="50"/>
  <c r="Q287" i="50"/>
  <c r="R287" i="50"/>
  <c r="S287" i="50"/>
  <c r="T287" i="50"/>
  <c r="U287" i="50"/>
  <c r="V287" i="50"/>
  <c r="W287" i="50"/>
  <c r="X287" i="50"/>
  <c r="Y287" i="50"/>
  <c r="Z287" i="50"/>
  <c r="AA287" i="50"/>
  <c r="AB287" i="50"/>
  <c r="AC287" i="50"/>
  <c r="AD287" i="50"/>
  <c r="AE287" i="50"/>
  <c r="N288" i="50"/>
  <c r="O288" i="50"/>
  <c r="P288" i="50"/>
  <c r="Q288" i="50"/>
  <c r="R288" i="50"/>
  <c r="S288" i="50"/>
  <c r="T288" i="50"/>
  <c r="U288" i="50"/>
  <c r="V288" i="50"/>
  <c r="W288" i="50"/>
  <c r="X288" i="50"/>
  <c r="Y288" i="50"/>
  <c r="Z288" i="50"/>
  <c r="AA288" i="50"/>
  <c r="AB288" i="50"/>
  <c r="AC288" i="50"/>
  <c r="AD288" i="50"/>
  <c r="AE288" i="50"/>
  <c r="N289" i="50"/>
  <c r="O289" i="50"/>
  <c r="P289" i="50"/>
  <c r="Q289" i="50"/>
  <c r="R289" i="50"/>
  <c r="S289" i="50"/>
  <c r="T289" i="50"/>
  <c r="U289" i="50"/>
  <c r="V289" i="50"/>
  <c r="W289" i="50"/>
  <c r="X289" i="50"/>
  <c r="Y289" i="50"/>
  <c r="Z289" i="50"/>
  <c r="AA289" i="50"/>
  <c r="AB289" i="50"/>
  <c r="AC289" i="50"/>
  <c r="AD289" i="50"/>
  <c r="AE289" i="50"/>
  <c r="N290" i="50"/>
  <c r="O290" i="50"/>
  <c r="P290" i="50"/>
  <c r="Q290" i="50"/>
  <c r="R290" i="50"/>
  <c r="S290" i="50"/>
  <c r="T290" i="50"/>
  <c r="U290" i="50"/>
  <c r="V290" i="50"/>
  <c r="W290" i="50"/>
  <c r="X290" i="50"/>
  <c r="Y290" i="50"/>
  <c r="Z290" i="50"/>
  <c r="AA290" i="50"/>
  <c r="AB290" i="50"/>
  <c r="AC290" i="50"/>
  <c r="AD290" i="50"/>
  <c r="AE290" i="50"/>
  <c r="N291" i="50"/>
  <c r="O291" i="50"/>
  <c r="P291" i="50"/>
  <c r="Q291" i="50"/>
  <c r="R291" i="50"/>
  <c r="S291" i="50"/>
  <c r="T291" i="50"/>
  <c r="U291" i="50"/>
  <c r="V291" i="50"/>
  <c r="W291" i="50"/>
  <c r="X291" i="50"/>
  <c r="Y291" i="50"/>
  <c r="Z291" i="50"/>
  <c r="AA291" i="50"/>
  <c r="AB291" i="50"/>
  <c r="AC291" i="50"/>
  <c r="AD291" i="50"/>
  <c r="AE291" i="50"/>
  <c r="N292" i="50"/>
  <c r="O292" i="50"/>
  <c r="P292" i="50"/>
  <c r="Q292" i="50"/>
  <c r="R292" i="50"/>
  <c r="S292" i="50"/>
  <c r="T292" i="50"/>
  <c r="U292" i="50"/>
  <c r="V292" i="50"/>
  <c r="W292" i="50"/>
  <c r="X292" i="50"/>
  <c r="Y292" i="50"/>
  <c r="Z292" i="50"/>
  <c r="AA292" i="50"/>
  <c r="AB292" i="50"/>
  <c r="AC292" i="50"/>
  <c r="AD292" i="50"/>
  <c r="AE292" i="50"/>
  <c r="N293" i="50"/>
  <c r="O293" i="50"/>
  <c r="P293" i="50"/>
  <c r="Q293" i="50"/>
  <c r="R293" i="50"/>
  <c r="S293" i="50"/>
  <c r="T293" i="50"/>
  <c r="U293" i="50"/>
  <c r="V293" i="50"/>
  <c r="W293" i="50"/>
  <c r="X293" i="50"/>
  <c r="Y293" i="50"/>
  <c r="Z293" i="50"/>
  <c r="AA293" i="50"/>
  <c r="AB293" i="50"/>
  <c r="AC293" i="50"/>
  <c r="AD293" i="50"/>
  <c r="AE293" i="50"/>
  <c r="N294" i="50"/>
  <c r="O294" i="50"/>
  <c r="P294" i="50"/>
  <c r="Q294" i="50"/>
  <c r="R294" i="50"/>
  <c r="S294" i="50"/>
  <c r="T294" i="50"/>
  <c r="U294" i="50"/>
  <c r="V294" i="50"/>
  <c r="W294" i="50"/>
  <c r="X294" i="50"/>
  <c r="Y294" i="50"/>
  <c r="Z294" i="50"/>
  <c r="AA294" i="50"/>
  <c r="AB294" i="50"/>
  <c r="AC294" i="50"/>
  <c r="AD294" i="50"/>
  <c r="AE294" i="50"/>
  <c r="N295" i="50"/>
  <c r="O295" i="50"/>
  <c r="P295" i="50"/>
  <c r="Q295" i="50"/>
  <c r="R295" i="50"/>
  <c r="S295" i="50"/>
  <c r="T295" i="50"/>
  <c r="U295" i="50"/>
  <c r="V295" i="50"/>
  <c r="W295" i="50"/>
  <c r="X295" i="50"/>
  <c r="Y295" i="50"/>
  <c r="Z295" i="50"/>
  <c r="AA295" i="50"/>
  <c r="AB295" i="50"/>
  <c r="AC295" i="50"/>
  <c r="AD295" i="50"/>
  <c r="AE295" i="50"/>
  <c r="N296" i="50"/>
  <c r="O296" i="50"/>
  <c r="P296" i="50"/>
  <c r="Q296" i="50"/>
  <c r="R296" i="50"/>
  <c r="S296" i="50"/>
  <c r="T296" i="50"/>
  <c r="U296" i="50"/>
  <c r="V296" i="50"/>
  <c r="W296" i="50"/>
  <c r="X296" i="50"/>
  <c r="Y296" i="50"/>
  <c r="Z296" i="50"/>
  <c r="AA296" i="50"/>
  <c r="AB296" i="50"/>
  <c r="AC296" i="50"/>
  <c r="AD296" i="50"/>
  <c r="AE296" i="50"/>
  <c r="N297" i="50"/>
  <c r="O297" i="50"/>
  <c r="P297" i="50"/>
  <c r="Q297" i="50"/>
  <c r="R297" i="50"/>
  <c r="S297" i="50"/>
  <c r="T297" i="50"/>
  <c r="U297" i="50"/>
  <c r="V297" i="50"/>
  <c r="W297" i="50"/>
  <c r="X297" i="50"/>
  <c r="Y297" i="50"/>
  <c r="Z297" i="50"/>
  <c r="AA297" i="50"/>
  <c r="AB297" i="50"/>
  <c r="AC297" i="50"/>
  <c r="AD297" i="50"/>
  <c r="AE297" i="50"/>
  <c r="N298" i="50"/>
  <c r="O298" i="50"/>
  <c r="P298" i="50"/>
  <c r="Q298" i="50"/>
  <c r="R298" i="50"/>
  <c r="S298" i="50"/>
  <c r="T298" i="50"/>
  <c r="U298" i="50"/>
  <c r="V298" i="50"/>
  <c r="W298" i="50"/>
  <c r="X298" i="50"/>
  <c r="Y298" i="50"/>
  <c r="Z298" i="50"/>
  <c r="AA298" i="50"/>
  <c r="AB298" i="50"/>
  <c r="AC298" i="50"/>
  <c r="AD298" i="50"/>
  <c r="AE298" i="50"/>
  <c r="N299" i="50"/>
  <c r="O299" i="50"/>
  <c r="P299" i="50"/>
  <c r="Q299" i="50"/>
  <c r="R299" i="50"/>
  <c r="S299" i="50"/>
  <c r="T299" i="50"/>
  <c r="U299" i="50"/>
  <c r="V299" i="50"/>
  <c r="W299" i="50"/>
  <c r="X299" i="50"/>
  <c r="Y299" i="50"/>
  <c r="Z299" i="50"/>
  <c r="AA299" i="50"/>
  <c r="AB299" i="50"/>
  <c r="AC299" i="50"/>
  <c r="AD299" i="50"/>
  <c r="AE299" i="50"/>
  <c r="N300" i="50"/>
  <c r="O300" i="50"/>
  <c r="P300" i="50"/>
  <c r="Q300" i="50"/>
  <c r="R300" i="50"/>
  <c r="S300" i="50"/>
  <c r="T300" i="50"/>
  <c r="U300" i="50"/>
  <c r="V300" i="50"/>
  <c r="W300" i="50"/>
  <c r="X300" i="50"/>
  <c r="Y300" i="50"/>
  <c r="Z300" i="50"/>
  <c r="AA300" i="50"/>
  <c r="AB300" i="50"/>
  <c r="AC300" i="50"/>
  <c r="AD300" i="50"/>
  <c r="AE300" i="50"/>
  <c r="N301" i="50"/>
  <c r="O301" i="50"/>
  <c r="P301" i="50"/>
  <c r="Q301" i="50"/>
  <c r="R301" i="50"/>
  <c r="S301" i="50"/>
  <c r="T301" i="50"/>
  <c r="U301" i="50"/>
  <c r="V301" i="50"/>
  <c r="W301" i="50"/>
  <c r="X301" i="50"/>
  <c r="Y301" i="50"/>
  <c r="Z301" i="50"/>
  <c r="AA301" i="50"/>
  <c r="AB301" i="50"/>
  <c r="AC301" i="50"/>
  <c r="AD301" i="50"/>
  <c r="AE301" i="50"/>
  <c r="N302" i="50"/>
  <c r="O302" i="50"/>
  <c r="P302" i="50"/>
  <c r="Q302" i="50"/>
  <c r="R302" i="50"/>
  <c r="S302" i="50"/>
  <c r="T302" i="50"/>
  <c r="U302" i="50"/>
  <c r="V302" i="50"/>
  <c r="W302" i="50"/>
  <c r="X302" i="50"/>
  <c r="Y302" i="50"/>
  <c r="Z302" i="50"/>
  <c r="AA302" i="50"/>
  <c r="AB302" i="50"/>
  <c r="AC302" i="50"/>
  <c r="AD302" i="50"/>
  <c r="AE302" i="50"/>
  <c r="N303" i="50"/>
  <c r="O303" i="50"/>
  <c r="P303" i="50"/>
  <c r="Q303" i="50"/>
  <c r="R303" i="50"/>
  <c r="S303" i="50"/>
  <c r="T303" i="50"/>
  <c r="U303" i="50"/>
  <c r="V303" i="50"/>
  <c r="W303" i="50"/>
  <c r="X303" i="50"/>
  <c r="Y303" i="50"/>
  <c r="Z303" i="50"/>
  <c r="AA303" i="50"/>
  <c r="AB303" i="50"/>
  <c r="AC303" i="50"/>
  <c r="AD303" i="50"/>
  <c r="AE303" i="50"/>
  <c r="N304" i="50"/>
  <c r="O304" i="50"/>
  <c r="P304" i="50"/>
  <c r="Q304" i="50"/>
  <c r="R304" i="50"/>
  <c r="S304" i="50"/>
  <c r="T304" i="50"/>
  <c r="U304" i="50"/>
  <c r="V304" i="50"/>
  <c r="W304" i="50"/>
  <c r="X304" i="50"/>
  <c r="Y304" i="50"/>
  <c r="Z304" i="50"/>
  <c r="AA304" i="50"/>
  <c r="AB304" i="50"/>
  <c r="AC304" i="50"/>
  <c r="AD304" i="50"/>
  <c r="AE304" i="50"/>
  <c r="N305" i="50"/>
  <c r="O305" i="50"/>
  <c r="P305" i="50"/>
  <c r="Q305" i="50"/>
  <c r="R305" i="50"/>
  <c r="S305" i="50"/>
  <c r="T305" i="50"/>
  <c r="U305" i="50"/>
  <c r="V305" i="50"/>
  <c r="W305" i="50"/>
  <c r="X305" i="50"/>
  <c r="Y305" i="50"/>
  <c r="Z305" i="50"/>
  <c r="AA305" i="50"/>
  <c r="AB305" i="50"/>
  <c r="AC305" i="50"/>
  <c r="AD305" i="50"/>
  <c r="AE305" i="50"/>
  <c r="N306" i="50"/>
  <c r="O306" i="50"/>
  <c r="P306" i="50"/>
  <c r="Q306" i="50"/>
  <c r="R306" i="50"/>
  <c r="S306" i="50"/>
  <c r="T306" i="50"/>
  <c r="U306" i="50"/>
  <c r="V306" i="50"/>
  <c r="W306" i="50"/>
  <c r="X306" i="50"/>
  <c r="Y306" i="50"/>
  <c r="Z306" i="50"/>
  <c r="AA306" i="50"/>
  <c r="AB306" i="50"/>
  <c r="AC306" i="50"/>
  <c r="AD306" i="50"/>
  <c r="AE306" i="50"/>
  <c r="N307" i="50"/>
  <c r="O307" i="50"/>
  <c r="P307" i="50"/>
  <c r="Q307" i="50"/>
  <c r="R307" i="50"/>
  <c r="S307" i="50"/>
  <c r="T307" i="50"/>
  <c r="U307" i="50"/>
  <c r="V307" i="50"/>
  <c r="W307" i="50"/>
  <c r="X307" i="50"/>
  <c r="Y307" i="50"/>
  <c r="Z307" i="50"/>
  <c r="AA307" i="50"/>
  <c r="AB307" i="50"/>
  <c r="AC307" i="50"/>
  <c r="AD307" i="50"/>
  <c r="AE307" i="50"/>
  <c r="N308" i="50"/>
  <c r="O308" i="50"/>
  <c r="P308" i="50"/>
  <c r="Q308" i="50"/>
  <c r="R308" i="50"/>
  <c r="S308" i="50"/>
  <c r="T308" i="50"/>
  <c r="U308" i="50"/>
  <c r="V308" i="50"/>
  <c r="W308" i="50"/>
  <c r="X308" i="50"/>
  <c r="Y308" i="50"/>
  <c r="Z308" i="50"/>
  <c r="AA308" i="50"/>
  <c r="AB308" i="50"/>
  <c r="AC308" i="50"/>
  <c r="AD308" i="50"/>
  <c r="AE308" i="50"/>
  <c r="N309" i="50"/>
  <c r="O309" i="50"/>
  <c r="P309" i="50"/>
  <c r="Q309" i="50"/>
  <c r="R309" i="50"/>
  <c r="S309" i="50"/>
  <c r="T309" i="50"/>
  <c r="U309" i="50"/>
  <c r="V309" i="50"/>
  <c r="W309" i="50"/>
  <c r="X309" i="50"/>
  <c r="Y309" i="50"/>
  <c r="Z309" i="50"/>
  <c r="AA309" i="50"/>
  <c r="AB309" i="50"/>
  <c r="AC309" i="50"/>
  <c r="AD309" i="50"/>
  <c r="AE309" i="50"/>
  <c r="N310" i="50"/>
  <c r="O310" i="50"/>
  <c r="P310" i="50"/>
  <c r="Q310" i="50"/>
  <c r="R310" i="50"/>
  <c r="S310" i="50"/>
  <c r="T310" i="50"/>
  <c r="U310" i="50"/>
  <c r="V310" i="50"/>
  <c r="W310" i="50"/>
  <c r="X310" i="50"/>
  <c r="Y310" i="50"/>
  <c r="Z310" i="50"/>
  <c r="AA310" i="50"/>
  <c r="AB310" i="50"/>
  <c r="AC310" i="50"/>
  <c r="AD310" i="50"/>
  <c r="AE310" i="50"/>
  <c r="N311" i="50"/>
  <c r="O311" i="50"/>
  <c r="P311" i="50"/>
  <c r="Q311" i="50"/>
  <c r="R311" i="50"/>
  <c r="S311" i="50"/>
  <c r="T311" i="50"/>
  <c r="U311" i="50"/>
  <c r="V311" i="50"/>
  <c r="W311" i="50"/>
  <c r="X311" i="50"/>
  <c r="Y311" i="50"/>
  <c r="Z311" i="50"/>
  <c r="AA311" i="50"/>
  <c r="AB311" i="50"/>
  <c r="AC311" i="50"/>
  <c r="AD311" i="50"/>
  <c r="AE311" i="50"/>
  <c r="N312" i="50"/>
  <c r="O312" i="50"/>
  <c r="P312" i="50"/>
  <c r="Q312" i="50"/>
  <c r="R312" i="50"/>
  <c r="S312" i="50"/>
  <c r="T312" i="50"/>
  <c r="U312" i="50"/>
  <c r="V312" i="50"/>
  <c r="W312" i="50"/>
  <c r="X312" i="50"/>
  <c r="Y312" i="50"/>
  <c r="Z312" i="50"/>
  <c r="AA312" i="50"/>
  <c r="AB312" i="50"/>
  <c r="AC312" i="50"/>
  <c r="AD312" i="50"/>
  <c r="AE312" i="50"/>
  <c r="N313" i="50"/>
  <c r="O313" i="50"/>
  <c r="P313" i="50"/>
  <c r="Q313" i="50"/>
  <c r="R313" i="50"/>
  <c r="S313" i="50"/>
  <c r="T313" i="50"/>
  <c r="U313" i="50"/>
  <c r="V313" i="50"/>
  <c r="W313" i="50"/>
  <c r="X313" i="50"/>
  <c r="Y313" i="50"/>
  <c r="Z313" i="50"/>
  <c r="AA313" i="50"/>
  <c r="AB313" i="50"/>
  <c r="AC313" i="50"/>
  <c r="AD313" i="50"/>
  <c r="AE313" i="50"/>
  <c r="N314" i="50"/>
  <c r="O314" i="50"/>
  <c r="P314" i="50"/>
  <c r="Q314" i="50"/>
  <c r="R314" i="50"/>
  <c r="S314" i="50"/>
  <c r="T314" i="50"/>
  <c r="U314" i="50"/>
  <c r="V314" i="50"/>
  <c r="W314" i="50"/>
  <c r="X314" i="50"/>
  <c r="Y314" i="50"/>
  <c r="Z314" i="50"/>
  <c r="AA314" i="50"/>
  <c r="AB314" i="50"/>
  <c r="AC314" i="50"/>
  <c r="AD314" i="50"/>
  <c r="AE314" i="50"/>
  <c r="N315" i="50"/>
  <c r="O315" i="50"/>
  <c r="P315" i="50"/>
  <c r="Q315" i="50"/>
  <c r="R315" i="50"/>
  <c r="S315" i="50"/>
  <c r="T315" i="50"/>
  <c r="U315" i="50"/>
  <c r="V315" i="50"/>
  <c r="W315" i="50"/>
  <c r="X315" i="50"/>
  <c r="Y315" i="50"/>
  <c r="Z315" i="50"/>
  <c r="AA315" i="50"/>
  <c r="AB315" i="50"/>
  <c r="AC315" i="50"/>
  <c r="AD315" i="50"/>
  <c r="AE315" i="50"/>
  <c r="N316" i="50"/>
  <c r="O316" i="50"/>
  <c r="P316" i="50"/>
  <c r="Q316" i="50"/>
  <c r="R316" i="50"/>
  <c r="S316" i="50"/>
  <c r="T316" i="50"/>
  <c r="U316" i="50"/>
  <c r="V316" i="50"/>
  <c r="W316" i="50"/>
  <c r="X316" i="50"/>
  <c r="Y316" i="50"/>
  <c r="Z316" i="50"/>
  <c r="AA316" i="50"/>
  <c r="AB316" i="50"/>
  <c r="AC316" i="50"/>
  <c r="AD316" i="50"/>
  <c r="AE316" i="50"/>
  <c r="N317" i="50"/>
  <c r="O317" i="50"/>
  <c r="P317" i="50"/>
  <c r="Q317" i="50"/>
  <c r="R317" i="50"/>
  <c r="S317" i="50"/>
  <c r="T317" i="50"/>
  <c r="U317" i="50"/>
  <c r="V317" i="50"/>
  <c r="W317" i="50"/>
  <c r="X317" i="50"/>
  <c r="Y317" i="50"/>
  <c r="Z317" i="50"/>
  <c r="AA317" i="50"/>
  <c r="AB317" i="50"/>
  <c r="AC317" i="50"/>
  <c r="AD317" i="50"/>
  <c r="AE317" i="50"/>
  <c r="N318" i="50"/>
  <c r="O318" i="50"/>
  <c r="P318" i="50"/>
  <c r="Q318" i="50"/>
  <c r="R318" i="50"/>
  <c r="S318" i="50"/>
  <c r="T318" i="50"/>
  <c r="U318" i="50"/>
  <c r="V318" i="50"/>
  <c r="W318" i="50"/>
  <c r="X318" i="50"/>
  <c r="Y318" i="50"/>
  <c r="Z318" i="50"/>
  <c r="AA318" i="50"/>
  <c r="AB318" i="50"/>
  <c r="AC318" i="50"/>
  <c r="AD318" i="50"/>
  <c r="AE318" i="50"/>
  <c r="N319" i="50"/>
  <c r="O319" i="50"/>
  <c r="P319" i="50"/>
  <c r="Q319" i="50"/>
  <c r="R319" i="50"/>
  <c r="S319" i="50"/>
  <c r="T319" i="50"/>
  <c r="U319" i="50"/>
  <c r="V319" i="50"/>
  <c r="W319" i="50"/>
  <c r="X319" i="50"/>
  <c r="Y319" i="50"/>
  <c r="Z319" i="50"/>
  <c r="AA319" i="50"/>
  <c r="AB319" i="50"/>
  <c r="AC319" i="50"/>
  <c r="AD319" i="50"/>
  <c r="AE319" i="50"/>
  <c r="N320" i="50"/>
  <c r="O320" i="50"/>
  <c r="P320" i="50"/>
  <c r="Q320" i="50"/>
  <c r="R320" i="50"/>
  <c r="S320" i="50"/>
  <c r="T320" i="50"/>
  <c r="U320" i="50"/>
  <c r="V320" i="50"/>
  <c r="W320" i="50"/>
  <c r="X320" i="50"/>
  <c r="Y320" i="50"/>
  <c r="Z320" i="50"/>
  <c r="AA320" i="50"/>
  <c r="AB320" i="50"/>
  <c r="AC320" i="50"/>
  <c r="AD320" i="50"/>
  <c r="AE320" i="50"/>
  <c r="N321" i="50"/>
  <c r="O321" i="50"/>
  <c r="P321" i="50"/>
  <c r="Q321" i="50"/>
  <c r="R321" i="50"/>
  <c r="S321" i="50"/>
  <c r="T321" i="50"/>
  <c r="U321" i="50"/>
  <c r="V321" i="50"/>
  <c r="W321" i="50"/>
  <c r="X321" i="50"/>
  <c r="Y321" i="50"/>
  <c r="Z321" i="50"/>
  <c r="AA321" i="50"/>
  <c r="AB321" i="50"/>
  <c r="AC321" i="50"/>
  <c r="AD321" i="50"/>
  <c r="AE321" i="50"/>
  <c r="N322" i="50"/>
  <c r="O322" i="50"/>
  <c r="P322" i="50"/>
  <c r="Q322" i="50"/>
  <c r="R322" i="50"/>
  <c r="S322" i="50"/>
  <c r="T322" i="50"/>
  <c r="U322" i="50"/>
  <c r="V322" i="50"/>
  <c r="W322" i="50"/>
  <c r="X322" i="50"/>
  <c r="Y322" i="50"/>
  <c r="Z322" i="50"/>
  <c r="AA322" i="50"/>
  <c r="AB322" i="50"/>
  <c r="AC322" i="50"/>
  <c r="AD322" i="50"/>
  <c r="AE322" i="50"/>
  <c r="N323" i="50"/>
  <c r="O323" i="50"/>
  <c r="P323" i="50"/>
  <c r="Q323" i="50"/>
  <c r="R323" i="50"/>
  <c r="S323" i="50"/>
  <c r="T323" i="50"/>
  <c r="U323" i="50"/>
  <c r="V323" i="50"/>
  <c r="W323" i="50"/>
  <c r="X323" i="50"/>
  <c r="Y323" i="50"/>
  <c r="Z323" i="50"/>
  <c r="AA323" i="50"/>
  <c r="AB323" i="50"/>
  <c r="AC323" i="50"/>
  <c r="AD323" i="50"/>
  <c r="AE323" i="50"/>
  <c r="N324" i="50"/>
  <c r="O324" i="50"/>
  <c r="P324" i="50"/>
  <c r="Q324" i="50"/>
  <c r="R324" i="50"/>
  <c r="S324" i="50"/>
  <c r="T324" i="50"/>
  <c r="U324" i="50"/>
  <c r="V324" i="50"/>
  <c r="W324" i="50"/>
  <c r="X324" i="50"/>
  <c r="Y324" i="50"/>
  <c r="Z324" i="50"/>
  <c r="AA324" i="50"/>
  <c r="AB324" i="50"/>
  <c r="AC324" i="50"/>
  <c r="AD324" i="50"/>
  <c r="AE324" i="50"/>
  <c r="N325" i="50"/>
  <c r="O325" i="50"/>
  <c r="P325" i="50"/>
  <c r="Q325" i="50"/>
  <c r="R325" i="50"/>
  <c r="S325" i="50"/>
  <c r="T325" i="50"/>
  <c r="U325" i="50"/>
  <c r="V325" i="50"/>
  <c r="W325" i="50"/>
  <c r="X325" i="50"/>
  <c r="Y325" i="50"/>
  <c r="Z325" i="50"/>
  <c r="AA325" i="50"/>
  <c r="AB325" i="50"/>
  <c r="AC325" i="50"/>
  <c r="AD325" i="50"/>
  <c r="AE325" i="50"/>
  <c r="N326" i="50"/>
  <c r="O326" i="50"/>
  <c r="P326" i="50"/>
  <c r="Q326" i="50"/>
  <c r="R326" i="50"/>
  <c r="S326" i="50"/>
  <c r="T326" i="50"/>
  <c r="U326" i="50"/>
  <c r="V326" i="50"/>
  <c r="W326" i="50"/>
  <c r="X326" i="50"/>
  <c r="Y326" i="50"/>
  <c r="Z326" i="50"/>
  <c r="AA326" i="50"/>
  <c r="AB326" i="50"/>
  <c r="AC326" i="50"/>
  <c r="AD326" i="50"/>
  <c r="AE326" i="50"/>
  <c r="N327" i="50"/>
  <c r="O327" i="50"/>
  <c r="P327" i="50"/>
  <c r="Q327" i="50"/>
  <c r="R327" i="50"/>
  <c r="S327" i="50"/>
  <c r="T327" i="50"/>
  <c r="U327" i="50"/>
  <c r="V327" i="50"/>
  <c r="W327" i="50"/>
  <c r="X327" i="50"/>
  <c r="Y327" i="50"/>
  <c r="Z327" i="50"/>
  <c r="AA327" i="50"/>
  <c r="AB327" i="50"/>
  <c r="AC327" i="50"/>
  <c r="AD327" i="50"/>
  <c r="AE327" i="50"/>
  <c r="N328" i="50"/>
  <c r="O328" i="50"/>
  <c r="P328" i="50"/>
  <c r="Q328" i="50"/>
  <c r="R328" i="50"/>
  <c r="S328" i="50"/>
  <c r="T328" i="50"/>
  <c r="U328" i="50"/>
  <c r="V328" i="50"/>
  <c r="W328" i="50"/>
  <c r="X328" i="50"/>
  <c r="Y328" i="50"/>
  <c r="Z328" i="50"/>
  <c r="AA328" i="50"/>
  <c r="AB328" i="50"/>
  <c r="AC328" i="50"/>
  <c r="AD328" i="50"/>
  <c r="AE328" i="50"/>
  <c r="N329" i="50"/>
  <c r="O329" i="50"/>
  <c r="P329" i="50"/>
  <c r="Q329" i="50"/>
  <c r="R329" i="50"/>
  <c r="S329" i="50"/>
  <c r="T329" i="50"/>
  <c r="U329" i="50"/>
  <c r="V329" i="50"/>
  <c r="W329" i="50"/>
  <c r="X329" i="50"/>
  <c r="Y329" i="50"/>
  <c r="Z329" i="50"/>
  <c r="AA329" i="50"/>
  <c r="AB329" i="50"/>
  <c r="AC329" i="50"/>
  <c r="AD329" i="50"/>
  <c r="AE329" i="50"/>
  <c r="N330" i="50"/>
  <c r="O330" i="50"/>
  <c r="P330" i="50"/>
  <c r="Q330" i="50"/>
  <c r="R330" i="50"/>
  <c r="S330" i="50"/>
  <c r="T330" i="50"/>
  <c r="U330" i="50"/>
  <c r="V330" i="50"/>
  <c r="W330" i="50"/>
  <c r="X330" i="50"/>
  <c r="Y330" i="50"/>
  <c r="Z330" i="50"/>
  <c r="AA330" i="50"/>
  <c r="AB330" i="50"/>
  <c r="AC330" i="50"/>
  <c r="AD330" i="50"/>
  <c r="AE330" i="50"/>
  <c r="N331" i="50"/>
  <c r="O331" i="50"/>
  <c r="P331" i="50"/>
  <c r="Q331" i="50"/>
  <c r="R331" i="50"/>
  <c r="S331" i="50"/>
  <c r="T331" i="50"/>
  <c r="U331" i="50"/>
  <c r="V331" i="50"/>
  <c r="W331" i="50"/>
  <c r="X331" i="50"/>
  <c r="Y331" i="50"/>
  <c r="Z331" i="50"/>
  <c r="AA331" i="50"/>
  <c r="AB331" i="50"/>
  <c r="AC331" i="50"/>
  <c r="AD331" i="50"/>
  <c r="AE331" i="50"/>
  <c r="N332" i="50"/>
  <c r="O332" i="50"/>
  <c r="P332" i="50"/>
  <c r="Q332" i="50"/>
  <c r="R332" i="50"/>
  <c r="S332" i="50"/>
  <c r="T332" i="50"/>
  <c r="U332" i="50"/>
  <c r="V332" i="50"/>
  <c r="W332" i="50"/>
  <c r="X332" i="50"/>
  <c r="Y332" i="50"/>
  <c r="Z332" i="50"/>
  <c r="AA332" i="50"/>
  <c r="AB332" i="50"/>
  <c r="AC332" i="50"/>
  <c r="AD332" i="50"/>
  <c r="AE332" i="50"/>
  <c r="N333" i="50"/>
  <c r="O333" i="50"/>
  <c r="P333" i="50"/>
  <c r="Q333" i="50"/>
  <c r="R333" i="50"/>
  <c r="S333" i="50"/>
  <c r="T333" i="50"/>
  <c r="U333" i="50"/>
  <c r="V333" i="50"/>
  <c r="W333" i="50"/>
  <c r="X333" i="50"/>
  <c r="Y333" i="50"/>
  <c r="Z333" i="50"/>
  <c r="AA333" i="50"/>
  <c r="AB333" i="50"/>
  <c r="AC333" i="50"/>
  <c r="AD333" i="50"/>
  <c r="AE333" i="50"/>
  <c r="N334" i="50"/>
  <c r="O334" i="50"/>
  <c r="P334" i="50"/>
  <c r="Q334" i="50"/>
  <c r="R334" i="50"/>
  <c r="S334" i="50"/>
  <c r="T334" i="50"/>
  <c r="U334" i="50"/>
  <c r="V334" i="50"/>
  <c r="W334" i="50"/>
  <c r="X334" i="50"/>
  <c r="Y334" i="50"/>
  <c r="Z334" i="50"/>
  <c r="AA334" i="50"/>
  <c r="AB334" i="50"/>
  <c r="AC334" i="50"/>
  <c r="AD334" i="50"/>
  <c r="AE334" i="50"/>
  <c r="N335" i="50"/>
  <c r="O335" i="50"/>
  <c r="P335" i="50"/>
  <c r="Q335" i="50"/>
  <c r="R335" i="50"/>
  <c r="S335" i="50"/>
  <c r="T335" i="50"/>
  <c r="U335" i="50"/>
  <c r="V335" i="50"/>
  <c r="W335" i="50"/>
  <c r="X335" i="50"/>
  <c r="Y335" i="50"/>
  <c r="Z335" i="50"/>
  <c r="AA335" i="50"/>
  <c r="AB335" i="50"/>
  <c r="AC335" i="50"/>
  <c r="AD335" i="50"/>
  <c r="AE335" i="50"/>
  <c r="N336" i="50"/>
  <c r="O336" i="50"/>
  <c r="P336" i="50"/>
  <c r="Q336" i="50"/>
  <c r="R336" i="50"/>
  <c r="S336" i="50"/>
  <c r="T336" i="50"/>
  <c r="U336" i="50"/>
  <c r="V336" i="50"/>
  <c r="W336" i="50"/>
  <c r="X336" i="50"/>
  <c r="Y336" i="50"/>
  <c r="Z336" i="50"/>
  <c r="AA336" i="50"/>
  <c r="AB336" i="50"/>
  <c r="AC336" i="50"/>
  <c r="AD336" i="50"/>
  <c r="AE336" i="50"/>
  <c r="N337" i="50"/>
  <c r="O337" i="50"/>
  <c r="P337" i="50"/>
  <c r="Q337" i="50"/>
  <c r="R337" i="50"/>
  <c r="S337" i="50"/>
  <c r="T337" i="50"/>
  <c r="U337" i="50"/>
  <c r="V337" i="50"/>
  <c r="W337" i="50"/>
  <c r="X337" i="50"/>
  <c r="Y337" i="50"/>
  <c r="Z337" i="50"/>
  <c r="AA337" i="50"/>
  <c r="AB337" i="50"/>
  <c r="AC337" i="50"/>
  <c r="AD337" i="50"/>
  <c r="AE337" i="50"/>
  <c r="N338" i="50"/>
  <c r="O338" i="50"/>
  <c r="P338" i="50"/>
  <c r="Q338" i="50"/>
  <c r="R338" i="50"/>
  <c r="S338" i="50"/>
  <c r="T338" i="50"/>
  <c r="U338" i="50"/>
  <c r="V338" i="50"/>
  <c r="W338" i="50"/>
  <c r="X338" i="50"/>
  <c r="Y338" i="50"/>
  <c r="Z338" i="50"/>
  <c r="AA338" i="50"/>
  <c r="AB338" i="50"/>
  <c r="AC338" i="50"/>
  <c r="AD338" i="50"/>
  <c r="AE338" i="50"/>
  <c r="N339" i="50"/>
  <c r="O339" i="50"/>
  <c r="P339" i="50"/>
  <c r="Q339" i="50"/>
  <c r="R339" i="50"/>
  <c r="S339" i="50"/>
  <c r="T339" i="50"/>
  <c r="U339" i="50"/>
  <c r="V339" i="50"/>
  <c r="W339" i="50"/>
  <c r="X339" i="50"/>
  <c r="Y339" i="50"/>
  <c r="Z339" i="50"/>
  <c r="AA339" i="50"/>
  <c r="AB339" i="50"/>
  <c r="AC339" i="50"/>
  <c r="AD339" i="50"/>
  <c r="AE339" i="50"/>
  <c r="N340" i="50"/>
  <c r="O340" i="50"/>
  <c r="P340" i="50"/>
  <c r="Q340" i="50"/>
  <c r="R340" i="50"/>
  <c r="S340" i="50"/>
  <c r="T340" i="50"/>
  <c r="U340" i="50"/>
  <c r="V340" i="50"/>
  <c r="W340" i="50"/>
  <c r="X340" i="50"/>
  <c r="Y340" i="50"/>
  <c r="Z340" i="50"/>
  <c r="AA340" i="50"/>
  <c r="AB340" i="50"/>
  <c r="AC340" i="50"/>
  <c r="AD340" i="50"/>
  <c r="AE340" i="50"/>
  <c r="N341" i="50"/>
  <c r="O341" i="50"/>
  <c r="P341" i="50"/>
  <c r="Q341" i="50"/>
  <c r="R341" i="50"/>
  <c r="S341" i="50"/>
  <c r="T341" i="50"/>
  <c r="U341" i="50"/>
  <c r="V341" i="50"/>
  <c r="W341" i="50"/>
  <c r="X341" i="50"/>
  <c r="Y341" i="50"/>
  <c r="Z341" i="50"/>
  <c r="AA341" i="50"/>
  <c r="AB341" i="50"/>
  <c r="AC341" i="50"/>
  <c r="AD341" i="50"/>
  <c r="AE341" i="50"/>
  <c r="N342" i="50"/>
  <c r="O342" i="50"/>
  <c r="P342" i="50"/>
  <c r="Q342" i="50"/>
  <c r="R342" i="50"/>
  <c r="S342" i="50"/>
  <c r="T342" i="50"/>
  <c r="U342" i="50"/>
  <c r="V342" i="50"/>
  <c r="W342" i="50"/>
  <c r="X342" i="50"/>
  <c r="Y342" i="50"/>
  <c r="Z342" i="50"/>
  <c r="AA342" i="50"/>
  <c r="AB342" i="50"/>
  <c r="AC342" i="50"/>
  <c r="AD342" i="50"/>
  <c r="AE342" i="50"/>
  <c r="N343" i="50"/>
  <c r="O343" i="50"/>
  <c r="P343" i="50"/>
  <c r="Q343" i="50"/>
  <c r="R343" i="50"/>
  <c r="S343" i="50"/>
  <c r="T343" i="50"/>
  <c r="U343" i="50"/>
  <c r="V343" i="50"/>
  <c r="W343" i="50"/>
  <c r="X343" i="50"/>
  <c r="Y343" i="50"/>
  <c r="Z343" i="50"/>
  <c r="AA343" i="50"/>
  <c r="AB343" i="50"/>
  <c r="AC343" i="50"/>
  <c r="AD343" i="50"/>
  <c r="AE343" i="50"/>
  <c r="N344" i="50"/>
  <c r="O344" i="50"/>
  <c r="P344" i="50"/>
  <c r="Q344" i="50"/>
  <c r="R344" i="50"/>
  <c r="S344" i="50"/>
  <c r="T344" i="50"/>
  <c r="U344" i="50"/>
  <c r="V344" i="50"/>
  <c r="W344" i="50"/>
  <c r="X344" i="50"/>
  <c r="Y344" i="50"/>
  <c r="Z344" i="50"/>
  <c r="AA344" i="50"/>
  <c r="AB344" i="50"/>
  <c r="AC344" i="50"/>
  <c r="AD344" i="50"/>
  <c r="AE344" i="50"/>
  <c r="N345" i="50"/>
  <c r="O345" i="50"/>
  <c r="P345" i="50"/>
  <c r="Q345" i="50"/>
  <c r="R345" i="50"/>
  <c r="S345" i="50"/>
  <c r="T345" i="50"/>
  <c r="U345" i="50"/>
  <c r="V345" i="50"/>
  <c r="W345" i="50"/>
  <c r="X345" i="50"/>
  <c r="Y345" i="50"/>
  <c r="Z345" i="50"/>
  <c r="AA345" i="50"/>
  <c r="AB345" i="50"/>
  <c r="AC345" i="50"/>
  <c r="AD345" i="50"/>
  <c r="AE345" i="50"/>
  <c r="N346" i="50"/>
  <c r="O346" i="50"/>
  <c r="P346" i="50"/>
  <c r="Q346" i="50"/>
  <c r="R346" i="50"/>
  <c r="S346" i="50"/>
  <c r="T346" i="50"/>
  <c r="U346" i="50"/>
  <c r="V346" i="50"/>
  <c r="W346" i="50"/>
  <c r="X346" i="50"/>
  <c r="Y346" i="50"/>
  <c r="Z346" i="50"/>
  <c r="AA346" i="50"/>
  <c r="AB346" i="50"/>
  <c r="AC346" i="50"/>
  <c r="AD346" i="50"/>
  <c r="AE346" i="50"/>
  <c r="N347" i="50"/>
  <c r="O347" i="50"/>
  <c r="P347" i="50"/>
  <c r="Q347" i="50"/>
  <c r="R347" i="50"/>
  <c r="S347" i="50"/>
  <c r="T347" i="50"/>
  <c r="U347" i="50"/>
  <c r="V347" i="50"/>
  <c r="W347" i="50"/>
  <c r="X347" i="50"/>
  <c r="Y347" i="50"/>
  <c r="Z347" i="50"/>
  <c r="AA347" i="50"/>
  <c r="AB347" i="50"/>
  <c r="AC347" i="50"/>
  <c r="AD347" i="50"/>
  <c r="AE347" i="50"/>
  <c r="N348" i="50"/>
  <c r="O348" i="50"/>
  <c r="P348" i="50"/>
  <c r="Q348" i="50"/>
  <c r="R348" i="50"/>
  <c r="S348" i="50"/>
  <c r="T348" i="50"/>
  <c r="U348" i="50"/>
  <c r="V348" i="50"/>
  <c r="W348" i="50"/>
  <c r="X348" i="50"/>
  <c r="Y348" i="50"/>
  <c r="Z348" i="50"/>
  <c r="AA348" i="50"/>
  <c r="AB348" i="50"/>
  <c r="AC348" i="50"/>
  <c r="AD348" i="50"/>
  <c r="AE348" i="50"/>
  <c r="N349" i="50"/>
  <c r="O349" i="50"/>
  <c r="P349" i="50"/>
  <c r="Q349" i="50"/>
  <c r="R349" i="50"/>
  <c r="S349" i="50"/>
  <c r="T349" i="50"/>
  <c r="U349" i="50"/>
  <c r="V349" i="50"/>
  <c r="W349" i="50"/>
  <c r="X349" i="50"/>
  <c r="Y349" i="50"/>
  <c r="Z349" i="50"/>
  <c r="AA349" i="50"/>
  <c r="AB349" i="50"/>
  <c r="AC349" i="50"/>
  <c r="AD349" i="50"/>
  <c r="AE349" i="50"/>
  <c r="N350" i="50"/>
  <c r="O350" i="50"/>
  <c r="P350" i="50"/>
  <c r="Q350" i="50"/>
  <c r="R350" i="50"/>
  <c r="S350" i="50"/>
  <c r="T350" i="50"/>
  <c r="U350" i="50"/>
  <c r="V350" i="50"/>
  <c r="W350" i="50"/>
  <c r="X350" i="50"/>
  <c r="Y350" i="50"/>
  <c r="Z350" i="50"/>
  <c r="AA350" i="50"/>
  <c r="AB350" i="50"/>
  <c r="AC350" i="50"/>
  <c r="AD350" i="50"/>
  <c r="AE350" i="50"/>
  <c r="N351" i="50"/>
  <c r="O351" i="50"/>
  <c r="P351" i="50"/>
  <c r="Q351" i="50"/>
  <c r="R351" i="50"/>
  <c r="S351" i="50"/>
  <c r="T351" i="50"/>
  <c r="U351" i="50"/>
  <c r="V351" i="50"/>
  <c r="W351" i="50"/>
  <c r="X351" i="50"/>
  <c r="Y351" i="50"/>
  <c r="Z351" i="50"/>
  <c r="AA351" i="50"/>
  <c r="AB351" i="50"/>
  <c r="AC351" i="50"/>
  <c r="AD351" i="50"/>
  <c r="AE351" i="50"/>
  <c r="N352" i="50"/>
  <c r="O352" i="50"/>
  <c r="P352" i="50"/>
  <c r="Q352" i="50"/>
  <c r="R352" i="50"/>
  <c r="S352" i="50"/>
  <c r="T352" i="50"/>
  <c r="U352" i="50"/>
  <c r="V352" i="50"/>
  <c r="W352" i="50"/>
  <c r="X352" i="50"/>
  <c r="Y352" i="50"/>
  <c r="Z352" i="50"/>
  <c r="AA352" i="50"/>
  <c r="AB352" i="50"/>
  <c r="AC352" i="50"/>
  <c r="AD352" i="50"/>
  <c r="AE352" i="50"/>
  <c r="N353" i="50"/>
  <c r="O353" i="50"/>
  <c r="P353" i="50"/>
  <c r="Q353" i="50"/>
  <c r="R353" i="50"/>
  <c r="S353" i="50"/>
  <c r="T353" i="50"/>
  <c r="U353" i="50"/>
  <c r="V353" i="50"/>
  <c r="W353" i="50"/>
  <c r="X353" i="50"/>
  <c r="Y353" i="50"/>
  <c r="Z353" i="50"/>
  <c r="AA353" i="50"/>
  <c r="AB353" i="50"/>
  <c r="AC353" i="50"/>
  <c r="AD353" i="50"/>
  <c r="AE353" i="50"/>
  <c r="N354" i="50"/>
  <c r="O354" i="50"/>
  <c r="P354" i="50"/>
  <c r="Q354" i="50"/>
  <c r="R354" i="50"/>
  <c r="S354" i="50"/>
  <c r="T354" i="50"/>
  <c r="U354" i="50"/>
  <c r="V354" i="50"/>
  <c r="W354" i="50"/>
  <c r="X354" i="50"/>
  <c r="Y354" i="50"/>
  <c r="Z354" i="50"/>
  <c r="AA354" i="50"/>
  <c r="AB354" i="50"/>
  <c r="AC354" i="50"/>
  <c r="AD354" i="50"/>
  <c r="AE354" i="50"/>
  <c r="N355" i="50"/>
  <c r="O355" i="50"/>
  <c r="P355" i="50"/>
  <c r="Q355" i="50"/>
  <c r="R355" i="50"/>
  <c r="S355" i="50"/>
  <c r="T355" i="50"/>
  <c r="U355" i="50"/>
  <c r="V355" i="50"/>
  <c r="W355" i="50"/>
  <c r="X355" i="50"/>
  <c r="Y355" i="50"/>
  <c r="Z355" i="50"/>
  <c r="AA355" i="50"/>
  <c r="AB355" i="50"/>
  <c r="AC355" i="50"/>
  <c r="AD355" i="50"/>
  <c r="AE355" i="50"/>
  <c r="N356" i="50"/>
  <c r="O356" i="50"/>
  <c r="P356" i="50"/>
  <c r="Q356" i="50"/>
  <c r="R356" i="50"/>
  <c r="S356" i="50"/>
  <c r="T356" i="50"/>
  <c r="U356" i="50"/>
  <c r="V356" i="50"/>
  <c r="W356" i="50"/>
  <c r="X356" i="50"/>
  <c r="Y356" i="50"/>
  <c r="Z356" i="50"/>
  <c r="AA356" i="50"/>
  <c r="AB356" i="50"/>
  <c r="AC356" i="50"/>
  <c r="AD356" i="50"/>
  <c r="AE356" i="50"/>
  <c r="N358" i="50"/>
  <c r="O358" i="50"/>
  <c r="P358" i="50"/>
  <c r="Q358" i="50"/>
  <c r="R358" i="50"/>
  <c r="S358" i="50"/>
  <c r="T358" i="50"/>
  <c r="U358" i="50"/>
  <c r="V358" i="50"/>
  <c r="W358" i="50"/>
  <c r="X358" i="50"/>
  <c r="Y358" i="50"/>
  <c r="Z358" i="50"/>
  <c r="AA358" i="50"/>
  <c r="AB358" i="50"/>
  <c r="AC358" i="50"/>
  <c r="AD358" i="50"/>
  <c r="AE358" i="50"/>
  <c r="N359" i="50"/>
  <c r="O359" i="50"/>
  <c r="P359" i="50"/>
  <c r="Q359" i="50"/>
  <c r="R359" i="50"/>
  <c r="S359" i="50"/>
  <c r="T359" i="50"/>
  <c r="U359" i="50"/>
  <c r="V359" i="50"/>
  <c r="W359" i="50"/>
  <c r="X359" i="50"/>
  <c r="Y359" i="50"/>
  <c r="Z359" i="50"/>
  <c r="AA359" i="50"/>
  <c r="AB359" i="50"/>
  <c r="AC359" i="50"/>
  <c r="AD359" i="50"/>
  <c r="AE359" i="50"/>
  <c r="N361" i="50"/>
  <c r="O361" i="50"/>
  <c r="P361" i="50"/>
  <c r="Q361" i="50"/>
  <c r="R361" i="50"/>
  <c r="S361" i="50"/>
  <c r="T361" i="50"/>
  <c r="U361" i="50"/>
  <c r="V361" i="50"/>
  <c r="W361" i="50"/>
  <c r="X361" i="50"/>
  <c r="Y361" i="50"/>
  <c r="Z361" i="50"/>
  <c r="AA361" i="50"/>
  <c r="AB361" i="50"/>
  <c r="AC361" i="50"/>
  <c r="AD361" i="50"/>
  <c r="AE361" i="50"/>
  <c r="N362" i="50"/>
  <c r="O362" i="50"/>
  <c r="P362" i="50"/>
  <c r="Q362" i="50"/>
  <c r="R362" i="50"/>
  <c r="S362" i="50"/>
  <c r="T362" i="50"/>
  <c r="U362" i="50"/>
  <c r="V362" i="50"/>
  <c r="W362" i="50"/>
  <c r="X362" i="50"/>
  <c r="Y362" i="50"/>
  <c r="Z362" i="50"/>
  <c r="AA362" i="50"/>
  <c r="AB362" i="50"/>
  <c r="AC362" i="50"/>
  <c r="AD362" i="50"/>
  <c r="AE362" i="50"/>
  <c r="N363" i="50"/>
  <c r="O363" i="50"/>
  <c r="P363" i="50"/>
  <c r="Q363" i="50"/>
  <c r="R363" i="50"/>
  <c r="S363" i="50"/>
  <c r="T363" i="50"/>
  <c r="U363" i="50"/>
  <c r="V363" i="50"/>
  <c r="W363" i="50"/>
  <c r="X363" i="50"/>
  <c r="Y363" i="50"/>
  <c r="Z363" i="50"/>
  <c r="AA363" i="50"/>
  <c r="AB363" i="50"/>
  <c r="AC363" i="50"/>
  <c r="AD363" i="50"/>
  <c r="AE363" i="50"/>
  <c r="N364" i="50"/>
  <c r="O364" i="50"/>
  <c r="P364" i="50"/>
  <c r="Q364" i="50"/>
  <c r="R364" i="50"/>
  <c r="S364" i="50"/>
  <c r="T364" i="50"/>
  <c r="U364" i="50"/>
  <c r="V364" i="50"/>
  <c r="W364" i="50"/>
  <c r="X364" i="50"/>
  <c r="Y364" i="50"/>
  <c r="Z364" i="50"/>
  <c r="AA364" i="50"/>
  <c r="AB364" i="50"/>
  <c r="AC364" i="50"/>
  <c r="AD364" i="50"/>
  <c r="AE364" i="50"/>
  <c r="N365" i="50"/>
  <c r="O365" i="50"/>
  <c r="P365" i="50"/>
  <c r="Q365" i="50"/>
  <c r="R365" i="50"/>
  <c r="S365" i="50"/>
  <c r="T365" i="50"/>
  <c r="U365" i="50"/>
  <c r="V365" i="50"/>
  <c r="W365" i="50"/>
  <c r="X365" i="50"/>
  <c r="Y365" i="50"/>
  <c r="Z365" i="50"/>
  <c r="AA365" i="50"/>
  <c r="AB365" i="50"/>
  <c r="AC365" i="50"/>
  <c r="AD365" i="50"/>
  <c r="AE365" i="50"/>
  <c r="N366" i="50"/>
  <c r="O366" i="50"/>
  <c r="P366" i="50"/>
  <c r="Q366" i="50"/>
  <c r="R366" i="50"/>
  <c r="S366" i="50"/>
  <c r="T366" i="50"/>
  <c r="U366" i="50"/>
  <c r="V366" i="50"/>
  <c r="W366" i="50"/>
  <c r="X366" i="50"/>
  <c r="Y366" i="50"/>
  <c r="Z366" i="50"/>
  <c r="AA366" i="50"/>
  <c r="AB366" i="50"/>
  <c r="AC366" i="50"/>
  <c r="AD366" i="50"/>
  <c r="AE366" i="50"/>
  <c r="N368" i="50"/>
  <c r="O368" i="50"/>
  <c r="P368" i="50"/>
  <c r="Q368" i="50"/>
  <c r="R368" i="50"/>
  <c r="S368" i="50"/>
  <c r="T368" i="50"/>
  <c r="U368" i="50"/>
  <c r="V368" i="50"/>
  <c r="W368" i="50"/>
  <c r="X368" i="50"/>
  <c r="Y368" i="50"/>
  <c r="Z368" i="50"/>
  <c r="AA368" i="50"/>
  <c r="AB368" i="50"/>
  <c r="AC368" i="50"/>
  <c r="AD368" i="50"/>
  <c r="AE368" i="50"/>
  <c r="N369" i="50"/>
  <c r="O369" i="50"/>
  <c r="P369" i="50"/>
  <c r="Q369" i="50"/>
  <c r="R369" i="50"/>
  <c r="S369" i="50"/>
  <c r="T369" i="50"/>
  <c r="U369" i="50"/>
  <c r="V369" i="50"/>
  <c r="W369" i="50"/>
  <c r="X369" i="50"/>
  <c r="Y369" i="50"/>
  <c r="Z369" i="50"/>
  <c r="AA369" i="50"/>
  <c r="AB369" i="50"/>
  <c r="AC369" i="50"/>
  <c r="AD369" i="50"/>
  <c r="AE369" i="50"/>
  <c r="N370" i="50"/>
  <c r="O370" i="50"/>
  <c r="P370" i="50"/>
  <c r="Q370" i="50"/>
  <c r="R370" i="50"/>
  <c r="S370" i="50"/>
  <c r="T370" i="50"/>
  <c r="U370" i="50"/>
  <c r="V370" i="50"/>
  <c r="W370" i="50"/>
  <c r="X370" i="50"/>
  <c r="Y370" i="50"/>
  <c r="Z370" i="50"/>
  <c r="AA370" i="50"/>
  <c r="AB370" i="50"/>
  <c r="AC370" i="50"/>
  <c r="AD370" i="50"/>
  <c r="AE370" i="50"/>
  <c r="N371" i="50"/>
  <c r="O371" i="50"/>
  <c r="P371" i="50"/>
  <c r="Q371" i="50"/>
  <c r="R371" i="50"/>
  <c r="S371" i="50"/>
  <c r="T371" i="50"/>
  <c r="U371" i="50"/>
  <c r="V371" i="50"/>
  <c r="W371" i="50"/>
  <c r="X371" i="50"/>
  <c r="Y371" i="50"/>
  <c r="Z371" i="50"/>
  <c r="AA371" i="50"/>
  <c r="AB371" i="50"/>
  <c r="AC371" i="50"/>
  <c r="AD371" i="50"/>
  <c r="AE371" i="50"/>
  <c r="N372" i="50"/>
  <c r="O372" i="50"/>
  <c r="P372" i="50"/>
  <c r="Q372" i="50"/>
  <c r="R372" i="50"/>
  <c r="S372" i="50"/>
  <c r="T372" i="50"/>
  <c r="U372" i="50"/>
  <c r="V372" i="50"/>
  <c r="W372" i="50"/>
  <c r="X372" i="50"/>
  <c r="Y372" i="50"/>
  <c r="Z372" i="50"/>
  <c r="AA372" i="50"/>
  <c r="AB372" i="50"/>
  <c r="AC372" i="50"/>
  <c r="AD372" i="50"/>
  <c r="AE372" i="50"/>
  <c r="N373" i="50"/>
  <c r="O373" i="50"/>
  <c r="P373" i="50"/>
  <c r="Q373" i="50"/>
  <c r="R373" i="50"/>
  <c r="S373" i="50"/>
  <c r="T373" i="50"/>
  <c r="U373" i="50"/>
  <c r="V373" i="50"/>
  <c r="W373" i="50"/>
  <c r="X373" i="50"/>
  <c r="Y373" i="50"/>
  <c r="Z373" i="50"/>
  <c r="AA373" i="50"/>
  <c r="AB373" i="50"/>
  <c r="AC373" i="50"/>
  <c r="AD373" i="50"/>
  <c r="AE373" i="50"/>
  <c r="N374" i="50"/>
  <c r="O374" i="50"/>
  <c r="P374" i="50"/>
  <c r="Q374" i="50"/>
  <c r="R374" i="50"/>
  <c r="S374" i="50"/>
  <c r="T374" i="50"/>
  <c r="U374" i="50"/>
  <c r="V374" i="50"/>
  <c r="W374" i="50"/>
  <c r="X374" i="50"/>
  <c r="Y374" i="50"/>
  <c r="Z374" i="50"/>
  <c r="AA374" i="50"/>
  <c r="AB374" i="50"/>
  <c r="AC374" i="50"/>
  <c r="AD374" i="50"/>
  <c r="AE374" i="50"/>
  <c r="N375" i="50"/>
  <c r="O375" i="50"/>
  <c r="P375" i="50"/>
  <c r="Q375" i="50"/>
  <c r="R375" i="50"/>
  <c r="S375" i="50"/>
  <c r="T375" i="50"/>
  <c r="U375" i="50"/>
  <c r="V375" i="50"/>
  <c r="W375" i="50"/>
  <c r="X375" i="50"/>
  <c r="Y375" i="50"/>
  <c r="Z375" i="50"/>
  <c r="AA375" i="50"/>
  <c r="AB375" i="50"/>
  <c r="AC375" i="50"/>
  <c r="AD375" i="50"/>
  <c r="AE375" i="50"/>
  <c r="N376" i="50"/>
  <c r="O376" i="50"/>
  <c r="P376" i="50"/>
  <c r="Q376" i="50"/>
  <c r="R376" i="50"/>
  <c r="S376" i="50"/>
  <c r="T376" i="50"/>
  <c r="U376" i="50"/>
  <c r="V376" i="50"/>
  <c r="W376" i="50"/>
  <c r="X376" i="50"/>
  <c r="Y376" i="50"/>
  <c r="Z376" i="50"/>
  <c r="AA376" i="50"/>
  <c r="AB376" i="50"/>
  <c r="AC376" i="50"/>
  <c r="AD376" i="50"/>
  <c r="AE376" i="50"/>
  <c r="N377" i="50"/>
  <c r="O377" i="50"/>
  <c r="P377" i="50"/>
  <c r="Q377" i="50"/>
  <c r="R377" i="50"/>
  <c r="S377" i="50"/>
  <c r="T377" i="50"/>
  <c r="U377" i="50"/>
  <c r="V377" i="50"/>
  <c r="W377" i="50"/>
  <c r="X377" i="50"/>
  <c r="Y377" i="50"/>
  <c r="Z377" i="50"/>
  <c r="AA377" i="50"/>
  <c r="AB377" i="50"/>
  <c r="AC377" i="50"/>
  <c r="AD377" i="50"/>
  <c r="AE377" i="50"/>
  <c r="N378" i="50"/>
  <c r="O378" i="50"/>
  <c r="P378" i="50"/>
  <c r="Q378" i="50"/>
  <c r="R378" i="50"/>
  <c r="S378" i="50"/>
  <c r="T378" i="50"/>
  <c r="U378" i="50"/>
  <c r="V378" i="50"/>
  <c r="W378" i="50"/>
  <c r="X378" i="50"/>
  <c r="Y378" i="50"/>
  <c r="Z378" i="50"/>
  <c r="AA378" i="50"/>
  <c r="AB378" i="50"/>
  <c r="AC378" i="50"/>
  <c r="AD378" i="50"/>
  <c r="AE378" i="50"/>
  <c r="N379" i="50"/>
  <c r="O379" i="50"/>
  <c r="P379" i="50"/>
  <c r="Q379" i="50"/>
  <c r="R379" i="50"/>
  <c r="S379" i="50"/>
  <c r="T379" i="50"/>
  <c r="U379" i="50"/>
  <c r="V379" i="50"/>
  <c r="W379" i="50"/>
  <c r="X379" i="50"/>
  <c r="Y379" i="50"/>
  <c r="Z379" i="50"/>
  <c r="AA379" i="50"/>
  <c r="AB379" i="50"/>
  <c r="AC379" i="50"/>
  <c r="AD379" i="50"/>
  <c r="AE379" i="50"/>
  <c r="N380" i="50"/>
  <c r="O380" i="50"/>
  <c r="P380" i="50"/>
  <c r="Q380" i="50"/>
  <c r="R380" i="50"/>
  <c r="S380" i="50"/>
  <c r="T380" i="50"/>
  <c r="U380" i="50"/>
  <c r="V380" i="50"/>
  <c r="W380" i="50"/>
  <c r="X380" i="50"/>
  <c r="Y380" i="50"/>
  <c r="Z380" i="50"/>
  <c r="AA380" i="50"/>
  <c r="AB380" i="50"/>
  <c r="AC380" i="50"/>
  <c r="AD380" i="50"/>
  <c r="AE380" i="50"/>
  <c r="N381" i="50"/>
  <c r="O381" i="50"/>
  <c r="P381" i="50"/>
  <c r="Q381" i="50"/>
  <c r="R381" i="50"/>
  <c r="S381" i="50"/>
  <c r="T381" i="50"/>
  <c r="U381" i="50"/>
  <c r="V381" i="50"/>
  <c r="W381" i="50"/>
  <c r="X381" i="50"/>
  <c r="Y381" i="50"/>
  <c r="Z381" i="50"/>
  <c r="AA381" i="50"/>
  <c r="AB381" i="50"/>
  <c r="AC381" i="50"/>
  <c r="AD381" i="50"/>
  <c r="AE381" i="50"/>
  <c r="N382" i="50"/>
  <c r="O382" i="50"/>
  <c r="P382" i="50"/>
  <c r="Q382" i="50"/>
  <c r="R382" i="50"/>
  <c r="S382" i="50"/>
  <c r="T382" i="50"/>
  <c r="U382" i="50"/>
  <c r="V382" i="50"/>
  <c r="W382" i="50"/>
  <c r="X382" i="50"/>
  <c r="Y382" i="50"/>
  <c r="Z382" i="50"/>
  <c r="AA382" i="50"/>
  <c r="AB382" i="50"/>
  <c r="AC382" i="50"/>
  <c r="AD382" i="50"/>
  <c r="AE382" i="50"/>
  <c r="N383" i="50"/>
  <c r="O383" i="50"/>
  <c r="P383" i="50"/>
  <c r="Q383" i="50"/>
  <c r="R383" i="50"/>
  <c r="S383" i="50"/>
  <c r="T383" i="50"/>
  <c r="U383" i="50"/>
  <c r="V383" i="50"/>
  <c r="W383" i="50"/>
  <c r="X383" i="50"/>
  <c r="Y383" i="50"/>
  <c r="Z383" i="50"/>
  <c r="AA383" i="50"/>
  <c r="AB383" i="50"/>
  <c r="AC383" i="50"/>
  <c r="AD383" i="50"/>
  <c r="AE383" i="50"/>
  <c r="N384" i="50"/>
  <c r="O384" i="50"/>
  <c r="P384" i="50"/>
  <c r="Q384" i="50"/>
  <c r="R384" i="50"/>
  <c r="S384" i="50"/>
  <c r="T384" i="50"/>
  <c r="U384" i="50"/>
  <c r="V384" i="50"/>
  <c r="W384" i="50"/>
  <c r="X384" i="50"/>
  <c r="Y384" i="50"/>
  <c r="Z384" i="50"/>
  <c r="AA384" i="50"/>
  <c r="AB384" i="50"/>
  <c r="AC384" i="50"/>
  <c r="AD384" i="50"/>
  <c r="AE384" i="50"/>
  <c r="N385" i="50"/>
  <c r="O385" i="50"/>
  <c r="P385" i="50"/>
  <c r="Q385" i="50"/>
  <c r="R385" i="50"/>
  <c r="S385" i="50"/>
  <c r="T385" i="50"/>
  <c r="U385" i="50"/>
  <c r="V385" i="50"/>
  <c r="W385" i="50"/>
  <c r="X385" i="50"/>
  <c r="Y385" i="50"/>
  <c r="Z385" i="50"/>
  <c r="AA385" i="50"/>
  <c r="AB385" i="50"/>
  <c r="AC385" i="50"/>
  <c r="AD385" i="50"/>
  <c r="AE385" i="50"/>
  <c r="N386" i="50"/>
  <c r="O386" i="50"/>
  <c r="P386" i="50"/>
  <c r="Q386" i="50"/>
  <c r="R386" i="50"/>
  <c r="S386" i="50"/>
  <c r="T386" i="50"/>
  <c r="U386" i="50"/>
  <c r="V386" i="50"/>
  <c r="W386" i="50"/>
  <c r="X386" i="50"/>
  <c r="Y386" i="50"/>
  <c r="Z386" i="50"/>
  <c r="AA386" i="50"/>
  <c r="AB386" i="50"/>
  <c r="AC386" i="50"/>
  <c r="AD386" i="50"/>
  <c r="AE386" i="50"/>
  <c r="N387" i="50"/>
  <c r="O387" i="50"/>
  <c r="P387" i="50"/>
  <c r="Q387" i="50"/>
  <c r="R387" i="50"/>
  <c r="S387" i="50"/>
  <c r="T387" i="50"/>
  <c r="U387" i="50"/>
  <c r="V387" i="50"/>
  <c r="W387" i="50"/>
  <c r="X387" i="50"/>
  <c r="Y387" i="50"/>
  <c r="Z387" i="50"/>
  <c r="AA387" i="50"/>
  <c r="AB387" i="50"/>
  <c r="AC387" i="50"/>
  <c r="AD387" i="50"/>
  <c r="AE387" i="50"/>
  <c r="N388" i="50"/>
  <c r="O388" i="50"/>
  <c r="P388" i="50"/>
  <c r="Q388" i="50"/>
  <c r="R388" i="50"/>
  <c r="S388" i="50"/>
  <c r="T388" i="50"/>
  <c r="U388" i="50"/>
  <c r="V388" i="50"/>
  <c r="W388" i="50"/>
  <c r="X388" i="50"/>
  <c r="Y388" i="50"/>
  <c r="Z388" i="50"/>
  <c r="AA388" i="50"/>
  <c r="AB388" i="50"/>
  <c r="AC388" i="50"/>
  <c r="AD388" i="50"/>
  <c r="AE388" i="50"/>
  <c r="N389" i="50"/>
  <c r="O389" i="50"/>
  <c r="P389" i="50"/>
  <c r="Q389" i="50"/>
  <c r="R389" i="50"/>
  <c r="S389" i="50"/>
  <c r="T389" i="50"/>
  <c r="U389" i="50"/>
  <c r="V389" i="50"/>
  <c r="W389" i="50"/>
  <c r="X389" i="50"/>
  <c r="Y389" i="50"/>
  <c r="Z389" i="50"/>
  <c r="AA389" i="50"/>
  <c r="AB389" i="50"/>
  <c r="AC389" i="50"/>
  <c r="AD389" i="50"/>
  <c r="AE389" i="50"/>
  <c r="N390" i="50"/>
  <c r="O390" i="50"/>
  <c r="P390" i="50"/>
  <c r="Q390" i="50"/>
  <c r="R390" i="50"/>
  <c r="S390" i="50"/>
  <c r="T390" i="50"/>
  <c r="U390" i="50"/>
  <c r="V390" i="50"/>
  <c r="W390" i="50"/>
  <c r="X390" i="50"/>
  <c r="Y390" i="50"/>
  <c r="Z390" i="50"/>
  <c r="AA390" i="50"/>
  <c r="AB390" i="50"/>
  <c r="AC390" i="50"/>
  <c r="AD390" i="50"/>
  <c r="AE390" i="50"/>
  <c r="N391" i="50"/>
  <c r="O391" i="50"/>
  <c r="P391" i="50"/>
  <c r="Q391" i="50"/>
  <c r="R391" i="50"/>
  <c r="S391" i="50"/>
  <c r="T391" i="50"/>
  <c r="U391" i="50"/>
  <c r="V391" i="50"/>
  <c r="W391" i="50"/>
  <c r="X391" i="50"/>
  <c r="Y391" i="50"/>
  <c r="Z391" i="50"/>
  <c r="AA391" i="50"/>
  <c r="AB391" i="50"/>
  <c r="AC391" i="50"/>
  <c r="AD391" i="50"/>
  <c r="AE391" i="50"/>
  <c r="N392" i="50"/>
  <c r="O392" i="50"/>
  <c r="P392" i="50"/>
  <c r="Q392" i="50"/>
  <c r="R392" i="50"/>
  <c r="S392" i="50"/>
  <c r="T392" i="50"/>
  <c r="U392" i="50"/>
  <c r="V392" i="50"/>
  <c r="W392" i="50"/>
  <c r="X392" i="50"/>
  <c r="Y392" i="50"/>
  <c r="Z392" i="50"/>
  <c r="AA392" i="50"/>
  <c r="AB392" i="50"/>
  <c r="AC392" i="50"/>
  <c r="AD392" i="50"/>
  <c r="AE392" i="50"/>
  <c r="N393" i="50"/>
  <c r="O393" i="50"/>
  <c r="P393" i="50"/>
  <c r="Q393" i="50"/>
  <c r="R393" i="50"/>
  <c r="S393" i="50"/>
  <c r="T393" i="50"/>
  <c r="U393" i="50"/>
  <c r="V393" i="50"/>
  <c r="W393" i="50"/>
  <c r="X393" i="50"/>
  <c r="Y393" i="50"/>
  <c r="Z393" i="50"/>
  <c r="AA393" i="50"/>
  <c r="AB393" i="50"/>
  <c r="AC393" i="50"/>
  <c r="AD393" i="50"/>
  <c r="AE393" i="50"/>
  <c r="N394" i="50"/>
  <c r="O394" i="50"/>
  <c r="P394" i="50"/>
  <c r="Q394" i="50"/>
  <c r="R394" i="50"/>
  <c r="S394" i="50"/>
  <c r="T394" i="50"/>
  <c r="U394" i="50"/>
  <c r="V394" i="50"/>
  <c r="W394" i="50"/>
  <c r="X394" i="50"/>
  <c r="Y394" i="50"/>
  <c r="Z394" i="50"/>
  <c r="AA394" i="50"/>
  <c r="AB394" i="50"/>
  <c r="AC394" i="50"/>
  <c r="AD394" i="50"/>
  <c r="AE394" i="50"/>
  <c r="N395" i="50"/>
  <c r="O395" i="50"/>
  <c r="P395" i="50"/>
  <c r="Q395" i="50"/>
  <c r="R395" i="50"/>
  <c r="S395" i="50"/>
  <c r="T395" i="50"/>
  <c r="U395" i="50"/>
  <c r="V395" i="50"/>
  <c r="W395" i="50"/>
  <c r="X395" i="50"/>
  <c r="Y395" i="50"/>
  <c r="Z395" i="50"/>
  <c r="AA395" i="50"/>
  <c r="AB395" i="50"/>
  <c r="AC395" i="50"/>
  <c r="AD395" i="50"/>
  <c r="AE395" i="50"/>
  <c r="N396" i="50"/>
  <c r="O396" i="50"/>
  <c r="P396" i="50"/>
  <c r="Q396" i="50"/>
  <c r="R396" i="50"/>
  <c r="S396" i="50"/>
  <c r="T396" i="50"/>
  <c r="U396" i="50"/>
  <c r="V396" i="50"/>
  <c r="W396" i="50"/>
  <c r="X396" i="50"/>
  <c r="Y396" i="50"/>
  <c r="Z396" i="50"/>
  <c r="AA396" i="50"/>
  <c r="AB396" i="50"/>
  <c r="AC396" i="50"/>
  <c r="AD396" i="50"/>
  <c r="AE396" i="50"/>
  <c r="N397" i="50"/>
  <c r="O397" i="50"/>
  <c r="P397" i="50"/>
  <c r="Q397" i="50"/>
  <c r="R397" i="50"/>
  <c r="S397" i="50"/>
  <c r="T397" i="50"/>
  <c r="U397" i="50"/>
  <c r="V397" i="50"/>
  <c r="W397" i="50"/>
  <c r="X397" i="50"/>
  <c r="Y397" i="50"/>
  <c r="Z397" i="50"/>
  <c r="AA397" i="50"/>
  <c r="AB397" i="50"/>
  <c r="AC397" i="50"/>
  <c r="AD397" i="50"/>
  <c r="AE397" i="50"/>
  <c r="N398" i="50"/>
  <c r="O398" i="50"/>
  <c r="P398" i="50"/>
  <c r="Q398" i="50"/>
  <c r="R398" i="50"/>
  <c r="S398" i="50"/>
  <c r="T398" i="50"/>
  <c r="U398" i="50"/>
  <c r="V398" i="50"/>
  <c r="W398" i="50"/>
  <c r="X398" i="50"/>
  <c r="Y398" i="50"/>
  <c r="Z398" i="50"/>
  <c r="AA398" i="50"/>
  <c r="AB398" i="50"/>
  <c r="AC398" i="50"/>
  <c r="AD398" i="50"/>
  <c r="AE398" i="50"/>
  <c r="N399" i="50"/>
  <c r="O399" i="50"/>
  <c r="P399" i="50"/>
  <c r="Q399" i="50"/>
  <c r="R399" i="50"/>
  <c r="S399" i="50"/>
  <c r="T399" i="50"/>
  <c r="U399" i="50"/>
  <c r="V399" i="50"/>
  <c r="W399" i="50"/>
  <c r="X399" i="50"/>
  <c r="Y399" i="50"/>
  <c r="Z399" i="50"/>
  <c r="AA399" i="50"/>
  <c r="AB399" i="50"/>
  <c r="AC399" i="50"/>
  <c r="AD399" i="50"/>
  <c r="AE399" i="50"/>
  <c r="N400" i="50"/>
  <c r="O400" i="50"/>
  <c r="P400" i="50"/>
  <c r="Q400" i="50"/>
  <c r="R400" i="50"/>
  <c r="S400" i="50"/>
  <c r="T400" i="50"/>
  <c r="U400" i="50"/>
  <c r="V400" i="50"/>
  <c r="W400" i="50"/>
  <c r="X400" i="50"/>
  <c r="Y400" i="50"/>
  <c r="Z400" i="50"/>
  <c r="AA400" i="50"/>
  <c r="AB400" i="50"/>
  <c r="AC400" i="50"/>
  <c r="AD400" i="50"/>
  <c r="AE400" i="50"/>
  <c r="N401" i="50"/>
  <c r="O401" i="50"/>
  <c r="P401" i="50"/>
  <c r="Q401" i="50"/>
  <c r="R401" i="50"/>
  <c r="S401" i="50"/>
  <c r="T401" i="50"/>
  <c r="U401" i="50"/>
  <c r="V401" i="50"/>
  <c r="W401" i="50"/>
  <c r="X401" i="50"/>
  <c r="Y401" i="50"/>
  <c r="Z401" i="50"/>
  <c r="AA401" i="50"/>
  <c r="AB401" i="50"/>
  <c r="AC401" i="50"/>
  <c r="AD401" i="50"/>
  <c r="AE401" i="50"/>
  <c r="N402" i="50"/>
  <c r="O402" i="50"/>
  <c r="P402" i="50"/>
  <c r="Q402" i="50"/>
  <c r="R402" i="50"/>
  <c r="S402" i="50"/>
  <c r="T402" i="50"/>
  <c r="U402" i="50"/>
  <c r="V402" i="50"/>
  <c r="W402" i="50"/>
  <c r="X402" i="50"/>
  <c r="Y402" i="50"/>
  <c r="Z402" i="50"/>
  <c r="AA402" i="50"/>
  <c r="AB402" i="50"/>
  <c r="AC402" i="50"/>
  <c r="AD402" i="50"/>
  <c r="AE402" i="50"/>
  <c r="N403" i="50"/>
  <c r="O403" i="50"/>
  <c r="P403" i="50"/>
  <c r="Q403" i="50"/>
  <c r="R403" i="50"/>
  <c r="S403" i="50"/>
  <c r="T403" i="50"/>
  <c r="U403" i="50"/>
  <c r="V403" i="50"/>
  <c r="W403" i="50"/>
  <c r="X403" i="50"/>
  <c r="Y403" i="50"/>
  <c r="Z403" i="50"/>
  <c r="AA403" i="50"/>
  <c r="AB403" i="50"/>
  <c r="AC403" i="50"/>
  <c r="AD403" i="50"/>
  <c r="AE403" i="50"/>
  <c r="N404" i="50"/>
  <c r="O404" i="50"/>
  <c r="P404" i="50"/>
  <c r="Q404" i="50"/>
  <c r="R404" i="50"/>
  <c r="S404" i="50"/>
  <c r="T404" i="50"/>
  <c r="U404" i="50"/>
  <c r="V404" i="50"/>
  <c r="W404" i="50"/>
  <c r="X404" i="50"/>
  <c r="Y404" i="50"/>
  <c r="Z404" i="50"/>
  <c r="AA404" i="50"/>
  <c r="AB404" i="50"/>
  <c r="AC404" i="50"/>
  <c r="AD404" i="50"/>
  <c r="AE404" i="50"/>
  <c r="N405" i="50"/>
  <c r="O405" i="50"/>
  <c r="P405" i="50"/>
  <c r="Q405" i="50"/>
  <c r="R405" i="50"/>
  <c r="S405" i="50"/>
  <c r="T405" i="50"/>
  <c r="U405" i="50"/>
  <c r="V405" i="50"/>
  <c r="W405" i="50"/>
  <c r="X405" i="50"/>
  <c r="Y405" i="50"/>
  <c r="Z405" i="50"/>
  <c r="AA405" i="50"/>
  <c r="AB405" i="50"/>
  <c r="AC405" i="50"/>
  <c r="AD405" i="50"/>
  <c r="AE405" i="50"/>
  <c r="N406" i="50"/>
  <c r="O406" i="50"/>
  <c r="P406" i="50"/>
  <c r="Q406" i="50"/>
  <c r="R406" i="50"/>
  <c r="S406" i="50"/>
  <c r="T406" i="50"/>
  <c r="U406" i="50"/>
  <c r="V406" i="50"/>
  <c r="W406" i="50"/>
  <c r="X406" i="50"/>
  <c r="Y406" i="50"/>
  <c r="Z406" i="50"/>
  <c r="AA406" i="50"/>
  <c r="AB406" i="50"/>
  <c r="AC406" i="50"/>
  <c r="AD406" i="50"/>
  <c r="AE406" i="50"/>
  <c r="N407" i="50"/>
  <c r="O407" i="50"/>
  <c r="P407" i="50"/>
  <c r="Q407" i="50"/>
  <c r="R407" i="50"/>
  <c r="S407" i="50"/>
  <c r="T407" i="50"/>
  <c r="U407" i="50"/>
  <c r="V407" i="50"/>
  <c r="W407" i="50"/>
  <c r="X407" i="50"/>
  <c r="Y407" i="50"/>
  <c r="Z407" i="50"/>
  <c r="AA407" i="50"/>
  <c r="AB407" i="50"/>
  <c r="AC407" i="50"/>
  <c r="AD407" i="50"/>
  <c r="AE407" i="50"/>
  <c r="N408" i="50"/>
  <c r="O408" i="50"/>
  <c r="P408" i="50"/>
  <c r="Q408" i="50"/>
  <c r="R408" i="50"/>
  <c r="S408" i="50"/>
  <c r="T408" i="50"/>
  <c r="U408" i="50"/>
  <c r="V408" i="50"/>
  <c r="W408" i="50"/>
  <c r="X408" i="50"/>
  <c r="Y408" i="50"/>
  <c r="Z408" i="50"/>
  <c r="AA408" i="50"/>
  <c r="AB408" i="50"/>
  <c r="AC408" i="50"/>
  <c r="AD408" i="50"/>
  <c r="AE408" i="50"/>
  <c r="N409" i="50"/>
  <c r="O409" i="50"/>
  <c r="P409" i="50"/>
  <c r="Q409" i="50"/>
  <c r="R409" i="50"/>
  <c r="S409" i="50"/>
  <c r="T409" i="50"/>
  <c r="U409" i="50"/>
  <c r="V409" i="50"/>
  <c r="W409" i="50"/>
  <c r="X409" i="50"/>
  <c r="Y409" i="50"/>
  <c r="Z409" i="50"/>
  <c r="AA409" i="50"/>
  <c r="AB409" i="50"/>
  <c r="AC409" i="50"/>
  <c r="AD409" i="50"/>
  <c r="AE409" i="50"/>
  <c r="N410" i="50"/>
  <c r="O410" i="50"/>
  <c r="P410" i="50"/>
  <c r="Q410" i="50"/>
  <c r="R410" i="50"/>
  <c r="S410" i="50"/>
  <c r="T410" i="50"/>
  <c r="U410" i="50"/>
  <c r="V410" i="50"/>
  <c r="W410" i="50"/>
  <c r="X410" i="50"/>
  <c r="Y410" i="50"/>
  <c r="Z410" i="50"/>
  <c r="AA410" i="50"/>
  <c r="AB410" i="50"/>
  <c r="AC410" i="50"/>
  <c r="AD410" i="50"/>
  <c r="AE410" i="50"/>
  <c r="N411" i="50"/>
  <c r="O411" i="50"/>
  <c r="P411" i="50"/>
  <c r="Q411" i="50"/>
  <c r="R411" i="50"/>
  <c r="S411" i="50"/>
  <c r="T411" i="50"/>
  <c r="U411" i="50"/>
  <c r="V411" i="50"/>
  <c r="W411" i="50"/>
  <c r="X411" i="50"/>
  <c r="Y411" i="50"/>
  <c r="Z411" i="50"/>
  <c r="AA411" i="50"/>
  <c r="AB411" i="50"/>
  <c r="AC411" i="50"/>
  <c r="AD411" i="50"/>
  <c r="AE411" i="50"/>
  <c r="N412" i="50"/>
  <c r="O412" i="50"/>
  <c r="P412" i="50"/>
  <c r="Q412" i="50"/>
  <c r="R412" i="50"/>
  <c r="S412" i="50"/>
  <c r="T412" i="50"/>
  <c r="U412" i="50"/>
  <c r="V412" i="50"/>
  <c r="W412" i="50"/>
  <c r="X412" i="50"/>
  <c r="Y412" i="50"/>
  <c r="Z412" i="50"/>
  <c r="AA412" i="50"/>
  <c r="AB412" i="50"/>
  <c r="AC412" i="50"/>
  <c r="AD412" i="50"/>
  <c r="AE412" i="50"/>
  <c r="N413" i="50"/>
  <c r="O413" i="50"/>
  <c r="P413" i="50"/>
  <c r="Q413" i="50"/>
  <c r="R413" i="50"/>
  <c r="S413" i="50"/>
  <c r="T413" i="50"/>
  <c r="U413" i="50"/>
  <c r="V413" i="50"/>
  <c r="W413" i="50"/>
  <c r="X413" i="50"/>
  <c r="Y413" i="50"/>
  <c r="Z413" i="50"/>
  <c r="AA413" i="50"/>
  <c r="AB413" i="50"/>
  <c r="AC413" i="50"/>
  <c r="AD413" i="50"/>
  <c r="AE413" i="50"/>
  <c r="N414" i="50"/>
  <c r="O414" i="50"/>
  <c r="P414" i="50"/>
  <c r="Q414" i="50"/>
  <c r="R414" i="50"/>
  <c r="S414" i="50"/>
  <c r="T414" i="50"/>
  <c r="U414" i="50"/>
  <c r="V414" i="50"/>
  <c r="W414" i="50"/>
  <c r="X414" i="50"/>
  <c r="Y414" i="50"/>
  <c r="Z414" i="50"/>
  <c r="AA414" i="50"/>
  <c r="AB414" i="50"/>
  <c r="AC414" i="50"/>
  <c r="AD414" i="50"/>
  <c r="AE414" i="50"/>
  <c r="N415" i="50"/>
  <c r="O415" i="50"/>
  <c r="P415" i="50"/>
  <c r="Q415" i="50"/>
  <c r="R415" i="50"/>
  <c r="S415" i="50"/>
  <c r="T415" i="50"/>
  <c r="U415" i="50"/>
  <c r="V415" i="50"/>
  <c r="W415" i="50"/>
  <c r="X415" i="50"/>
  <c r="Y415" i="50"/>
  <c r="Z415" i="50"/>
  <c r="AA415" i="50"/>
  <c r="AB415" i="50"/>
  <c r="AC415" i="50"/>
  <c r="AD415" i="50"/>
  <c r="AE415" i="50"/>
  <c r="N416" i="50"/>
  <c r="O416" i="50"/>
  <c r="P416" i="50"/>
  <c r="Q416" i="50"/>
  <c r="R416" i="50"/>
  <c r="S416" i="50"/>
  <c r="T416" i="50"/>
  <c r="U416" i="50"/>
  <c r="V416" i="50"/>
  <c r="W416" i="50"/>
  <c r="X416" i="50"/>
  <c r="Y416" i="50"/>
  <c r="Z416" i="50"/>
  <c r="AA416" i="50"/>
  <c r="AB416" i="50"/>
  <c r="AC416" i="50"/>
  <c r="AD416" i="50"/>
  <c r="AE416" i="50"/>
  <c r="N417" i="50"/>
  <c r="O417" i="50"/>
  <c r="P417" i="50"/>
  <c r="Q417" i="50"/>
  <c r="R417" i="50"/>
  <c r="S417" i="50"/>
  <c r="T417" i="50"/>
  <c r="U417" i="50"/>
  <c r="V417" i="50"/>
  <c r="W417" i="50"/>
  <c r="X417" i="50"/>
  <c r="Y417" i="50"/>
  <c r="Z417" i="50"/>
  <c r="AA417" i="50"/>
  <c r="AB417" i="50"/>
  <c r="AC417" i="50"/>
  <c r="AD417" i="50"/>
  <c r="AE417" i="50"/>
  <c r="N418" i="50"/>
  <c r="O418" i="50"/>
  <c r="P418" i="50"/>
  <c r="Q418" i="50"/>
  <c r="R418" i="50"/>
  <c r="S418" i="50"/>
  <c r="T418" i="50"/>
  <c r="U418" i="50"/>
  <c r="V418" i="50"/>
  <c r="W418" i="50"/>
  <c r="X418" i="50"/>
  <c r="Y418" i="50"/>
  <c r="Z418" i="50"/>
  <c r="AA418" i="50"/>
  <c r="AB418" i="50"/>
  <c r="AC418" i="50"/>
  <c r="AD418" i="50"/>
  <c r="AE418" i="50"/>
  <c r="N419" i="50"/>
  <c r="O419" i="50"/>
  <c r="P419" i="50"/>
  <c r="Q419" i="50"/>
  <c r="R419" i="50"/>
  <c r="S419" i="50"/>
  <c r="T419" i="50"/>
  <c r="U419" i="50"/>
  <c r="V419" i="50"/>
  <c r="W419" i="50"/>
  <c r="X419" i="50"/>
  <c r="Y419" i="50"/>
  <c r="Z419" i="50"/>
  <c r="AA419" i="50"/>
  <c r="AB419" i="50"/>
  <c r="AC419" i="50"/>
  <c r="AD419" i="50"/>
  <c r="AE419" i="50"/>
  <c r="N420" i="50"/>
  <c r="O420" i="50"/>
  <c r="P420" i="50"/>
  <c r="Q420" i="50"/>
  <c r="R420" i="50"/>
  <c r="S420" i="50"/>
  <c r="T420" i="50"/>
  <c r="U420" i="50"/>
  <c r="V420" i="50"/>
  <c r="W420" i="50"/>
  <c r="X420" i="50"/>
  <c r="Y420" i="50"/>
  <c r="Z420" i="50"/>
  <c r="AA420" i="50"/>
  <c r="AB420" i="50"/>
  <c r="AC420" i="50"/>
  <c r="AD420" i="50"/>
  <c r="AE420" i="50"/>
  <c r="N421" i="50"/>
  <c r="O421" i="50"/>
  <c r="P421" i="50"/>
  <c r="Q421" i="50"/>
  <c r="R421" i="50"/>
  <c r="S421" i="50"/>
  <c r="T421" i="50"/>
  <c r="U421" i="50"/>
  <c r="V421" i="50"/>
  <c r="W421" i="50"/>
  <c r="X421" i="50"/>
  <c r="Y421" i="50"/>
  <c r="Z421" i="50"/>
  <c r="AA421" i="50"/>
  <c r="AB421" i="50"/>
  <c r="AC421" i="50"/>
  <c r="AD421" i="50"/>
  <c r="AE421" i="50"/>
  <c r="N422" i="50"/>
  <c r="O422" i="50"/>
  <c r="P422" i="50"/>
  <c r="Q422" i="50"/>
  <c r="R422" i="50"/>
  <c r="S422" i="50"/>
  <c r="T422" i="50"/>
  <c r="U422" i="50"/>
  <c r="V422" i="50"/>
  <c r="W422" i="50"/>
  <c r="X422" i="50"/>
  <c r="Y422" i="50"/>
  <c r="Z422" i="50"/>
  <c r="AA422" i="50"/>
  <c r="AB422" i="50"/>
  <c r="AC422" i="50"/>
  <c r="AD422" i="50"/>
  <c r="AE422" i="50"/>
  <c r="N423" i="50"/>
  <c r="O423" i="50"/>
  <c r="P423" i="50"/>
  <c r="Q423" i="50"/>
  <c r="R423" i="50"/>
  <c r="S423" i="50"/>
  <c r="T423" i="50"/>
  <c r="U423" i="50"/>
  <c r="V423" i="50"/>
  <c r="W423" i="50"/>
  <c r="X423" i="50"/>
  <c r="Y423" i="50"/>
  <c r="Z423" i="50"/>
  <c r="AA423" i="50"/>
  <c r="AB423" i="50"/>
  <c r="AC423" i="50"/>
  <c r="AD423" i="50"/>
  <c r="AE423" i="50"/>
  <c r="N424" i="50"/>
  <c r="O424" i="50"/>
  <c r="P424" i="50"/>
  <c r="Q424" i="50"/>
  <c r="R424" i="50"/>
  <c r="S424" i="50"/>
  <c r="T424" i="50"/>
  <c r="U424" i="50"/>
  <c r="V424" i="50"/>
  <c r="W424" i="50"/>
  <c r="X424" i="50"/>
  <c r="Y424" i="50"/>
  <c r="Z424" i="50"/>
  <c r="AA424" i="50"/>
  <c r="AB424" i="50"/>
  <c r="AC424" i="50"/>
  <c r="AD424" i="50"/>
  <c r="AE424" i="50"/>
  <c r="N425" i="50"/>
  <c r="O425" i="50"/>
  <c r="P425" i="50"/>
  <c r="Q425" i="50"/>
  <c r="R425" i="50"/>
  <c r="S425" i="50"/>
  <c r="T425" i="50"/>
  <c r="U425" i="50"/>
  <c r="V425" i="50"/>
  <c r="W425" i="50"/>
  <c r="X425" i="50"/>
  <c r="Y425" i="50"/>
  <c r="Z425" i="50"/>
  <c r="AA425" i="50"/>
  <c r="AB425" i="50"/>
  <c r="AC425" i="50"/>
  <c r="AD425" i="50"/>
  <c r="AE425" i="50"/>
  <c r="N426" i="50"/>
  <c r="O426" i="50"/>
  <c r="P426" i="50"/>
  <c r="Q426" i="50"/>
  <c r="R426" i="50"/>
  <c r="S426" i="50"/>
  <c r="T426" i="50"/>
  <c r="U426" i="50"/>
  <c r="V426" i="50"/>
  <c r="W426" i="50"/>
  <c r="X426" i="50"/>
  <c r="Y426" i="50"/>
  <c r="Z426" i="50"/>
  <c r="AA426" i="50"/>
  <c r="AB426" i="50"/>
  <c r="AC426" i="50"/>
  <c r="AD426" i="50"/>
  <c r="AE426" i="50"/>
  <c r="N427" i="50"/>
  <c r="O427" i="50"/>
  <c r="P427" i="50"/>
  <c r="Q427" i="50"/>
  <c r="R427" i="50"/>
  <c r="S427" i="50"/>
  <c r="T427" i="50"/>
  <c r="U427" i="50"/>
  <c r="V427" i="50"/>
  <c r="W427" i="50"/>
  <c r="X427" i="50"/>
  <c r="Y427" i="50"/>
  <c r="Z427" i="50"/>
  <c r="AA427" i="50"/>
  <c r="AB427" i="50"/>
  <c r="AC427" i="50"/>
  <c r="AD427" i="50"/>
  <c r="AE427" i="50"/>
  <c r="N428" i="50"/>
  <c r="O428" i="50"/>
  <c r="P428" i="50"/>
  <c r="Q428" i="50"/>
  <c r="R428" i="50"/>
  <c r="S428" i="50"/>
  <c r="T428" i="50"/>
  <c r="U428" i="50"/>
  <c r="V428" i="50"/>
  <c r="W428" i="50"/>
  <c r="X428" i="50"/>
  <c r="Y428" i="50"/>
  <c r="Z428" i="50"/>
  <c r="AA428" i="50"/>
  <c r="AB428" i="50"/>
  <c r="AC428" i="50"/>
  <c r="AD428" i="50"/>
  <c r="AE428" i="50"/>
  <c r="N429" i="50"/>
  <c r="O429" i="50"/>
  <c r="P429" i="50"/>
  <c r="Q429" i="50"/>
  <c r="R429" i="50"/>
  <c r="S429" i="50"/>
  <c r="T429" i="50"/>
  <c r="U429" i="50"/>
  <c r="V429" i="50"/>
  <c r="W429" i="50"/>
  <c r="X429" i="50"/>
  <c r="Y429" i="50"/>
  <c r="Z429" i="50"/>
  <c r="AA429" i="50"/>
  <c r="AB429" i="50"/>
  <c r="AC429" i="50"/>
  <c r="AD429" i="50"/>
  <c r="AE429" i="50"/>
  <c r="N430" i="50"/>
  <c r="O430" i="50"/>
  <c r="P430" i="50"/>
  <c r="Q430" i="50"/>
  <c r="R430" i="50"/>
  <c r="S430" i="50"/>
  <c r="T430" i="50"/>
  <c r="U430" i="50"/>
  <c r="V430" i="50"/>
  <c r="W430" i="50"/>
  <c r="X430" i="50"/>
  <c r="Y430" i="50"/>
  <c r="Z430" i="50"/>
  <c r="AA430" i="50"/>
  <c r="AB430" i="50"/>
  <c r="AC430" i="50"/>
  <c r="AD430" i="50"/>
  <c r="AE430" i="50"/>
  <c r="N431" i="50"/>
  <c r="O431" i="50"/>
  <c r="P431" i="50"/>
  <c r="Q431" i="50"/>
  <c r="R431" i="50"/>
  <c r="S431" i="50"/>
  <c r="T431" i="50"/>
  <c r="U431" i="50"/>
  <c r="V431" i="50"/>
  <c r="W431" i="50"/>
  <c r="X431" i="50"/>
  <c r="Y431" i="50"/>
  <c r="Z431" i="50"/>
  <c r="AA431" i="50"/>
  <c r="AB431" i="50"/>
  <c r="AC431" i="50"/>
  <c r="AD431" i="50"/>
  <c r="AE431" i="50"/>
  <c r="N432" i="50"/>
  <c r="O432" i="50"/>
  <c r="P432" i="50"/>
  <c r="Q432" i="50"/>
  <c r="R432" i="50"/>
  <c r="S432" i="50"/>
  <c r="T432" i="50"/>
  <c r="U432" i="50"/>
  <c r="V432" i="50"/>
  <c r="W432" i="50"/>
  <c r="X432" i="50"/>
  <c r="Y432" i="50"/>
  <c r="Z432" i="50"/>
  <c r="AA432" i="50"/>
  <c r="AB432" i="50"/>
  <c r="AC432" i="50"/>
  <c r="AD432" i="50"/>
  <c r="AE432" i="50"/>
  <c r="N433" i="50"/>
  <c r="O433" i="50"/>
  <c r="P433" i="50"/>
  <c r="Q433" i="50"/>
  <c r="R433" i="50"/>
  <c r="S433" i="50"/>
  <c r="T433" i="50"/>
  <c r="U433" i="50"/>
  <c r="V433" i="50"/>
  <c r="W433" i="50"/>
  <c r="X433" i="50"/>
  <c r="Y433" i="50"/>
  <c r="Z433" i="50"/>
  <c r="AA433" i="50"/>
  <c r="AB433" i="50"/>
  <c r="AC433" i="50"/>
  <c r="AD433" i="50"/>
  <c r="AE433" i="50"/>
  <c r="N434" i="50"/>
  <c r="O434" i="50"/>
  <c r="P434" i="50"/>
  <c r="Q434" i="50"/>
  <c r="R434" i="50"/>
  <c r="S434" i="50"/>
  <c r="T434" i="50"/>
  <c r="U434" i="50"/>
  <c r="V434" i="50"/>
  <c r="W434" i="50"/>
  <c r="X434" i="50"/>
  <c r="Y434" i="50"/>
  <c r="Z434" i="50"/>
  <c r="AA434" i="50"/>
  <c r="AB434" i="50"/>
  <c r="AC434" i="50"/>
  <c r="AD434" i="50"/>
  <c r="AE434" i="50"/>
  <c r="N435" i="50"/>
  <c r="O435" i="50"/>
  <c r="P435" i="50"/>
  <c r="Q435" i="50"/>
  <c r="R435" i="50"/>
  <c r="S435" i="50"/>
  <c r="T435" i="50"/>
  <c r="U435" i="50"/>
  <c r="V435" i="50"/>
  <c r="W435" i="50"/>
  <c r="X435" i="50"/>
  <c r="Y435" i="50"/>
  <c r="Z435" i="50"/>
  <c r="AA435" i="50"/>
  <c r="AB435" i="50"/>
  <c r="AC435" i="50"/>
  <c r="AD435" i="50"/>
  <c r="AE435" i="50"/>
  <c r="N436" i="50"/>
  <c r="O436" i="50"/>
  <c r="P436" i="50"/>
  <c r="Q436" i="50"/>
  <c r="R436" i="50"/>
  <c r="S436" i="50"/>
  <c r="T436" i="50"/>
  <c r="U436" i="50"/>
  <c r="V436" i="50"/>
  <c r="W436" i="50"/>
  <c r="X436" i="50"/>
  <c r="Y436" i="50"/>
  <c r="Z436" i="50"/>
  <c r="AA436" i="50"/>
  <c r="AB436" i="50"/>
  <c r="AC436" i="50"/>
  <c r="AD436" i="50"/>
  <c r="AE436" i="50"/>
  <c r="N437" i="50"/>
  <c r="O437" i="50"/>
  <c r="P437" i="50"/>
  <c r="Q437" i="50"/>
  <c r="R437" i="50"/>
  <c r="S437" i="50"/>
  <c r="T437" i="50"/>
  <c r="U437" i="50"/>
  <c r="V437" i="50"/>
  <c r="W437" i="50"/>
  <c r="X437" i="50"/>
  <c r="Y437" i="50"/>
  <c r="Z437" i="50"/>
  <c r="AA437" i="50"/>
  <c r="AB437" i="50"/>
  <c r="AC437" i="50"/>
  <c r="AD437" i="50"/>
  <c r="AE437" i="50"/>
  <c r="N438" i="50"/>
  <c r="O438" i="50"/>
  <c r="P438" i="50"/>
  <c r="Q438" i="50"/>
  <c r="R438" i="50"/>
  <c r="S438" i="50"/>
  <c r="T438" i="50"/>
  <c r="U438" i="50"/>
  <c r="V438" i="50"/>
  <c r="W438" i="50"/>
  <c r="X438" i="50"/>
  <c r="Y438" i="50"/>
  <c r="Z438" i="50"/>
  <c r="AA438" i="50"/>
  <c r="AB438" i="50"/>
  <c r="AC438" i="50"/>
  <c r="AD438" i="50"/>
  <c r="AE438" i="50"/>
  <c r="N439" i="50"/>
  <c r="O439" i="50"/>
  <c r="P439" i="50"/>
  <c r="Q439" i="50"/>
  <c r="R439" i="50"/>
  <c r="S439" i="50"/>
  <c r="T439" i="50"/>
  <c r="U439" i="50"/>
  <c r="V439" i="50"/>
  <c r="W439" i="50"/>
  <c r="X439" i="50"/>
  <c r="Y439" i="50"/>
  <c r="Z439" i="50"/>
  <c r="AA439" i="50"/>
  <c r="AB439" i="50"/>
  <c r="AC439" i="50"/>
  <c r="AD439" i="50"/>
  <c r="AE439" i="50"/>
  <c r="N440" i="50"/>
  <c r="O440" i="50"/>
  <c r="P440" i="50"/>
  <c r="Q440" i="50"/>
  <c r="R440" i="50"/>
  <c r="S440" i="50"/>
  <c r="T440" i="50"/>
  <c r="U440" i="50"/>
  <c r="V440" i="50"/>
  <c r="W440" i="50"/>
  <c r="X440" i="50"/>
  <c r="Y440" i="50"/>
  <c r="Z440" i="50"/>
  <c r="AA440" i="50"/>
  <c r="AB440" i="50"/>
  <c r="AC440" i="50"/>
  <c r="AD440" i="50"/>
  <c r="AE440" i="50"/>
  <c r="N441" i="50"/>
  <c r="O441" i="50"/>
  <c r="P441" i="50"/>
  <c r="Q441" i="50"/>
  <c r="R441" i="50"/>
  <c r="S441" i="50"/>
  <c r="T441" i="50"/>
  <c r="U441" i="50"/>
  <c r="V441" i="50"/>
  <c r="W441" i="50"/>
  <c r="X441" i="50"/>
  <c r="Y441" i="50"/>
  <c r="Z441" i="50"/>
  <c r="AA441" i="50"/>
  <c r="AB441" i="50"/>
  <c r="AC441" i="50"/>
  <c r="AD441" i="50"/>
  <c r="AE441" i="50"/>
  <c r="N442" i="50"/>
  <c r="O442" i="50"/>
  <c r="P442" i="50"/>
  <c r="Q442" i="50"/>
  <c r="R442" i="50"/>
  <c r="S442" i="50"/>
  <c r="T442" i="50"/>
  <c r="U442" i="50"/>
  <c r="V442" i="50"/>
  <c r="W442" i="50"/>
  <c r="X442" i="50"/>
  <c r="Y442" i="50"/>
  <c r="Z442" i="50"/>
  <c r="AA442" i="50"/>
  <c r="AB442" i="50"/>
  <c r="AC442" i="50"/>
  <c r="AD442" i="50"/>
  <c r="AE442" i="50"/>
  <c r="N443" i="50"/>
  <c r="O443" i="50"/>
  <c r="P443" i="50"/>
  <c r="Q443" i="50"/>
  <c r="R443" i="50"/>
  <c r="S443" i="50"/>
  <c r="T443" i="50"/>
  <c r="U443" i="50"/>
  <c r="V443" i="50"/>
  <c r="W443" i="50"/>
  <c r="X443" i="50"/>
  <c r="Y443" i="50"/>
  <c r="Z443" i="50"/>
  <c r="AA443" i="50"/>
  <c r="AB443" i="50"/>
  <c r="AC443" i="50"/>
  <c r="AD443" i="50"/>
  <c r="AE443" i="50"/>
  <c r="N444" i="50"/>
  <c r="O444" i="50"/>
  <c r="P444" i="50"/>
  <c r="Q444" i="50"/>
  <c r="R444" i="50"/>
  <c r="S444" i="50"/>
  <c r="T444" i="50"/>
  <c r="U444" i="50"/>
  <c r="V444" i="50"/>
  <c r="W444" i="50"/>
  <c r="X444" i="50"/>
  <c r="Y444" i="50"/>
  <c r="Z444" i="50"/>
  <c r="AA444" i="50"/>
  <c r="AB444" i="50"/>
  <c r="AC444" i="50"/>
  <c r="AD444" i="50"/>
  <c r="AE444" i="50"/>
  <c r="N445" i="50"/>
  <c r="O445" i="50"/>
  <c r="P445" i="50"/>
  <c r="Q445" i="50"/>
  <c r="R445" i="50"/>
  <c r="S445" i="50"/>
  <c r="T445" i="50"/>
  <c r="U445" i="50"/>
  <c r="V445" i="50"/>
  <c r="W445" i="50"/>
  <c r="X445" i="50"/>
  <c r="Y445" i="50"/>
  <c r="Z445" i="50"/>
  <c r="AA445" i="50"/>
  <c r="AB445" i="50"/>
  <c r="AC445" i="50"/>
  <c r="AD445" i="50"/>
  <c r="AE445" i="50"/>
  <c r="N446" i="50"/>
  <c r="O446" i="50"/>
  <c r="P446" i="50"/>
  <c r="Q446" i="50"/>
  <c r="R446" i="50"/>
  <c r="S446" i="50"/>
  <c r="T446" i="50"/>
  <c r="U446" i="50"/>
  <c r="V446" i="50"/>
  <c r="W446" i="50"/>
  <c r="X446" i="50"/>
  <c r="Y446" i="50"/>
  <c r="Z446" i="50"/>
  <c r="AA446" i="50"/>
  <c r="AB446" i="50"/>
  <c r="AC446" i="50"/>
  <c r="AD446" i="50"/>
  <c r="AE446" i="50"/>
  <c r="N447" i="50"/>
  <c r="O447" i="50"/>
  <c r="P447" i="50"/>
  <c r="Q447" i="50"/>
  <c r="R447" i="50"/>
  <c r="S447" i="50"/>
  <c r="T447" i="50"/>
  <c r="U447" i="50"/>
  <c r="V447" i="50"/>
  <c r="W447" i="50"/>
  <c r="X447" i="50"/>
  <c r="Y447" i="50"/>
  <c r="Z447" i="50"/>
  <c r="AA447" i="50"/>
  <c r="AB447" i="50"/>
  <c r="AC447" i="50"/>
  <c r="AD447" i="50"/>
  <c r="AE447" i="50"/>
  <c r="N448" i="50"/>
  <c r="O448" i="50"/>
  <c r="P448" i="50"/>
  <c r="Q448" i="50"/>
  <c r="R448" i="50"/>
  <c r="S448" i="50"/>
  <c r="T448" i="50"/>
  <c r="U448" i="50"/>
  <c r="V448" i="50"/>
  <c r="W448" i="50"/>
  <c r="X448" i="50"/>
  <c r="Y448" i="50"/>
  <c r="Z448" i="50"/>
  <c r="AA448" i="50"/>
  <c r="AB448" i="50"/>
  <c r="AC448" i="50"/>
  <c r="AD448" i="50"/>
  <c r="AE448" i="50"/>
  <c r="N449" i="50"/>
  <c r="O449" i="50"/>
  <c r="P449" i="50"/>
  <c r="Q449" i="50"/>
  <c r="R449" i="50"/>
  <c r="S449" i="50"/>
  <c r="T449" i="50"/>
  <c r="U449" i="50"/>
  <c r="V449" i="50"/>
  <c r="W449" i="50"/>
  <c r="X449" i="50"/>
  <c r="Y449" i="50"/>
  <c r="Z449" i="50"/>
  <c r="AA449" i="50"/>
  <c r="AB449" i="50"/>
  <c r="AC449" i="50"/>
  <c r="AD449" i="50"/>
  <c r="AE449" i="50"/>
  <c r="N450" i="50"/>
  <c r="O450" i="50"/>
  <c r="P450" i="50"/>
  <c r="Q450" i="50"/>
  <c r="R450" i="50"/>
  <c r="S450" i="50"/>
  <c r="T450" i="50"/>
  <c r="U450" i="50"/>
  <c r="V450" i="50"/>
  <c r="W450" i="50"/>
  <c r="X450" i="50"/>
  <c r="Y450" i="50"/>
  <c r="Z450" i="50"/>
  <c r="AA450" i="50"/>
  <c r="AB450" i="50"/>
  <c r="AC450" i="50"/>
  <c r="AD450" i="50"/>
  <c r="AE450" i="50"/>
  <c r="N451" i="50"/>
  <c r="O451" i="50"/>
  <c r="P451" i="50"/>
  <c r="Q451" i="50"/>
  <c r="R451" i="50"/>
  <c r="S451" i="50"/>
  <c r="T451" i="50"/>
  <c r="U451" i="50"/>
  <c r="V451" i="50"/>
  <c r="W451" i="50"/>
  <c r="X451" i="50"/>
  <c r="Y451" i="50"/>
  <c r="Z451" i="50"/>
  <c r="AA451" i="50"/>
  <c r="AB451" i="50"/>
  <c r="AC451" i="50"/>
  <c r="AD451" i="50"/>
  <c r="AE451" i="50"/>
  <c r="N452" i="50"/>
  <c r="O452" i="50"/>
  <c r="P452" i="50"/>
  <c r="Q452" i="50"/>
  <c r="R452" i="50"/>
  <c r="S452" i="50"/>
  <c r="T452" i="50"/>
  <c r="U452" i="50"/>
  <c r="V452" i="50"/>
  <c r="W452" i="50"/>
  <c r="X452" i="50"/>
  <c r="Y452" i="50"/>
  <c r="Z452" i="50"/>
  <c r="AA452" i="50"/>
  <c r="AB452" i="50"/>
  <c r="AC452" i="50"/>
  <c r="AD452" i="50"/>
  <c r="AE452" i="50"/>
  <c r="N453" i="50"/>
  <c r="O453" i="50"/>
  <c r="P453" i="50"/>
  <c r="Q453" i="50"/>
  <c r="R453" i="50"/>
  <c r="S453" i="50"/>
  <c r="T453" i="50"/>
  <c r="U453" i="50"/>
  <c r="V453" i="50"/>
  <c r="W453" i="50"/>
  <c r="X453" i="50"/>
  <c r="Y453" i="50"/>
  <c r="Z453" i="50"/>
  <c r="AA453" i="50"/>
  <c r="AB453" i="50"/>
  <c r="AC453" i="50"/>
  <c r="AD453" i="50"/>
  <c r="AE453" i="50"/>
  <c r="N454" i="50"/>
  <c r="O454" i="50"/>
  <c r="P454" i="50"/>
  <c r="Q454" i="50"/>
  <c r="R454" i="50"/>
  <c r="S454" i="50"/>
  <c r="T454" i="50"/>
  <c r="U454" i="50"/>
  <c r="V454" i="50"/>
  <c r="W454" i="50"/>
  <c r="X454" i="50"/>
  <c r="Y454" i="50"/>
  <c r="Z454" i="50"/>
  <c r="AA454" i="50"/>
  <c r="AB454" i="50"/>
  <c r="AC454" i="50"/>
  <c r="AD454" i="50"/>
  <c r="AE454" i="50"/>
  <c r="N455" i="50"/>
  <c r="O455" i="50"/>
  <c r="P455" i="50"/>
  <c r="Q455" i="50"/>
  <c r="R455" i="50"/>
  <c r="S455" i="50"/>
  <c r="T455" i="50"/>
  <c r="U455" i="50"/>
  <c r="V455" i="50"/>
  <c r="W455" i="50"/>
  <c r="X455" i="50"/>
  <c r="Y455" i="50"/>
  <c r="Z455" i="50"/>
  <c r="AA455" i="50"/>
  <c r="AB455" i="50"/>
  <c r="AC455" i="50"/>
  <c r="AD455" i="50"/>
  <c r="AE455" i="50"/>
  <c r="N456" i="50"/>
  <c r="O456" i="50"/>
  <c r="P456" i="50"/>
  <c r="Q456" i="50"/>
  <c r="R456" i="50"/>
  <c r="S456" i="50"/>
  <c r="T456" i="50"/>
  <c r="U456" i="50"/>
  <c r="V456" i="50"/>
  <c r="W456" i="50"/>
  <c r="X456" i="50"/>
  <c r="Y456" i="50"/>
  <c r="Z456" i="50"/>
  <c r="AA456" i="50"/>
  <c r="AB456" i="50"/>
  <c r="AC456" i="50"/>
  <c r="AD456" i="50"/>
  <c r="AE456" i="50"/>
  <c r="N457" i="50"/>
  <c r="O457" i="50"/>
  <c r="P457" i="50"/>
  <c r="Q457" i="50"/>
  <c r="R457" i="50"/>
  <c r="S457" i="50"/>
  <c r="T457" i="50"/>
  <c r="U457" i="50"/>
  <c r="V457" i="50"/>
  <c r="W457" i="50"/>
  <c r="X457" i="50"/>
  <c r="Y457" i="50"/>
  <c r="Z457" i="50"/>
  <c r="AA457" i="50"/>
  <c r="AB457" i="50"/>
  <c r="AC457" i="50"/>
  <c r="AD457" i="50"/>
  <c r="AE457" i="50"/>
  <c r="N458" i="50"/>
  <c r="O458" i="50"/>
  <c r="P458" i="50"/>
  <c r="Q458" i="50"/>
  <c r="R458" i="50"/>
  <c r="S458" i="50"/>
  <c r="T458" i="50"/>
  <c r="U458" i="50"/>
  <c r="V458" i="50"/>
  <c r="W458" i="50"/>
  <c r="X458" i="50"/>
  <c r="Y458" i="50"/>
  <c r="Z458" i="50"/>
  <c r="AA458" i="50"/>
  <c r="AB458" i="50"/>
  <c r="AC458" i="50"/>
  <c r="AD458" i="50"/>
  <c r="AE458" i="50"/>
  <c r="N459" i="50"/>
  <c r="O459" i="50"/>
  <c r="P459" i="50"/>
  <c r="Q459" i="50"/>
  <c r="R459" i="50"/>
  <c r="S459" i="50"/>
  <c r="T459" i="50"/>
  <c r="U459" i="50"/>
  <c r="V459" i="50"/>
  <c r="W459" i="50"/>
  <c r="X459" i="50"/>
  <c r="Y459" i="50"/>
  <c r="Z459" i="50"/>
  <c r="AA459" i="50"/>
  <c r="AB459" i="50"/>
  <c r="AC459" i="50"/>
  <c r="AD459" i="50"/>
  <c r="AE459" i="50"/>
  <c r="N460" i="50"/>
  <c r="O460" i="50"/>
  <c r="P460" i="50"/>
  <c r="Q460" i="50"/>
  <c r="R460" i="50"/>
  <c r="S460" i="50"/>
  <c r="T460" i="50"/>
  <c r="U460" i="50"/>
  <c r="V460" i="50"/>
  <c r="W460" i="50"/>
  <c r="X460" i="50"/>
  <c r="Y460" i="50"/>
  <c r="Z460" i="50"/>
  <c r="AA460" i="50"/>
  <c r="AB460" i="50"/>
  <c r="AC460" i="50"/>
  <c r="AD460" i="50"/>
  <c r="AE460" i="50"/>
  <c r="N461" i="50"/>
  <c r="O461" i="50"/>
  <c r="P461" i="50"/>
  <c r="Q461" i="50"/>
  <c r="R461" i="50"/>
  <c r="S461" i="50"/>
  <c r="T461" i="50"/>
  <c r="U461" i="50"/>
  <c r="V461" i="50"/>
  <c r="W461" i="50"/>
  <c r="X461" i="50"/>
  <c r="Y461" i="50"/>
  <c r="Z461" i="50"/>
  <c r="AA461" i="50"/>
  <c r="AB461" i="50"/>
  <c r="AC461" i="50"/>
  <c r="AD461" i="50"/>
  <c r="AE461" i="50"/>
  <c r="N462" i="50"/>
  <c r="O462" i="50"/>
  <c r="P462" i="50"/>
  <c r="Q462" i="50"/>
  <c r="R462" i="50"/>
  <c r="S462" i="50"/>
  <c r="T462" i="50"/>
  <c r="U462" i="50"/>
  <c r="V462" i="50"/>
  <c r="W462" i="50"/>
  <c r="X462" i="50"/>
  <c r="Y462" i="50"/>
  <c r="Z462" i="50"/>
  <c r="AA462" i="50"/>
  <c r="AB462" i="50"/>
  <c r="AC462" i="50"/>
  <c r="AD462" i="50"/>
  <c r="AE462" i="50"/>
  <c r="N463" i="50"/>
  <c r="O463" i="50"/>
  <c r="P463" i="50"/>
  <c r="Q463" i="50"/>
  <c r="R463" i="50"/>
  <c r="S463" i="50"/>
  <c r="T463" i="50"/>
  <c r="U463" i="50"/>
  <c r="V463" i="50"/>
  <c r="W463" i="50"/>
  <c r="X463" i="50"/>
  <c r="Y463" i="50"/>
  <c r="Z463" i="50"/>
  <c r="AA463" i="50"/>
  <c r="AB463" i="50"/>
  <c r="AC463" i="50"/>
  <c r="AD463" i="50"/>
  <c r="AE463" i="50"/>
  <c r="N464" i="50"/>
  <c r="O464" i="50"/>
  <c r="P464" i="50"/>
  <c r="Q464" i="50"/>
  <c r="R464" i="50"/>
  <c r="S464" i="50"/>
  <c r="T464" i="50"/>
  <c r="U464" i="50"/>
  <c r="V464" i="50"/>
  <c r="W464" i="50"/>
  <c r="X464" i="50"/>
  <c r="Y464" i="50"/>
  <c r="Z464" i="50"/>
  <c r="AA464" i="50"/>
  <c r="AB464" i="50"/>
  <c r="AC464" i="50"/>
  <c r="AD464" i="50"/>
  <c r="AE464" i="50"/>
  <c r="N465" i="50"/>
  <c r="O465" i="50"/>
  <c r="P465" i="50"/>
  <c r="Q465" i="50"/>
  <c r="R465" i="50"/>
  <c r="S465" i="50"/>
  <c r="T465" i="50"/>
  <c r="U465" i="50"/>
  <c r="V465" i="50"/>
  <c r="W465" i="50"/>
  <c r="X465" i="50"/>
  <c r="Y465" i="50"/>
  <c r="Z465" i="50"/>
  <c r="AA465" i="50"/>
  <c r="AB465" i="50"/>
  <c r="AC465" i="50"/>
  <c r="AD465" i="50"/>
  <c r="AE465" i="50"/>
  <c r="N466" i="50"/>
  <c r="O466" i="50"/>
  <c r="P466" i="50"/>
  <c r="Q466" i="50"/>
  <c r="R466" i="50"/>
  <c r="S466" i="50"/>
  <c r="T466" i="50"/>
  <c r="U466" i="50"/>
  <c r="V466" i="50"/>
  <c r="W466" i="50"/>
  <c r="X466" i="50"/>
  <c r="Y466" i="50"/>
  <c r="Z466" i="50"/>
  <c r="AA466" i="50"/>
  <c r="AB466" i="50"/>
  <c r="AC466" i="50"/>
  <c r="AD466" i="50"/>
  <c r="AE466" i="50"/>
  <c r="N467" i="50"/>
  <c r="O467" i="50"/>
  <c r="P467" i="50"/>
  <c r="Q467" i="50"/>
  <c r="R467" i="50"/>
  <c r="S467" i="50"/>
  <c r="T467" i="50"/>
  <c r="U467" i="50"/>
  <c r="V467" i="50"/>
  <c r="W467" i="50"/>
  <c r="X467" i="50"/>
  <c r="Y467" i="50"/>
  <c r="Z467" i="50"/>
  <c r="AA467" i="50"/>
  <c r="AB467" i="50"/>
  <c r="AC467" i="50"/>
  <c r="AD467" i="50"/>
  <c r="AE467" i="50"/>
  <c r="N468" i="50"/>
  <c r="O468" i="50"/>
  <c r="P468" i="50"/>
  <c r="Q468" i="50"/>
  <c r="R468" i="50"/>
  <c r="S468" i="50"/>
  <c r="T468" i="50"/>
  <c r="U468" i="50"/>
  <c r="V468" i="50"/>
  <c r="W468" i="50"/>
  <c r="X468" i="50"/>
  <c r="Y468" i="50"/>
  <c r="Z468" i="50"/>
  <c r="AA468" i="50"/>
  <c r="AB468" i="50"/>
  <c r="AC468" i="50"/>
  <c r="AD468" i="50"/>
  <c r="AE468" i="50"/>
  <c r="N469" i="50"/>
  <c r="O469" i="50"/>
  <c r="P469" i="50"/>
  <c r="Q469" i="50"/>
  <c r="R469" i="50"/>
  <c r="S469" i="50"/>
  <c r="T469" i="50"/>
  <c r="U469" i="50"/>
  <c r="V469" i="50"/>
  <c r="W469" i="50"/>
  <c r="X469" i="50"/>
  <c r="Y469" i="50"/>
  <c r="Z469" i="50"/>
  <c r="AA469" i="50"/>
  <c r="AB469" i="50"/>
  <c r="AC469" i="50"/>
  <c r="AD469" i="50"/>
  <c r="AE469" i="50"/>
  <c r="N470" i="50"/>
  <c r="O470" i="50"/>
  <c r="P470" i="50"/>
  <c r="Q470" i="50"/>
  <c r="R470" i="50"/>
  <c r="S470" i="50"/>
  <c r="T470" i="50"/>
  <c r="U470" i="50"/>
  <c r="V470" i="50"/>
  <c r="W470" i="50"/>
  <c r="X470" i="50"/>
  <c r="Y470" i="50"/>
  <c r="Z470" i="50"/>
  <c r="AA470" i="50"/>
  <c r="AB470" i="50"/>
  <c r="AC470" i="50"/>
  <c r="AD470" i="50"/>
  <c r="AE470" i="50"/>
  <c r="N471" i="50"/>
  <c r="O471" i="50"/>
  <c r="P471" i="50"/>
  <c r="Q471" i="50"/>
  <c r="R471" i="50"/>
  <c r="S471" i="50"/>
  <c r="T471" i="50"/>
  <c r="U471" i="50"/>
  <c r="V471" i="50"/>
  <c r="W471" i="50"/>
  <c r="X471" i="50"/>
  <c r="Y471" i="50"/>
  <c r="Z471" i="50"/>
  <c r="AA471" i="50"/>
  <c r="AB471" i="50"/>
  <c r="AC471" i="50"/>
  <c r="AD471" i="50"/>
  <c r="AE471" i="50"/>
  <c r="N472" i="50"/>
  <c r="O472" i="50"/>
  <c r="P472" i="50"/>
  <c r="Q472" i="50"/>
  <c r="R472" i="50"/>
  <c r="S472" i="50"/>
  <c r="T472" i="50"/>
  <c r="U472" i="50"/>
  <c r="V472" i="50"/>
  <c r="W472" i="50"/>
  <c r="X472" i="50"/>
  <c r="Y472" i="50"/>
  <c r="Z472" i="50"/>
  <c r="AA472" i="50"/>
  <c r="AB472" i="50"/>
  <c r="AC472" i="50"/>
  <c r="AD472" i="50"/>
  <c r="AE472" i="50"/>
  <c r="N473" i="50"/>
  <c r="O473" i="50"/>
  <c r="P473" i="50"/>
  <c r="Q473" i="50"/>
  <c r="R473" i="50"/>
  <c r="S473" i="50"/>
  <c r="T473" i="50"/>
  <c r="U473" i="50"/>
  <c r="V473" i="50"/>
  <c r="W473" i="50"/>
  <c r="X473" i="50"/>
  <c r="Y473" i="50"/>
  <c r="Z473" i="50"/>
  <c r="AA473" i="50"/>
  <c r="AB473" i="50"/>
  <c r="AC473" i="50"/>
  <c r="AD473" i="50"/>
  <c r="AE473" i="50"/>
  <c r="N474" i="50"/>
  <c r="O474" i="50"/>
  <c r="P474" i="50"/>
  <c r="Q474" i="50"/>
  <c r="R474" i="50"/>
  <c r="S474" i="50"/>
  <c r="T474" i="50"/>
  <c r="U474" i="50"/>
  <c r="V474" i="50"/>
  <c r="W474" i="50"/>
  <c r="X474" i="50"/>
  <c r="Y474" i="50"/>
  <c r="Z474" i="50"/>
  <c r="AA474" i="50"/>
  <c r="AB474" i="50"/>
  <c r="AC474" i="50"/>
  <c r="AD474" i="50"/>
  <c r="AE474" i="50"/>
  <c r="N475" i="50"/>
  <c r="O475" i="50"/>
  <c r="P475" i="50"/>
  <c r="Q475" i="50"/>
  <c r="R475" i="50"/>
  <c r="S475" i="50"/>
  <c r="T475" i="50"/>
  <c r="U475" i="50"/>
  <c r="V475" i="50"/>
  <c r="W475" i="50"/>
  <c r="X475" i="50"/>
  <c r="Y475" i="50"/>
  <c r="Z475" i="50"/>
  <c r="AA475" i="50"/>
  <c r="AB475" i="50"/>
  <c r="AC475" i="50"/>
  <c r="AD475" i="50"/>
  <c r="AE475" i="50"/>
  <c r="N476" i="50"/>
  <c r="O476" i="50"/>
  <c r="P476" i="50"/>
  <c r="Q476" i="50"/>
  <c r="R476" i="50"/>
  <c r="S476" i="50"/>
  <c r="T476" i="50"/>
  <c r="U476" i="50"/>
  <c r="V476" i="50"/>
  <c r="W476" i="50"/>
  <c r="X476" i="50"/>
  <c r="Y476" i="50"/>
  <c r="Z476" i="50"/>
  <c r="AA476" i="50"/>
  <c r="AB476" i="50"/>
  <c r="AC476" i="50"/>
  <c r="AD476" i="50"/>
  <c r="AE476" i="50"/>
  <c r="N477" i="50"/>
  <c r="O477" i="50"/>
  <c r="P477" i="50"/>
  <c r="Q477" i="50"/>
  <c r="R477" i="50"/>
  <c r="S477" i="50"/>
  <c r="T477" i="50"/>
  <c r="U477" i="50"/>
  <c r="V477" i="50"/>
  <c r="W477" i="50"/>
  <c r="X477" i="50"/>
  <c r="Y477" i="50"/>
  <c r="Z477" i="50"/>
  <c r="AA477" i="50"/>
  <c r="AB477" i="50"/>
  <c r="AC477" i="50"/>
  <c r="AD477" i="50"/>
  <c r="AE477" i="50"/>
  <c r="N478" i="50"/>
  <c r="O478" i="50"/>
  <c r="P478" i="50"/>
  <c r="Q478" i="50"/>
  <c r="R478" i="50"/>
  <c r="S478" i="50"/>
  <c r="T478" i="50"/>
  <c r="U478" i="50"/>
  <c r="V478" i="50"/>
  <c r="W478" i="50"/>
  <c r="X478" i="50"/>
  <c r="Y478" i="50"/>
  <c r="Z478" i="50"/>
  <c r="AA478" i="50"/>
  <c r="AB478" i="50"/>
  <c r="AC478" i="50"/>
  <c r="AD478" i="50"/>
  <c r="AE478" i="50"/>
  <c r="N479" i="50"/>
  <c r="O479" i="50"/>
  <c r="P479" i="50"/>
  <c r="Q479" i="50"/>
  <c r="R479" i="50"/>
  <c r="S479" i="50"/>
  <c r="T479" i="50"/>
  <c r="U479" i="50"/>
  <c r="V479" i="50"/>
  <c r="W479" i="50"/>
  <c r="X479" i="50"/>
  <c r="Y479" i="50"/>
  <c r="Z479" i="50"/>
  <c r="AA479" i="50"/>
  <c r="AB479" i="50"/>
  <c r="AC479" i="50"/>
  <c r="AD479" i="50"/>
  <c r="AE479" i="50"/>
  <c r="N480" i="50"/>
  <c r="O480" i="50"/>
  <c r="P480" i="50"/>
  <c r="Q480" i="50"/>
  <c r="R480" i="50"/>
  <c r="S480" i="50"/>
  <c r="T480" i="50"/>
  <c r="U480" i="50"/>
  <c r="V480" i="50"/>
  <c r="W480" i="50"/>
  <c r="X480" i="50"/>
  <c r="Y480" i="50"/>
  <c r="Z480" i="50"/>
  <c r="AA480" i="50"/>
  <c r="AB480" i="50"/>
  <c r="AC480" i="50"/>
  <c r="AD480" i="50"/>
  <c r="AE480" i="50"/>
  <c r="N481" i="50"/>
  <c r="O481" i="50"/>
  <c r="P481" i="50"/>
  <c r="Q481" i="50"/>
  <c r="R481" i="50"/>
  <c r="S481" i="50"/>
  <c r="T481" i="50"/>
  <c r="U481" i="50"/>
  <c r="V481" i="50"/>
  <c r="W481" i="50"/>
  <c r="X481" i="50"/>
  <c r="Y481" i="50"/>
  <c r="Z481" i="50"/>
  <c r="AA481" i="50"/>
  <c r="AB481" i="50"/>
  <c r="AC481" i="50"/>
  <c r="AD481" i="50"/>
  <c r="AE481" i="50"/>
  <c r="N482" i="50"/>
  <c r="O482" i="50"/>
  <c r="P482" i="50"/>
  <c r="Q482" i="50"/>
  <c r="R482" i="50"/>
  <c r="S482" i="50"/>
  <c r="T482" i="50"/>
  <c r="U482" i="50"/>
  <c r="V482" i="50"/>
  <c r="W482" i="50"/>
  <c r="X482" i="50"/>
  <c r="Y482" i="50"/>
  <c r="Z482" i="50"/>
  <c r="AA482" i="50"/>
  <c r="AB482" i="50"/>
  <c r="AC482" i="50"/>
  <c r="AD482" i="50"/>
  <c r="AE482" i="50"/>
  <c r="N484" i="50"/>
  <c r="O484" i="50"/>
  <c r="P484" i="50"/>
  <c r="Q484" i="50"/>
  <c r="R484" i="50"/>
  <c r="S484" i="50"/>
  <c r="T484" i="50"/>
  <c r="U484" i="50"/>
  <c r="V484" i="50"/>
  <c r="W484" i="50"/>
  <c r="X484" i="50"/>
  <c r="Y484" i="50"/>
  <c r="Z484" i="50"/>
  <c r="AA484" i="50"/>
  <c r="AB484" i="50"/>
  <c r="AC484" i="50"/>
  <c r="AD484" i="50"/>
  <c r="AE484" i="50"/>
  <c r="N485" i="50"/>
  <c r="O485" i="50"/>
  <c r="P485" i="50"/>
  <c r="Q485" i="50"/>
  <c r="R485" i="50"/>
  <c r="S485" i="50"/>
  <c r="T485" i="50"/>
  <c r="U485" i="50"/>
  <c r="V485" i="50"/>
  <c r="W485" i="50"/>
  <c r="X485" i="50"/>
  <c r="Y485" i="50"/>
  <c r="Z485" i="50"/>
  <c r="AA485" i="50"/>
  <c r="AB485" i="50"/>
  <c r="AC485" i="50"/>
  <c r="AD485" i="50"/>
  <c r="AE485" i="50"/>
  <c r="N487" i="50"/>
  <c r="O487" i="50"/>
  <c r="P487" i="50"/>
  <c r="Q487" i="50"/>
  <c r="R487" i="50"/>
  <c r="S487" i="50"/>
  <c r="T487" i="50"/>
  <c r="U487" i="50"/>
  <c r="V487" i="50"/>
  <c r="W487" i="50"/>
  <c r="X487" i="50"/>
  <c r="Y487" i="50"/>
  <c r="Z487" i="50"/>
  <c r="AA487" i="50"/>
  <c r="AB487" i="50"/>
  <c r="AC487" i="50"/>
  <c r="AD487" i="50"/>
  <c r="AE487" i="50"/>
  <c r="N488" i="50"/>
  <c r="O488" i="50"/>
  <c r="P488" i="50"/>
  <c r="Q488" i="50"/>
  <c r="R488" i="50"/>
  <c r="S488" i="50"/>
  <c r="T488" i="50"/>
  <c r="U488" i="50"/>
  <c r="V488" i="50"/>
  <c r="W488" i="50"/>
  <c r="X488" i="50"/>
  <c r="Y488" i="50"/>
  <c r="Z488" i="50"/>
  <c r="AA488" i="50"/>
  <c r="AB488" i="50"/>
  <c r="AC488" i="50"/>
  <c r="AD488" i="50"/>
  <c r="AE488" i="50"/>
  <c r="N489" i="50"/>
  <c r="O489" i="50"/>
  <c r="P489" i="50"/>
  <c r="Q489" i="50"/>
  <c r="R489" i="50"/>
  <c r="S489" i="50"/>
  <c r="T489" i="50"/>
  <c r="U489" i="50"/>
  <c r="V489" i="50"/>
  <c r="W489" i="50"/>
  <c r="X489" i="50"/>
  <c r="Y489" i="50"/>
  <c r="Z489" i="50"/>
  <c r="AA489" i="50"/>
  <c r="AB489" i="50"/>
  <c r="AC489" i="50"/>
  <c r="AD489" i="50"/>
  <c r="AE489" i="50"/>
  <c r="N490" i="50"/>
  <c r="O490" i="50"/>
  <c r="P490" i="50"/>
  <c r="Q490" i="50"/>
  <c r="R490" i="50"/>
  <c r="S490" i="50"/>
  <c r="T490" i="50"/>
  <c r="U490" i="50"/>
  <c r="V490" i="50"/>
  <c r="W490" i="50"/>
  <c r="X490" i="50"/>
  <c r="Y490" i="50"/>
  <c r="Z490" i="50"/>
  <c r="AA490" i="50"/>
  <c r="AB490" i="50"/>
  <c r="AC490" i="50"/>
  <c r="AD490" i="50"/>
  <c r="AE490" i="50"/>
  <c r="N491" i="50"/>
  <c r="O491" i="50"/>
  <c r="P491" i="50"/>
  <c r="Q491" i="50"/>
  <c r="R491" i="50"/>
  <c r="S491" i="50"/>
  <c r="T491" i="50"/>
  <c r="U491" i="50"/>
  <c r="V491" i="50"/>
  <c r="W491" i="50"/>
  <c r="X491" i="50"/>
  <c r="Y491" i="50"/>
  <c r="Z491" i="50"/>
  <c r="AA491" i="50"/>
  <c r="AB491" i="50"/>
  <c r="AC491" i="50"/>
  <c r="AD491" i="50"/>
  <c r="AE491" i="50"/>
  <c r="N492" i="50"/>
  <c r="O492" i="50"/>
  <c r="P492" i="50"/>
  <c r="Q492" i="50"/>
  <c r="R492" i="50"/>
  <c r="S492" i="50"/>
  <c r="T492" i="50"/>
  <c r="U492" i="50"/>
  <c r="V492" i="50"/>
  <c r="W492" i="50"/>
  <c r="X492" i="50"/>
  <c r="Y492" i="50"/>
  <c r="Z492" i="50"/>
  <c r="AA492" i="50"/>
  <c r="AB492" i="50"/>
  <c r="AC492" i="50"/>
  <c r="AD492" i="50"/>
  <c r="AE492" i="50"/>
  <c r="N494" i="50"/>
  <c r="O494" i="50"/>
  <c r="P494" i="50"/>
  <c r="Q494" i="50"/>
  <c r="R494" i="50"/>
  <c r="S494" i="50"/>
  <c r="T494" i="50"/>
  <c r="U494" i="50"/>
  <c r="V494" i="50"/>
  <c r="W494" i="50"/>
  <c r="X494" i="50"/>
  <c r="Y494" i="50"/>
  <c r="Z494" i="50"/>
  <c r="AA494" i="50"/>
  <c r="AB494" i="50"/>
  <c r="AC494" i="50"/>
  <c r="AD494" i="50"/>
  <c r="AE494" i="50"/>
  <c r="N495" i="50"/>
  <c r="O495" i="50"/>
  <c r="P495" i="50"/>
  <c r="Q495" i="50"/>
  <c r="R495" i="50"/>
  <c r="S495" i="50"/>
  <c r="T495" i="50"/>
  <c r="U495" i="50"/>
  <c r="V495" i="50"/>
  <c r="W495" i="50"/>
  <c r="X495" i="50"/>
  <c r="Y495" i="50"/>
  <c r="Z495" i="50"/>
  <c r="AA495" i="50"/>
  <c r="AB495" i="50"/>
  <c r="AC495" i="50"/>
  <c r="AD495" i="50"/>
  <c r="AE495" i="50"/>
  <c r="N496" i="50"/>
  <c r="O496" i="50"/>
  <c r="P496" i="50"/>
  <c r="Q496" i="50"/>
  <c r="R496" i="50"/>
  <c r="S496" i="50"/>
  <c r="T496" i="50"/>
  <c r="U496" i="50"/>
  <c r="V496" i="50"/>
  <c r="W496" i="50"/>
  <c r="X496" i="50"/>
  <c r="Y496" i="50"/>
  <c r="Z496" i="50"/>
  <c r="AA496" i="50"/>
  <c r="AB496" i="50"/>
  <c r="AC496" i="50"/>
  <c r="AD496" i="50"/>
  <c r="AE496" i="50"/>
  <c r="N497" i="50"/>
  <c r="O497" i="50"/>
  <c r="P497" i="50"/>
  <c r="Q497" i="50"/>
  <c r="R497" i="50"/>
  <c r="S497" i="50"/>
  <c r="T497" i="50"/>
  <c r="U497" i="50"/>
  <c r="V497" i="50"/>
  <c r="W497" i="50"/>
  <c r="X497" i="50"/>
  <c r="Y497" i="50"/>
  <c r="Z497" i="50"/>
  <c r="AA497" i="50"/>
  <c r="AB497" i="50"/>
  <c r="AC497" i="50"/>
  <c r="AD497" i="50"/>
  <c r="AE497" i="50"/>
  <c r="N498" i="50"/>
  <c r="O498" i="50"/>
  <c r="P498" i="50"/>
  <c r="Q498" i="50"/>
  <c r="R498" i="50"/>
  <c r="S498" i="50"/>
  <c r="T498" i="50"/>
  <c r="U498" i="50"/>
  <c r="V498" i="50"/>
  <c r="W498" i="50"/>
  <c r="X498" i="50"/>
  <c r="Y498" i="50"/>
  <c r="Z498" i="50"/>
  <c r="AA498" i="50"/>
  <c r="AB498" i="50"/>
  <c r="AC498" i="50"/>
  <c r="AD498" i="50"/>
  <c r="AE498" i="50"/>
  <c r="N499" i="50"/>
  <c r="O499" i="50"/>
  <c r="P499" i="50"/>
  <c r="Q499" i="50"/>
  <c r="R499" i="50"/>
  <c r="S499" i="50"/>
  <c r="T499" i="50"/>
  <c r="U499" i="50"/>
  <c r="V499" i="50"/>
  <c r="W499" i="50"/>
  <c r="X499" i="50"/>
  <c r="Y499" i="50"/>
  <c r="Z499" i="50"/>
  <c r="AA499" i="50"/>
  <c r="AB499" i="50"/>
  <c r="AC499" i="50"/>
  <c r="AD499" i="50"/>
  <c r="AE499" i="50"/>
  <c r="N500" i="50"/>
  <c r="O500" i="50"/>
  <c r="P500" i="50"/>
  <c r="Q500" i="50"/>
  <c r="R500" i="50"/>
  <c r="S500" i="50"/>
  <c r="T500" i="50"/>
  <c r="U500" i="50"/>
  <c r="V500" i="50"/>
  <c r="W500" i="50"/>
  <c r="X500" i="50"/>
  <c r="Y500" i="50"/>
  <c r="Z500" i="50"/>
  <c r="AA500" i="50"/>
  <c r="AB500" i="50"/>
  <c r="AC500" i="50"/>
  <c r="AD500" i="50"/>
  <c r="AE500" i="50"/>
  <c r="N501" i="50"/>
  <c r="O501" i="50"/>
  <c r="P501" i="50"/>
  <c r="Q501" i="50"/>
  <c r="R501" i="50"/>
  <c r="S501" i="50"/>
  <c r="T501" i="50"/>
  <c r="U501" i="50"/>
  <c r="V501" i="50"/>
  <c r="W501" i="50"/>
  <c r="X501" i="50"/>
  <c r="Y501" i="50"/>
  <c r="Z501" i="50"/>
  <c r="AA501" i="50"/>
  <c r="AB501" i="50"/>
  <c r="AC501" i="50"/>
  <c r="AD501" i="50"/>
  <c r="AE501" i="50"/>
  <c r="N502" i="50"/>
  <c r="O502" i="50"/>
  <c r="P502" i="50"/>
  <c r="Q502" i="50"/>
  <c r="R502" i="50"/>
  <c r="S502" i="50"/>
  <c r="T502" i="50"/>
  <c r="U502" i="50"/>
  <c r="V502" i="50"/>
  <c r="W502" i="50"/>
  <c r="X502" i="50"/>
  <c r="Y502" i="50"/>
  <c r="Z502" i="50"/>
  <c r="AA502" i="50"/>
  <c r="AB502" i="50"/>
  <c r="AC502" i="50"/>
  <c r="AD502" i="50"/>
  <c r="AE502" i="50"/>
  <c r="N503" i="50"/>
  <c r="O503" i="50"/>
  <c r="P503" i="50"/>
  <c r="Q503" i="50"/>
  <c r="R503" i="50"/>
  <c r="S503" i="50"/>
  <c r="T503" i="50"/>
  <c r="U503" i="50"/>
  <c r="V503" i="50"/>
  <c r="W503" i="50"/>
  <c r="X503" i="50"/>
  <c r="Y503" i="50"/>
  <c r="Z503" i="50"/>
  <c r="AA503" i="50"/>
  <c r="AB503" i="50"/>
  <c r="AC503" i="50"/>
  <c r="AD503" i="50"/>
  <c r="AE503" i="50"/>
  <c r="N504" i="50"/>
  <c r="O504" i="50"/>
  <c r="P504" i="50"/>
  <c r="Q504" i="50"/>
  <c r="R504" i="50"/>
  <c r="S504" i="50"/>
  <c r="T504" i="50"/>
  <c r="U504" i="50"/>
  <c r="V504" i="50"/>
  <c r="W504" i="50"/>
  <c r="X504" i="50"/>
  <c r="Y504" i="50"/>
  <c r="Z504" i="50"/>
  <c r="AA504" i="50"/>
  <c r="AB504" i="50"/>
  <c r="AC504" i="50"/>
  <c r="AD504" i="50"/>
  <c r="AE504" i="50"/>
  <c r="N505" i="50"/>
  <c r="O505" i="50"/>
  <c r="P505" i="50"/>
  <c r="Q505" i="50"/>
  <c r="R505" i="50"/>
  <c r="S505" i="50"/>
  <c r="T505" i="50"/>
  <c r="U505" i="50"/>
  <c r="V505" i="50"/>
  <c r="W505" i="50"/>
  <c r="X505" i="50"/>
  <c r="Y505" i="50"/>
  <c r="Z505" i="50"/>
  <c r="AA505" i="50"/>
  <c r="AB505" i="50"/>
  <c r="AC505" i="50"/>
  <c r="AD505" i="50"/>
  <c r="AE505" i="50"/>
  <c r="N506" i="50"/>
  <c r="O506" i="50"/>
  <c r="P506" i="50"/>
  <c r="Q506" i="50"/>
  <c r="R506" i="50"/>
  <c r="S506" i="50"/>
  <c r="T506" i="50"/>
  <c r="U506" i="50"/>
  <c r="V506" i="50"/>
  <c r="W506" i="50"/>
  <c r="X506" i="50"/>
  <c r="Y506" i="50"/>
  <c r="Z506" i="50"/>
  <c r="AA506" i="50"/>
  <c r="AB506" i="50"/>
  <c r="AC506" i="50"/>
  <c r="AD506" i="50"/>
  <c r="AE506" i="50"/>
  <c r="N507" i="50"/>
  <c r="O507" i="50"/>
  <c r="P507" i="50"/>
  <c r="Q507" i="50"/>
  <c r="R507" i="50"/>
  <c r="S507" i="50"/>
  <c r="T507" i="50"/>
  <c r="U507" i="50"/>
  <c r="V507" i="50"/>
  <c r="W507" i="50"/>
  <c r="X507" i="50"/>
  <c r="Y507" i="50"/>
  <c r="Z507" i="50"/>
  <c r="AA507" i="50"/>
  <c r="AB507" i="50"/>
  <c r="AC507" i="50"/>
  <c r="AD507" i="50"/>
  <c r="AE507" i="50"/>
  <c r="N508" i="50"/>
  <c r="O508" i="50"/>
  <c r="P508" i="50"/>
  <c r="Q508" i="50"/>
  <c r="R508" i="50"/>
  <c r="S508" i="50"/>
  <c r="T508" i="50"/>
  <c r="U508" i="50"/>
  <c r="V508" i="50"/>
  <c r="W508" i="50"/>
  <c r="X508" i="50"/>
  <c r="Y508" i="50"/>
  <c r="Z508" i="50"/>
  <c r="AA508" i="50"/>
  <c r="AB508" i="50"/>
  <c r="AC508" i="50"/>
  <c r="AD508" i="50"/>
  <c r="AE508" i="50"/>
  <c r="N509" i="50"/>
  <c r="O509" i="50"/>
  <c r="P509" i="50"/>
  <c r="Q509" i="50"/>
  <c r="R509" i="50"/>
  <c r="S509" i="50"/>
  <c r="T509" i="50"/>
  <c r="U509" i="50"/>
  <c r="V509" i="50"/>
  <c r="W509" i="50"/>
  <c r="X509" i="50"/>
  <c r="Y509" i="50"/>
  <c r="Z509" i="50"/>
  <c r="AA509" i="50"/>
  <c r="AB509" i="50"/>
  <c r="AC509" i="50"/>
  <c r="AD509" i="50"/>
  <c r="AE509" i="50"/>
  <c r="N510" i="50"/>
  <c r="O510" i="50"/>
  <c r="P510" i="50"/>
  <c r="Q510" i="50"/>
  <c r="R510" i="50"/>
  <c r="S510" i="50"/>
  <c r="T510" i="50"/>
  <c r="U510" i="50"/>
  <c r="V510" i="50"/>
  <c r="W510" i="50"/>
  <c r="X510" i="50"/>
  <c r="Y510" i="50"/>
  <c r="Z510" i="50"/>
  <c r="AA510" i="50"/>
  <c r="AB510" i="50"/>
  <c r="AC510" i="50"/>
  <c r="AD510" i="50"/>
  <c r="AE510" i="50"/>
  <c r="N511" i="50"/>
  <c r="O511" i="50"/>
  <c r="P511" i="50"/>
  <c r="Q511" i="50"/>
  <c r="R511" i="50"/>
  <c r="S511" i="50"/>
  <c r="T511" i="50"/>
  <c r="U511" i="50"/>
  <c r="V511" i="50"/>
  <c r="W511" i="50"/>
  <c r="X511" i="50"/>
  <c r="Y511" i="50"/>
  <c r="Z511" i="50"/>
  <c r="AA511" i="50"/>
  <c r="AB511" i="50"/>
  <c r="AC511" i="50"/>
  <c r="AD511" i="50"/>
  <c r="AE511" i="50"/>
  <c r="N512" i="50"/>
  <c r="O512" i="50"/>
  <c r="P512" i="50"/>
  <c r="Q512" i="50"/>
  <c r="R512" i="50"/>
  <c r="S512" i="50"/>
  <c r="T512" i="50"/>
  <c r="U512" i="50"/>
  <c r="V512" i="50"/>
  <c r="W512" i="50"/>
  <c r="X512" i="50"/>
  <c r="Y512" i="50"/>
  <c r="Z512" i="50"/>
  <c r="AA512" i="50"/>
  <c r="AB512" i="50"/>
  <c r="AC512" i="50"/>
  <c r="AD512" i="50"/>
  <c r="AE512" i="50"/>
  <c r="N513" i="50"/>
  <c r="O513" i="50"/>
  <c r="P513" i="50"/>
  <c r="Q513" i="50"/>
  <c r="R513" i="50"/>
  <c r="S513" i="50"/>
  <c r="T513" i="50"/>
  <c r="U513" i="50"/>
  <c r="V513" i="50"/>
  <c r="W513" i="50"/>
  <c r="X513" i="50"/>
  <c r="Y513" i="50"/>
  <c r="Z513" i="50"/>
  <c r="AA513" i="50"/>
  <c r="AB513" i="50"/>
  <c r="AC513" i="50"/>
  <c r="AD513" i="50"/>
  <c r="AE513" i="50"/>
  <c r="N514" i="50"/>
  <c r="O514" i="50"/>
  <c r="P514" i="50"/>
  <c r="Q514" i="50"/>
  <c r="R514" i="50"/>
  <c r="S514" i="50"/>
  <c r="T514" i="50"/>
  <c r="U514" i="50"/>
  <c r="V514" i="50"/>
  <c r="W514" i="50"/>
  <c r="X514" i="50"/>
  <c r="Y514" i="50"/>
  <c r="Z514" i="50"/>
  <c r="AA514" i="50"/>
  <c r="AB514" i="50"/>
  <c r="AC514" i="50"/>
  <c r="AD514" i="50"/>
  <c r="AE514" i="50"/>
  <c r="N515" i="50"/>
  <c r="O515" i="50"/>
  <c r="P515" i="50"/>
  <c r="Q515" i="50"/>
  <c r="R515" i="50"/>
  <c r="S515" i="50"/>
  <c r="T515" i="50"/>
  <c r="U515" i="50"/>
  <c r="V515" i="50"/>
  <c r="W515" i="50"/>
  <c r="X515" i="50"/>
  <c r="Y515" i="50"/>
  <c r="Z515" i="50"/>
  <c r="AA515" i="50"/>
  <c r="AB515" i="50"/>
  <c r="AC515" i="50"/>
  <c r="AD515" i="50"/>
  <c r="AE515" i="50"/>
  <c r="N516" i="50"/>
  <c r="O516" i="50"/>
  <c r="P516" i="50"/>
  <c r="Q516" i="50"/>
  <c r="R516" i="50"/>
  <c r="S516" i="50"/>
  <c r="T516" i="50"/>
  <c r="U516" i="50"/>
  <c r="V516" i="50"/>
  <c r="W516" i="50"/>
  <c r="X516" i="50"/>
  <c r="Y516" i="50"/>
  <c r="Z516" i="50"/>
  <c r="AA516" i="50"/>
  <c r="AB516" i="50"/>
  <c r="AC516" i="50"/>
  <c r="AD516" i="50"/>
  <c r="AE516" i="50"/>
  <c r="N517" i="50"/>
  <c r="O517" i="50"/>
  <c r="P517" i="50"/>
  <c r="Q517" i="50"/>
  <c r="R517" i="50"/>
  <c r="S517" i="50"/>
  <c r="T517" i="50"/>
  <c r="U517" i="50"/>
  <c r="V517" i="50"/>
  <c r="W517" i="50"/>
  <c r="X517" i="50"/>
  <c r="Y517" i="50"/>
  <c r="Z517" i="50"/>
  <c r="AA517" i="50"/>
  <c r="AB517" i="50"/>
  <c r="AC517" i="50"/>
  <c r="AD517" i="50"/>
  <c r="AE517" i="50"/>
  <c r="N518" i="50"/>
  <c r="O518" i="50"/>
  <c r="P518" i="50"/>
  <c r="Q518" i="50"/>
  <c r="R518" i="50"/>
  <c r="S518" i="50"/>
  <c r="T518" i="50"/>
  <c r="U518" i="50"/>
  <c r="V518" i="50"/>
  <c r="W518" i="50"/>
  <c r="X518" i="50"/>
  <c r="Y518" i="50"/>
  <c r="Z518" i="50"/>
  <c r="AA518" i="50"/>
  <c r="AB518" i="50"/>
  <c r="AC518" i="50"/>
  <c r="AD518" i="50"/>
  <c r="AE518" i="50"/>
  <c r="N519" i="50"/>
  <c r="O519" i="50"/>
  <c r="P519" i="50"/>
  <c r="Q519" i="50"/>
  <c r="R519" i="50"/>
  <c r="S519" i="50"/>
  <c r="T519" i="50"/>
  <c r="U519" i="50"/>
  <c r="V519" i="50"/>
  <c r="W519" i="50"/>
  <c r="X519" i="50"/>
  <c r="Y519" i="50"/>
  <c r="Z519" i="50"/>
  <c r="AA519" i="50"/>
  <c r="AB519" i="50"/>
  <c r="AC519" i="50"/>
  <c r="AD519" i="50"/>
  <c r="AE519" i="50"/>
  <c r="N520" i="50"/>
  <c r="O520" i="50"/>
  <c r="P520" i="50"/>
  <c r="Q520" i="50"/>
  <c r="R520" i="50"/>
  <c r="S520" i="50"/>
  <c r="T520" i="50"/>
  <c r="U520" i="50"/>
  <c r="V520" i="50"/>
  <c r="W520" i="50"/>
  <c r="X520" i="50"/>
  <c r="Y520" i="50"/>
  <c r="Z520" i="50"/>
  <c r="AA520" i="50"/>
  <c r="AB520" i="50"/>
  <c r="AC520" i="50"/>
  <c r="AD520" i="50"/>
  <c r="AE520" i="50"/>
  <c r="N521" i="50"/>
  <c r="O521" i="50"/>
  <c r="P521" i="50"/>
  <c r="Q521" i="50"/>
  <c r="R521" i="50"/>
  <c r="S521" i="50"/>
  <c r="T521" i="50"/>
  <c r="U521" i="50"/>
  <c r="V521" i="50"/>
  <c r="W521" i="50"/>
  <c r="X521" i="50"/>
  <c r="Y521" i="50"/>
  <c r="Z521" i="50"/>
  <c r="AA521" i="50"/>
  <c r="AB521" i="50"/>
  <c r="AC521" i="50"/>
  <c r="AD521" i="50"/>
  <c r="AE521" i="50"/>
  <c r="N522" i="50"/>
  <c r="O522" i="50"/>
  <c r="P522" i="50"/>
  <c r="Q522" i="50"/>
  <c r="R522" i="50"/>
  <c r="S522" i="50"/>
  <c r="T522" i="50"/>
  <c r="U522" i="50"/>
  <c r="V522" i="50"/>
  <c r="W522" i="50"/>
  <c r="X522" i="50"/>
  <c r="Y522" i="50"/>
  <c r="Z522" i="50"/>
  <c r="AA522" i="50"/>
  <c r="AB522" i="50"/>
  <c r="AC522" i="50"/>
  <c r="AD522" i="50"/>
  <c r="AE522" i="50"/>
  <c r="N523" i="50"/>
  <c r="O523" i="50"/>
  <c r="P523" i="50"/>
  <c r="Q523" i="50"/>
  <c r="R523" i="50"/>
  <c r="S523" i="50"/>
  <c r="T523" i="50"/>
  <c r="U523" i="50"/>
  <c r="V523" i="50"/>
  <c r="W523" i="50"/>
  <c r="X523" i="50"/>
  <c r="Y523" i="50"/>
  <c r="Z523" i="50"/>
  <c r="AA523" i="50"/>
  <c r="AB523" i="50"/>
  <c r="AC523" i="50"/>
  <c r="AD523" i="50"/>
  <c r="AE523" i="50"/>
  <c r="N524" i="50"/>
  <c r="O524" i="50"/>
  <c r="P524" i="50"/>
  <c r="Q524" i="50"/>
  <c r="R524" i="50"/>
  <c r="S524" i="50"/>
  <c r="T524" i="50"/>
  <c r="U524" i="50"/>
  <c r="V524" i="50"/>
  <c r="W524" i="50"/>
  <c r="X524" i="50"/>
  <c r="Y524" i="50"/>
  <c r="Z524" i="50"/>
  <c r="AA524" i="50"/>
  <c r="AB524" i="50"/>
  <c r="AC524" i="50"/>
  <c r="AD524" i="50"/>
  <c r="AE524" i="50"/>
  <c r="N525" i="50"/>
  <c r="O525" i="50"/>
  <c r="P525" i="50"/>
  <c r="Q525" i="50"/>
  <c r="R525" i="50"/>
  <c r="S525" i="50"/>
  <c r="T525" i="50"/>
  <c r="U525" i="50"/>
  <c r="V525" i="50"/>
  <c r="W525" i="50"/>
  <c r="X525" i="50"/>
  <c r="Y525" i="50"/>
  <c r="Z525" i="50"/>
  <c r="AA525" i="50"/>
  <c r="AB525" i="50"/>
  <c r="AC525" i="50"/>
  <c r="AD525" i="50"/>
  <c r="AE525" i="50"/>
  <c r="N526" i="50"/>
  <c r="O526" i="50"/>
  <c r="P526" i="50"/>
  <c r="Q526" i="50"/>
  <c r="R526" i="50"/>
  <c r="S526" i="50"/>
  <c r="T526" i="50"/>
  <c r="U526" i="50"/>
  <c r="V526" i="50"/>
  <c r="W526" i="50"/>
  <c r="X526" i="50"/>
  <c r="Y526" i="50"/>
  <c r="Z526" i="50"/>
  <c r="AA526" i="50"/>
  <c r="AB526" i="50"/>
  <c r="AC526" i="50"/>
  <c r="AD526" i="50"/>
  <c r="AE526" i="50"/>
  <c r="N527" i="50"/>
  <c r="O527" i="50"/>
  <c r="P527" i="50"/>
  <c r="Q527" i="50"/>
  <c r="R527" i="50"/>
  <c r="S527" i="50"/>
  <c r="T527" i="50"/>
  <c r="U527" i="50"/>
  <c r="V527" i="50"/>
  <c r="W527" i="50"/>
  <c r="X527" i="50"/>
  <c r="Y527" i="50"/>
  <c r="Z527" i="50"/>
  <c r="AA527" i="50"/>
  <c r="AB527" i="50"/>
  <c r="AC527" i="50"/>
  <c r="AD527" i="50"/>
  <c r="AE527" i="50"/>
  <c r="N528" i="50"/>
  <c r="O528" i="50"/>
  <c r="P528" i="50"/>
  <c r="Q528" i="50"/>
  <c r="R528" i="50"/>
  <c r="S528" i="50"/>
  <c r="T528" i="50"/>
  <c r="U528" i="50"/>
  <c r="V528" i="50"/>
  <c r="W528" i="50"/>
  <c r="X528" i="50"/>
  <c r="Y528" i="50"/>
  <c r="Z528" i="50"/>
  <c r="AA528" i="50"/>
  <c r="AB528" i="50"/>
  <c r="AC528" i="50"/>
  <c r="AD528" i="50"/>
  <c r="AE528" i="50"/>
  <c r="N529" i="50"/>
  <c r="O529" i="50"/>
  <c r="P529" i="50"/>
  <c r="Q529" i="50"/>
  <c r="R529" i="50"/>
  <c r="S529" i="50"/>
  <c r="T529" i="50"/>
  <c r="U529" i="50"/>
  <c r="V529" i="50"/>
  <c r="W529" i="50"/>
  <c r="X529" i="50"/>
  <c r="Y529" i="50"/>
  <c r="Z529" i="50"/>
  <c r="AA529" i="50"/>
  <c r="AB529" i="50"/>
  <c r="AC529" i="50"/>
  <c r="AD529" i="50"/>
  <c r="AE529" i="50"/>
  <c r="N530" i="50"/>
  <c r="O530" i="50"/>
  <c r="P530" i="50"/>
  <c r="Q530" i="50"/>
  <c r="R530" i="50"/>
  <c r="S530" i="50"/>
  <c r="T530" i="50"/>
  <c r="U530" i="50"/>
  <c r="V530" i="50"/>
  <c r="W530" i="50"/>
  <c r="X530" i="50"/>
  <c r="Y530" i="50"/>
  <c r="Z530" i="50"/>
  <c r="AA530" i="50"/>
  <c r="AB530" i="50"/>
  <c r="AC530" i="50"/>
  <c r="AD530" i="50"/>
  <c r="AE530" i="50"/>
  <c r="N531" i="50"/>
  <c r="O531" i="50"/>
  <c r="P531" i="50"/>
  <c r="Q531" i="50"/>
  <c r="R531" i="50"/>
  <c r="S531" i="50"/>
  <c r="T531" i="50"/>
  <c r="U531" i="50"/>
  <c r="V531" i="50"/>
  <c r="W531" i="50"/>
  <c r="X531" i="50"/>
  <c r="Y531" i="50"/>
  <c r="Z531" i="50"/>
  <c r="AA531" i="50"/>
  <c r="AB531" i="50"/>
  <c r="AC531" i="50"/>
  <c r="AD531" i="50"/>
  <c r="AE531" i="50"/>
  <c r="N532" i="50"/>
  <c r="O532" i="50"/>
  <c r="P532" i="50"/>
  <c r="Q532" i="50"/>
  <c r="R532" i="50"/>
  <c r="S532" i="50"/>
  <c r="T532" i="50"/>
  <c r="U532" i="50"/>
  <c r="V532" i="50"/>
  <c r="W532" i="50"/>
  <c r="X532" i="50"/>
  <c r="Y532" i="50"/>
  <c r="Z532" i="50"/>
  <c r="AA532" i="50"/>
  <c r="AB532" i="50"/>
  <c r="AC532" i="50"/>
  <c r="AD532" i="50"/>
  <c r="AE532" i="50"/>
  <c r="N533" i="50"/>
  <c r="O533" i="50"/>
  <c r="P533" i="50"/>
  <c r="Q533" i="50"/>
  <c r="R533" i="50"/>
  <c r="S533" i="50"/>
  <c r="T533" i="50"/>
  <c r="U533" i="50"/>
  <c r="V533" i="50"/>
  <c r="W533" i="50"/>
  <c r="X533" i="50"/>
  <c r="Y533" i="50"/>
  <c r="Z533" i="50"/>
  <c r="AA533" i="50"/>
  <c r="AB533" i="50"/>
  <c r="AC533" i="50"/>
  <c r="AD533" i="50"/>
  <c r="AE533" i="50"/>
  <c r="N534" i="50"/>
  <c r="O534" i="50"/>
  <c r="P534" i="50"/>
  <c r="Q534" i="50"/>
  <c r="R534" i="50"/>
  <c r="S534" i="50"/>
  <c r="T534" i="50"/>
  <c r="U534" i="50"/>
  <c r="V534" i="50"/>
  <c r="W534" i="50"/>
  <c r="X534" i="50"/>
  <c r="Y534" i="50"/>
  <c r="Z534" i="50"/>
  <c r="AA534" i="50"/>
  <c r="AB534" i="50"/>
  <c r="AC534" i="50"/>
  <c r="AD534" i="50"/>
  <c r="AE534" i="50"/>
  <c r="N535" i="50"/>
  <c r="O535" i="50"/>
  <c r="P535" i="50"/>
  <c r="Q535" i="50"/>
  <c r="R535" i="50"/>
  <c r="S535" i="50"/>
  <c r="T535" i="50"/>
  <c r="U535" i="50"/>
  <c r="V535" i="50"/>
  <c r="W535" i="50"/>
  <c r="X535" i="50"/>
  <c r="Y535" i="50"/>
  <c r="Z535" i="50"/>
  <c r="AA535" i="50"/>
  <c r="AB535" i="50"/>
  <c r="AC535" i="50"/>
  <c r="AD535" i="50"/>
  <c r="AE535" i="50"/>
  <c r="N536" i="50"/>
  <c r="O536" i="50"/>
  <c r="P536" i="50"/>
  <c r="Q536" i="50"/>
  <c r="R536" i="50"/>
  <c r="S536" i="50"/>
  <c r="T536" i="50"/>
  <c r="U536" i="50"/>
  <c r="V536" i="50"/>
  <c r="W536" i="50"/>
  <c r="X536" i="50"/>
  <c r="Y536" i="50"/>
  <c r="Z536" i="50"/>
  <c r="AA536" i="50"/>
  <c r="AB536" i="50"/>
  <c r="AC536" i="50"/>
  <c r="AD536" i="50"/>
  <c r="AE536" i="50"/>
  <c r="N537" i="50"/>
  <c r="O537" i="50"/>
  <c r="P537" i="50"/>
  <c r="Q537" i="50"/>
  <c r="R537" i="50"/>
  <c r="S537" i="50"/>
  <c r="T537" i="50"/>
  <c r="U537" i="50"/>
  <c r="V537" i="50"/>
  <c r="W537" i="50"/>
  <c r="X537" i="50"/>
  <c r="Y537" i="50"/>
  <c r="Z537" i="50"/>
  <c r="AA537" i="50"/>
  <c r="AB537" i="50"/>
  <c r="AC537" i="50"/>
  <c r="AD537" i="50"/>
  <c r="AE537" i="50"/>
  <c r="N538" i="50"/>
  <c r="O538" i="50"/>
  <c r="P538" i="50"/>
  <c r="Q538" i="50"/>
  <c r="R538" i="50"/>
  <c r="S538" i="50"/>
  <c r="T538" i="50"/>
  <c r="U538" i="50"/>
  <c r="V538" i="50"/>
  <c r="W538" i="50"/>
  <c r="X538" i="50"/>
  <c r="Y538" i="50"/>
  <c r="Z538" i="50"/>
  <c r="AA538" i="50"/>
  <c r="AB538" i="50"/>
  <c r="AC538" i="50"/>
  <c r="AD538" i="50"/>
  <c r="AE538" i="50"/>
  <c r="N539" i="50"/>
  <c r="O539" i="50"/>
  <c r="P539" i="50"/>
  <c r="Q539" i="50"/>
  <c r="R539" i="50"/>
  <c r="S539" i="50"/>
  <c r="T539" i="50"/>
  <c r="U539" i="50"/>
  <c r="V539" i="50"/>
  <c r="W539" i="50"/>
  <c r="X539" i="50"/>
  <c r="Y539" i="50"/>
  <c r="Z539" i="50"/>
  <c r="AA539" i="50"/>
  <c r="AB539" i="50"/>
  <c r="AC539" i="50"/>
  <c r="AD539" i="50"/>
  <c r="AE539" i="50"/>
  <c r="N540" i="50"/>
  <c r="O540" i="50"/>
  <c r="P540" i="50"/>
  <c r="Q540" i="50"/>
  <c r="R540" i="50"/>
  <c r="S540" i="50"/>
  <c r="T540" i="50"/>
  <c r="U540" i="50"/>
  <c r="V540" i="50"/>
  <c r="W540" i="50"/>
  <c r="X540" i="50"/>
  <c r="Y540" i="50"/>
  <c r="Z540" i="50"/>
  <c r="AA540" i="50"/>
  <c r="AB540" i="50"/>
  <c r="AC540" i="50"/>
  <c r="AD540" i="50"/>
  <c r="AE540" i="50"/>
  <c r="N541" i="50"/>
  <c r="O541" i="50"/>
  <c r="P541" i="50"/>
  <c r="Q541" i="50"/>
  <c r="R541" i="50"/>
  <c r="S541" i="50"/>
  <c r="T541" i="50"/>
  <c r="U541" i="50"/>
  <c r="V541" i="50"/>
  <c r="W541" i="50"/>
  <c r="X541" i="50"/>
  <c r="Y541" i="50"/>
  <c r="Z541" i="50"/>
  <c r="AA541" i="50"/>
  <c r="AB541" i="50"/>
  <c r="AC541" i="50"/>
  <c r="AD541" i="50"/>
  <c r="AE541" i="50"/>
  <c r="N542" i="50"/>
  <c r="O542" i="50"/>
  <c r="P542" i="50"/>
  <c r="Q542" i="50"/>
  <c r="R542" i="50"/>
  <c r="S542" i="50"/>
  <c r="T542" i="50"/>
  <c r="U542" i="50"/>
  <c r="V542" i="50"/>
  <c r="W542" i="50"/>
  <c r="X542" i="50"/>
  <c r="Y542" i="50"/>
  <c r="Z542" i="50"/>
  <c r="AA542" i="50"/>
  <c r="AB542" i="50"/>
  <c r="AC542" i="50"/>
  <c r="AD542" i="50"/>
  <c r="AE542" i="50"/>
  <c r="N543" i="50"/>
  <c r="O543" i="50"/>
  <c r="P543" i="50"/>
  <c r="Q543" i="50"/>
  <c r="R543" i="50"/>
  <c r="S543" i="50"/>
  <c r="T543" i="50"/>
  <c r="U543" i="50"/>
  <c r="V543" i="50"/>
  <c r="W543" i="50"/>
  <c r="X543" i="50"/>
  <c r="Y543" i="50"/>
  <c r="Z543" i="50"/>
  <c r="AA543" i="50"/>
  <c r="AB543" i="50"/>
  <c r="AC543" i="50"/>
  <c r="AD543" i="50"/>
  <c r="AE543" i="50"/>
  <c r="N544" i="50"/>
  <c r="O544" i="50"/>
  <c r="P544" i="50"/>
  <c r="Q544" i="50"/>
  <c r="R544" i="50"/>
  <c r="S544" i="50"/>
  <c r="T544" i="50"/>
  <c r="U544" i="50"/>
  <c r="V544" i="50"/>
  <c r="W544" i="50"/>
  <c r="X544" i="50"/>
  <c r="Y544" i="50"/>
  <c r="Z544" i="50"/>
  <c r="AA544" i="50"/>
  <c r="AB544" i="50"/>
  <c r="AC544" i="50"/>
  <c r="AD544" i="50"/>
  <c r="AE544" i="50"/>
  <c r="N545" i="50"/>
  <c r="O545" i="50"/>
  <c r="P545" i="50"/>
  <c r="Q545" i="50"/>
  <c r="R545" i="50"/>
  <c r="S545" i="50"/>
  <c r="T545" i="50"/>
  <c r="U545" i="50"/>
  <c r="V545" i="50"/>
  <c r="W545" i="50"/>
  <c r="X545" i="50"/>
  <c r="Y545" i="50"/>
  <c r="Z545" i="50"/>
  <c r="AA545" i="50"/>
  <c r="AB545" i="50"/>
  <c r="AC545" i="50"/>
  <c r="AD545" i="50"/>
  <c r="AE545" i="50"/>
  <c r="N546" i="50"/>
  <c r="O546" i="50"/>
  <c r="P546" i="50"/>
  <c r="Q546" i="50"/>
  <c r="R546" i="50"/>
  <c r="S546" i="50"/>
  <c r="T546" i="50"/>
  <c r="U546" i="50"/>
  <c r="V546" i="50"/>
  <c r="W546" i="50"/>
  <c r="X546" i="50"/>
  <c r="Y546" i="50"/>
  <c r="Z546" i="50"/>
  <c r="AA546" i="50"/>
  <c r="AB546" i="50"/>
  <c r="AC546" i="50"/>
  <c r="AD546" i="50"/>
  <c r="AE546" i="50"/>
  <c r="N547" i="50"/>
  <c r="O547" i="50"/>
  <c r="P547" i="50"/>
  <c r="Q547" i="50"/>
  <c r="R547" i="50"/>
  <c r="S547" i="50"/>
  <c r="T547" i="50"/>
  <c r="U547" i="50"/>
  <c r="V547" i="50"/>
  <c r="W547" i="50"/>
  <c r="X547" i="50"/>
  <c r="Y547" i="50"/>
  <c r="Z547" i="50"/>
  <c r="AA547" i="50"/>
  <c r="AB547" i="50"/>
  <c r="AC547" i="50"/>
  <c r="AD547" i="50"/>
  <c r="AE547" i="50"/>
  <c r="N548" i="50"/>
  <c r="O548" i="50"/>
  <c r="P548" i="50"/>
  <c r="Q548" i="50"/>
  <c r="R548" i="50"/>
  <c r="S548" i="50"/>
  <c r="T548" i="50"/>
  <c r="U548" i="50"/>
  <c r="V548" i="50"/>
  <c r="W548" i="50"/>
  <c r="X548" i="50"/>
  <c r="Y548" i="50"/>
  <c r="Z548" i="50"/>
  <c r="AA548" i="50"/>
  <c r="AB548" i="50"/>
  <c r="AC548" i="50"/>
  <c r="AD548" i="50"/>
  <c r="AE548" i="50"/>
  <c r="N549" i="50"/>
  <c r="O549" i="50"/>
  <c r="P549" i="50"/>
  <c r="Q549" i="50"/>
  <c r="R549" i="50"/>
  <c r="S549" i="50"/>
  <c r="T549" i="50"/>
  <c r="U549" i="50"/>
  <c r="V549" i="50"/>
  <c r="W549" i="50"/>
  <c r="X549" i="50"/>
  <c r="Y549" i="50"/>
  <c r="Z549" i="50"/>
  <c r="AA549" i="50"/>
  <c r="AB549" i="50"/>
  <c r="AC549" i="50"/>
  <c r="AD549" i="50"/>
  <c r="AE549" i="50"/>
  <c r="N550" i="50"/>
  <c r="O550" i="50"/>
  <c r="P550" i="50"/>
  <c r="Q550" i="50"/>
  <c r="R550" i="50"/>
  <c r="S550" i="50"/>
  <c r="T550" i="50"/>
  <c r="U550" i="50"/>
  <c r="V550" i="50"/>
  <c r="W550" i="50"/>
  <c r="X550" i="50"/>
  <c r="Y550" i="50"/>
  <c r="Z550" i="50"/>
  <c r="AA550" i="50"/>
  <c r="AB550" i="50"/>
  <c r="AC550" i="50"/>
  <c r="AD550" i="50"/>
  <c r="AE550" i="50"/>
  <c r="N551" i="50"/>
  <c r="O551" i="50"/>
  <c r="P551" i="50"/>
  <c r="Q551" i="50"/>
  <c r="R551" i="50"/>
  <c r="S551" i="50"/>
  <c r="T551" i="50"/>
  <c r="U551" i="50"/>
  <c r="V551" i="50"/>
  <c r="W551" i="50"/>
  <c r="X551" i="50"/>
  <c r="Y551" i="50"/>
  <c r="Z551" i="50"/>
  <c r="AA551" i="50"/>
  <c r="AB551" i="50"/>
  <c r="AC551" i="50"/>
  <c r="AD551" i="50"/>
  <c r="AE551" i="50"/>
  <c r="N552" i="50"/>
  <c r="O552" i="50"/>
  <c r="P552" i="50"/>
  <c r="Q552" i="50"/>
  <c r="R552" i="50"/>
  <c r="S552" i="50"/>
  <c r="T552" i="50"/>
  <c r="U552" i="50"/>
  <c r="V552" i="50"/>
  <c r="W552" i="50"/>
  <c r="X552" i="50"/>
  <c r="Y552" i="50"/>
  <c r="Z552" i="50"/>
  <c r="AA552" i="50"/>
  <c r="AB552" i="50"/>
  <c r="AC552" i="50"/>
  <c r="AD552" i="50"/>
  <c r="AE552" i="50"/>
  <c r="N553" i="50"/>
  <c r="O553" i="50"/>
  <c r="P553" i="50"/>
  <c r="Q553" i="50"/>
  <c r="R553" i="50"/>
  <c r="S553" i="50"/>
  <c r="T553" i="50"/>
  <c r="U553" i="50"/>
  <c r="V553" i="50"/>
  <c r="W553" i="50"/>
  <c r="X553" i="50"/>
  <c r="Y553" i="50"/>
  <c r="Z553" i="50"/>
  <c r="AA553" i="50"/>
  <c r="AB553" i="50"/>
  <c r="AC553" i="50"/>
  <c r="AD553" i="50"/>
  <c r="AE553" i="50"/>
  <c r="N554" i="50"/>
  <c r="O554" i="50"/>
  <c r="P554" i="50"/>
  <c r="Q554" i="50"/>
  <c r="R554" i="50"/>
  <c r="S554" i="50"/>
  <c r="T554" i="50"/>
  <c r="U554" i="50"/>
  <c r="V554" i="50"/>
  <c r="W554" i="50"/>
  <c r="X554" i="50"/>
  <c r="Y554" i="50"/>
  <c r="Z554" i="50"/>
  <c r="AA554" i="50"/>
  <c r="AB554" i="50"/>
  <c r="AC554" i="50"/>
  <c r="AD554" i="50"/>
  <c r="AE554" i="50"/>
  <c r="N555" i="50"/>
  <c r="O555" i="50"/>
  <c r="P555" i="50"/>
  <c r="Q555" i="50"/>
  <c r="R555" i="50"/>
  <c r="S555" i="50"/>
  <c r="T555" i="50"/>
  <c r="U555" i="50"/>
  <c r="V555" i="50"/>
  <c r="W555" i="50"/>
  <c r="X555" i="50"/>
  <c r="Y555" i="50"/>
  <c r="Z555" i="50"/>
  <c r="AA555" i="50"/>
  <c r="AB555" i="50"/>
  <c r="AC555" i="50"/>
  <c r="AD555" i="50"/>
  <c r="AE555" i="50"/>
  <c r="N556" i="50"/>
  <c r="O556" i="50"/>
  <c r="P556" i="50"/>
  <c r="Q556" i="50"/>
  <c r="R556" i="50"/>
  <c r="S556" i="50"/>
  <c r="T556" i="50"/>
  <c r="U556" i="50"/>
  <c r="V556" i="50"/>
  <c r="W556" i="50"/>
  <c r="X556" i="50"/>
  <c r="Y556" i="50"/>
  <c r="Z556" i="50"/>
  <c r="AA556" i="50"/>
  <c r="AB556" i="50"/>
  <c r="AC556" i="50"/>
  <c r="AD556" i="50"/>
  <c r="AE556" i="50"/>
  <c r="N557" i="50"/>
  <c r="O557" i="50"/>
  <c r="P557" i="50"/>
  <c r="Q557" i="50"/>
  <c r="R557" i="50"/>
  <c r="S557" i="50"/>
  <c r="T557" i="50"/>
  <c r="U557" i="50"/>
  <c r="V557" i="50"/>
  <c r="W557" i="50"/>
  <c r="X557" i="50"/>
  <c r="Y557" i="50"/>
  <c r="Z557" i="50"/>
  <c r="AA557" i="50"/>
  <c r="AB557" i="50"/>
  <c r="AC557" i="50"/>
  <c r="AD557" i="50"/>
  <c r="AE557" i="50"/>
  <c r="N558" i="50"/>
  <c r="O558" i="50"/>
  <c r="P558" i="50"/>
  <c r="Q558" i="50"/>
  <c r="R558" i="50"/>
  <c r="S558" i="50"/>
  <c r="T558" i="50"/>
  <c r="U558" i="50"/>
  <c r="V558" i="50"/>
  <c r="W558" i="50"/>
  <c r="X558" i="50"/>
  <c r="Y558" i="50"/>
  <c r="Z558" i="50"/>
  <c r="AA558" i="50"/>
  <c r="AB558" i="50"/>
  <c r="AC558" i="50"/>
  <c r="AD558" i="50"/>
  <c r="AE558" i="50"/>
  <c r="N559" i="50"/>
  <c r="O559" i="50"/>
  <c r="P559" i="50"/>
  <c r="Q559" i="50"/>
  <c r="R559" i="50"/>
  <c r="S559" i="50"/>
  <c r="T559" i="50"/>
  <c r="U559" i="50"/>
  <c r="V559" i="50"/>
  <c r="W559" i="50"/>
  <c r="X559" i="50"/>
  <c r="Y559" i="50"/>
  <c r="Z559" i="50"/>
  <c r="AA559" i="50"/>
  <c r="AB559" i="50"/>
  <c r="AC559" i="50"/>
  <c r="AD559" i="50"/>
  <c r="AE559" i="50"/>
  <c r="N560" i="50"/>
  <c r="O560" i="50"/>
  <c r="P560" i="50"/>
  <c r="Q560" i="50"/>
  <c r="R560" i="50"/>
  <c r="S560" i="50"/>
  <c r="T560" i="50"/>
  <c r="U560" i="50"/>
  <c r="V560" i="50"/>
  <c r="W560" i="50"/>
  <c r="X560" i="50"/>
  <c r="Y560" i="50"/>
  <c r="Z560" i="50"/>
  <c r="AA560" i="50"/>
  <c r="AB560" i="50"/>
  <c r="AC560" i="50"/>
  <c r="AD560" i="50"/>
  <c r="AE560" i="50"/>
  <c r="N561" i="50"/>
  <c r="O561" i="50"/>
  <c r="P561" i="50"/>
  <c r="Q561" i="50"/>
  <c r="R561" i="50"/>
  <c r="S561" i="50"/>
  <c r="T561" i="50"/>
  <c r="U561" i="50"/>
  <c r="V561" i="50"/>
  <c r="W561" i="50"/>
  <c r="X561" i="50"/>
  <c r="Y561" i="50"/>
  <c r="Z561" i="50"/>
  <c r="AA561" i="50"/>
  <c r="AB561" i="50"/>
  <c r="AC561" i="50"/>
  <c r="AD561" i="50"/>
  <c r="AE561" i="50"/>
  <c r="N562" i="50"/>
  <c r="O562" i="50"/>
  <c r="P562" i="50"/>
  <c r="Q562" i="50"/>
  <c r="R562" i="50"/>
  <c r="S562" i="50"/>
  <c r="T562" i="50"/>
  <c r="U562" i="50"/>
  <c r="V562" i="50"/>
  <c r="W562" i="50"/>
  <c r="X562" i="50"/>
  <c r="Y562" i="50"/>
  <c r="Z562" i="50"/>
  <c r="AA562" i="50"/>
  <c r="AB562" i="50"/>
  <c r="AC562" i="50"/>
  <c r="AD562" i="50"/>
  <c r="AE562" i="50"/>
  <c r="N563" i="50"/>
  <c r="O563" i="50"/>
  <c r="P563" i="50"/>
  <c r="Q563" i="50"/>
  <c r="R563" i="50"/>
  <c r="S563" i="50"/>
  <c r="T563" i="50"/>
  <c r="U563" i="50"/>
  <c r="V563" i="50"/>
  <c r="W563" i="50"/>
  <c r="X563" i="50"/>
  <c r="Y563" i="50"/>
  <c r="Z563" i="50"/>
  <c r="AA563" i="50"/>
  <c r="AB563" i="50"/>
  <c r="AC563" i="50"/>
  <c r="AD563" i="50"/>
  <c r="AE563" i="50"/>
  <c r="N564" i="50"/>
  <c r="O564" i="50"/>
  <c r="P564" i="50"/>
  <c r="Q564" i="50"/>
  <c r="R564" i="50"/>
  <c r="S564" i="50"/>
  <c r="T564" i="50"/>
  <c r="U564" i="50"/>
  <c r="V564" i="50"/>
  <c r="W564" i="50"/>
  <c r="X564" i="50"/>
  <c r="Y564" i="50"/>
  <c r="Z564" i="50"/>
  <c r="AA564" i="50"/>
  <c r="AB564" i="50"/>
  <c r="AC564" i="50"/>
  <c r="AD564" i="50"/>
  <c r="AE564" i="50"/>
  <c r="N565" i="50"/>
  <c r="O565" i="50"/>
  <c r="P565" i="50"/>
  <c r="Q565" i="50"/>
  <c r="R565" i="50"/>
  <c r="S565" i="50"/>
  <c r="T565" i="50"/>
  <c r="U565" i="50"/>
  <c r="V565" i="50"/>
  <c r="W565" i="50"/>
  <c r="X565" i="50"/>
  <c r="Y565" i="50"/>
  <c r="Z565" i="50"/>
  <c r="AA565" i="50"/>
  <c r="AB565" i="50"/>
  <c r="AC565" i="50"/>
  <c r="AD565" i="50"/>
  <c r="AE565" i="50"/>
  <c r="N566" i="50"/>
  <c r="O566" i="50"/>
  <c r="P566" i="50"/>
  <c r="Q566" i="50"/>
  <c r="R566" i="50"/>
  <c r="S566" i="50"/>
  <c r="T566" i="50"/>
  <c r="U566" i="50"/>
  <c r="V566" i="50"/>
  <c r="W566" i="50"/>
  <c r="X566" i="50"/>
  <c r="Y566" i="50"/>
  <c r="Z566" i="50"/>
  <c r="AA566" i="50"/>
  <c r="AB566" i="50"/>
  <c r="AC566" i="50"/>
  <c r="AD566" i="50"/>
  <c r="AE566" i="50"/>
  <c r="N567" i="50"/>
  <c r="O567" i="50"/>
  <c r="P567" i="50"/>
  <c r="Q567" i="50"/>
  <c r="R567" i="50"/>
  <c r="S567" i="50"/>
  <c r="T567" i="50"/>
  <c r="U567" i="50"/>
  <c r="V567" i="50"/>
  <c r="W567" i="50"/>
  <c r="X567" i="50"/>
  <c r="Y567" i="50"/>
  <c r="Z567" i="50"/>
  <c r="AA567" i="50"/>
  <c r="AB567" i="50"/>
  <c r="AC567" i="50"/>
  <c r="AD567" i="50"/>
  <c r="AE567" i="50"/>
  <c r="N568" i="50"/>
  <c r="O568" i="50"/>
  <c r="P568" i="50"/>
  <c r="Q568" i="50"/>
  <c r="R568" i="50"/>
  <c r="S568" i="50"/>
  <c r="T568" i="50"/>
  <c r="U568" i="50"/>
  <c r="V568" i="50"/>
  <c r="W568" i="50"/>
  <c r="X568" i="50"/>
  <c r="Y568" i="50"/>
  <c r="Z568" i="50"/>
  <c r="AA568" i="50"/>
  <c r="AB568" i="50"/>
  <c r="AC568" i="50"/>
  <c r="AD568" i="50"/>
  <c r="AE568" i="50"/>
  <c r="N569" i="50"/>
  <c r="O569" i="50"/>
  <c r="P569" i="50"/>
  <c r="Q569" i="50"/>
  <c r="R569" i="50"/>
  <c r="S569" i="50"/>
  <c r="T569" i="50"/>
  <c r="U569" i="50"/>
  <c r="V569" i="50"/>
  <c r="W569" i="50"/>
  <c r="X569" i="50"/>
  <c r="Y569" i="50"/>
  <c r="Z569" i="50"/>
  <c r="AA569" i="50"/>
  <c r="AB569" i="50"/>
  <c r="AC569" i="50"/>
  <c r="AD569" i="50"/>
  <c r="AE569" i="50"/>
  <c r="N570" i="50"/>
  <c r="O570" i="50"/>
  <c r="P570" i="50"/>
  <c r="Q570" i="50"/>
  <c r="R570" i="50"/>
  <c r="S570" i="50"/>
  <c r="T570" i="50"/>
  <c r="U570" i="50"/>
  <c r="V570" i="50"/>
  <c r="W570" i="50"/>
  <c r="X570" i="50"/>
  <c r="Y570" i="50"/>
  <c r="Z570" i="50"/>
  <c r="AA570" i="50"/>
  <c r="AB570" i="50"/>
  <c r="AC570" i="50"/>
  <c r="AD570" i="50"/>
  <c r="AE570" i="50"/>
  <c r="N571" i="50"/>
  <c r="O571" i="50"/>
  <c r="P571" i="50"/>
  <c r="Q571" i="50"/>
  <c r="R571" i="50"/>
  <c r="S571" i="50"/>
  <c r="T571" i="50"/>
  <c r="U571" i="50"/>
  <c r="V571" i="50"/>
  <c r="W571" i="50"/>
  <c r="X571" i="50"/>
  <c r="Y571" i="50"/>
  <c r="Z571" i="50"/>
  <c r="AA571" i="50"/>
  <c r="AB571" i="50"/>
  <c r="AC571" i="50"/>
  <c r="AD571" i="50"/>
  <c r="AE571" i="50"/>
  <c r="N572" i="50"/>
  <c r="O572" i="50"/>
  <c r="P572" i="50"/>
  <c r="Q572" i="50"/>
  <c r="R572" i="50"/>
  <c r="S572" i="50"/>
  <c r="T572" i="50"/>
  <c r="U572" i="50"/>
  <c r="V572" i="50"/>
  <c r="W572" i="50"/>
  <c r="X572" i="50"/>
  <c r="Y572" i="50"/>
  <c r="Z572" i="50"/>
  <c r="AA572" i="50"/>
  <c r="AB572" i="50"/>
  <c r="AC572" i="50"/>
  <c r="AD572" i="50"/>
  <c r="AE572" i="50"/>
  <c r="N573" i="50"/>
  <c r="O573" i="50"/>
  <c r="P573" i="50"/>
  <c r="Q573" i="50"/>
  <c r="R573" i="50"/>
  <c r="S573" i="50"/>
  <c r="T573" i="50"/>
  <c r="U573" i="50"/>
  <c r="V573" i="50"/>
  <c r="W573" i="50"/>
  <c r="X573" i="50"/>
  <c r="Y573" i="50"/>
  <c r="Z573" i="50"/>
  <c r="AA573" i="50"/>
  <c r="AB573" i="50"/>
  <c r="AC573" i="50"/>
  <c r="AD573" i="50"/>
  <c r="AE573" i="50"/>
  <c r="N574" i="50"/>
  <c r="O574" i="50"/>
  <c r="P574" i="50"/>
  <c r="Q574" i="50"/>
  <c r="R574" i="50"/>
  <c r="S574" i="50"/>
  <c r="T574" i="50"/>
  <c r="U574" i="50"/>
  <c r="V574" i="50"/>
  <c r="W574" i="50"/>
  <c r="X574" i="50"/>
  <c r="Y574" i="50"/>
  <c r="Z574" i="50"/>
  <c r="AA574" i="50"/>
  <c r="AB574" i="50"/>
  <c r="AC574" i="50"/>
  <c r="AD574" i="50"/>
  <c r="AE574" i="50"/>
  <c r="N575" i="50"/>
  <c r="O575" i="50"/>
  <c r="P575" i="50"/>
  <c r="Q575" i="50"/>
  <c r="R575" i="50"/>
  <c r="S575" i="50"/>
  <c r="T575" i="50"/>
  <c r="U575" i="50"/>
  <c r="V575" i="50"/>
  <c r="W575" i="50"/>
  <c r="X575" i="50"/>
  <c r="Y575" i="50"/>
  <c r="Z575" i="50"/>
  <c r="AA575" i="50"/>
  <c r="AB575" i="50"/>
  <c r="AC575" i="50"/>
  <c r="AD575" i="50"/>
  <c r="AE575" i="50"/>
  <c r="N576" i="50"/>
  <c r="O576" i="50"/>
  <c r="P576" i="50"/>
  <c r="Q576" i="50"/>
  <c r="R576" i="50"/>
  <c r="S576" i="50"/>
  <c r="T576" i="50"/>
  <c r="U576" i="50"/>
  <c r="V576" i="50"/>
  <c r="W576" i="50"/>
  <c r="X576" i="50"/>
  <c r="Y576" i="50"/>
  <c r="Z576" i="50"/>
  <c r="AA576" i="50"/>
  <c r="AB576" i="50"/>
  <c r="AC576" i="50"/>
  <c r="AD576" i="50"/>
  <c r="AE576" i="50"/>
  <c r="N577" i="50"/>
  <c r="O577" i="50"/>
  <c r="P577" i="50"/>
  <c r="Q577" i="50"/>
  <c r="R577" i="50"/>
  <c r="S577" i="50"/>
  <c r="T577" i="50"/>
  <c r="U577" i="50"/>
  <c r="V577" i="50"/>
  <c r="W577" i="50"/>
  <c r="X577" i="50"/>
  <c r="Y577" i="50"/>
  <c r="Z577" i="50"/>
  <c r="AA577" i="50"/>
  <c r="AB577" i="50"/>
  <c r="AC577" i="50"/>
  <c r="AD577" i="50"/>
  <c r="AE577" i="50"/>
  <c r="N578" i="50"/>
  <c r="O578" i="50"/>
  <c r="P578" i="50"/>
  <c r="Q578" i="50"/>
  <c r="R578" i="50"/>
  <c r="S578" i="50"/>
  <c r="T578" i="50"/>
  <c r="U578" i="50"/>
  <c r="V578" i="50"/>
  <c r="W578" i="50"/>
  <c r="X578" i="50"/>
  <c r="Y578" i="50"/>
  <c r="Z578" i="50"/>
  <c r="AA578" i="50"/>
  <c r="AB578" i="50"/>
  <c r="AC578" i="50"/>
  <c r="AD578" i="50"/>
  <c r="AE578" i="50"/>
  <c r="N579" i="50"/>
  <c r="O579" i="50"/>
  <c r="P579" i="50"/>
  <c r="Q579" i="50"/>
  <c r="R579" i="50"/>
  <c r="S579" i="50"/>
  <c r="T579" i="50"/>
  <c r="U579" i="50"/>
  <c r="V579" i="50"/>
  <c r="W579" i="50"/>
  <c r="X579" i="50"/>
  <c r="Y579" i="50"/>
  <c r="Z579" i="50"/>
  <c r="AA579" i="50"/>
  <c r="AB579" i="50"/>
  <c r="AC579" i="50"/>
  <c r="AD579" i="50"/>
  <c r="AE579" i="50"/>
  <c r="N580" i="50"/>
  <c r="O580" i="50"/>
  <c r="P580" i="50"/>
  <c r="Q580" i="50"/>
  <c r="R580" i="50"/>
  <c r="S580" i="50"/>
  <c r="T580" i="50"/>
  <c r="U580" i="50"/>
  <c r="V580" i="50"/>
  <c r="W580" i="50"/>
  <c r="X580" i="50"/>
  <c r="Y580" i="50"/>
  <c r="Z580" i="50"/>
  <c r="AA580" i="50"/>
  <c r="AB580" i="50"/>
  <c r="AC580" i="50"/>
  <c r="AD580" i="50"/>
  <c r="AE580" i="50"/>
  <c r="N581" i="50"/>
  <c r="O581" i="50"/>
  <c r="P581" i="50"/>
  <c r="Q581" i="50"/>
  <c r="R581" i="50"/>
  <c r="S581" i="50"/>
  <c r="T581" i="50"/>
  <c r="U581" i="50"/>
  <c r="V581" i="50"/>
  <c r="W581" i="50"/>
  <c r="X581" i="50"/>
  <c r="Y581" i="50"/>
  <c r="Z581" i="50"/>
  <c r="AA581" i="50"/>
  <c r="AB581" i="50"/>
  <c r="AC581" i="50"/>
  <c r="AD581" i="50"/>
  <c r="AE581" i="50"/>
  <c r="N582" i="50"/>
  <c r="O582" i="50"/>
  <c r="P582" i="50"/>
  <c r="Q582" i="50"/>
  <c r="R582" i="50"/>
  <c r="S582" i="50"/>
  <c r="T582" i="50"/>
  <c r="U582" i="50"/>
  <c r="V582" i="50"/>
  <c r="W582" i="50"/>
  <c r="X582" i="50"/>
  <c r="Y582" i="50"/>
  <c r="Z582" i="50"/>
  <c r="AA582" i="50"/>
  <c r="AB582" i="50"/>
  <c r="AC582" i="50"/>
  <c r="AD582" i="50"/>
  <c r="AE582" i="50"/>
  <c r="N583" i="50"/>
  <c r="O583" i="50"/>
  <c r="P583" i="50"/>
  <c r="Q583" i="50"/>
  <c r="R583" i="50"/>
  <c r="S583" i="50"/>
  <c r="T583" i="50"/>
  <c r="U583" i="50"/>
  <c r="V583" i="50"/>
  <c r="W583" i="50"/>
  <c r="X583" i="50"/>
  <c r="Y583" i="50"/>
  <c r="Z583" i="50"/>
  <c r="AA583" i="50"/>
  <c r="AB583" i="50"/>
  <c r="AC583" i="50"/>
  <c r="AD583" i="50"/>
  <c r="AE583" i="50"/>
  <c r="N584" i="50"/>
  <c r="O584" i="50"/>
  <c r="P584" i="50"/>
  <c r="Q584" i="50"/>
  <c r="R584" i="50"/>
  <c r="S584" i="50"/>
  <c r="T584" i="50"/>
  <c r="U584" i="50"/>
  <c r="V584" i="50"/>
  <c r="W584" i="50"/>
  <c r="X584" i="50"/>
  <c r="Y584" i="50"/>
  <c r="Z584" i="50"/>
  <c r="AA584" i="50"/>
  <c r="AB584" i="50"/>
  <c r="AC584" i="50"/>
  <c r="AD584" i="50"/>
  <c r="AE584" i="50"/>
  <c r="N585" i="50"/>
  <c r="O585" i="50"/>
  <c r="P585" i="50"/>
  <c r="Q585" i="50"/>
  <c r="R585" i="50"/>
  <c r="S585" i="50"/>
  <c r="T585" i="50"/>
  <c r="U585" i="50"/>
  <c r="V585" i="50"/>
  <c r="W585" i="50"/>
  <c r="X585" i="50"/>
  <c r="Y585" i="50"/>
  <c r="Z585" i="50"/>
  <c r="AA585" i="50"/>
  <c r="AB585" i="50"/>
  <c r="AC585" i="50"/>
  <c r="AD585" i="50"/>
  <c r="AE585" i="50"/>
  <c r="N586" i="50"/>
  <c r="O586" i="50"/>
  <c r="P586" i="50"/>
  <c r="Q586" i="50"/>
  <c r="R586" i="50"/>
  <c r="S586" i="50"/>
  <c r="T586" i="50"/>
  <c r="U586" i="50"/>
  <c r="V586" i="50"/>
  <c r="W586" i="50"/>
  <c r="X586" i="50"/>
  <c r="Y586" i="50"/>
  <c r="Z586" i="50"/>
  <c r="AA586" i="50"/>
  <c r="AB586" i="50"/>
  <c r="AC586" i="50"/>
  <c r="AD586" i="50"/>
  <c r="AE586" i="50"/>
  <c r="N587" i="50"/>
  <c r="O587" i="50"/>
  <c r="P587" i="50"/>
  <c r="Q587" i="50"/>
  <c r="R587" i="50"/>
  <c r="S587" i="50"/>
  <c r="T587" i="50"/>
  <c r="U587" i="50"/>
  <c r="V587" i="50"/>
  <c r="W587" i="50"/>
  <c r="X587" i="50"/>
  <c r="Y587" i="50"/>
  <c r="Z587" i="50"/>
  <c r="AA587" i="50"/>
  <c r="AB587" i="50"/>
  <c r="AC587" i="50"/>
  <c r="AD587" i="50"/>
  <c r="AE587" i="50"/>
  <c r="N588" i="50"/>
  <c r="O588" i="50"/>
  <c r="P588" i="50"/>
  <c r="Q588" i="50"/>
  <c r="R588" i="50"/>
  <c r="S588" i="50"/>
  <c r="T588" i="50"/>
  <c r="U588" i="50"/>
  <c r="V588" i="50"/>
  <c r="W588" i="50"/>
  <c r="X588" i="50"/>
  <c r="Y588" i="50"/>
  <c r="Z588" i="50"/>
  <c r="AA588" i="50"/>
  <c r="AB588" i="50"/>
  <c r="AC588" i="50"/>
  <c r="AD588" i="50"/>
  <c r="AE588" i="50"/>
  <c r="N589" i="50"/>
  <c r="O589" i="50"/>
  <c r="P589" i="50"/>
  <c r="Q589" i="50"/>
  <c r="R589" i="50"/>
  <c r="S589" i="50"/>
  <c r="T589" i="50"/>
  <c r="U589" i="50"/>
  <c r="V589" i="50"/>
  <c r="W589" i="50"/>
  <c r="X589" i="50"/>
  <c r="Y589" i="50"/>
  <c r="Z589" i="50"/>
  <c r="AA589" i="50"/>
  <c r="AB589" i="50"/>
  <c r="AC589" i="50"/>
  <c r="AD589" i="50"/>
  <c r="AE589" i="50"/>
  <c r="N590" i="50"/>
  <c r="O590" i="50"/>
  <c r="P590" i="50"/>
  <c r="Q590" i="50"/>
  <c r="R590" i="50"/>
  <c r="S590" i="50"/>
  <c r="T590" i="50"/>
  <c r="U590" i="50"/>
  <c r="V590" i="50"/>
  <c r="W590" i="50"/>
  <c r="X590" i="50"/>
  <c r="Y590" i="50"/>
  <c r="Z590" i="50"/>
  <c r="AA590" i="50"/>
  <c r="AB590" i="50"/>
  <c r="AC590" i="50"/>
  <c r="AD590" i="50"/>
  <c r="AE590" i="50"/>
  <c r="N591" i="50"/>
  <c r="O591" i="50"/>
  <c r="P591" i="50"/>
  <c r="Q591" i="50"/>
  <c r="R591" i="50"/>
  <c r="S591" i="50"/>
  <c r="T591" i="50"/>
  <c r="U591" i="50"/>
  <c r="V591" i="50"/>
  <c r="W591" i="50"/>
  <c r="X591" i="50"/>
  <c r="Y591" i="50"/>
  <c r="Z591" i="50"/>
  <c r="AA591" i="50"/>
  <c r="AB591" i="50"/>
  <c r="AC591" i="50"/>
  <c r="AD591" i="50"/>
  <c r="AE591" i="50"/>
  <c r="N592" i="50"/>
  <c r="O592" i="50"/>
  <c r="P592" i="50"/>
  <c r="Q592" i="50"/>
  <c r="R592" i="50"/>
  <c r="S592" i="50"/>
  <c r="T592" i="50"/>
  <c r="U592" i="50"/>
  <c r="V592" i="50"/>
  <c r="W592" i="50"/>
  <c r="X592" i="50"/>
  <c r="Y592" i="50"/>
  <c r="Z592" i="50"/>
  <c r="AA592" i="50"/>
  <c r="AB592" i="50"/>
  <c r="AC592" i="50"/>
  <c r="AD592" i="50"/>
  <c r="AE592" i="50"/>
  <c r="N593" i="50"/>
  <c r="O593" i="50"/>
  <c r="P593" i="50"/>
  <c r="Q593" i="50"/>
  <c r="R593" i="50"/>
  <c r="S593" i="50"/>
  <c r="T593" i="50"/>
  <c r="U593" i="50"/>
  <c r="V593" i="50"/>
  <c r="W593" i="50"/>
  <c r="X593" i="50"/>
  <c r="Y593" i="50"/>
  <c r="Z593" i="50"/>
  <c r="AA593" i="50"/>
  <c r="AB593" i="50"/>
  <c r="AC593" i="50"/>
  <c r="AD593" i="50"/>
  <c r="AE593" i="50"/>
  <c r="N594" i="50"/>
  <c r="O594" i="50"/>
  <c r="P594" i="50"/>
  <c r="Q594" i="50"/>
  <c r="R594" i="50"/>
  <c r="S594" i="50"/>
  <c r="T594" i="50"/>
  <c r="U594" i="50"/>
  <c r="V594" i="50"/>
  <c r="W594" i="50"/>
  <c r="X594" i="50"/>
  <c r="Y594" i="50"/>
  <c r="Z594" i="50"/>
  <c r="AA594" i="50"/>
  <c r="AB594" i="50"/>
  <c r="AC594" i="50"/>
  <c r="AD594" i="50"/>
  <c r="AE594" i="50"/>
  <c r="N595" i="50"/>
  <c r="O595" i="50"/>
  <c r="P595" i="50"/>
  <c r="Q595" i="50"/>
  <c r="R595" i="50"/>
  <c r="S595" i="50"/>
  <c r="T595" i="50"/>
  <c r="U595" i="50"/>
  <c r="V595" i="50"/>
  <c r="W595" i="50"/>
  <c r="X595" i="50"/>
  <c r="Y595" i="50"/>
  <c r="Z595" i="50"/>
  <c r="AA595" i="50"/>
  <c r="AB595" i="50"/>
  <c r="AC595" i="50"/>
  <c r="AD595" i="50"/>
  <c r="AE595" i="50"/>
  <c r="N596" i="50"/>
  <c r="O596" i="50"/>
  <c r="P596" i="50"/>
  <c r="Q596" i="50"/>
  <c r="R596" i="50"/>
  <c r="S596" i="50"/>
  <c r="T596" i="50"/>
  <c r="U596" i="50"/>
  <c r="V596" i="50"/>
  <c r="W596" i="50"/>
  <c r="X596" i="50"/>
  <c r="Y596" i="50"/>
  <c r="Z596" i="50"/>
  <c r="AA596" i="50"/>
  <c r="AB596" i="50"/>
  <c r="AC596" i="50"/>
  <c r="AD596" i="50"/>
  <c r="AE596" i="50"/>
  <c r="N597" i="50"/>
  <c r="O597" i="50"/>
  <c r="P597" i="50"/>
  <c r="Q597" i="50"/>
  <c r="R597" i="50"/>
  <c r="S597" i="50"/>
  <c r="T597" i="50"/>
  <c r="U597" i="50"/>
  <c r="V597" i="50"/>
  <c r="W597" i="50"/>
  <c r="X597" i="50"/>
  <c r="Y597" i="50"/>
  <c r="Z597" i="50"/>
  <c r="AA597" i="50"/>
  <c r="AB597" i="50"/>
  <c r="AC597" i="50"/>
  <c r="AD597" i="50"/>
  <c r="AE597" i="50"/>
  <c r="N598" i="50"/>
  <c r="O598" i="50"/>
  <c r="P598" i="50"/>
  <c r="Q598" i="50"/>
  <c r="R598" i="50"/>
  <c r="S598" i="50"/>
  <c r="T598" i="50"/>
  <c r="U598" i="50"/>
  <c r="V598" i="50"/>
  <c r="W598" i="50"/>
  <c r="X598" i="50"/>
  <c r="Y598" i="50"/>
  <c r="Z598" i="50"/>
  <c r="AA598" i="50"/>
  <c r="AB598" i="50"/>
  <c r="AC598" i="50"/>
  <c r="AD598" i="50"/>
  <c r="AE598" i="50"/>
  <c r="N599" i="50"/>
  <c r="O599" i="50"/>
  <c r="P599" i="50"/>
  <c r="Q599" i="50"/>
  <c r="R599" i="50"/>
  <c r="S599" i="50"/>
  <c r="T599" i="50"/>
  <c r="U599" i="50"/>
  <c r="V599" i="50"/>
  <c r="W599" i="50"/>
  <c r="X599" i="50"/>
  <c r="Y599" i="50"/>
  <c r="Z599" i="50"/>
  <c r="AA599" i="50"/>
  <c r="AB599" i="50"/>
  <c r="AC599" i="50"/>
  <c r="AD599" i="50"/>
  <c r="AE599" i="50"/>
  <c r="N600" i="50"/>
  <c r="O600" i="50"/>
  <c r="P600" i="50"/>
  <c r="Q600" i="50"/>
  <c r="R600" i="50"/>
  <c r="S600" i="50"/>
  <c r="T600" i="50"/>
  <c r="U600" i="50"/>
  <c r="V600" i="50"/>
  <c r="W600" i="50"/>
  <c r="X600" i="50"/>
  <c r="Y600" i="50"/>
  <c r="Z600" i="50"/>
  <c r="AA600" i="50"/>
  <c r="AB600" i="50"/>
  <c r="AC600" i="50"/>
  <c r="AD600" i="50"/>
  <c r="AE600" i="50"/>
  <c r="N601" i="50"/>
  <c r="O601" i="50"/>
  <c r="P601" i="50"/>
  <c r="Q601" i="50"/>
  <c r="R601" i="50"/>
  <c r="S601" i="50"/>
  <c r="T601" i="50"/>
  <c r="U601" i="50"/>
  <c r="V601" i="50"/>
  <c r="W601" i="50"/>
  <c r="X601" i="50"/>
  <c r="Y601" i="50"/>
  <c r="Z601" i="50"/>
  <c r="AA601" i="50"/>
  <c r="AB601" i="50"/>
  <c r="AC601" i="50"/>
  <c r="AD601" i="50"/>
  <c r="AE601" i="50"/>
  <c r="N602" i="50"/>
  <c r="O602" i="50"/>
  <c r="P602" i="50"/>
  <c r="Q602" i="50"/>
  <c r="R602" i="50"/>
  <c r="S602" i="50"/>
  <c r="T602" i="50"/>
  <c r="U602" i="50"/>
  <c r="V602" i="50"/>
  <c r="W602" i="50"/>
  <c r="X602" i="50"/>
  <c r="Y602" i="50"/>
  <c r="Z602" i="50"/>
  <c r="AA602" i="50"/>
  <c r="AB602" i="50"/>
  <c r="AC602" i="50"/>
  <c r="AD602" i="50"/>
  <c r="AE602" i="50"/>
  <c r="N603" i="50"/>
  <c r="O603" i="50"/>
  <c r="P603" i="50"/>
  <c r="Q603" i="50"/>
  <c r="R603" i="50"/>
  <c r="S603" i="50"/>
  <c r="T603" i="50"/>
  <c r="U603" i="50"/>
  <c r="V603" i="50"/>
  <c r="W603" i="50"/>
  <c r="X603" i="50"/>
  <c r="Y603" i="50"/>
  <c r="Z603" i="50"/>
  <c r="AA603" i="50"/>
  <c r="AB603" i="50"/>
  <c r="AC603" i="50"/>
  <c r="AD603" i="50"/>
  <c r="AE603" i="50"/>
  <c r="N604" i="50"/>
  <c r="O604" i="50"/>
  <c r="P604" i="50"/>
  <c r="Q604" i="50"/>
  <c r="R604" i="50"/>
  <c r="S604" i="50"/>
  <c r="T604" i="50"/>
  <c r="U604" i="50"/>
  <c r="V604" i="50"/>
  <c r="W604" i="50"/>
  <c r="X604" i="50"/>
  <c r="Y604" i="50"/>
  <c r="Z604" i="50"/>
  <c r="AA604" i="50"/>
  <c r="AB604" i="50"/>
  <c r="AC604" i="50"/>
  <c r="AD604" i="50"/>
  <c r="AE604" i="50"/>
  <c r="N605" i="50"/>
  <c r="O605" i="50"/>
  <c r="P605" i="50"/>
  <c r="Q605" i="50"/>
  <c r="R605" i="50"/>
  <c r="S605" i="50"/>
  <c r="T605" i="50"/>
  <c r="U605" i="50"/>
  <c r="V605" i="50"/>
  <c r="W605" i="50"/>
  <c r="X605" i="50"/>
  <c r="Y605" i="50"/>
  <c r="Z605" i="50"/>
  <c r="AA605" i="50"/>
  <c r="AB605" i="50"/>
  <c r="AC605" i="50"/>
  <c r="AD605" i="50"/>
  <c r="AE605" i="50"/>
  <c r="N606" i="50"/>
  <c r="O606" i="50"/>
  <c r="P606" i="50"/>
  <c r="Q606" i="50"/>
  <c r="R606" i="50"/>
  <c r="S606" i="50"/>
  <c r="T606" i="50"/>
  <c r="U606" i="50"/>
  <c r="V606" i="50"/>
  <c r="W606" i="50"/>
  <c r="X606" i="50"/>
  <c r="Y606" i="50"/>
  <c r="Z606" i="50"/>
  <c r="AA606" i="50"/>
  <c r="AB606" i="50"/>
  <c r="AC606" i="50"/>
  <c r="AD606" i="50"/>
  <c r="AE606" i="50"/>
  <c r="N607" i="50"/>
  <c r="O607" i="50"/>
  <c r="P607" i="50"/>
  <c r="Q607" i="50"/>
  <c r="R607" i="50"/>
  <c r="S607" i="50"/>
  <c r="T607" i="50"/>
  <c r="U607" i="50"/>
  <c r="V607" i="50"/>
  <c r="W607" i="50"/>
  <c r="X607" i="50"/>
  <c r="Y607" i="50"/>
  <c r="Z607" i="50"/>
  <c r="AA607" i="50"/>
  <c r="AB607" i="50"/>
  <c r="AC607" i="50"/>
  <c r="AD607" i="50"/>
  <c r="AE607" i="50"/>
  <c r="N608" i="50"/>
  <c r="O608" i="50"/>
  <c r="P608" i="50"/>
  <c r="Q608" i="50"/>
  <c r="R608" i="50"/>
  <c r="S608" i="50"/>
  <c r="T608" i="50"/>
  <c r="U608" i="50"/>
  <c r="V608" i="50"/>
  <c r="W608" i="50"/>
  <c r="X608" i="50"/>
  <c r="Y608" i="50"/>
  <c r="Z608" i="50"/>
  <c r="AA608" i="50"/>
  <c r="AB608" i="50"/>
  <c r="AC608" i="50"/>
  <c r="AD608" i="50"/>
  <c r="AE608" i="50"/>
  <c r="N610" i="50"/>
  <c r="O610" i="50"/>
  <c r="P610" i="50"/>
  <c r="Q610" i="50"/>
  <c r="R610" i="50"/>
  <c r="S610" i="50"/>
  <c r="T610" i="50"/>
  <c r="U610" i="50"/>
  <c r="V610" i="50"/>
  <c r="W610" i="50"/>
  <c r="X610" i="50"/>
  <c r="Y610" i="50"/>
  <c r="Z610" i="50"/>
  <c r="AA610" i="50"/>
  <c r="AB610" i="50"/>
  <c r="AC610" i="50"/>
  <c r="AD610" i="50"/>
  <c r="AE610" i="50"/>
  <c r="N611" i="50"/>
  <c r="O611" i="50"/>
  <c r="P611" i="50"/>
  <c r="Q611" i="50"/>
  <c r="R611" i="50"/>
  <c r="S611" i="50"/>
  <c r="T611" i="50"/>
  <c r="U611" i="50"/>
  <c r="V611" i="50"/>
  <c r="W611" i="50"/>
  <c r="X611" i="50"/>
  <c r="Y611" i="50"/>
  <c r="Z611" i="50"/>
  <c r="AA611" i="50"/>
  <c r="AB611" i="50"/>
  <c r="AC611" i="50"/>
  <c r="AD611" i="50"/>
  <c r="AE611" i="50"/>
  <c r="N613" i="50"/>
  <c r="O613" i="50"/>
  <c r="P613" i="50"/>
  <c r="Q613" i="50"/>
  <c r="R613" i="50"/>
  <c r="S613" i="50"/>
  <c r="T613" i="50"/>
  <c r="U613" i="50"/>
  <c r="V613" i="50"/>
  <c r="W613" i="50"/>
  <c r="X613" i="50"/>
  <c r="Y613" i="50"/>
  <c r="Z613" i="50"/>
  <c r="AA613" i="50"/>
  <c r="AB613" i="50"/>
  <c r="AC613" i="50"/>
  <c r="AD613" i="50"/>
  <c r="AE613" i="50"/>
  <c r="N614" i="50"/>
  <c r="O614" i="50"/>
  <c r="P614" i="50"/>
  <c r="Q614" i="50"/>
  <c r="R614" i="50"/>
  <c r="S614" i="50"/>
  <c r="T614" i="50"/>
  <c r="U614" i="50"/>
  <c r="V614" i="50"/>
  <c r="W614" i="50"/>
  <c r="X614" i="50"/>
  <c r="Y614" i="50"/>
  <c r="Z614" i="50"/>
  <c r="AA614" i="50"/>
  <c r="AB614" i="50"/>
  <c r="AC614" i="50"/>
  <c r="AD614" i="50"/>
  <c r="AE614" i="50"/>
  <c r="N615" i="50"/>
  <c r="O615" i="50"/>
  <c r="P615" i="50"/>
  <c r="Q615" i="50"/>
  <c r="R615" i="50"/>
  <c r="S615" i="50"/>
  <c r="T615" i="50"/>
  <c r="U615" i="50"/>
  <c r="V615" i="50"/>
  <c r="W615" i="50"/>
  <c r="X615" i="50"/>
  <c r="Y615" i="50"/>
  <c r="Z615" i="50"/>
  <c r="AA615" i="50"/>
  <c r="AB615" i="50"/>
  <c r="AC615" i="50"/>
  <c r="AD615" i="50"/>
  <c r="AE615" i="50"/>
  <c r="N616" i="50"/>
  <c r="O616" i="50"/>
  <c r="P616" i="50"/>
  <c r="Q616" i="50"/>
  <c r="R616" i="50"/>
  <c r="S616" i="50"/>
  <c r="T616" i="50"/>
  <c r="U616" i="50"/>
  <c r="V616" i="50"/>
  <c r="W616" i="50"/>
  <c r="X616" i="50"/>
  <c r="Y616" i="50"/>
  <c r="Z616" i="50"/>
  <c r="AA616" i="50"/>
  <c r="AB616" i="50"/>
  <c r="AC616" i="50"/>
  <c r="AD616" i="50"/>
  <c r="AE616" i="50"/>
  <c r="N617" i="50"/>
  <c r="O617" i="50"/>
  <c r="P617" i="50"/>
  <c r="Q617" i="50"/>
  <c r="R617" i="50"/>
  <c r="S617" i="50"/>
  <c r="T617" i="50"/>
  <c r="U617" i="50"/>
  <c r="V617" i="50"/>
  <c r="W617" i="50"/>
  <c r="X617" i="50"/>
  <c r="Y617" i="50"/>
  <c r="Z617" i="50"/>
  <c r="AA617" i="50"/>
  <c r="AB617" i="50"/>
  <c r="AC617" i="50"/>
  <c r="AD617" i="50"/>
  <c r="AE617" i="50"/>
  <c r="N618" i="50"/>
  <c r="O618" i="50"/>
  <c r="P618" i="50"/>
  <c r="Q618" i="50"/>
  <c r="R618" i="50"/>
  <c r="S618" i="50"/>
  <c r="T618" i="50"/>
  <c r="U618" i="50"/>
  <c r="V618" i="50"/>
  <c r="W618" i="50"/>
  <c r="X618" i="50"/>
  <c r="Y618" i="50"/>
  <c r="Z618" i="50"/>
  <c r="AA618" i="50"/>
  <c r="AB618" i="50"/>
  <c r="AC618" i="50"/>
  <c r="AD618" i="50"/>
  <c r="AE618" i="50"/>
  <c r="N620" i="50"/>
  <c r="O620" i="50"/>
  <c r="P620" i="50"/>
  <c r="Q620" i="50"/>
  <c r="R620" i="50"/>
  <c r="S620" i="50"/>
  <c r="T620" i="50"/>
  <c r="U620" i="50"/>
  <c r="V620" i="50"/>
  <c r="W620" i="50"/>
  <c r="X620" i="50"/>
  <c r="Y620" i="50"/>
  <c r="Z620" i="50"/>
  <c r="AA620" i="50"/>
  <c r="AB620" i="50"/>
  <c r="AC620" i="50"/>
  <c r="AD620" i="50"/>
  <c r="AE620" i="50"/>
  <c r="N621" i="50"/>
  <c r="O621" i="50"/>
  <c r="P621" i="50"/>
  <c r="Q621" i="50"/>
  <c r="R621" i="50"/>
  <c r="S621" i="50"/>
  <c r="T621" i="50"/>
  <c r="U621" i="50"/>
  <c r="V621" i="50"/>
  <c r="W621" i="50"/>
  <c r="X621" i="50"/>
  <c r="Y621" i="50"/>
  <c r="Z621" i="50"/>
  <c r="AA621" i="50"/>
  <c r="AB621" i="50"/>
  <c r="AC621" i="50"/>
  <c r="AD621" i="50"/>
  <c r="AE621" i="50"/>
  <c r="N622" i="50"/>
  <c r="O622" i="50"/>
  <c r="P622" i="50"/>
  <c r="Q622" i="50"/>
  <c r="R622" i="50"/>
  <c r="S622" i="50"/>
  <c r="T622" i="50"/>
  <c r="U622" i="50"/>
  <c r="V622" i="50"/>
  <c r="W622" i="50"/>
  <c r="X622" i="50"/>
  <c r="Y622" i="50"/>
  <c r="Z622" i="50"/>
  <c r="AA622" i="50"/>
  <c r="AB622" i="50"/>
  <c r="AC622" i="50"/>
  <c r="AD622" i="50"/>
  <c r="AE622" i="50"/>
  <c r="N623" i="50"/>
  <c r="O623" i="50"/>
  <c r="P623" i="50"/>
  <c r="Q623" i="50"/>
  <c r="R623" i="50"/>
  <c r="S623" i="50"/>
  <c r="T623" i="50"/>
  <c r="U623" i="50"/>
  <c r="V623" i="50"/>
  <c r="W623" i="50"/>
  <c r="X623" i="50"/>
  <c r="Y623" i="50"/>
  <c r="Z623" i="50"/>
  <c r="AA623" i="50"/>
  <c r="AB623" i="50"/>
  <c r="AC623" i="50"/>
  <c r="AD623" i="50"/>
  <c r="AE623" i="50"/>
  <c r="N624" i="50"/>
  <c r="O624" i="50"/>
  <c r="P624" i="50"/>
  <c r="Q624" i="50"/>
  <c r="R624" i="50"/>
  <c r="S624" i="50"/>
  <c r="T624" i="50"/>
  <c r="U624" i="50"/>
  <c r="V624" i="50"/>
  <c r="W624" i="50"/>
  <c r="X624" i="50"/>
  <c r="Y624" i="50"/>
  <c r="Z624" i="50"/>
  <c r="AA624" i="50"/>
  <c r="AB624" i="50"/>
  <c r="AC624" i="50"/>
  <c r="AD624" i="50"/>
  <c r="AE624" i="50"/>
  <c r="N625" i="50"/>
  <c r="O625" i="50"/>
  <c r="P625" i="50"/>
  <c r="Q625" i="50"/>
  <c r="R625" i="50"/>
  <c r="S625" i="50"/>
  <c r="T625" i="50"/>
  <c r="U625" i="50"/>
  <c r="V625" i="50"/>
  <c r="W625" i="50"/>
  <c r="X625" i="50"/>
  <c r="Y625" i="50"/>
  <c r="Z625" i="50"/>
  <c r="AA625" i="50"/>
  <c r="AB625" i="50"/>
  <c r="AC625" i="50"/>
  <c r="AD625" i="50"/>
  <c r="AE625" i="50"/>
  <c r="N626" i="50"/>
  <c r="O626" i="50"/>
  <c r="P626" i="50"/>
  <c r="Q626" i="50"/>
  <c r="R626" i="50"/>
  <c r="S626" i="50"/>
  <c r="T626" i="50"/>
  <c r="U626" i="50"/>
  <c r="V626" i="50"/>
  <c r="W626" i="50"/>
  <c r="X626" i="50"/>
  <c r="Y626" i="50"/>
  <c r="Z626" i="50"/>
  <c r="AA626" i="50"/>
  <c r="AB626" i="50"/>
  <c r="AC626" i="50"/>
  <c r="AD626" i="50"/>
  <c r="AE626" i="50"/>
  <c r="N627" i="50"/>
  <c r="O627" i="50"/>
  <c r="P627" i="50"/>
  <c r="Q627" i="50"/>
  <c r="R627" i="50"/>
  <c r="S627" i="50"/>
  <c r="T627" i="50"/>
  <c r="U627" i="50"/>
  <c r="V627" i="50"/>
  <c r="W627" i="50"/>
  <c r="X627" i="50"/>
  <c r="Y627" i="50"/>
  <c r="Z627" i="50"/>
  <c r="AA627" i="50"/>
  <c r="AB627" i="50"/>
  <c r="AC627" i="50"/>
  <c r="AD627" i="50"/>
  <c r="AE627" i="50"/>
  <c r="N628" i="50"/>
  <c r="O628" i="50"/>
  <c r="P628" i="50"/>
  <c r="Q628" i="50"/>
  <c r="R628" i="50"/>
  <c r="S628" i="50"/>
  <c r="T628" i="50"/>
  <c r="U628" i="50"/>
  <c r="V628" i="50"/>
  <c r="W628" i="50"/>
  <c r="X628" i="50"/>
  <c r="Y628" i="50"/>
  <c r="Z628" i="50"/>
  <c r="AA628" i="50"/>
  <c r="AB628" i="50"/>
  <c r="AC628" i="50"/>
  <c r="AD628" i="50"/>
  <c r="AE628" i="50"/>
  <c r="N629" i="50"/>
  <c r="O629" i="50"/>
  <c r="P629" i="50"/>
  <c r="Q629" i="50"/>
  <c r="R629" i="50"/>
  <c r="S629" i="50"/>
  <c r="T629" i="50"/>
  <c r="U629" i="50"/>
  <c r="V629" i="50"/>
  <c r="W629" i="50"/>
  <c r="X629" i="50"/>
  <c r="Y629" i="50"/>
  <c r="Z629" i="50"/>
  <c r="AA629" i="50"/>
  <c r="AB629" i="50"/>
  <c r="AC629" i="50"/>
  <c r="AD629" i="50"/>
  <c r="AE629" i="50"/>
  <c r="N630" i="50"/>
  <c r="O630" i="50"/>
  <c r="P630" i="50"/>
  <c r="Q630" i="50"/>
  <c r="R630" i="50"/>
  <c r="S630" i="50"/>
  <c r="T630" i="50"/>
  <c r="U630" i="50"/>
  <c r="V630" i="50"/>
  <c r="W630" i="50"/>
  <c r="X630" i="50"/>
  <c r="Y630" i="50"/>
  <c r="Z630" i="50"/>
  <c r="AA630" i="50"/>
  <c r="AB630" i="50"/>
  <c r="AC630" i="50"/>
  <c r="AD630" i="50"/>
  <c r="AE630" i="50"/>
  <c r="N631" i="50"/>
  <c r="O631" i="50"/>
  <c r="P631" i="50"/>
  <c r="Q631" i="50"/>
  <c r="R631" i="50"/>
  <c r="S631" i="50"/>
  <c r="T631" i="50"/>
  <c r="U631" i="50"/>
  <c r="V631" i="50"/>
  <c r="W631" i="50"/>
  <c r="X631" i="50"/>
  <c r="Y631" i="50"/>
  <c r="Z631" i="50"/>
  <c r="AA631" i="50"/>
  <c r="AB631" i="50"/>
  <c r="AC631" i="50"/>
  <c r="AD631" i="50"/>
  <c r="AE631" i="50"/>
  <c r="N632" i="50"/>
  <c r="O632" i="50"/>
  <c r="P632" i="50"/>
  <c r="Q632" i="50"/>
  <c r="R632" i="50"/>
  <c r="S632" i="50"/>
  <c r="T632" i="50"/>
  <c r="U632" i="50"/>
  <c r="V632" i="50"/>
  <c r="W632" i="50"/>
  <c r="X632" i="50"/>
  <c r="Y632" i="50"/>
  <c r="Z632" i="50"/>
  <c r="AA632" i="50"/>
  <c r="AB632" i="50"/>
  <c r="AC632" i="50"/>
  <c r="AD632" i="50"/>
  <c r="AE632" i="50"/>
  <c r="N633" i="50"/>
  <c r="O633" i="50"/>
  <c r="P633" i="50"/>
  <c r="Q633" i="50"/>
  <c r="R633" i="50"/>
  <c r="S633" i="50"/>
  <c r="T633" i="50"/>
  <c r="U633" i="50"/>
  <c r="V633" i="50"/>
  <c r="W633" i="50"/>
  <c r="X633" i="50"/>
  <c r="Y633" i="50"/>
  <c r="Z633" i="50"/>
  <c r="AA633" i="50"/>
  <c r="AB633" i="50"/>
  <c r="AC633" i="50"/>
  <c r="AD633" i="50"/>
  <c r="AE633" i="50"/>
  <c r="N634" i="50"/>
  <c r="O634" i="50"/>
  <c r="P634" i="50"/>
  <c r="Q634" i="50"/>
  <c r="R634" i="50"/>
  <c r="S634" i="50"/>
  <c r="T634" i="50"/>
  <c r="U634" i="50"/>
  <c r="V634" i="50"/>
  <c r="W634" i="50"/>
  <c r="X634" i="50"/>
  <c r="Y634" i="50"/>
  <c r="Z634" i="50"/>
  <c r="AA634" i="50"/>
  <c r="AB634" i="50"/>
  <c r="AC634" i="50"/>
  <c r="AD634" i="50"/>
  <c r="AE634" i="50"/>
  <c r="N635" i="50"/>
  <c r="O635" i="50"/>
  <c r="P635" i="50"/>
  <c r="Q635" i="50"/>
  <c r="R635" i="50"/>
  <c r="S635" i="50"/>
  <c r="T635" i="50"/>
  <c r="U635" i="50"/>
  <c r="V635" i="50"/>
  <c r="W635" i="50"/>
  <c r="X635" i="50"/>
  <c r="Y635" i="50"/>
  <c r="Z635" i="50"/>
  <c r="AA635" i="50"/>
  <c r="AB635" i="50"/>
  <c r="AC635" i="50"/>
  <c r="AD635" i="50"/>
  <c r="AE635" i="50"/>
  <c r="M278" i="50" l="1"/>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AF276" i="49"/>
  <c r="AF277" i="49"/>
  <c r="AF278" i="49"/>
  <c r="AF279" i="49"/>
  <c r="AF280" i="49"/>
  <c r="AF281" i="49"/>
  <c r="AF282" i="49"/>
  <c r="AF283" i="49"/>
  <c r="AF284" i="49"/>
  <c r="AF285" i="49"/>
  <c r="AF286" i="49"/>
  <c r="AF287" i="49"/>
  <c r="AF288" i="49"/>
  <c r="AF289" i="49"/>
  <c r="AF290" i="49"/>
  <c r="AF291" i="49"/>
  <c r="AF292" i="49"/>
  <c r="AF293" i="49"/>
  <c r="AF294" i="49"/>
  <c r="AF295" i="49"/>
  <c r="AF296" i="49"/>
  <c r="AF297" i="49"/>
  <c r="AF298" i="49"/>
  <c r="AF299" i="49"/>
  <c r="AF300" i="49"/>
  <c r="AF301" i="49"/>
  <c r="AF302" i="49"/>
  <c r="AF303" i="49"/>
  <c r="AF304" i="49"/>
  <c r="AF305" i="49"/>
  <c r="AF306" i="49"/>
  <c r="AF307" i="49"/>
  <c r="AF308" i="49"/>
  <c r="AF309" i="49"/>
  <c r="AF310" i="49"/>
  <c r="AF311" i="49"/>
  <c r="AF312" i="49"/>
  <c r="AF313" i="49"/>
  <c r="AF314" i="49"/>
  <c r="AF315" i="49"/>
  <c r="AF316" i="49"/>
  <c r="AF317" i="49"/>
  <c r="AF318" i="49"/>
  <c r="AF319" i="49"/>
  <c r="AF320" i="49"/>
  <c r="AF321" i="49"/>
  <c r="AF322" i="49"/>
  <c r="AF323" i="49"/>
  <c r="AF324" i="49"/>
  <c r="AF325" i="49"/>
  <c r="AF326" i="49"/>
  <c r="AF327" i="49"/>
  <c r="AF328" i="49"/>
  <c r="AF329" i="49"/>
  <c r="AF330" i="49"/>
  <c r="AF331" i="49"/>
  <c r="AF332" i="49"/>
  <c r="AF333" i="49"/>
  <c r="AF334" i="49"/>
  <c r="AF335" i="49"/>
  <c r="AF336" i="49"/>
  <c r="AF337" i="49"/>
  <c r="AF338" i="49"/>
  <c r="AF339" i="49"/>
  <c r="AF340" i="49"/>
  <c r="AF341" i="49"/>
  <c r="AF342" i="49"/>
  <c r="AF343" i="49"/>
  <c r="AF344" i="49"/>
  <c r="AF345" i="49"/>
  <c r="AF346" i="49"/>
  <c r="AF347" i="49"/>
  <c r="AF348" i="49"/>
  <c r="AF349" i="49"/>
  <c r="AF350" i="49"/>
  <c r="AF351" i="49"/>
  <c r="AF352" i="49"/>
  <c r="AF353" i="49"/>
  <c r="AF354" i="49"/>
  <c r="AF355" i="49"/>
  <c r="AF356" i="49"/>
  <c r="AF358" i="49"/>
  <c r="AF359" i="49"/>
  <c r="AF361" i="49"/>
  <c r="AF362" i="49"/>
  <c r="AF363" i="49"/>
  <c r="AF364" i="49"/>
  <c r="AF365" i="49"/>
  <c r="AF366" i="49"/>
  <c r="AF368" i="49"/>
  <c r="AF369" i="49"/>
  <c r="AF370" i="49"/>
  <c r="AF371" i="49"/>
  <c r="AF372" i="49"/>
  <c r="AF373" i="49"/>
  <c r="AF374" i="49"/>
  <c r="AF375" i="49"/>
  <c r="AF376" i="49"/>
  <c r="AF377" i="49"/>
  <c r="AF378" i="49"/>
  <c r="AF379" i="49"/>
  <c r="AF380" i="49"/>
  <c r="AF381" i="49"/>
  <c r="AF382" i="49"/>
  <c r="AF383" i="49"/>
  <c r="AF384" i="49"/>
  <c r="AF385" i="49"/>
  <c r="AF386" i="49"/>
  <c r="AF387" i="49"/>
  <c r="AF388" i="49"/>
  <c r="AF389" i="49"/>
  <c r="AF390" i="49"/>
  <c r="AF391" i="49"/>
  <c r="AF392" i="49"/>
  <c r="AF393" i="49"/>
  <c r="AF394" i="49"/>
  <c r="AF395" i="49"/>
  <c r="AF396" i="49"/>
  <c r="AF397" i="49"/>
  <c r="AF398" i="49"/>
  <c r="AF399" i="49"/>
  <c r="AF400" i="49"/>
  <c r="AF401" i="49"/>
  <c r="AF402" i="49"/>
  <c r="AF403" i="49"/>
  <c r="AF404" i="49"/>
  <c r="AF405" i="49"/>
  <c r="AF406" i="49"/>
  <c r="AF407" i="49"/>
  <c r="AF408" i="49"/>
  <c r="AF409" i="49"/>
  <c r="AF410" i="49"/>
  <c r="AF411" i="49"/>
  <c r="AF412" i="49"/>
  <c r="AF413" i="49"/>
  <c r="AF414" i="49"/>
  <c r="AF415" i="49"/>
  <c r="AF416" i="49"/>
  <c r="AF417" i="49"/>
  <c r="AF418" i="49"/>
  <c r="AF419" i="49"/>
  <c r="AF420" i="49"/>
  <c r="AF421" i="49"/>
  <c r="AF422" i="49"/>
  <c r="AF423" i="49"/>
  <c r="AF424" i="49"/>
  <c r="AF425" i="49"/>
  <c r="AF426" i="49"/>
  <c r="AF427" i="49"/>
  <c r="AF428" i="49"/>
  <c r="AF429" i="49"/>
  <c r="AF430" i="49"/>
  <c r="AF431" i="49"/>
  <c r="AF432" i="49"/>
  <c r="AF433" i="49"/>
  <c r="AF434" i="49"/>
  <c r="AF435" i="49"/>
  <c r="AF436" i="49"/>
  <c r="AF437" i="49"/>
  <c r="AF438" i="49"/>
  <c r="AF439" i="49"/>
  <c r="AF440" i="49"/>
  <c r="AF441" i="49"/>
  <c r="AF442" i="49"/>
  <c r="AF443" i="49"/>
  <c r="AF444" i="49"/>
  <c r="AF445" i="49"/>
  <c r="AF446" i="49"/>
  <c r="AF447" i="49"/>
  <c r="AF448" i="49"/>
  <c r="AF449" i="49"/>
  <c r="AF450" i="49"/>
  <c r="AF451" i="49"/>
  <c r="AF452" i="49"/>
  <c r="AF453" i="49"/>
  <c r="AF454" i="49"/>
  <c r="AF455" i="49"/>
  <c r="AF456" i="49"/>
  <c r="AF457" i="49"/>
  <c r="AF458" i="49"/>
  <c r="AF459" i="49"/>
  <c r="AF460" i="49"/>
  <c r="AF461" i="49"/>
  <c r="AF462" i="49"/>
  <c r="AF463" i="49"/>
  <c r="AF464" i="49"/>
  <c r="AF465" i="49"/>
  <c r="AF466" i="49"/>
  <c r="AF467" i="49"/>
  <c r="AF468" i="49"/>
  <c r="AF469" i="49"/>
  <c r="AF470" i="49"/>
  <c r="AF471" i="49"/>
  <c r="AF472" i="49"/>
  <c r="AF473" i="49"/>
  <c r="AF474" i="49"/>
  <c r="AF475" i="49"/>
  <c r="AF476" i="49"/>
  <c r="AF477" i="49"/>
  <c r="AF478" i="49"/>
  <c r="AF479" i="49"/>
  <c r="AF480" i="49"/>
  <c r="AF481" i="49"/>
  <c r="AF482" i="49"/>
  <c r="AF484" i="49"/>
  <c r="AF485" i="49"/>
  <c r="AF487" i="49"/>
  <c r="AF488" i="49"/>
  <c r="AF489" i="49"/>
  <c r="AF490" i="49"/>
  <c r="AF491" i="49"/>
  <c r="AF492" i="49"/>
  <c r="AF494" i="49"/>
  <c r="AF495" i="49"/>
  <c r="AF496" i="49"/>
  <c r="AF497" i="49"/>
  <c r="AF498" i="49"/>
  <c r="AF499" i="49"/>
  <c r="AF500" i="49"/>
  <c r="AF501" i="49"/>
  <c r="AF502" i="49"/>
  <c r="AF503" i="49"/>
  <c r="AF504" i="49"/>
  <c r="AF505" i="49"/>
  <c r="AF506" i="49"/>
  <c r="AF507" i="49"/>
  <c r="AF508" i="49"/>
  <c r="AF509" i="49"/>
  <c r="AF510" i="49"/>
  <c r="AF511" i="49"/>
  <c r="AF512" i="49"/>
  <c r="AF513" i="49"/>
  <c r="AF514" i="49"/>
  <c r="AF515" i="49"/>
  <c r="AF516" i="49"/>
  <c r="AF517" i="49"/>
  <c r="AF518" i="49"/>
  <c r="AF519" i="49"/>
  <c r="AF520" i="49"/>
  <c r="AF521" i="49"/>
  <c r="AF522" i="49"/>
  <c r="AF523" i="49"/>
  <c r="AF524" i="49"/>
  <c r="AF525" i="49"/>
  <c r="AF526" i="49"/>
  <c r="AF527" i="49"/>
  <c r="AF528" i="49"/>
  <c r="AF529" i="49"/>
  <c r="AF530" i="49"/>
  <c r="AF531" i="49"/>
  <c r="AF532" i="49"/>
  <c r="AF533" i="49"/>
  <c r="AF534" i="49"/>
  <c r="AF535" i="49"/>
  <c r="AF536" i="49"/>
  <c r="AF537" i="49"/>
  <c r="AF538" i="49"/>
  <c r="AF539" i="49"/>
  <c r="AF540" i="49"/>
  <c r="AF541" i="49"/>
  <c r="AF542" i="49"/>
  <c r="AF543" i="49"/>
  <c r="AF544" i="49"/>
  <c r="AF545" i="49"/>
  <c r="AF546" i="49"/>
  <c r="AF547" i="49"/>
  <c r="AF548" i="49"/>
  <c r="AF549" i="49"/>
  <c r="AF550" i="49"/>
  <c r="AF551" i="49"/>
  <c r="AF552" i="49"/>
  <c r="AF553" i="49"/>
  <c r="AF554" i="49"/>
  <c r="AF555" i="49"/>
  <c r="AF556" i="49"/>
  <c r="AF557" i="49"/>
  <c r="AF558" i="49"/>
  <c r="AF559" i="49"/>
  <c r="AF560" i="49"/>
  <c r="AF561" i="49"/>
  <c r="AF562" i="49"/>
  <c r="AF563" i="49"/>
  <c r="AF564" i="49"/>
  <c r="AF565" i="49"/>
  <c r="AF566" i="49"/>
  <c r="AF567" i="49"/>
  <c r="AF568" i="49"/>
  <c r="AF569" i="49"/>
  <c r="AF570" i="49"/>
  <c r="AF571" i="49"/>
  <c r="AF572" i="49"/>
  <c r="AF573" i="49"/>
  <c r="AF574" i="49"/>
  <c r="AF575" i="49"/>
  <c r="AF576" i="49"/>
  <c r="AF577" i="49"/>
  <c r="AF578" i="49"/>
  <c r="AF579" i="49"/>
  <c r="AF580" i="49"/>
  <c r="AF581" i="49"/>
  <c r="AF582" i="49"/>
  <c r="AF583" i="49"/>
  <c r="AF584" i="49"/>
  <c r="AF585" i="49"/>
  <c r="AF586" i="49"/>
  <c r="AF587" i="49"/>
  <c r="AF588" i="49"/>
  <c r="AF589" i="49"/>
  <c r="AF590" i="49"/>
  <c r="AF591" i="49"/>
  <c r="AF592" i="49"/>
  <c r="AF593" i="49"/>
  <c r="AF594" i="49"/>
  <c r="AF595" i="49"/>
  <c r="AF596" i="49"/>
  <c r="AF597" i="49"/>
  <c r="AF598" i="49"/>
  <c r="AF599" i="49"/>
  <c r="AF600" i="49"/>
  <c r="AF601" i="49"/>
  <c r="AF602" i="49"/>
  <c r="AF603" i="49"/>
  <c r="AF604" i="49"/>
  <c r="AF605" i="49"/>
  <c r="AF606" i="49"/>
  <c r="AF607" i="49"/>
  <c r="AF608" i="49"/>
  <c r="AF610" i="49"/>
  <c r="AF611" i="49"/>
  <c r="AF613" i="49"/>
  <c r="AF614" i="49"/>
  <c r="AF615" i="49"/>
  <c r="AF616" i="49"/>
  <c r="AF617" i="49"/>
  <c r="AF618" i="49"/>
  <c r="AF620" i="49"/>
  <c r="AF621" i="49"/>
  <c r="AF622" i="49"/>
  <c r="AF623" i="49"/>
  <c r="AF624" i="49"/>
  <c r="AF625" i="49"/>
  <c r="AF626" i="49"/>
  <c r="AF627" i="49"/>
  <c r="AF628" i="49"/>
  <c r="AF629" i="49"/>
  <c r="AF630" i="49"/>
  <c r="AF631" i="49"/>
  <c r="AF632" i="49"/>
  <c r="AF633" i="49"/>
  <c r="AF634" i="49"/>
  <c r="AF635" i="49"/>
  <c r="AG276" i="50"/>
  <c r="AH276" i="50"/>
  <c r="AI276" i="50"/>
  <c r="AJ276" i="50"/>
  <c r="AG277" i="50"/>
  <c r="AH277" i="50"/>
  <c r="AI277" i="50"/>
  <c r="AJ277" i="50"/>
  <c r="AG278" i="50"/>
  <c r="AH278" i="50"/>
  <c r="AI278" i="50"/>
  <c r="AJ278" i="50"/>
  <c r="AG279" i="50"/>
  <c r="AH279" i="50"/>
  <c r="AI279" i="50"/>
  <c r="AJ279" i="50"/>
  <c r="AG280" i="50"/>
  <c r="AH280" i="50"/>
  <c r="AI280" i="50"/>
  <c r="AJ280" i="50"/>
  <c r="AG281" i="50"/>
  <c r="AH281" i="50"/>
  <c r="AI281" i="50"/>
  <c r="AJ281" i="50"/>
  <c r="AG282" i="50"/>
  <c r="AH282" i="50"/>
  <c r="AI282" i="50"/>
  <c r="AJ282" i="50"/>
  <c r="AG283" i="50"/>
  <c r="AH283" i="50"/>
  <c r="AI283" i="50"/>
  <c r="AJ283" i="50"/>
  <c r="AG284" i="50"/>
  <c r="AH284" i="50"/>
  <c r="AI284" i="50"/>
  <c r="AJ284" i="50"/>
  <c r="AG285" i="50"/>
  <c r="AH285" i="50"/>
  <c r="AI285" i="50"/>
  <c r="AJ285" i="50"/>
  <c r="AG286" i="50"/>
  <c r="AH286" i="50"/>
  <c r="AI286" i="50"/>
  <c r="AJ286" i="50"/>
  <c r="AG287" i="50"/>
  <c r="AH287" i="50"/>
  <c r="AI287" i="50"/>
  <c r="AJ287" i="50"/>
  <c r="AG288" i="50"/>
  <c r="AH288" i="50"/>
  <c r="AI288" i="50"/>
  <c r="AJ288" i="50"/>
  <c r="AG289" i="50"/>
  <c r="AH289" i="50"/>
  <c r="AI289" i="50"/>
  <c r="AJ289" i="50"/>
  <c r="AG290" i="50"/>
  <c r="AH290" i="50"/>
  <c r="AI290" i="50"/>
  <c r="AJ290" i="50"/>
  <c r="AG291" i="50"/>
  <c r="AH291" i="50"/>
  <c r="AI291" i="50"/>
  <c r="AJ291" i="50"/>
  <c r="AG292" i="50"/>
  <c r="AH292" i="50"/>
  <c r="AI292" i="50"/>
  <c r="AJ292" i="50"/>
  <c r="AG293" i="50"/>
  <c r="AH293" i="50"/>
  <c r="AI293" i="50"/>
  <c r="AJ293" i="50"/>
  <c r="AG294" i="50"/>
  <c r="AH294" i="50"/>
  <c r="AI294" i="50"/>
  <c r="AJ294" i="50"/>
  <c r="AG295" i="50"/>
  <c r="AH295" i="50"/>
  <c r="AI295" i="50"/>
  <c r="AJ295" i="50"/>
  <c r="AG296" i="50"/>
  <c r="AH296" i="50"/>
  <c r="AI296" i="50"/>
  <c r="AJ296" i="50"/>
  <c r="AG297" i="50"/>
  <c r="AH297" i="50"/>
  <c r="AI297" i="50"/>
  <c r="AJ297" i="50"/>
  <c r="AG298" i="50"/>
  <c r="AH298" i="50"/>
  <c r="AI298" i="50"/>
  <c r="AJ298" i="50"/>
  <c r="AG299" i="50"/>
  <c r="AH299" i="50"/>
  <c r="AI299" i="50"/>
  <c r="AJ299" i="50"/>
  <c r="AG300" i="50"/>
  <c r="AH300" i="50"/>
  <c r="AI300" i="50"/>
  <c r="AJ300" i="50"/>
  <c r="AG301" i="50"/>
  <c r="AH301" i="50"/>
  <c r="AI301" i="50"/>
  <c r="AJ301" i="50"/>
  <c r="AG302" i="50"/>
  <c r="AH302" i="50"/>
  <c r="AI302" i="50"/>
  <c r="AJ302" i="50"/>
  <c r="AG303" i="50"/>
  <c r="AH303" i="50"/>
  <c r="AI303" i="50"/>
  <c r="AJ303" i="50"/>
  <c r="AG304" i="50"/>
  <c r="AH304" i="50"/>
  <c r="AI304" i="50"/>
  <c r="AJ304" i="50"/>
  <c r="AG305" i="50"/>
  <c r="AH305" i="50"/>
  <c r="AI305" i="50"/>
  <c r="AJ305" i="50"/>
  <c r="AG306" i="50"/>
  <c r="AH306" i="50"/>
  <c r="AI306" i="50"/>
  <c r="AJ306" i="50"/>
  <c r="AG307" i="50"/>
  <c r="AH307" i="50"/>
  <c r="AI307" i="50"/>
  <c r="AJ307" i="50"/>
  <c r="AG308" i="50"/>
  <c r="AH308" i="50"/>
  <c r="AI308" i="50"/>
  <c r="AJ308" i="50"/>
  <c r="AG309" i="50"/>
  <c r="AH309" i="50"/>
  <c r="AI309" i="50"/>
  <c r="AJ309" i="50"/>
  <c r="AG310" i="50"/>
  <c r="AH310" i="50"/>
  <c r="AI310" i="50"/>
  <c r="AJ310" i="50"/>
  <c r="AG311" i="50"/>
  <c r="AH311" i="50"/>
  <c r="AI311" i="50"/>
  <c r="AJ311" i="50"/>
  <c r="AG312" i="50"/>
  <c r="AH312" i="50"/>
  <c r="AI312" i="50"/>
  <c r="AJ312" i="50"/>
  <c r="AG313" i="50"/>
  <c r="AH313" i="50"/>
  <c r="AI313" i="50"/>
  <c r="AJ313" i="50"/>
  <c r="AG314" i="50"/>
  <c r="AH314" i="50"/>
  <c r="AI314" i="50"/>
  <c r="AJ314" i="50"/>
  <c r="AG315" i="50"/>
  <c r="AH315" i="50"/>
  <c r="AI315" i="50"/>
  <c r="AJ315" i="50"/>
  <c r="AG316" i="50"/>
  <c r="AH316" i="50"/>
  <c r="AI316" i="50"/>
  <c r="AJ316" i="50"/>
  <c r="AG317" i="50"/>
  <c r="AH317" i="50"/>
  <c r="AI317" i="50"/>
  <c r="AJ317" i="50"/>
  <c r="AG318" i="50"/>
  <c r="AH318" i="50"/>
  <c r="AI318" i="50"/>
  <c r="AJ318" i="50"/>
  <c r="AG319" i="50"/>
  <c r="AH319" i="50"/>
  <c r="AI319" i="50"/>
  <c r="AJ319" i="50"/>
  <c r="AG320" i="50"/>
  <c r="AH320" i="50"/>
  <c r="AI320" i="50"/>
  <c r="AJ320" i="50"/>
  <c r="AG321" i="50"/>
  <c r="AH321" i="50"/>
  <c r="AI321" i="50"/>
  <c r="AJ321" i="50"/>
  <c r="AG322" i="50"/>
  <c r="AH322" i="50"/>
  <c r="AI322" i="50"/>
  <c r="AJ322" i="50"/>
  <c r="AG323" i="50"/>
  <c r="AH323" i="50"/>
  <c r="AI323" i="50"/>
  <c r="AJ323" i="50"/>
  <c r="AG324" i="50"/>
  <c r="AH324" i="50"/>
  <c r="AI324" i="50"/>
  <c r="AJ324" i="50"/>
  <c r="AG325" i="50"/>
  <c r="AH325" i="50"/>
  <c r="AI325" i="50"/>
  <c r="AJ325" i="50"/>
  <c r="AG326" i="50"/>
  <c r="AH326" i="50"/>
  <c r="AI326" i="50"/>
  <c r="AJ326" i="50"/>
  <c r="AG327" i="50"/>
  <c r="AH327" i="50"/>
  <c r="AI327" i="50"/>
  <c r="AJ327" i="50"/>
  <c r="AG328" i="50"/>
  <c r="AH328" i="50"/>
  <c r="AI328" i="50"/>
  <c r="AJ328" i="50"/>
  <c r="AG329" i="50"/>
  <c r="AH329" i="50"/>
  <c r="AI329" i="50"/>
  <c r="AJ329" i="50"/>
  <c r="AG330" i="50"/>
  <c r="AH330" i="50"/>
  <c r="AI330" i="50"/>
  <c r="AJ330" i="50"/>
  <c r="AG331" i="50"/>
  <c r="AH331" i="50"/>
  <c r="AI331" i="50"/>
  <c r="AJ331" i="50"/>
  <c r="AG332" i="50"/>
  <c r="AH332" i="50"/>
  <c r="AI332" i="50"/>
  <c r="AJ332" i="50"/>
  <c r="AG333" i="50"/>
  <c r="AH333" i="50"/>
  <c r="AI333" i="50"/>
  <c r="AJ333" i="50"/>
  <c r="AG334" i="50"/>
  <c r="AH334" i="50"/>
  <c r="AI334" i="50"/>
  <c r="AJ334" i="50"/>
  <c r="AG335" i="50"/>
  <c r="AH335" i="50"/>
  <c r="AI335" i="50"/>
  <c r="AJ335" i="50"/>
  <c r="AG336" i="50"/>
  <c r="AH336" i="50"/>
  <c r="AI336" i="50"/>
  <c r="AJ336" i="50"/>
  <c r="AG337" i="50"/>
  <c r="AH337" i="50"/>
  <c r="AI337" i="50"/>
  <c r="AJ337" i="50"/>
  <c r="AG338" i="50"/>
  <c r="AH338" i="50"/>
  <c r="AI338" i="50"/>
  <c r="AJ338" i="50"/>
  <c r="AG339" i="50"/>
  <c r="AH339" i="50"/>
  <c r="AI339" i="50"/>
  <c r="AJ339" i="50"/>
  <c r="AG340" i="50"/>
  <c r="AH340" i="50"/>
  <c r="AI340" i="50"/>
  <c r="AJ340" i="50"/>
  <c r="AG341" i="50"/>
  <c r="AH341" i="50"/>
  <c r="AI341" i="50"/>
  <c r="AJ341" i="50"/>
  <c r="AG342" i="50"/>
  <c r="AH342" i="50"/>
  <c r="AI342" i="50"/>
  <c r="AJ342" i="50"/>
  <c r="AG343" i="50"/>
  <c r="AH343" i="50"/>
  <c r="AI343" i="50"/>
  <c r="AJ343" i="50"/>
  <c r="AG344" i="50"/>
  <c r="AH344" i="50"/>
  <c r="AI344" i="50"/>
  <c r="AJ344" i="50"/>
  <c r="AG345" i="50"/>
  <c r="AH345" i="50"/>
  <c r="AI345" i="50"/>
  <c r="AJ345" i="50"/>
  <c r="AG346" i="50"/>
  <c r="AH346" i="50"/>
  <c r="AI346" i="50"/>
  <c r="AJ346" i="50"/>
  <c r="AG347" i="50"/>
  <c r="AH347" i="50"/>
  <c r="AI347" i="50"/>
  <c r="AJ347" i="50"/>
  <c r="AG348" i="50"/>
  <c r="AH348" i="50"/>
  <c r="AI348" i="50"/>
  <c r="AJ348" i="50"/>
  <c r="AG349" i="50"/>
  <c r="AH349" i="50"/>
  <c r="AI349" i="50"/>
  <c r="AJ349" i="50"/>
  <c r="AG350" i="50"/>
  <c r="AH350" i="50"/>
  <c r="AI350" i="50"/>
  <c r="AJ350" i="50"/>
  <c r="AG351" i="50"/>
  <c r="AH351" i="50"/>
  <c r="AI351" i="50"/>
  <c r="AJ351" i="50"/>
  <c r="AG352" i="50"/>
  <c r="AH352" i="50"/>
  <c r="AI352" i="50"/>
  <c r="AJ352" i="50"/>
  <c r="AG353" i="50"/>
  <c r="AH353" i="50"/>
  <c r="AI353" i="50"/>
  <c r="AJ353" i="50"/>
  <c r="AG354" i="50"/>
  <c r="AH354" i="50"/>
  <c r="AI354" i="50"/>
  <c r="AJ354" i="50"/>
  <c r="AG355" i="50"/>
  <c r="AH355" i="50"/>
  <c r="AI355" i="50"/>
  <c r="AJ355" i="50"/>
  <c r="AG356" i="50"/>
  <c r="AH356" i="50"/>
  <c r="AI356" i="50"/>
  <c r="AJ356" i="50"/>
  <c r="AG358" i="50"/>
  <c r="AH358" i="50"/>
  <c r="AI358" i="50"/>
  <c r="AJ358" i="50"/>
  <c r="AG359" i="50"/>
  <c r="AH359" i="50"/>
  <c r="AI359" i="50"/>
  <c r="AJ359" i="50"/>
  <c r="AG361" i="50"/>
  <c r="AH361" i="50"/>
  <c r="AI361" i="50"/>
  <c r="AJ361" i="50"/>
  <c r="AG362" i="50"/>
  <c r="AH362" i="50"/>
  <c r="AI362" i="50"/>
  <c r="AJ362" i="50"/>
  <c r="AG363" i="50"/>
  <c r="AH363" i="50"/>
  <c r="AI363" i="50"/>
  <c r="AJ363" i="50"/>
  <c r="AG364" i="50"/>
  <c r="AH364" i="50"/>
  <c r="AI364" i="50"/>
  <c r="AJ364" i="50"/>
  <c r="AG365" i="50"/>
  <c r="AH365" i="50"/>
  <c r="AI365" i="50"/>
  <c r="AJ365" i="50"/>
  <c r="AG366" i="50"/>
  <c r="AH366" i="50"/>
  <c r="AI366" i="50"/>
  <c r="AJ366" i="50"/>
  <c r="AG368" i="50"/>
  <c r="AH368" i="50"/>
  <c r="AI368" i="50"/>
  <c r="AJ368" i="50"/>
  <c r="AG369" i="50"/>
  <c r="AH369" i="50"/>
  <c r="AI369" i="50"/>
  <c r="AJ369" i="50"/>
  <c r="AG370" i="50"/>
  <c r="AH370" i="50"/>
  <c r="AI370" i="50"/>
  <c r="AJ370" i="50"/>
  <c r="AG371" i="50"/>
  <c r="AH371" i="50"/>
  <c r="AI371" i="50"/>
  <c r="AJ371" i="50"/>
  <c r="AG372" i="50"/>
  <c r="AH372" i="50"/>
  <c r="AI372" i="50"/>
  <c r="AJ372" i="50"/>
  <c r="AG373" i="50"/>
  <c r="AH373" i="50"/>
  <c r="AI373" i="50"/>
  <c r="AJ373" i="50"/>
  <c r="AG374" i="50"/>
  <c r="AH374" i="50"/>
  <c r="AI374" i="50"/>
  <c r="AJ374" i="50"/>
  <c r="AG375" i="50"/>
  <c r="AH375" i="50"/>
  <c r="AI375" i="50"/>
  <c r="AJ375" i="50"/>
  <c r="AG376" i="50"/>
  <c r="AH376" i="50"/>
  <c r="AI376" i="50"/>
  <c r="AJ376" i="50"/>
  <c r="AG377" i="50"/>
  <c r="AH377" i="50"/>
  <c r="AI377" i="50"/>
  <c r="AJ377" i="50"/>
  <c r="AG378" i="50"/>
  <c r="AH378" i="50"/>
  <c r="AI378" i="50"/>
  <c r="AJ378" i="50"/>
  <c r="AG379" i="50"/>
  <c r="AH379" i="50"/>
  <c r="AI379" i="50"/>
  <c r="AJ379" i="50"/>
  <c r="AG380" i="50"/>
  <c r="AH380" i="50"/>
  <c r="AI380" i="50"/>
  <c r="AJ380" i="50"/>
  <c r="AG381" i="50"/>
  <c r="AH381" i="50"/>
  <c r="AI381" i="50"/>
  <c r="AJ381" i="50"/>
  <c r="AG382" i="50"/>
  <c r="AH382" i="50"/>
  <c r="AI382" i="50"/>
  <c r="AJ382" i="50"/>
  <c r="AG383" i="50"/>
  <c r="AH383" i="50"/>
  <c r="AI383" i="50"/>
  <c r="AJ383" i="50"/>
  <c r="AG384" i="50"/>
  <c r="AH384" i="50"/>
  <c r="AI384" i="50"/>
  <c r="AJ384" i="50"/>
  <c r="AG385" i="50"/>
  <c r="AH385" i="50"/>
  <c r="AI385" i="50"/>
  <c r="AJ385" i="50"/>
  <c r="AG386" i="50"/>
  <c r="AH386" i="50"/>
  <c r="AI386" i="50"/>
  <c r="AJ386" i="50"/>
  <c r="AG387" i="50"/>
  <c r="AH387" i="50"/>
  <c r="AI387" i="50"/>
  <c r="AJ387" i="50"/>
  <c r="AG388" i="50"/>
  <c r="AH388" i="50"/>
  <c r="AI388" i="50"/>
  <c r="AJ388" i="50"/>
  <c r="AG389" i="50"/>
  <c r="AH389" i="50"/>
  <c r="AI389" i="50"/>
  <c r="AJ389" i="50"/>
  <c r="AG390" i="50"/>
  <c r="AH390" i="50"/>
  <c r="AI390" i="50"/>
  <c r="AJ390" i="50"/>
  <c r="AG391" i="50"/>
  <c r="AH391" i="50"/>
  <c r="AI391" i="50"/>
  <c r="AJ391" i="50"/>
  <c r="AG392" i="50"/>
  <c r="AH392" i="50"/>
  <c r="AI392" i="50"/>
  <c r="AJ392" i="50"/>
  <c r="AG393" i="50"/>
  <c r="AH393" i="50"/>
  <c r="AI393" i="50"/>
  <c r="AJ393" i="50"/>
  <c r="AG394" i="50"/>
  <c r="AH394" i="50"/>
  <c r="AI394" i="50"/>
  <c r="AJ394" i="50"/>
  <c r="AG395" i="50"/>
  <c r="AH395" i="50"/>
  <c r="AI395" i="50"/>
  <c r="AJ395" i="50"/>
  <c r="AG396" i="50"/>
  <c r="AH396" i="50"/>
  <c r="AI396" i="50"/>
  <c r="AJ396" i="50"/>
  <c r="AG397" i="50"/>
  <c r="AH397" i="50"/>
  <c r="AI397" i="50"/>
  <c r="AJ397" i="50"/>
  <c r="AG398" i="50"/>
  <c r="AH398" i="50"/>
  <c r="AI398" i="50"/>
  <c r="AJ398" i="50"/>
  <c r="AG399" i="50"/>
  <c r="AH399" i="50"/>
  <c r="AI399" i="50"/>
  <c r="AJ399" i="50"/>
  <c r="AG400" i="50"/>
  <c r="AH400" i="50"/>
  <c r="AI400" i="50"/>
  <c r="AJ400" i="50"/>
  <c r="AG401" i="50"/>
  <c r="AH401" i="50"/>
  <c r="AI401" i="50"/>
  <c r="AJ401" i="50"/>
  <c r="AG402" i="50"/>
  <c r="AH402" i="50"/>
  <c r="AI402" i="50"/>
  <c r="AJ402" i="50"/>
  <c r="AG403" i="50"/>
  <c r="AH403" i="50"/>
  <c r="AI403" i="50"/>
  <c r="AJ403" i="50"/>
  <c r="AG404" i="50"/>
  <c r="AH404" i="50"/>
  <c r="AI404" i="50"/>
  <c r="AJ404" i="50"/>
  <c r="AG405" i="50"/>
  <c r="AH405" i="50"/>
  <c r="AI405" i="50"/>
  <c r="AJ405" i="50"/>
  <c r="AG406" i="50"/>
  <c r="AH406" i="50"/>
  <c r="AI406" i="50"/>
  <c r="AJ406" i="50"/>
  <c r="AG407" i="50"/>
  <c r="AH407" i="50"/>
  <c r="AI407" i="50"/>
  <c r="AJ407" i="50"/>
  <c r="AG408" i="50"/>
  <c r="AH408" i="50"/>
  <c r="AI408" i="50"/>
  <c r="AJ408" i="50"/>
  <c r="AG409" i="50"/>
  <c r="AH409" i="50"/>
  <c r="AI409" i="50"/>
  <c r="AJ409" i="50"/>
  <c r="AG410" i="50"/>
  <c r="AH410" i="50"/>
  <c r="AI410" i="50"/>
  <c r="AJ410" i="50"/>
  <c r="AG411" i="50"/>
  <c r="AH411" i="50"/>
  <c r="AI411" i="50"/>
  <c r="AJ411" i="50"/>
  <c r="AG412" i="50"/>
  <c r="AH412" i="50"/>
  <c r="AI412" i="50"/>
  <c r="AJ412" i="50"/>
  <c r="AG413" i="50"/>
  <c r="AH413" i="50"/>
  <c r="AI413" i="50"/>
  <c r="AJ413" i="50"/>
  <c r="AG414" i="50"/>
  <c r="AH414" i="50"/>
  <c r="AI414" i="50"/>
  <c r="AJ414" i="50"/>
  <c r="AG415" i="50"/>
  <c r="AH415" i="50"/>
  <c r="AI415" i="50"/>
  <c r="AJ415" i="50"/>
  <c r="AG416" i="50"/>
  <c r="AH416" i="50"/>
  <c r="AI416" i="50"/>
  <c r="AJ416" i="50"/>
  <c r="AG417" i="50"/>
  <c r="AH417" i="50"/>
  <c r="AI417" i="50"/>
  <c r="AJ417" i="50"/>
  <c r="AG418" i="50"/>
  <c r="AH418" i="50"/>
  <c r="AI418" i="50"/>
  <c r="AJ418" i="50"/>
  <c r="AG419" i="50"/>
  <c r="AH419" i="50"/>
  <c r="AI419" i="50"/>
  <c r="AJ419" i="50"/>
  <c r="AG420" i="50"/>
  <c r="AH420" i="50"/>
  <c r="AI420" i="50"/>
  <c r="AJ420" i="50"/>
  <c r="AG421" i="50"/>
  <c r="AH421" i="50"/>
  <c r="AI421" i="50"/>
  <c r="AJ421" i="50"/>
  <c r="AG422" i="50"/>
  <c r="AH422" i="50"/>
  <c r="AI422" i="50"/>
  <c r="AJ422" i="50"/>
  <c r="AG423" i="50"/>
  <c r="AH423" i="50"/>
  <c r="AI423" i="50"/>
  <c r="AJ423" i="50"/>
  <c r="AG424" i="50"/>
  <c r="AH424" i="50"/>
  <c r="AI424" i="50"/>
  <c r="AJ424" i="50"/>
  <c r="AG425" i="50"/>
  <c r="AH425" i="50"/>
  <c r="AI425" i="50"/>
  <c r="AJ425" i="50"/>
  <c r="AG426" i="50"/>
  <c r="AH426" i="50"/>
  <c r="AI426" i="50"/>
  <c r="AJ426" i="50"/>
  <c r="AG427" i="50"/>
  <c r="AH427" i="50"/>
  <c r="AI427" i="50"/>
  <c r="AJ427" i="50"/>
  <c r="AG428" i="50"/>
  <c r="AH428" i="50"/>
  <c r="AI428" i="50"/>
  <c r="AJ428" i="50"/>
  <c r="AG429" i="50"/>
  <c r="AH429" i="50"/>
  <c r="AI429" i="50"/>
  <c r="AJ429" i="50"/>
  <c r="AG430" i="50"/>
  <c r="AH430" i="50"/>
  <c r="AI430" i="50"/>
  <c r="AJ430" i="50"/>
  <c r="AG431" i="50"/>
  <c r="AH431" i="50"/>
  <c r="AI431" i="50"/>
  <c r="AJ431" i="50"/>
  <c r="AG432" i="50"/>
  <c r="AH432" i="50"/>
  <c r="AI432" i="50"/>
  <c r="AJ432" i="50"/>
  <c r="AG433" i="50"/>
  <c r="AH433" i="50"/>
  <c r="AI433" i="50"/>
  <c r="AJ433" i="50"/>
  <c r="AG434" i="50"/>
  <c r="AH434" i="50"/>
  <c r="AI434" i="50"/>
  <c r="AJ434" i="50"/>
  <c r="AG435" i="50"/>
  <c r="AH435" i="50"/>
  <c r="AI435" i="50"/>
  <c r="AJ435" i="50"/>
  <c r="AG436" i="50"/>
  <c r="AH436" i="50"/>
  <c r="AI436" i="50"/>
  <c r="AJ436" i="50"/>
  <c r="AG437" i="50"/>
  <c r="AH437" i="50"/>
  <c r="AI437" i="50"/>
  <c r="AJ437" i="50"/>
  <c r="AG438" i="50"/>
  <c r="AH438" i="50"/>
  <c r="AI438" i="50"/>
  <c r="AJ438" i="50"/>
  <c r="AG439" i="50"/>
  <c r="AH439" i="50"/>
  <c r="AI439" i="50"/>
  <c r="AJ439" i="50"/>
  <c r="AG440" i="50"/>
  <c r="AH440" i="50"/>
  <c r="AI440" i="50"/>
  <c r="AJ440" i="50"/>
  <c r="AG441" i="50"/>
  <c r="AH441" i="50"/>
  <c r="AI441" i="50"/>
  <c r="AJ441" i="50"/>
  <c r="AG442" i="50"/>
  <c r="AH442" i="50"/>
  <c r="AI442" i="50"/>
  <c r="AJ442" i="50"/>
  <c r="AG443" i="50"/>
  <c r="AH443" i="50"/>
  <c r="AI443" i="50"/>
  <c r="AJ443" i="50"/>
  <c r="AG444" i="50"/>
  <c r="AH444" i="50"/>
  <c r="AI444" i="50"/>
  <c r="AJ444" i="50"/>
  <c r="AG445" i="50"/>
  <c r="AH445" i="50"/>
  <c r="AI445" i="50"/>
  <c r="AJ445" i="50"/>
  <c r="AG446" i="50"/>
  <c r="AH446" i="50"/>
  <c r="AI446" i="50"/>
  <c r="AJ446" i="50"/>
  <c r="AG447" i="50"/>
  <c r="AH447" i="50"/>
  <c r="AI447" i="50"/>
  <c r="AJ447" i="50"/>
  <c r="AG448" i="50"/>
  <c r="AH448" i="50"/>
  <c r="AI448" i="50"/>
  <c r="AJ448" i="50"/>
  <c r="AG449" i="50"/>
  <c r="AH449" i="50"/>
  <c r="AI449" i="50"/>
  <c r="AJ449" i="50"/>
  <c r="AG450" i="50"/>
  <c r="AH450" i="50"/>
  <c r="AI450" i="50"/>
  <c r="AJ450" i="50"/>
  <c r="AG451" i="50"/>
  <c r="AH451" i="50"/>
  <c r="AI451" i="50"/>
  <c r="AJ451" i="50"/>
  <c r="AG452" i="50"/>
  <c r="AH452" i="50"/>
  <c r="AI452" i="50"/>
  <c r="AJ452" i="50"/>
  <c r="AG453" i="50"/>
  <c r="AH453" i="50"/>
  <c r="AI453" i="50"/>
  <c r="AJ453" i="50"/>
  <c r="AG454" i="50"/>
  <c r="AH454" i="50"/>
  <c r="AI454" i="50"/>
  <c r="AJ454" i="50"/>
  <c r="AG455" i="50"/>
  <c r="AH455" i="50"/>
  <c r="AI455" i="50"/>
  <c r="AJ455" i="50"/>
  <c r="AG456" i="50"/>
  <c r="AH456" i="50"/>
  <c r="AI456" i="50"/>
  <c r="AJ456" i="50"/>
  <c r="AG457" i="50"/>
  <c r="AH457" i="50"/>
  <c r="AI457" i="50"/>
  <c r="AJ457" i="50"/>
  <c r="AG458" i="50"/>
  <c r="AH458" i="50"/>
  <c r="AI458" i="50"/>
  <c r="AJ458" i="50"/>
  <c r="AG459" i="50"/>
  <c r="AH459" i="50"/>
  <c r="AI459" i="50"/>
  <c r="AJ459" i="50"/>
  <c r="AG460" i="50"/>
  <c r="AH460" i="50"/>
  <c r="AI460" i="50"/>
  <c r="AJ460" i="50"/>
  <c r="AG461" i="50"/>
  <c r="AH461" i="50"/>
  <c r="AI461" i="50"/>
  <c r="AJ461" i="50"/>
  <c r="AG462" i="50"/>
  <c r="AH462" i="50"/>
  <c r="AI462" i="50"/>
  <c r="AJ462" i="50"/>
  <c r="AG463" i="50"/>
  <c r="AH463" i="50"/>
  <c r="AI463" i="50"/>
  <c r="AJ463" i="50"/>
  <c r="AG464" i="50"/>
  <c r="AH464" i="50"/>
  <c r="AI464" i="50"/>
  <c r="AJ464" i="50"/>
  <c r="AG465" i="50"/>
  <c r="AH465" i="50"/>
  <c r="AI465" i="50"/>
  <c r="AJ465" i="50"/>
  <c r="AG466" i="50"/>
  <c r="AH466" i="50"/>
  <c r="AI466" i="50"/>
  <c r="AJ466" i="50"/>
  <c r="AG467" i="50"/>
  <c r="AH467" i="50"/>
  <c r="AI467" i="50"/>
  <c r="AJ467" i="50"/>
  <c r="AG468" i="50"/>
  <c r="AH468" i="50"/>
  <c r="AI468" i="50"/>
  <c r="AJ468" i="50"/>
  <c r="AG469" i="50"/>
  <c r="AH469" i="50"/>
  <c r="AI469" i="50"/>
  <c r="AJ469" i="50"/>
  <c r="AG470" i="50"/>
  <c r="AH470" i="50"/>
  <c r="AI470" i="50"/>
  <c r="AJ470" i="50"/>
  <c r="AG471" i="50"/>
  <c r="AH471" i="50"/>
  <c r="AI471" i="50"/>
  <c r="AJ471" i="50"/>
  <c r="AG472" i="50"/>
  <c r="AH472" i="50"/>
  <c r="AI472" i="50"/>
  <c r="AJ472" i="50"/>
  <c r="AG473" i="50"/>
  <c r="AH473" i="50"/>
  <c r="AI473" i="50"/>
  <c r="AJ473" i="50"/>
  <c r="AG474" i="50"/>
  <c r="AH474" i="50"/>
  <c r="AI474" i="50"/>
  <c r="AJ474" i="50"/>
  <c r="AG475" i="50"/>
  <c r="AH475" i="50"/>
  <c r="AI475" i="50"/>
  <c r="AJ475" i="50"/>
  <c r="AG476" i="50"/>
  <c r="AH476" i="50"/>
  <c r="AI476" i="50"/>
  <c r="AJ476" i="50"/>
  <c r="AG477" i="50"/>
  <c r="AH477" i="50"/>
  <c r="AI477" i="50"/>
  <c r="AJ477" i="50"/>
  <c r="AG478" i="50"/>
  <c r="AH478" i="50"/>
  <c r="AI478" i="50"/>
  <c r="AJ478" i="50"/>
  <c r="AG479" i="50"/>
  <c r="AH479" i="50"/>
  <c r="AI479" i="50"/>
  <c r="AJ479" i="50"/>
  <c r="AG480" i="50"/>
  <c r="AH480" i="50"/>
  <c r="AI480" i="50"/>
  <c r="AJ480" i="50"/>
  <c r="AG481" i="50"/>
  <c r="AH481" i="50"/>
  <c r="AI481" i="50"/>
  <c r="AJ481" i="50"/>
  <c r="AG482" i="50"/>
  <c r="AH482" i="50"/>
  <c r="AI482" i="50"/>
  <c r="AJ482" i="50"/>
  <c r="AG484" i="50"/>
  <c r="AH484" i="50"/>
  <c r="AI484" i="50"/>
  <c r="AJ484" i="50"/>
  <c r="AG485" i="50"/>
  <c r="AH485" i="50"/>
  <c r="AI485" i="50"/>
  <c r="AJ485" i="50"/>
  <c r="AG487" i="50"/>
  <c r="AH487" i="50"/>
  <c r="AI487" i="50"/>
  <c r="AJ487" i="50"/>
  <c r="AG488" i="50"/>
  <c r="AH488" i="50"/>
  <c r="AI488" i="50"/>
  <c r="AJ488" i="50"/>
  <c r="AG489" i="50"/>
  <c r="AH489" i="50"/>
  <c r="AI489" i="50"/>
  <c r="AJ489" i="50"/>
  <c r="AG490" i="50"/>
  <c r="AH490" i="50"/>
  <c r="AI490" i="50"/>
  <c r="AJ490" i="50"/>
  <c r="AG491" i="50"/>
  <c r="AH491" i="50"/>
  <c r="AI491" i="50"/>
  <c r="AJ491" i="50"/>
  <c r="AG492" i="50"/>
  <c r="AH492" i="50"/>
  <c r="AI492" i="50"/>
  <c r="AJ492" i="50"/>
  <c r="AG494" i="50"/>
  <c r="AH494" i="50"/>
  <c r="AI494" i="50"/>
  <c r="AJ494" i="50"/>
  <c r="AG495" i="50"/>
  <c r="AH495" i="50"/>
  <c r="AI495" i="50"/>
  <c r="AJ495" i="50"/>
  <c r="AG496" i="50"/>
  <c r="AH496" i="50"/>
  <c r="AI496" i="50"/>
  <c r="AJ496" i="50"/>
  <c r="AG497" i="50"/>
  <c r="AH497" i="50"/>
  <c r="AI497" i="50"/>
  <c r="AJ497" i="50"/>
  <c r="AG498" i="50"/>
  <c r="AH498" i="50"/>
  <c r="AI498" i="50"/>
  <c r="AJ498" i="50"/>
  <c r="AG499" i="50"/>
  <c r="AH499" i="50"/>
  <c r="AI499" i="50"/>
  <c r="AJ499" i="50"/>
  <c r="AG500" i="50"/>
  <c r="AH500" i="50"/>
  <c r="AI500" i="50"/>
  <c r="AJ500" i="50"/>
  <c r="AG501" i="50"/>
  <c r="AH501" i="50"/>
  <c r="AI501" i="50"/>
  <c r="AJ501" i="50"/>
  <c r="AG502" i="50"/>
  <c r="AH502" i="50"/>
  <c r="AI502" i="50"/>
  <c r="AJ502" i="50"/>
  <c r="AG503" i="50"/>
  <c r="AH503" i="50"/>
  <c r="AI503" i="50"/>
  <c r="AJ503" i="50"/>
  <c r="AG504" i="50"/>
  <c r="AH504" i="50"/>
  <c r="AI504" i="50"/>
  <c r="AJ504" i="50"/>
  <c r="AG505" i="50"/>
  <c r="AH505" i="50"/>
  <c r="AI505" i="50"/>
  <c r="AJ505" i="50"/>
  <c r="AG506" i="50"/>
  <c r="AH506" i="50"/>
  <c r="AI506" i="50"/>
  <c r="AJ506" i="50"/>
  <c r="AG507" i="50"/>
  <c r="AH507" i="50"/>
  <c r="AI507" i="50"/>
  <c r="AJ507" i="50"/>
  <c r="AG508" i="50"/>
  <c r="AH508" i="50"/>
  <c r="AI508" i="50"/>
  <c r="AJ508" i="50"/>
  <c r="AG509" i="50"/>
  <c r="AH509" i="50"/>
  <c r="AI509" i="50"/>
  <c r="AJ509" i="50"/>
  <c r="AG510" i="50"/>
  <c r="AH510" i="50"/>
  <c r="AI510" i="50"/>
  <c r="AJ510" i="50"/>
  <c r="AG511" i="50"/>
  <c r="AH511" i="50"/>
  <c r="AI511" i="50"/>
  <c r="AJ511" i="50"/>
  <c r="AG512" i="50"/>
  <c r="AH512" i="50"/>
  <c r="AI512" i="50"/>
  <c r="AJ512" i="50"/>
  <c r="AG513" i="50"/>
  <c r="AH513" i="50"/>
  <c r="AI513" i="50"/>
  <c r="AJ513" i="50"/>
  <c r="AG514" i="50"/>
  <c r="AH514" i="50"/>
  <c r="AI514" i="50"/>
  <c r="AJ514" i="50"/>
  <c r="AG515" i="50"/>
  <c r="AH515" i="50"/>
  <c r="AI515" i="50"/>
  <c r="AJ515" i="50"/>
  <c r="AG516" i="50"/>
  <c r="AH516" i="50"/>
  <c r="AI516" i="50"/>
  <c r="AJ516" i="50"/>
  <c r="AG517" i="50"/>
  <c r="AH517" i="50"/>
  <c r="AI517" i="50"/>
  <c r="AJ517" i="50"/>
  <c r="AG518" i="50"/>
  <c r="AH518" i="50"/>
  <c r="AI518" i="50"/>
  <c r="AJ518" i="50"/>
  <c r="AG519" i="50"/>
  <c r="AH519" i="50"/>
  <c r="AI519" i="50"/>
  <c r="AJ519" i="50"/>
  <c r="AG520" i="50"/>
  <c r="AH520" i="50"/>
  <c r="AI520" i="50"/>
  <c r="AJ520" i="50"/>
  <c r="AG521" i="50"/>
  <c r="AH521" i="50"/>
  <c r="AI521" i="50"/>
  <c r="AJ521" i="50"/>
  <c r="AG522" i="50"/>
  <c r="AH522" i="50"/>
  <c r="AI522" i="50"/>
  <c r="AJ522" i="50"/>
  <c r="AG523" i="50"/>
  <c r="AH523" i="50"/>
  <c r="AI523" i="50"/>
  <c r="AJ523" i="50"/>
  <c r="AG524" i="50"/>
  <c r="AH524" i="50"/>
  <c r="AI524" i="50"/>
  <c r="AJ524" i="50"/>
  <c r="AG525" i="50"/>
  <c r="AH525" i="50"/>
  <c r="AI525" i="50"/>
  <c r="AJ525" i="50"/>
  <c r="AG526" i="50"/>
  <c r="AH526" i="50"/>
  <c r="AI526" i="50"/>
  <c r="AJ526" i="50"/>
  <c r="AG527" i="50"/>
  <c r="AH527" i="50"/>
  <c r="AI527" i="50"/>
  <c r="AJ527" i="50"/>
  <c r="AG528" i="50"/>
  <c r="AH528" i="50"/>
  <c r="AI528" i="50"/>
  <c r="AJ528" i="50"/>
  <c r="AG529" i="50"/>
  <c r="AH529" i="50"/>
  <c r="AI529" i="50"/>
  <c r="AJ529" i="50"/>
  <c r="AG530" i="50"/>
  <c r="AH530" i="50"/>
  <c r="AI530" i="50"/>
  <c r="AJ530" i="50"/>
  <c r="AG531" i="50"/>
  <c r="AH531" i="50"/>
  <c r="AI531" i="50"/>
  <c r="AJ531" i="50"/>
  <c r="AG532" i="50"/>
  <c r="AH532" i="50"/>
  <c r="AI532" i="50"/>
  <c r="AJ532" i="50"/>
  <c r="AG533" i="50"/>
  <c r="AH533" i="50"/>
  <c r="AI533" i="50"/>
  <c r="AJ533" i="50"/>
  <c r="AG534" i="50"/>
  <c r="AH534" i="50"/>
  <c r="AI534" i="50"/>
  <c r="AJ534" i="50"/>
  <c r="AG535" i="50"/>
  <c r="AH535" i="50"/>
  <c r="AI535" i="50"/>
  <c r="AJ535" i="50"/>
  <c r="AG536" i="50"/>
  <c r="AH536" i="50"/>
  <c r="AI536" i="50"/>
  <c r="AJ536" i="50"/>
  <c r="AG537" i="50"/>
  <c r="AH537" i="50"/>
  <c r="AI537" i="50"/>
  <c r="AJ537" i="50"/>
  <c r="AG538" i="50"/>
  <c r="AH538" i="50"/>
  <c r="AI538" i="50"/>
  <c r="AJ538" i="50"/>
  <c r="AG539" i="50"/>
  <c r="AH539" i="50"/>
  <c r="AI539" i="50"/>
  <c r="AJ539" i="50"/>
  <c r="AG540" i="50"/>
  <c r="AH540" i="50"/>
  <c r="AI540" i="50"/>
  <c r="AJ540" i="50"/>
  <c r="AG541" i="50"/>
  <c r="AH541" i="50"/>
  <c r="AI541" i="50"/>
  <c r="AJ541" i="50"/>
  <c r="AG542" i="50"/>
  <c r="AH542" i="50"/>
  <c r="AI542" i="50"/>
  <c r="AJ542" i="50"/>
  <c r="AG543" i="50"/>
  <c r="AH543" i="50"/>
  <c r="AI543" i="50"/>
  <c r="AJ543" i="50"/>
  <c r="AG544" i="50"/>
  <c r="AH544" i="50"/>
  <c r="AI544" i="50"/>
  <c r="AJ544" i="50"/>
  <c r="AG545" i="50"/>
  <c r="AH545" i="50"/>
  <c r="AI545" i="50"/>
  <c r="AJ545" i="50"/>
  <c r="AG546" i="50"/>
  <c r="AH546" i="50"/>
  <c r="AI546" i="50"/>
  <c r="AJ546" i="50"/>
  <c r="AG547" i="50"/>
  <c r="AH547" i="50"/>
  <c r="AI547" i="50"/>
  <c r="AJ547" i="50"/>
  <c r="AG548" i="50"/>
  <c r="AH548" i="50"/>
  <c r="AI548" i="50"/>
  <c r="AJ548" i="50"/>
  <c r="AG549" i="50"/>
  <c r="AH549" i="50"/>
  <c r="AI549" i="50"/>
  <c r="AJ549" i="50"/>
  <c r="AG550" i="50"/>
  <c r="AH550" i="50"/>
  <c r="AI550" i="50"/>
  <c r="AJ550" i="50"/>
  <c r="AG551" i="50"/>
  <c r="AH551" i="50"/>
  <c r="AI551" i="50"/>
  <c r="AJ551" i="50"/>
  <c r="AG552" i="50"/>
  <c r="AH552" i="50"/>
  <c r="AI552" i="50"/>
  <c r="AJ552" i="50"/>
  <c r="AG553" i="50"/>
  <c r="AH553" i="50"/>
  <c r="AI553" i="50"/>
  <c r="AJ553" i="50"/>
  <c r="AG554" i="50"/>
  <c r="AH554" i="50"/>
  <c r="AI554" i="50"/>
  <c r="AJ554" i="50"/>
  <c r="AG555" i="50"/>
  <c r="AH555" i="50"/>
  <c r="AI555" i="50"/>
  <c r="AJ555" i="50"/>
  <c r="AG556" i="50"/>
  <c r="AH556" i="50"/>
  <c r="AI556" i="50"/>
  <c r="AJ556" i="50"/>
  <c r="AG557" i="50"/>
  <c r="AH557" i="50"/>
  <c r="AI557" i="50"/>
  <c r="AJ557" i="50"/>
  <c r="AG558" i="50"/>
  <c r="AH558" i="50"/>
  <c r="AI558" i="50"/>
  <c r="AJ558" i="50"/>
  <c r="AG559" i="50"/>
  <c r="AH559" i="50"/>
  <c r="AI559" i="50"/>
  <c r="AJ559" i="50"/>
  <c r="AG560" i="50"/>
  <c r="AH560" i="50"/>
  <c r="AI560" i="50"/>
  <c r="AJ560" i="50"/>
  <c r="AG561" i="50"/>
  <c r="AH561" i="50"/>
  <c r="AI561" i="50"/>
  <c r="AJ561" i="50"/>
  <c r="AG562" i="50"/>
  <c r="AH562" i="50"/>
  <c r="AI562" i="50"/>
  <c r="AJ562" i="50"/>
  <c r="AG563" i="50"/>
  <c r="AH563" i="50"/>
  <c r="AI563" i="50"/>
  <c r="AJ563" i="50"/>
  <c r="AG564" i="50"/>
  <c r="AH564" i="50"/>
  <c r="AI564" i="50"/>
  <c r="AJ564" i="50"/>
  <c r="AG565" i="50"/>
  <c r="AH565" i="50"/>
  <c r="AI565" i="50"/>
  <c r="AJ565" i="50"/>
  <c r="AG566" i="50"/>
  <c r="AH566" i="50"/>
  <c r="AI566" i="50"/>
  <c r="AJ566" i="50"/>
  <c r="AG567" i="50"/>
  <c r="AH567" i="50"/>
  <c r="AI567" i="50"/>
  <c r="AJ567" i="50"/>
  <c r="AG568" i="50"/>
  <c r="AH568" i="50"/>
  <c r="AI568" i="50"/>
  <c r="AJ568" i="50"/>
  <c r="AG569" i="50"/>
  <c r="AH569" i="50"/>
  <c r="AI569" i="50"/>
  <c r="AJ569" i="50"/>
  <c r="AG570" i="50"/>
  <c r="AH570" i="50"/>
  <c r="AI570" i="50"/>
  <c r="AJ570" i="50"/>
  <c r="AG571" i="50"/>
  <c r="AH571" i="50"/>
  <c r="AI571" i="50"/>
  <c r="AJ571" i="50"/>
  <c r="AG572" i="50"/>
  <c r="AH572" i="50"/>
  <c r="AI572" i="50"/>
  <c r="AJ572" i="50"/>
  <c r="AG573" i="50"/>
  <c r="AH573" i="50"/>
  <c r="AI573" i="50"/>
  <c r="AJ573" i="50"/>
  <c r="AG574" i="50"/>
  <c r="AH574" i="50"/>
  <c r="AI574" i="50"/>
  <c r="AJ574" i="50"/>
  <c r="AG575" i="50"/>
  <c r="AH575" i="50"/>
  <c r="AI575" i="50"/>
  <c r="AJ575" i="50"/>
  <c r="AG576" i="50"/>
  <c r="AH576" i="50"/>
  <c r="AI576" i="50"/>
  <c r="AJ576" i="50"/>
  <c r="AG577" i="50"/>
  <c r="AH577" i="50"/>
  <c r="AI577" i="50"/>
  <c r="AJ577" i="50"/>
  <c r="AG578" i="50"/>
  <c r="AH578" i="50"/>
  <c r="AI578" i="50"/>
  <c r="AJ578" i="50"/>
  <c r="AG579" i="50"/>
  <c r="AH579" i="50"/>
  <c r="AI579" i="50"/>
  <c r="AJ579" i="50"/>
  <c r="AG580" i="50"/>
  <c r="AH580" i="50"/>
  <c r="AI580" i="50"/>
  <c r="AJ580" i="50"/>
  <c r="AG581" i="50"/>
  <c r="AH581" i="50"/>
  <c r="AI581" i="50"/>
  <c r="AJ581" i="50"/>
  <c r="AG582" i="50"/>
  <c r="AH582" i="50"/>
  <c r="AI582" i="50"/>
  <c r="AJ582" i="50"/>
  <c r="AG583" i="50"/>
  <c r="AH583" i="50"/>
  <c r="AI583" i="50"/>
  <c r="AJ583" i="50"/>
  <c r="AG584" i="50"/>
  <c r="AH584" i="50"/>
  <c r="AI584" i="50"/>
  <c r="AJ584" i="50"/>
  <c r="AG585" i="50"/>
  <c r="AH585" i="50"/>
  <c r="AI585" i="50"/>
  <c r="AJ585" i="50"/>
  <c r="AG586" i="50"/>
  <c r="AH586" i="50"/>
  <c r="AI586" i="50"/>
  <c r="AJ586" i="50"/>
  <c r="AG587" i="50"/>
  <c r="AH587" i="50"/>
  <c r="AI587" i="50"/>
  <c r="AJ587" i="50"/>
  <c r="AG588" i="50"/>
  <c r="AH588" i="50"/>
  <c r="AI588" i="50"/>
  <c r="AJ588" i="50"/>
  <c r="AG589" i="50"/>
  <c r="AH589" i="50"/>
  <c r="AI589" i="50"/>
  <c r="AJ589" i="50"/>
  <c r="AG590" i="50"/>
  <c r="AH590" i="50"/>
  <c r="AI590" i="50"/>
  <c r="AJ590" i="50"/>
  <c r="AG591" i="50"/>
  <c r="AH591" i="50"/>
  <c r="AI591" i="50"/>
  <c r="AJ591" i="50"/>
  <c r="AG592" i="50"/>
  <c r="AH592" i="50"/>
  <c r="AI592" i="50"/>
  <c r="AJ592" i="50"/>
  <c r="AG593" i="50"/>
  <c r="AH593" i="50"/>
  <c r="AI593" i="50"/>
  <c r="AJ593" i="50"/>
  <c r="AG594" i="50"/>
  <c r="AH594" i="50"/>
  <c r="AI594" i="50"/>
  <c r="AJ594" i="50"/>
  <c r="AG595" i="50"/>
  <c r="AH595" i="50"/>
  <c r="AI595" i="50"/>
  <c r="AJ595" i="50"/>
  <c r="AG596" i="50"/>
  <c r="AH596" i="50"/>
  <c r="AI596" i="50"/>
  <c r="AJ596" i="50"/>
  <c r="AG597" i="50"/>
  <c r="AH597" i="50"/>
  <c r="AI597" i="50"/>
  <c r="AJ597" i="50"/>
  <c r="AG598" i="50"/>
  <c r="AH598" i="50"/>
  <c r="AI598" i="50"/>
  <c r="AJ598" i="50"/>
  <c r="AG599" i="50"/>
  <c r="AH599" i="50"/>
  <c r="AI599" i="50"/>
  <c r="AJ599" i="50"/>
  <c r="AG600" i="50"/>
  <c r="AH600" i="50"/>
  <c r="AI600" i="50"/>
  <c r="AJ600" i="50"/>
  <c r="AG601" i="50"/>
  <c r="AH601" i="50"/>
  <c r="AI601" i="50"/>
  <c r="AJ601" i="50"/>
  <c r="AG602" i="50"/>
  <c r="AH602" i="50"/>
  <c r="AI602" i="50"/>
  <c r="AJ602" i="50"/>
  <c r="AG603" i="50"/>
  <c r="AH603" i="50"/>
  <c r="AI603" i="50"/>
  <c r="AJ603" i="50"/>
  <c r="AG604" i="50"/>
  <c r="AH604" i="50"/>
  <c r="AI604" i="50"/>
  <c r="AJ604" i="50"/>
  <c r="AG605" i="50"/>
  <c r="AH605" i="50"/>
  <c r="AI605" i="50"/>
  <c r="AJ605" i="50"/>
  <c r="AG606" i="50"/>
  <c r="AH606" i="50"/>
  <c r="AI606" i="50"/>
  <c r="AJ606" i="50"/>
  <c r="AG607" i="50"/>
  <c r="AH607" i="50"/>
  <c r="AI607" i="50"/>
  <c r="AJ607" i="50"/>
  <c r="AG608" i="50"/>
  <c r="AH608" i="50"/>
  <c r="AI608" i="50"/>
  <c r="AJ608" i="50"/>
  <c r="AG610" i="50"/>
  <c r="AH610" i="50"/>
  <c r="AI610" i="50"/>
  <c r="AJ610" i="50"/>
  <c r="AG611" i="50"/>
  <c r="AH611" i="50"/>
  <c r="AI611" i="50"/>
  <c r="AJ611" i="50"/>
  <c r="AG613" i="50"/>
  <c r="AH613" i="50"/>
  <c r="AI613" i="50"/>
  <c r="AJ613" i="50"/>
  <c r="AG614" i="50"/>
  <c r="AH614" i="50"/>
  <c r="AI614" i="50"/>
  <c r="AJ614" i="50"/>
  <c r="AG615" i="50"/>
  <c r="AH615" i="50"/>
  <c r="AI615" i="50"/>
  <c r="AJ615" i="50"/>
  <c r="AG616" i="50"/>
  <c r="AH616" i="50"/>
  <c r="AI616" i="50"/>
  <c r="AJ616" i="50"/>
  <c r="AG617" i="50"/>
  <c r="AH617" i="50"/>
  <c r="AI617" i="50"/>
  <c r="AJ617" i="50"/>
  <c r="AG618" i="50"/>
  <c r="AH618" i="50"/>
  <c r="AI618" i="50"/>
  <c r="AJ618" i="50"/>
  <c r="AG620" i="50"/>
  <c r="AH620" i="50"/>
  <c r="AI620" i="50"/>
  <c r="AJ620" i="50"/>
  <c r="AG621" i="50"/>
  <c r="AH621" i="50"/>
  <c r="AI621" i="50"/>
  <c r="AJ621" i="50"/>
  <c r="AG622" i="50"/>
  <c r="AH622" i="50"/>
  <c r="AI622" i="50"/>
  <c r="AJ622" i="50"/>
  <c r="AG623" i="50"/>
  <c r="AH623" i="50"/>
  <c r="AI623" i="50"/>
  <c r="AJ623" i="50"/>
  <c r="AG624" i="50"/>
  <c r="AH624" i="50"/>
  <c r="AI624" i="50"/>
  <c r="AJ624" i="50"/>
  <c r="AG625" i="50"/>
  <c r="AH625" i="50"/>
  <c r="AI625" i="50"/>
  <c r="AJ625" i="50"/>
  <c r="AG626" i="50"/>
  <c r="AH626" i="50"/>
  <c r="AI626" i="50"/>
  <c r="AJ626" i="50"/>
  <c r="AG627" i="50"/>
  <c r="AH627" i="50"/>
  <c r="AI627" i="50"/>
  <c r="AJ627" i="50"/>
  <c r="AG628" i="50"/>
  <c r="AH628" i="50"/>
  <c r="AI628" i="50"/>
  <c r="AJ628" i="50"/>
  <c r="AG629" i="50"/>
  <c r="AH629" i="50"/>
  <c r="AI629" i="50"/>
  <c r="AJ629" i="50"/>
  <c r="AG630" i="50"/>
  <c r="AH630" i="50"/>
  <c r="AI630" i="50"/>
  <c r="AJ630" i="50"/>
  <c r="AG631" i="50"/>
  <c r="AH631" i="50"/>
  <c r="AI631" i="50"/>
  <c r="AJ631" i="50"/>
  <c r="AG632" i="50"/>
  <c r="AH632" i="50"/>
  <c r="AI632" i="50"/>
  <c r="AJ632" i="50"/>
  <c r="AG633" i="50"/>
  <c r="AH633" i="50"/>
  <c r="AI633" i="50"/>
  <c r="AJ633" i="50"/>
  <c r="AG634" i="50"/>
  <c r="AH634" i="50"/>
  <c r="AI634" i="50"/>
  <c r="AJ634" i="50"/>
  <c r="AG635" i="50"/>
  <c r="AH635" i="50"/>
  <c r="AI635" i="50"/>
  <c r="AJ635"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E276" i="50"/>
  <c r="F276" i="50"/>
  <c r="G276" i="50"/>
  <c r="H276" i="50"/>
  <c r="I276" i="50"/>
  <c r="J276" i="50"/>
  <c r="K276" i="50"/>
  <c r="E277" i="50"/>
  <c r="F277" i="50"/>
  <c r="G277" i="50"/>
  <c r="H277" i="50"/>
  <c r="I277" i="50"/>
  <c r="J277" i="50"/>
  <c r="K277" i="50"/>
  <c r="E278" i="50"/>
  <c r="F278" i="50"/>
  <c r="G278" i="50"/>
  <c r="H278" i="50"/>
  <c r="I278" i="50"/>
  <c r="J278" i="50"/>
  <c r="K278" i="50"/>
  <c r="E279" i="50"/>
  <c r="F279" i="50"/>
  <c r="G279" i="50"/>
  <c r="H279" i="50"/>
  <c r="I279" i="50"/>
  <c r="J279" i="50"/>
  <c r="K279" i="50"/>
  <c r="E280" i="50"/>
  <c r="F280" i="50"/>
  <c r="G280" i="50"/>
  <c r="H280" i="50"/>
  <c r="I280" i="50"/>
  <c r="J280" i="50"/>
  <c r="K280" i="50"/>
  <c r="E281" i="50"/>
  <c r="F281" i="50"/>
  <c r="G281" i="50"/>
  <c r="H281" i="50"/>
  <c r="I281" i="50"/>
  <c r="J281" i="50"/>
  <c r="K281" i="50"/>
  <c r="E282" i="50"/>
  <c r="F282" i="50"/>
  <c r="G282" i="50"/>
  <c r="H282" i="50"/>
  <c r="I282" i="50"/>
  <c r="J282" i="50"/>
  <c r="K282" i="50"/>
  <c r="E283" i="50"/>
  <c r="F283" i="50"/>
  <c r="G283" i="50"/>
  <c r="H283" i="50"/>
  <c r="I283" i="50"/>
  <c r="J283" i="50"/>
  <c r="K283" i="50"/>
  <c r="E284" i="50"/>
  <c r="F284" i="50"/>
  <c r="G284" i="50"/>
  <c r="H284" i="50"/>
  <c r="I284" i="50"/>
  <c r="J284" i="50"/>
  <c r="K284" i="50"/>
  <c r="E285" i="50"/>
  <c r="F285" i="50"/>
  <c r="G285" i="50"/>
  <c r="H285" i="50"/>
  <c r="I285" i="50"/>
  <c r="J285" i="50"/>
  <c r="K285" i="50"/>
  <c r="E286" i="50"/>
  <c r="F286" i="50"/>
  <c r="G286" i="50"/>
  <c r="H286" i="50"/>
  <c r="I286" i="50"/>
  <c r="J286" i="50"/>
  <c r="K286" i="50"/>
  <c r="E287" i="50"/>
  <c r="F287" i="50"/>
  <c r="G287" i="50"/>
  <c r="H287" i="50"/>
  <c r="I287" i="50"/>
  <c r="J287" i="50"/>
  <c r="K287" i="50"/>
  <c r="E288" i="50"/>
  <c r="F288" i="50"/>
  <c r="G288" i="50"/>
  <c r="H288" i="50"/>
  <c r="I288" i="50"/>
  <c r="J288" i="50"/>
  <c r="K288" i="50"/>
  <c r="E289" i="50"/>
  <c r="F289" i="50"/>
  <c r="G289" i="50"/>
  <c r="H289" i="50"/>
  <c r="I289" i="50"/>
  <c r="J289" i="50"/>
  <c r="K289" i="50"/>
  <c r="E290" i="50"/>
  <c r="F290" i="50"/>
  <c r="G290" i="50"/>
  <c r="H290" i="50"/>
  <c r="I290" i="50"/>
  <c r="J290" i="50"/>
  <c r="K290" i="50"/>
  <c r="E291" i="50"/>
  <c r="F291" i="50"/>
  <c r="G291" i="50"/>
  <c r="H291" i="50"/>
  <c r="I291" i="50"/>
  <c r="J291" i="50"/>
  <c r="K291" i="50"/>
  <c r="E292" i="50"/>
  <c r="F292" i="50"/>
  <c r="G292" i="50"/>
  <c r="H292" i="50"/>
  <c r="I292" i="50"/>
  <c r="J292" i="50"/>
  <c r="K292" i="50"/>
  <c r="E293" i="50"/>
  <c r="F293" i="50"/>
  <c r="G293" i="50"/>
  <c r="H293" i="50"/>
  <c r="I293" i="50"/>
  <c r="J293" i="50"/>
  <c r="K293" i="50"/>
  <c r="E294" i="50"/>
  <c r="F294" i="50"/>
  <c r="G294" i="50"/>
  <c r="H294" i="50"/>
  <c r="I294" i="50"/>
  <c r="J294" i="50"/>
  <c r="K294" i="50"/>
  <c r="E295" i="50"/>
  <c r="F295" i="50"/>
  <c r="G295" i="50"/>
  <c r="H295" i="50"/>
  <c r="I295" i="50"/>
  <c r="J295" i="50"/>
  <c r="K295" i="50"/>
  <c r="E296" i="50"/>
  <c r="F296" i="50"/>
  <c r="G296" i="50"/>
  <c r="H296" i="50"/>
  <c r="I296" i="50"/>
  <c r="J296" i="50"/>
  <c r="K296" i="50"/>
  <c r="E297" i="50"/>
  <c r="F297" i="50"/>
  <c r="G297" i="50"/>
  <c r="H297" i="50"/>
  <c r="I297" i="50"/>
  <c r="J297" i="50"/>
  <c r="K297" i="50"/>
  <c r="E298" i="50"/>
  <c r="F298" i="50"/>
  <c r="G298" i="50"/>
  <c r="H298" i="50"/>
  <c r="I298" i="50"/>
  <c r="J298" i="50"/>
  <c r="K298" i="50"/>
  <c r="E299" i="50"/>
  <c r="F299" i="50"/>
  <c r="G299" i="50"/>
  <c r="H299" i="50"/>
  <c r="I299" i="50"/>
  <c r="J299" i="50"/>
  <c r="K299" i="50"/>
  <c r="E300" i="50"/>
  <c r="F300" i="50"/>
  <c r="G300" i="50"/>
  <c r="H300" i="50"/>
  <c r="I300" i="50"/>
  <c r="J300" i="50"/>
  <c r="K300" i="50"/>
  <c r="E301" i="50"/>
  <c r="F301" i="50"/>
  <c r="G301" i="50"/>
  <c r="H301" i="50"/>
  <c r="I301" i="50"/>
  <c r="J301" i="50"/>
  <c r="K301" i="50"/>
  <c r="E302" i="50"/>
  <c r="F302" i="50"/>
  <c r="G302" i="50"/>
  <c r="H302" i="50"/>
  <c r="I302" i="50"/>
  <c r="J302" i="50"/>
  <c r="K302" i="50"/>
  <c r="E303" i="50"/>
  <c r="F303" i="50"/>
  <c r="G303" i="50"/>
  <c r="H303" i="50"/>
  <c r="I303" i="50"/>
  <c r="J303" i="50"/>
  <c r="K303" i="50"/>
  <c r="E304" i="50"/>
  <c r="F304" i="50"/>
  <c r="G304" i="50"/>
  <c r="H304" i="50"/>
  <c r="I304" i="50"/>
  <c r="J304" i="50"/>
  <c r="K304" i="50"/>
  <c r="E305" i="50"/>
  <c r="F305" i="50"/>
  <c r="G305" i="50"/>
  <c r="H305" i="50"/>
  <c r="I305" i="50"/>
  <c r="J305" i="50"/>
  <c r="K305" i="50"/>
  <c r="E306" i="50"/>
  <c r="F306" i="50"/>
  <c r="G306" i="50"/>
  <c r="H306" i="50"/>
  <c r="I306" i="50"/>
  <c r="J306" i="50"/>
  <c r="K306" i="50"/>
  <c r="E307" i="50"/>
  <c r="F307" i="50"/>
  <c r="G307" i="50"/>
  <c r="H307" i="50"/>
  <c r="I307" i="50"/>
  <c r="J307" i="50"/>
  <c r="K307" i="50"/>
  <c r="E308" i="50"/>
  <c r="F308" i="50"/>
  <c r="G308" i="50"/>
  <c r="H308" i="50"/>
  <c r="I308" i="50"/>
  <c r="J308" i="50"/>
  <c r="K308" i="50"/>
  <c r="E309" i="50"/>
  <c r="F309" i="50"/>
  <c r="G309" i="50"/>
  <c r="H309" i="50"/>
  <c r="I309" i="50"/>
  <c r="J309" i="50"/>
  <c r="K309" i="50"/>
  <c r="E310" i="50"/>
  <c r="F310" i="50"/>
  <c r="G310" i="50"/>
  <c r="H310" i="50"/>
  <c r="I310" i="50"/>
  <c r="J310" i="50"/>
  <c r="K310" i="50"/>
  <c r="E311" i="50"/>
  <c r="F311" i="50"/>
  <c r="G311" i="50"/>
  <c r="H311" i="50"/>
  <c r="I311" i="50"/>
  <c r="J311" i="50"/>
  <c r="K311" i="50"/>
  <c r="E312" i="50"/>
  <c r="F312" i="50"/>
  <c r="G312" i="50"/>
  <c r="H312" i="50"/>
  <c r="I312" i="50"/>
  <c r="J312" i="50"/>
  <c r="K312" i="50"/>
  <c r="E313" i="50"/>
  <c r="F313" i="50"/>
  <c r="G313" i="50"/>
  <c r="H313" i="50"/>
  <c r="I313" i="50"/>
  <c r="J313" i="50"/>
  <c r="K313" i="50"/>
  <c r="E314" i="50"/>
  <c r="F314" i="50"/>
  <c r="G314" i="50"/>
  <c r="H314" i="50"/>
  <c r="I314" i="50"/>
  <c r="J314" i="50"/>
  <c r="K314" i="50"/>
  <c r="E315" i="50"/>
  <c r="F315" i="50"/>
  <c r="G315" i="50"/>
  <c r="H315" i="50"/>
  <c r="I315" i="50"/>
  <c r="J315" i="50"/>
  <c r="K315" i="50"/>
  <c r="E316" i="50"/>
  <c r="F316" i="50"/>
  <c r="G316" i="50"/>
  <c r="H316" i="50"/>
  <c r="I316" i="50"/>
  <c r="J316" i="50"/>
  <c r="K316" i="50"/>
  <c r="E317" i="50"/>
  <c r="F317" i="50"/>
  <c r="G317" i="50"/>
  <c r="H317" i="50"/>
  <c r="I317" i="50"/>
  <c r="J317" i="50"/>
  <c r="K317" i="50"/>
  <c r="E318" i="50"/>
  <c r="F318" i="50"/>
  <c r="G318" i="50"/>
  <c r="H318" i="50"/>
  <c r="I318" i="50"/>
  <c r="J318" i="50"/>
  <c r="K318" i="50"/>
  <c r="E319" i="50"/>
  <c r="F319" i="50"/>
  <c r="G319" i="50"/>
  <c r="H319" i="50"/>
  <c r="I319" i="50"/>
  <c r="J319" i="50"/>
  <c r="K319" i="50"/>
  <c r="E320" i="50"/>
  <c r="F320" i="50"/>
  <c r="G320" i="50"/>
  <c r="H320" i="50"/>
  <c r="I320" i="50"/>
  <c r="J320" i="50"/>
  <c r="K320" i="50"/>
  <c r="E321" i="50"/>
  <c r="F321" i="50"/>
  <c r="G321" i="50"/>
  <c r="H321" i="50"/>
  <c r="I321" i="50"/>
  <c r="J321" i="50"/>
  <c r="K321" i="50"/>
  <c r="E322" i="50"/>
  <c r="F322" i="50"/>
  <c r="G322" i="50"/>
  <c r="H322" i="50"/>
  <c r="I322" i="50"/>
  <c r="J322" i="50"/>
  <c r="K322" i="50"/>
  <c r="E323" i="50"/>
  <c r="F323" i="50"/>
  <c r="G323" i="50"/>
  <c r="H323" i="50"/>
  <c r="I323" i="50"/>
  <c r="J323" i="50"/>
  <c r="K323" i="50"/>
  <c r="E324" i="50"/>
  <c r="F324" i="50"/>
  <c r="G324" i="50"/>
  <c r="H324" i="50"/>
  <c r="I324" i="50"/>
  <c r="J324" i="50"/>
  <c r="K324" i="50"/>
  <c r="E325" i="50"/>
  <c r="F325" i="50"/>
  <c r="G325" i="50"/>
  <c r="H325" i="50"/>
  <c r="I325" i="50"/>
  <c r="J325" i="50"/>
  <c r="K325" i="50"/>
  <c r="E326" i="50"/>
  <c r="F326" i="50"/>
  <c r="G326" i="50"/>
  <c r="H326" i="50"/>
  <c r="I326" i="50"/>
  <c r="J326" i="50"/>
  <c r="K326" i="50"/>
  <c r="E327" i="50"/>
  <c r="F327" i="50"/>
  <c r="G327" i="50"/>
  <c r="H327" i="50"/>
  <c r="I327" i="50"/>
  <c r="J327" i="50"/>
  <c r="K327" i="50"/>
  <c r="E328" i="50"/>
  <c r="F328" i="50"/>
  <c r="G328" i="50"/>
  <c r="H328" i="50"/>
  <c r="I328" i="50"/>
  <c r="J328" i="50"/>
  <c r="K328" i="50"/>
  <c r="E329" i="50"/>
  <c r="F329" i="50"/>
  <c r="G329" i="50"/>
  <c r="H329" i="50"/>
  <c r="I329" i="50"/>
  <c r="J329" i="50"/>
  <c r="K329" i="50"/>
  <c r="E330" i="50"/>
  <c r="F330" i="50"/>
  <c r="G330" i="50"/>
  <c r="H330" i="50"/>
  <c r="I330" i="50"/>
  <c r="J330" i="50"/>
  <c r="K330" i="50"/>
  <c r="E331" i="50"/>
  <c r="F331" i="50"/>
  <c r="G331" i="50"/>
  <c r="H331" i="50"/>
  <c r="I331" i="50"/>
  <c r="J331" i="50"/>
  <c r="K331" i="50"/>
  <c r="E332" i="50"/>
  <c r="F332" i="50"/>
  <c r="G332" i="50"/>
  <c r="H332" i="50"/>
  <c r="I332" i="50"/>
  <c r="J332" i="50"/>
  <c r="K332" i="50"/>
  <c r="E333" i="50"/>
  <c r="F333" i="50"/>
  <c r="G333" i="50"/>
  <c r="H333" i="50"/>
  <c r="I333" i="50"/>
  <c r="J333" i="50"/>
  <c r="K333" i="50"/>
  <c r="E334" i="50"/>
  <c r="F334" i="50"/>
  <c r="G334" i="50"/>
  <c r="H334" i="50"/>
  <c r="I334" i="50"/>
  <c r="J334" i="50"/>
  <c r="K334" i="50"/>
  <c r="E335" i="50"/>
  <c r="F335" i="50"/>
  <c r="G335" i="50"/>
  <c r="H335" i="50"/>
  <c r="I335" i="50"/>
  <c r="J335" i="50"/>
  <c r="K335" i="50"/>
  <c r="E336" i="50"/>
  <c r="F336" i="50"/>
  <c r="G336" i="50"/>
  <c r="H336" i="50"/>
  <c r="I336" i="50"/>
  <c r="J336" i="50"/>
  <c r="K336" i="50"/>
  <c r="E337" i="50"/>
  <c r="F337" i="50"/>
  <c r="G337" i="50"/>
  <c r="H337" i="50"/>
  <c r="I337" i="50"/>
  <c r="J337" i="50"/>
  <c r="K337" i="50"/>
  <c r="E338" i="50"/>
  <c r="F338" i="50"/>
  <c r="G338" i="50"/>
  <c r="H338" i="50"/>
  <c r="I338" i="50"/>
  <c r="J338" i="50"/>
  <c r="K338" i="50"/>
  <c r="E339" i="50"/>
  <c r="F339" i="50"/>
  <c r="G339" i="50"/>
  <c r="H339" i="50"/>
  <c r="I339" i="50"/>
  <c r="J339" i="50"/>
  <c r="K339" i="50"/>
  <c r="E340" i="50"/>
  <c r="F340" i="50"/>
  <c r="G340" i="50"/>
  <c r="H340" i="50"/>
  <c r="I340" i="50"/>
  <c r="J340" i="50"/>
  <c r="K340" i="50"/>
  <c r="E341" i="50"/>
  <c r="F341" i="50"/>
  <c r="G341" i="50"/>
  <c r="H341" i="50"/>
  <c r="I341" i="50"/>
  <c r="J341" i="50"/>
  <c r="K341" i="50"/>
  <c r="E342" i="50"/>
  <c r="F342" i="50"/>
  <c r="G342" i="50"/>
  <c r="H342" i="50"/>
  <c r="I342" i="50"/>
  <c r="J342" i="50"/>
  <c r="K342" i="50"/>
  <c r="E343" i="50"/>
  <c r="F343" i="50"/>
  <c r="G343" i="50"/>
  <c r="H343" i="50"/>
  <c r="I343" i="50"/>
  <c r="J343" i="50"/>
  <c r="K343" i="50"/>
  <c r="E344" i="50"/>
  <c r="F344" i="50"/>
  <c r="G344" i="50"/>
  <c r="H344" i="50"/>
  <c r="I344" i="50"/>
  <c r="J344" i="50"/>
  <c r="K344" i="50"/>
  <c r="E345" i="50"/>
  <c r="F345" i="50"/>
  <c r="G345" i="50"/>
  <c r="H345" i="50"/>
  <c r="I345" i="50"/>
  <c r="J345" i="50"/>
  <c r="K345" i="50"/>
  <c r="E346" i="50"/>
  <c r="F346" i="50"/>
  <c r="G346" i="50"/>
  <c r="H346" i="50"/>
  <c r="I346" i="50"/>
  <c r="J346" i="50"/>
  <c r="K346" i="50"/>
  <c r="E347" i="50"/>
  <c r="F347" i="50"/>
  <c r="G347" i="50"/>
  <c r="H347" i="50"/>
  <c r="I347" i="50"/>
  <c r="J347" i="50"/>
  <c r="K347" i="50"/>
  <c r="E348" i="50"/>
  <c r="F348" i="50"/>
  <c r="G348" i="50"/>
  <c r="H348" i="50"/>
  <c r="I348" i="50"/>
  <c r="J348" i="50"/>
  <c r="K348" i="50"/>
  <c r="E349" i="50"/>
  <c r="F349" i="50"/>
  <c r="G349" i="50"/>
  <c r="H349" i="50"/>
  <c r="I349" i="50"/>
  <c r="J349" i="50"/>
  <c r="K349" i="50"/>
  <c r="E350" i="50"/>
  <c r="F350" i="50"/>
  <c r="G350" i="50"/>
  <c r="H350" i="50"/>
  <c r="I350" i="50"/>
  <c r="J350" i="50"/>
  <c r="K350" i="50"/>
  <c r="E351" i="50"/>
  <c r="F351" i="50"/>
  <c r="G351" i="50"/>
  <c r="H351" i="50"/>
  <c r="I351" i="50"/>
  <c r="J351" i="50"/>
  <c r="K351" i="50"/>
  <c r="E352" i="50"/>
  <c r="F352" i="50"/>
  <c r="G352" i="50"/>
  <c r="H352" i="50"/>
  <c r="I352" i="50"/>
  <c r="J352" i="50"/>
  <c r="K352" i="50"/>
  <c r="E353" i="50"/>
  <c r="F353" i="50"/>
  <c r="G353" i="50"/>
  <c r="H353" i="50"/>
  <c r="I353" i="50"/>
  <c r="J353" i="50"/>
  <c r="K353" i="50"/>
  <c r="E354" i="50"/>
  <c r="F354" i="50"/>
  <c r="G354" i="50"/>
  <c r="H354" i="50"/>
  <c r="I354" i="50"/>
  <c r="J354" i="50"/>
  <c r="K354" i="50"/>
  <c r="E355" i="50"/>
  <c r="F355" i="50"/>
  <c r="G355" i="50"/>
  <c r="H355" i="50"/>
  <c r="I355" i="50"/>
  <c r="J355" i="50"/>
  <c r="K355" i="50"/>
  <c r="E356" i="50"/>
  <c r="F356" i="50"/>
  <c r="G356" i="50"/>
  <c r="H356" i="50"/>
  <c r="I356" i="50"/>
  <c r="J356" i="50"/>
  <c r="K356" i="50"/>
  <c r="E357" i="50"/>
  <c r="F357" i="50"/>
  <c r="G357" i="50"/>
  <c r="H357" i="50"/>
  <c r="I357" i="50"/>
  <c r="J357" i="50"/>
  <c r="K357" i="50"/>
  <c r="E358" i="50"/>
  <c r="F358" i="50"/>
  <c r="G358" i="50"/>
  <c r="H358" i="50"/>
  <c r="I358" i="50"/>
  <c r="J358" i="50"/>
  <c r="K358" i="50"/>
  <c r="E359" i="50"/>
  <c r="F359" i="50"/>
  <c r="G359" i="50"/>
  <c r="H359" i="50"/>
  <c r="I359" i="50"/>
  <c r="J359" i="50"/>
  <c r="K359" i="50"/>
  <c r="E360" i="50"/>
  <c r="F360" i="50"/>
  <c r="G360" i="50"/>
  <c r="H360" i="50"/>
  <c r="I360" i="50"/>
  <c r="J360" i="50"/>
  <c r="K360" i="50"/>
  <c r="E361" i="50"/>
  <c r="F361" i="50"/>
  <c r="G361" i="50"/>
  <c r="H361" i="50"/>
  <c r="I361" i="50"/>
  <c r="J361" i="50"/>
  <c r="K361" i="50"/>
  <c r="E362" i="50"/>
  <c r="F362" i="50"/>
  <c r="G362" i="50"/>
  <c r="H362" i="50"/>
  <c r="I362" i="50"/>
  <c r="J362" i="50"/>
  <c r="K362" i="50"/>
  <c r="E363" i="50"/>
  <c r="F363" i="50"/>
  <c r="G363" i="50"/>
  <c r="H363" i="50"/>
  <c r="I363" i="50"/>
  <c r="J363" i="50"/>
  <c r="K363" i="50"/>
  <c r="E364" i="50"/>
  <c r="F364" i="50"/>
  <c r="G364" i="50"/>
  <c r="H364" i="50"/>
  <c r="I364" i="50"/>
  <c r="J364" i="50"/>
  <c r="K364" i="50"/>
  <c r="E365" i="50"/>
  <c r="F365" i="50"/>
  <c r="G365" i="50"/>
  <c r="H365" i="50"/>
  <c r="I365" i="50"/>
  <c r="J365" i="50"/>
  <c r="K365" i="50"/>
  <c r="E366" i="50"/>
  <c r="F366" i="50"/>
  <c r="G366" i="50"/>
  <c r="H366" i="50"/>
  <c r="I366" i="50"/>
  <c r="J366" i="50"/>
  <c r="K366" i="50"/>
  <c r="E367" i="50"/>
  <c r="F367" i="50"/>
  <c r="G367" i="50"/>
  <c r="H367" i="50"/>
  <c r="I367" i="50"/>
  <c r="J367" i="50"/>
  <c r="K367" i="50"/>
  <c r="E368" i="50"/>
  <c r="F368" i="50"/>
  <c r="G368" i="50"/>
  <c r="H368" i="50"/>
  <c r="I368" i="50"/>
  <c r="J368" i="50"/>
  <c r="K368" i="50"/>
  <c r="E369" i="50"/>
  <c r="F369" i="50"/>
  <c r="G369" i="50"/>
  <c r="H369" i="50"/>
  <c r="I369" i="50"/>
  <c r="J369" i="50"/>
  <c r="K369" i="50"/>
  <c r="E370" i="50"/>
  <c r="F370" i="50"/>
  <c r="G370" i="50"/>
  <c r="H370" i="50"/>
  <c r="I370" i="50"/>
  <c r="J370" i="50"/>
  <c r="K370" i="50"/>
  <c r="E371" i="50"/>
  <c r="F371" i="50"/>
  <c r="G371" i="50"/>
  <c r="H371" i="50"/>
  <c r="I371" i="50"/>
  <c r="J371" i="50"/>
  <c r="K371" i="50"/>
  <c r="E372" i="50"/>
  <c r="F372" i="50"/>
  <c r="G372" i="50"/>
  <c r="H372" i="50"/>
  <c r="I372" i="50"/>
  <c r="J372" i="50"/>
  <c r="K372" i="50"/>
  <c r="E373" i="50"/>
  <c r="F373" i="50"/>
  <c r="G373" i="50"/>
  <c r="H373" i="50"/>
  <c r="I373" i="50"/>
  <c r="J373" i="50"/>
  <c r="K373" i="50"/>
  <c r="E374" i="50"/>
  <c r="F374" i="50"/>
  <c r="G374" i="50"/>
  <c r="H374" i="50"/>
  <c r="I374" i="50"/>
  <c r="J374" i="50"/>
  <c r="K374" i="50"/>
  <c r="E375" i="50"/>
  <c r="F375" i="50"/>
  <c r="G375" i="50"/>
  <c r="H375" i="50"/>
  <c r="I375" i="50"/>
  <c r="J375" i="50"/>
  <c r="K375" i="50"/>
  <c r="E376" i="50"/>
  <c r="F376" i="50"/>
  <c r="G376" i="50"/>
  <c r="H376" i="50"/>
  <c r="I376" i="50"/>
  <c r="J376" i="50"/>
  <c r="K376" i="50"/>
  <c r="E377" i="50"/>
  <c r="F377" i="50"/>
  <c r="G377" i="50"/>
  <c r="H377" i="50"/>
  <c r="I377" i="50"/>
  <c r="J377" i="50"/>
  <c r="K377" i="50"/>
  <c r="E378" i="50"/>
  <c r="F378" i="50"/>
  <c r="G378" i="50"/>
  <c r="H378" i="50"/>
  <c r="I378" i="50"/>
  <c r="J378" i="50"/>
  <c r="K378" i="50"/>
  <c r="E379" i="50"/>
  <c r="F379" i="50"/>
  <c r="G379" i="50"/>
  <c r="H379" i="50"/>
  <c r="I379" i="50"/>
  <c r="J379" i="50"/>
  <c r="K379" i="50"/>
  <c r="E380" i="50"/>
  <c r="F380" i="50"/>
  <c r="G380" i="50"/>
  <c r="H380" i="50"/>
  <c r="I380" i="50"/>
  <c r="J380" i="50"/>
  <c r="K380" i="50"/>
  <c r="E381" i="50"/>
  <c r="F381" i="50"/>
  <c r="G381" i="50"/>
  <c r="H381" i="50"/>
  <c r="I381" i="50"/>
  <c r="J381" i="50"/>
  <c r="K381" i="50"/>
  <c r="E382" i="50"/>
  <c r="F382" i="50"/>
  <c r="G382" i="50"/>
  <c r="H382" i="50"/>
  <c r="I382" i="50"/>
  <c r="J382" i="50"/>
  <c r="K382" i="50"/>
  <c r="E383" i="50"/>
  <c r="F383" i="50"/>
  <c r="G383" i="50"/>
  <c r="H383" i="50"/>
  <c r="I383" i="50"/>
  <c r="J383" i="50"/>
  <c r="K383" i="50"/>
  <c r="E384" i="50"/>
  <c r="F384" i="50"/>
  <c r="G384" i="50"/>
  <c r="H384" i="50"/>
  <c r="I384" i="50"/>
  <c r="J384" i="50"/>
  <c r="K384" i="50"/>
  <c r="E385" i="50"/>
  <c r="F385" i="50"/>
  <c r="G385" i="50"/>
  <c r="H385" i="50"/>
  <c r="I385" i="50"/>
  <c r="J385" i="50"/>
  <c r="K385" i="50"/>
  <c r="E386" i="50"/>
  <c r="F386" i="50"/>
  <c r="G386" i="50"/>
  <c r="H386" i="50"/>
  <c r="I386" i="50"/>
  <c r="J386" i="50"/>
  <c r="K386" i="50"/>
  <c r="E387" i="50"/>
  <c r="F387" i="50"/>
  <c r="G387" i="50"/>
  <c r="H387" i="50"/>
  <c r="I387" i="50"/>
  <c r="J387" i="50"/>
  <c r="K387" i="50"/>
  <c r="E388" i="50"/>
  <c r="F388" i="50"/>
  <c r="G388" i="50"/>
  <c r="H388" i="50"/>
  <c r="I388" i="50"/>
  <c r="J388" i="50"/>
  <c r="K388" i="50"/>
  <c r="E389" i="50"/>
  <c r="F389" i="50"/>
  <c r="G389" i="50"/>
  <c r="H389" i="50"/>
  <c r="I389" i="50"/>
  <c r="J389" i="50"/>
  <c r="K389" i="50"/>
  <c r="E390" i="50"/>
  <c r="F390" i="50"/>
  <c r="G390" i="50"/>
  <c r="H390" i="50"/>
  <c r="I390" i="50"/>
  <c r="J390" i="50"/>
  <c r="K390" i="50"/>
  <c r="E391" i="50"/>
  <c r="F391" i="50"/>
  <c r="G391" i="50"/>
  <c r="H391" i="50"/>
  <c r="I391" i="50"/>
  <c r="J391" i="50"/>
  <c r="K391" i="50"/>
  <c r="E392" i="50"/>
  <c r="F392" i="50"/>
  <c r="G392" i="50"/>
  <c r="H392" i="50"/>
  <c r="I392" i="50"/>
  <c r="J392" i="50"/>
  <c r="K392" i="50"/>
  <c r="E393" i="50"/>
  <c r="F393" i="50"/>
  <c r="G393" i="50"/>
  <c r="H393" i="50"/>
  <c r="I393" i="50"/>
  <c r="J393" i="50"/>
  <c r="K393" i="50"/>
  <c r="E394" i="50"/>
  <c r="F394" i="50"/>
  <c r="G394" i="50"/>
  <c r="H394" i="50"/>
  <c r="I394" i="50"/>
  <c r="J394" i="50"/>
  <c r="K394" i="50"/>
  <c r="E395" i="50"/>
  <c r="F395" i="50"/>
  <c r="G395" i="50"/>
  <c r="H395" i="50"/>
  <c r="I395" i="50"/>
  <c r="J395" i="50"/>
  <c r="K395" i="50"/>
  <c r="E396" i="50"/>
  <c r="F396" i="50"/>
  <c r="G396" i="50"/>
  <c r="H396" i="50"/>
  <c r="I396" i="50"/>
  <c r="J396" i="50"/>
  <c r="K396" i="50"/>
  <c r="E397" i="50"/>
  <c r="F397" i="50"/>
  <c r="G397" i="50"/>
  <c r="H397" i="50"/>
  <c r="I397" i="50"/>
  <c r="J397" i="50"/>
  <c r="K397" i="50"/>
  <c r="E398" i="50"/>
  <c r="F398" i="50"/>
  <c r="G398" i="50"/>
  <c r="H398" i="50"/>
  <c r="I398" i="50"/>
  <c r="J398" i="50"/>
  <c r="K398" i="50"/>
  <c r="E399" i="50"/>
  <c r="F399" i="50"/>
  <c r="G399" i="50"/>
  <c r="H399" i="50"/>
  <c r="I399" i="50"/>
  <c r="J399" i="50"/>
  <c r="K399" i="50"/>
  <c r="E400" i="50"/>
  <c r="F400" i="50"/>
  <c r="G400" i="50"/>
  <c r="H400" i="50"/>
  <c r="I400" i="50"/>
  <c r="J400" i="50"/>
  <c r="K400" i="50"/>
  <c r="E401" i="50"/>
  <c r="F401" i="50"/>
  <c r="G401" i="50"/>
  <c r="H401" i="50"/>
  <c r="I401" i="50"/>
  <c r="J401" i="50"/>
  <c r="K401" i="50"/>
  <c r="E402" i="50"/>
  <c r="F402" i="50"/>
  <c r="G402" i="50"/>
  <c r="H402" i="50"/>
  <c r="I402" i="50"/>
  <c r="J402" i="50"/>
  <c r="K402" i="50"/>
  <c r="E403" i="50"/>
  <c r="F403" i="50"/>
  <c r="G403" i="50"/>
  <c r="H403" i="50"/>
  <c r="I403" i="50"/>
  <c r="J403" i="50"/>
  <c r="K403" i="50"/>
  <c r="E404" i="50"/>
  <c r="F404" i="50"/>
  <c r="G404" i="50"/>
  <c r="H404" i="50"/>
  <c r="I404" i="50"/>
  <c r="J404" i="50"/>
  <c r="K404" i="50"/>
  <c r="E405" i="50"/>
  <c r="F405" i="50"/>
  <c r="G405" i="50"/>
  <c r="H405" i="50"/>
  <c r="I405" i="50"/>
  <c r="J405" i="50"/>
  <c r="K405" i="50"/>
  <c r="E406" i="50"/>
  <c r="F406" i="50"/>
  <c r="G406" i="50"/>
  <c r="H406" i="50"/>
  <c r="I406" i="50"/>
  <c r="J406" i="50"/>
  <c r="K406" i="50"/>
  <c r="E407" i="50"/>
  <c r="F407" i="50"/>
  <c r="G407" i="50"/>
  <c r="H407" i="50"/>
  <c r="I407" i="50"/>
  <c r="J407" i="50"/>
  <c r="K407" i="50"/>
  <c r="E408" i="50"/>
  <c r="F408" i="50"/>
  <c r="G408" i="50"/>
  <c r="H408" i="50"/>
  <c r="I408" i="50"/>
  <c r="J408" i="50"/>
  <c r="K408" i="50"/>
  <c r="E409" i="50"/>
  <c r="F409" i="50"/>
  <c r="G409" i="50"/>
  <c r="H409" i="50"/>
  <c r="I409" i="50"/>
  <c r="J409" i="50"/>
  <c r="K409" i="50"/>
  <c r="E410" i="50"/>
  <c r="F410" i="50"/>
  <c r="G410" i="50"/>
  <c r="H410" i="50"/>
  <c r="I410" i="50"/>
  <c r="J410" i="50"/>
  <c r="K410" i="50"/>
  <c r="E411" i="50"/>
  <c r="F411" i="50"/>
  <c r="G411" i="50"/>
  <c r="H411" i="50"/>
  <c r="I411" i="50"/>
  <c r="J411" i="50"/>
  <c r="K411" i="50"/>
  <c r="E412" i="50"/>
  <c r="F412" i="50"/>
  <c r="G412" i="50"/>
  <c r="H412" i="50"/>
  <c r="I412" i="50"/>
  <c r="J412" i="50"/>
  <c r="K412" i="50"/>
  <c r="E413" i="50"/>
  <c r="F413" i="50"/>
  <c r="G413" i="50"/>
  <c r="H413" i="50"/>
  <c r="I413" i="50"/>
  <c r="J413" i="50"/>
  <c r="K413" i="50"/>
  <c r="E414" i="50"/>
  <c r="F414" i="50"/>
  <c r="G414" i="50"/>
  <c r="H414" i="50"/>
  <c r="I414" i="50"/>
  <c r="J414" i="50"/>
  <c r="K414" i="50"/>
  <c r="E415" i="50"/>
  <c r="F415" i="50"/>
  <c r="G415" i="50"/>
  <c r="H415" i="50"/>
  <c r="I415" i="50"/>
  <c r="J415" i="50"/>
  <c r="K415" i="50"/>
  <c r="E416" i="50"/>
  <c r="F416" i="50"/>
  <c r="G416" i="50"/>
  <c r="H416" i="50"/>
  <c r="I416" i="50"/>
  <c r="J416" i="50"/>
  <c r="K416" i="50"/>
  <c r="E417" i="50"/>
  <c r="F417" i="50"/>
  <c r="G417" i="50"/>
  <c r="H417" i="50"/>
  <c r="I417" i="50"/>
  <c r="J417" i="50"/>
  <c r="K417" i="50"/>
  <c r="E418" i="50"/>
  <c r="F418" i="50"/>
  <c r="G418" i="50"/>
  <c r="H418" i="50"/>
  <c r="I418" i="50"/>
  <c r="J418" i="50"/>
  <c r="K418" i="50"/>
  <c r="E419" i="50"/>
  <c r="F419" i="50"/>
  <c r="G419" i="50"/>
  <c r="H419" i="50"/>
  <c r="I419" i="50"/>
  <c r="J419" i="50"/>
  <c r="K419" i="50"/>
  <c r="E420" i="50"/>
  <c r="F420" i="50"/>
  <c r="G420" i="50"/>
  <c r="H420" i="50"/>
  <c r="I420" i="50"/>
  <c r="J420" i="50"/>
  <c r="K420" i="50"/>
  <c r="E421" i="50"/>
  <c r="F421" i="50"/>
  <c r="G421" i="50"/>
  <c r="H421" i="50"/>
  <c r="I421" i="50"/>
  <c r="J421" i="50"/>
  <c r="K421" i="50"/>
  <c r="E422" i="50"/>
  <c r="F422" i="50"/>
  <c r="G422" i="50"/>
  <c r="H422" i="50"/>
  <c r="I422" i="50"/>
  <c r="J422" i="50"/>
  <c r="K422" i="50"/>
  <c r="E423" i="50"/>
  <c r="F423" i="50"/>
  <c r="G423" i="50"/>
  <c r="H423" i="50"/>
  <c r="I423" i="50"/>
  <c r="J423" i="50"/>
  <c r="K423" i="50"/>
  <c r="E424" i="50"/>
  <c r="F424" i="50"/>
  <c r="G424" i="50"/>
  <c r="H424" i="50"/>
  <c r="I424" i="50"/>
  <c r="J424" i="50"/>
  <c r="K424" i="50"/>
  <c r="E425" i="50"/>
  <c r="F425" i="50"/>
  <c r="G425" i="50"/>
  <c r="H425" i="50"/>
  <c r="I425" i="50"/>
  <c r="J425" i="50"/>
  <c r="K425" i="50"/>
  <c r="E426" i="50"/>
  <c r="F426" i="50"/>
  <c r="G426" i="50"/>
  <c r="H426" i="50"/>
  <c r="I426" i="50"/>
  <c r="J426" i="50"/>
  <c r="K426" i="50"/>
  <c r="E427" i="50"/>
  <c r="F427" i="50"/>
  <c r="G427" i="50"/>
  <c r="H427" i="50"/>
  <c r="I427" i="50"/>
  <c r="J427" i="50"/>
  <c r="K427" i="50"/>
  <c r="E428" i="50"/>
  <c r="F428" i="50"/>
  <c r="G428" i="50"/>
  <c r="H428" i="50"/>
  <c r="I428" i="50"/>
  <c r="J428" i="50"/>
  <c r="K428" i="50"/>
  <c r="E429" i="50"/>
  <c r="F429" i="50"/>
  <c r="G429" i="50"/>
  <c r="H429" i="50"/>
  <c r="I429" i="50"/>
  <c r="J429" i="50"/>
  <c r="K429" i="50"/>
  <c r="E430" i="50"/>
  <c r="F430" i="50"/>
  <c r="G430" i="50"/>
  <c r="H430" i="50"/>
  <c r="I430" i="50"/>
  <c r="J430" i="50"/>
  <c r="K430" i="50"/>
  <c r="E431" i="50"/>
  <c r="F431" i="50"/>
  <c r="G431" i="50"/>
  <c r="H431" i="50"/>
  <c r="I431" i="50"/>
  <c r="J431" i="50"/>
  <c r="K431" i="50"/>
  <c r="E432" i="50"/>
  <c r="F432" i="50"/>
  <c r="G432" i="50"/>
  <c r="H432" i="50"/>
  <c r="I432" i="50"/>
  <c r="J432" i="50"/>
  <c r="K432" i="50"/>
  <c r="E433" i="50"/>
  <c r="F433" i="50"/>
  <c r="G433" i="50"/>
  <c r="H433" i="50"/>
  <c r="I433" i="50"/>
  <c r="J433" i="50"/>
  <c r="K433" i="50"/>
  <c r="E434" i="50"/>
  <c r="F434" i="50"/>
  <c r="G434" i="50"/>
  <c r="H434" i="50"/>
  <c r="I434" i="50"/>
  <c r="J434" i="50"/>
  <c r="K434" i="50"/>
  <c r="E435" i="50"/>
  <c r="F435" i="50"/>
  <c r="G435" i="50"/>
  <c r="H435" i="50"/>
  <c r="I435" i="50"/>
  <c r="J435" i="50"/>
  <c r="K435" i="50"/>
  <c r="E436" i="50"/>
  <c r="F436" i="50"/>
  <c r="G436" i="50"/>
  <c r="H436" i="50"/>
  <c r="I436" i="50"/>
  <c r="J436" i="50"/>
  <c r="K436" i="50"/>
  <c r="E437" i="50"/>
  <c r="F437" i="50"/>
  <c r="G437" i="50"/>
  <c r="H437" i="50"/>
  <c r="I437" i="50"/>
  <c r="J437" i="50"/>
  <c r="K437" i="50"/>
  <c r="E438" i="50"/>
  <c r="F438" i="50"/>
  <c r="G438" i="50"/>
  <c r="H438" i="50"/>
  <c r="I438" i="50"/>
  <c r="J438" i="50"/>
  <c r="K438" i="50"/>
  <c r="E439" i="50"/>
  <c r="F439" i="50"/>
  <c r="G439" i="50"/>
  <c r="H439" i="50"/>
  <c r="I439" i="50"/>
  <c r="J439" i="50"/>
  <c r="K439" i="50"/>
  <c r="E440" i="50"/>
  <c r="F440" i="50"/>
  <c r="G440" i="50"/>
  <c r="H440" i="50"/>
  <c r="I440" i="50"/>
  <c r="J440" i="50"/>
  <c r="K440" i="50"/>
  <c r="E441" i="50"/>
  <c r="F441" i="50"/>
  <c r="G441" i="50"/>
  <c r="H441" i="50"/>
  <c r="I441" i="50"/>
  <c r="J441" i="50"/>
  <c r="K441" i="50"/>
  <c r="E442" i="50"/>
  <c r="F442" i="50"/>
  <c r="G442" i="50"/>
  <c r="H442" i="50"/>
  <c r="I442" i="50"/>
  <c r="J442" i="50"/>
  <c r="K442" i="50"/>
  <c r="E443" i="50"/>
  <c r="F443" i="50"/>
  <c r="G443" i="50"/>
  <c r="H443" i="50"/>
  <c r="I443" i="50"/>
  <c r="J443" i="50"/>
  <c r="K443" i="50"/>
  <c r="E444" i="50"/>
  <c r="F444" i="50"/>
  <c r="G444" i="50"/>
  <c r="H444" i="50"/>
  <c r="I444" i="50"/>
  <c r="J444" i="50"/>
  <c r="K444" i="50"/>
  <c r="E445" i="50"/>
  <c r="F445" i="50"/>
  <c r="G445" i="50"/>
  <c r="H445" i="50"/>
  <c r="I445" i="50"/>
  <c r="J445" i="50"/>
  <c r="K445" i="50"/>
  <c r="E446" i="50"/>
  <c r="F446" i="50"/>
  <c r="G446" i="50"/>
  <c r="H446" i="50"/>
  <c r="I446" i="50"/>
  <c r="J446" i="50"/>
  <c r="K446" i="50"/>
  <c r="E447" i="50"/>
  <c r="F447" i="50"/>
  <c r="G447" i="50"/>
  <c r="H447" i="50"/>
  <c r="I447" i="50"/>
  <c r="J447" i="50"/>
  <c r="K447" i="50"/>
  <c r="E448" i="50"/>
  <c r="F448" i="50"/>
  <c r="G448" i="50"/>
  <c r="H448" i="50"/>
  <c r="I448" i="50"/>
  <c r="J448" i="50"/>
  <c r="K448" i="50"/>
  <c r="E449" i="50"/>
  <c r="F449" i="50"/>
  <c r="G449" i="50"/>
  <c r="H449" i="50"/>
  <c r="I449" i="50"/>
  <c r="J449" i="50"/>
  <c r="K449" i="50"/>
  <c r="E450" i="50"/>
  <c r="F450" i="50"/>
  <c r="G450" i="50"/>
  <c r="H450" i="50"/>
  <c r="I450" i="50"/>
  <c r="J450" i="50"/>
  <c r="K450" i="50"/>
  <c r="E451" i="50"/>
  <c r="F451" i="50"/>
  <c r="G451" i="50"/>
  <c r="H451" i="50"/>
  <c r="I451" i="50"/>
  <c r="J451" i="50"/>
  <c r="K451" i="50"/>
  <c r="E452" i="50"/>
  <c r="F452" i="50"/>
  <c r="G452" i="50"/>
  <c r="H452" i="50"/>
  <c r="I452" i="50"/>
  <c r="J452" i="50"/>
  <c r="K452" i="50"/>
  <c r="E453" i="50"/>
  <c r="F453" i="50"/>
  <c r="G453" i="50"/>
  <c r="H453" i="50"/>
  <c r="I453" i="50"/>
  <c r="J453" i="50"/>
  <c r="K453" i="50"/>
  <c r="E454" i="50"/>
  <c r="F454" i="50"/>
  <c r="G454" i="50"/>
  <c r="H454" i="50"/>
  <c r="I454" i="50"/>
  <c r="J454" i="50"/>
  <c r="K454" i="50"/>
  <c r="E455" i="50"/>
  <c r="F455" i="50"/>
  <c r="G455" i="50"/>
  <c r="H455" i="50"/>
  <c r="I455" i="50"/>
  <c r="J455" i="50"/>
  <c r="K455" i="50"/>
  <c r="E456" i="50"/>
  <c r="F456" i="50"/>
  <c r="G456" i="50"/>
  <c r="H456" i="50"/>
  <c r="I456" i="50"/>
  <c r="J456" i="50"/>
  <c r="K456" i="50"/>
  <c r="E457" i="50"/>
  <c r="F457" i="50"/>
  <c r="G457" i="50"/>
  <c r="H457" i="50"/>
  <c r="I457" i="50"/>
  <c r="J457" i="50"/>
  <c r="K457" i="50"/>
  <c r="E458" i="50"/>
  <c r="F458" i="50"/>
  <c r="G458" i="50"/>
  <c r="H458" i="50"/>
  <c r="I458" i="50"/>
  <c r="J458" i="50"/>
  <c r="K458" i="50"/>
  <c r="E459" i="50"/>
  <c r="F459" i="50"/>
  <c r="G459" i="50"/>
  <c r="H459" i="50"/>
  <c r="I459" i="50"/>
  <c r="J459" i="50"/>
  <c r="K459" i="50"/>
  <c r="E460" i="50"/>
  <c r="F460" i="50"/>
  <c r="G460" i="50"/>
  <c r="H460" i="50"/>
  <c r="I460" i="50"/>
  <c r="J460" i="50"/>
  <c r="K460" i="50"/>
  <c r="E461" i="50"/>
  <c r="F461" i="50"/>
  <c r="G461" i="50"/>
  <c r="H461" i="50"/>
  <c r="I461" i="50"/>
  <c r="J461" i="50"/>
  <c r="K461" i="50"/>
  <c r="E462" i="50"/>
  <c r="F462" i="50"/>
  <c r="G462" i="50"/>
  <c r="H462" i="50"/>
  <c r="I462" i="50"/>
  <c r="J462" i="50"/>
  <c r="K462" i="50"/>
  <c r="E463" i="50"/>
  <c r="F463" i="50"/>
  <c r="G463" i="50"/>
  <c r="H463" i="50"/>
  <c r="I463" i="50"/>
  <c r="J463" i="50"/>
  <c r="K463" i="50"/>
  <c r="E464" i="50"/>
  <c r="F464" i="50"/>
  <c r="G464" i="50"/>
  <c r="H464" i="50"/>
  <c r="I464" i="50"/>
  <c r="J464" i="50"/>
  <c r="K464" i="50"/>
  <c r="E465" i="50"/>
  <c r="F465" i="50"/>
  <c r="G465" i="50"/>
  <c r="H465" i="50"/>
  <c r="I465" i="50"/>
  <c r="J465" i="50"/>
  <c r="K465" i="50"/>
  <c r="E466" i="50"/>
  <c r="F466" i="50"/>
  <c r="G466" i="50"/>
  <c r="H466" i="50"/>
  <c r="I466" i="50"/>
  <c r="J466" i="50"/>
  <c r="K466" i="50"/>
  <c r="E467" i="50"/>
  <c r="F467" i="50"/>
  <c r="G467" i="50"/>
  <c r="H467" i="50"/>
  <c r="I467" i="50"/>
  <c r="J467" i="50"/>
  <c r="K467" i="50"/>
  <c r="E468" i="50"/>
  <c r="F468" i="50"/>
  <c r="G468" i="50"/>
  <c r="H468" i="50"/>
  <c r="I468" i="50"/>
  <c r="J468" i="50"/>
  <c r="K468" i="50"/>
  <c r="E469" i="50"/>
  <c r="F469" i="50"/>
  <c r="G469" i="50"/>
  <c r="H469" i="50"/>
  <c r="I469" i="50"/>
  <c r="J469" i="50"/>
  <c r="K469" i="50"/>
  <c r="E470" i="50"/>
  <c r="F470" i="50"/>
  <c r="G470" i="50"/>
  <c r="H470" i="50"/>
  <c r="I470" i="50"/>
  <c r="J470" i="50"/>
  <c r="K470" i="50"/>
  <c r="E471" i="50"/>
  <c r="F471" i="50"/>
  <c r="G471" i="50"/>
  <c r="H471" i="50"/>
  <c r="I471" i="50"/>
  <c r="J471" i="50"/>
  <c r="K471" i="50"/>
  <c r="E472" i="50"/>
  <c r="F472" i="50"/>
  <c r="G472" i="50"/>
  <c r="H472" i="50"/>
  <c r="I472" i="50"/>
  <c r="J472" i="50"/>
  <c r="K472" i="50"/>
  <c r="E473" i="50"/>
  <c r="F473" i="50"/>
  <c r="G473" i="50"/>
  <c r="H473" i="50"/>
  <c r="I473" i="50"/>
  <c r="J473" i="50"/>
  <c r="K473" i="50"/>
  <c r="E474" i="50"/>
  <c r="F474" i="50"/>
  <c r="G474" i="50"/>
  <c r="H474" i="50"/>
  <c r="I474" i="50"/>
  <c r="J474" i="50"/>
  <c r="K474" i="50"/>
  <c r="E475" i="50"/>
  <c r="F475" i="50"/>
  <c r="G475" i="50"/>
  <c r="H475" i="50"/>
  <c r="I475" i="50"/>
  <c r="J475" i="50"/>
  <c r="K475" i="50"/>
  <c r="E476" i="50"/>
  <c r="F476" i="50"/>
  <c r="G476" i="50"/>
  <c r="H476" i="50"/>
  <c r="I476" i="50"/>
  <c r="J476" i="50"/>
  <c r="K476" i="50"/>
  <c r="E477" i="50"/>
  <c r="F477" i="50"/>
  <c r="G477" i="50"/>
  <c r="H477" i="50"/>
  <c r="I477" i="50"/>
  <c r="J477" i="50"/>
  <c r="K477" i="50"/>
  <c r="E478" i="50"/>
  <c r="F478" i="50"/>
  <c r="G478" i="50"/>
  <c r="H478" i="50"/>
  <c r="I478" i="50"/>
  <c r="J478" i="50"/>
  <c r="K478" i="50"/>
  <c r="E479" i="50"/>
  <c r="F479" i="50"/>
  <c r="G479" i="50"/>
  <c r="H479" i="50"/>
  <c r="I479" i="50"/>
  <c r="J479" i="50"/>
  <c r="K479" i="50"/>
  <c r="E480" i="50"/>
  <c r="F480" i="50"/>
  <c r="G480" i="50"/>
  <c r="H480" i="50"/>
  <c r="I480" i="50"/>
  <c r="J480" i="50"/>
  <c r="K480" i="50"/>
  <c r="E481" i="50"/>
  <c r="F481" i="50"/>
  <c r="G481" i="50"/>
  <c r="H481" i="50"/>
  <c r="I481" i="50"/>
  <c r="J481" i="50"/>
  <c r="K481" i="50"/>
  <c r="E482" i="50"/>
  <c r="F482" i="50"/>
  <c r="G482" i="50"/>
  <c r="H482" i="50"/>
  <c r="I482" i="50"/>
  <c r="J482" i="50"/>
  <c r="K482" i="50"/>
  <c r="E483" i="50"/>
  <c r="F483" i="50"/>
  <c r="G483" i="50"/>
  <c r="H483" i="50"/>
  <c r="I483" i="50"/>
  <c r="J483" i="50"/>
  <c r="K483" i="50"/>
  <c r="E484" i="50"/>
  <c r="F484" i="50"/>
  <c r="G484" i="50"/>
  <c r="H484" i="50"/>
  <c r="I484" i="50"/>
  <c r="J484" i="50"/>
  <c r="K484" i="50"/>
  <c r="E485" i="50"/>
  <c r="F485" i="50"/>
  <c r="G485" i="50"/>
  <c r="H485" i="50"/>
  <c r="I485" i="50"/>
  <c r="J485" i="50"/>
  <c r="K485" i="50"/>
  <c r="E486" i="50"/>
  <c r="F486" i="50"/>
  <c r="G486" i="50"/>
  <c r="H486" i="50"/>
  <c r="I486" i="50"/>
  <c r="J486" i="50"/>
  <c r="K486" i="50"/>
  <c r="E487" i="50"/>
  <c r="F487" i="50"/>
  <c r="G487" i="50"/>
  <c r="H487" i="50"/>
  <c r="I487" i="50"/>
  <c r="J487" i="50"/>
  <c r="K487" i="50"/>
  <c r="E488" i="50"/>
  <c r="F488" i="50"/>
  <c r="G488" i="50"/>
  <c r="H488" i="50"/>
  <c r="I488" i="50"/>
  <c r="J488" i="50"/>
  <c r="K488" i="50"/>
  <c r="E489" i="50"/>
  <c r="F489" i="50"/>
  <c r="G489" i="50"/>
  <c r="H489" i="50"/>
  <c r="I489" i="50"/>
  <c r="J489" i="50"/>
  <c r="K489" i="50"/>
  <c r="E490" i="50"/>
  <c r="F490" i="50"/>
  <c r="G490" i="50"/>
  <c r="H490" i="50"/>
  <c r="I490" i="50"/>
  <c r="J490" i="50"/>
  <c r="K490" i="50"/>
  <c r="E491" i="50"/>
  <c r="F491" i="50"/>
  <c r="G491" i="50"/>
  <c r="H491" i="50"/>
  <c r="I491" i="50"/>
  <c r="J491" i="50"/>
  <c r="K491" i="50"/>
  <c r="E492" i="50"/>
  <c r="F492" i="50"/>
  <c r="G492" i="50"/>
  <c r="H492" i="50"/>
  <c r="I492" i="50"/>
  <c r="J492" i="50"/>
  <c r="K492" i="50"/>
  <c r="E493" i="50"/>
  <c r="F493" i="50"/>
  <c r="G493" i="50"/>
  <c r="H493" i="50"/>
  <c r="I493" i="50"/>
  <c r="J493" i="50"/>
  <c r="K493" i="50"/>
  <c r="E494" i="50"/>
  <c r="F494" i="50"/>
  <c r="G494" i="50"/>
  <c r="H494" i="50"/>
  <c r="I494" i="50"/>
  <c r="J494" i="50"/>
  <c r="K494" i="50"/>
  <c r="E495" i="50"/>
  <c r="F495" i="50"/>
  <c r="G495" i="50"/>
  <c r="H495" i="50"/>
  <c r="I495" i="50"/>
  <c r="J495" i="50"/>
  <c r="K495" i="50"/>
  <c r="E496" i="50"/>
  <c r="F496" i="50"/>
  <c r="G496" i="50"/>
  <c r="H496" i="50"/>
  <c r="I496" i="50"/>
  <c r="J496" i="50"/>
  <c r="K496" i="50"/>
  <c r="E497" i="50"/>
  <c r="F497" i="50"/>
  <c r="G497" i="50"/>
  <c r="H497" i="50"/>
  <c r="I497" i="50"/>
  <c r="J497" i="50"/>
  <c r="K497" i="50"/>
  <c r="E498" i="50"/>
  <c r="F498" i="50"/>
  <c r="G498" i="50"/>
  <c r="H498" i="50"/>
  <c r="I498" i="50"/>
  <c r="J498" i="50"/>
  <c r="K498" i="50"/>
  <c r="E499" i="50"/>
  <c r="F499" i="50"/>
  <c r="G499" i="50"/>
  <c r="H499" i="50"/>
  <c r="I499" i="50"/>
  <c r="J499" i="50"/>
  <c r="K499" i="50"/>
  <c r="E500" i="50"/>
  <c r="F500" i="50"/>
  <c r="G500" i="50"/>
  <c r="H500" i="50"/>
  <c r="I500" i="50"/>
  <c r="J500" i="50"/>
  <c r="K500" i="50"/>
  <c r="E501" i="50"/>
  <c r="F501" i="50"/>
  <c r="G501" i="50"/>
  <c r="H501" i="50"/>
  <c r="I501" i="50"/>
  <c r="J501" i="50"/>
  <c r="K501" i="50"/>
  <c r="E502" i="50"/>
  <c r="F502" i="50"/>
  <c r="G502" i="50"/>
  <c r="H502" i="50"/>
  <c r="I502" i="50"/>
  <c r="J502" i="50"/>
  <c r="K502" i="50"/>
  <c r="E503" i="50"/>
  <c r="F503" i="50"/>
  <c r="G503" i="50"/>
  <c r="H503" i="50"/>
  <c r="I503" i="50"/>
  <c r="J503" i="50"/>
  <c r="K503" i="50"/>
  <c r="E504" i="50"/>
  <c r="F504" i="50"/>
  <c r="G504" i="50"/>
  <c r="H504" i="50"/>
  <c r="I504" i="50"/>
  <c r="J504" i="50"/>
  <c r="K504" i="50"/>
  <c r="E505" i="50"/>
  <c r="F505" i="50"/>
  <c r="G505" i="50"/>
  <c r="H505" i="50"/>
  <c r="I505" i="50"/>
  <c r="J505" i="50"/>
  <c r="K505" i="50"/>
  <c r="E506" i="50"/>
  <c r="F506" i="50"/>
  <c r="G506" i="50"/>
  <c r="H506" i="50"/>
  <c r="I506" i="50"/>
  <c r="J506" i="50"/>
  <c r="K506" i="50"/>
  <c r="E507" i="50"/>
  <c r="F507" i="50"/>
  <c r="G507" i="50"/>
  <c r="H507" i="50"/>
  <c r="I507" i="50"/>
  <c r="J507" i="50"/>
  <c r="K507" i="50"/>
  <c r="E508" i="50"/>
  <c r="F508" i="50"/>
  <c r="G508" i="50"/>
  <c r="H508" i="50"/>
  <c r="I508" i="50"/>
  <c r="J508" i="50"/>
  <c r="K508" i="50"/>
  <c r="E509" i="50"/>
  <c r="F509" i="50"/>
  <c r="G509" i="50"/>
  <c r="H509" i="50"/>
  <c r="I509" i="50"/>
  <c r="J509" i="50"/>
  <c r="K509" i="50"/>
  <c r="E510" i="50"/>
  <c r="F510" i="50"/>
  <c r="G510" i="50"/>
  <c r="H510" i="50"/>
  <c r="I510" i="50"/>
  <c r="J510" i="50"/>
  <c r="K510" i="50"/>
  <c r="E511" i="50"/>
  <c r="F511" i="50"/>
  <c r="G511" i="50"/>
  <c r="H511" i="50"/>
  <c r="I511" i="50"/>
  <c r="J511" i="50"/>
  <c r="K511" i="50"/>
  <c r="E512" i="50"/>
  <c r="F512" i="50"/>
  <c r="G512" i="50"/>
  <c r="H512" i="50"/>
  <c r="I512" i="50"/>
  <c r="J512" i="50"/>
  <c r="K512" i="50"/>
  <c r="E513" i="50"/>
  <c r="F513" i="50"/>
  <c r="G513" i="50"/>
  <c r="H513" i="50"/>
  <c r="I513" i="50"/>
  <c r="J513" i="50"/>
  <c r="K513" i="50"/>
  <c r="E514" i="50"/>
  <c r="F514" i="50"/>
  <c r="G514" i="50"/>
  <c r="H514" i="50"/>
  <c r="I514" i="50"/>
  <c r="J514" i="50"/>
  <c r="K514" i="50"/>
  <c r="E515" i="50"/>
  <c r="F515" i="50"/>
  <c r="G515" i="50"/>
  <c r="H515" i="50"/>
  <c r="I515" i="50"/>
  <c r="J515" i="50"/>
  <c r="K515" i="50"/>
  <c r="E516" i="50"/>
  <c r="F516" i="50"/>
  <c r="G516" i="50"/>
  <c r="H516" i="50"/>
  <c r="I516" i="50"/>
  <c r="J516" i="50"/>
  <c r="K516" i="50"/>
  <c r="E517" i="50"/>
  <c r="F517" i="50"/>
  <c r="G517" i="50"/>
  <c r="H517" i="50"/>
  <c r="I517" i="50"/>
  <c r="J517" i="50"/>
  <c r="K517" i="50"/>
  <c r="E518" i="50"/>
  <c r="F518" i="50"/>
  <c r="G518" i="50"/>
  <c r="H518" i="50"/>
  <c r="I518" i="50"/>
  <c r="J518" i="50"/>
  <c r="K518" i="50"/>
  <c r="E519" i="50"/>
  <c r="F519" i="50"/>
  <c r="G519" i="50"/>
  <c r="H519" i="50"/>
  <c r="I519" i="50"/>
  <c r="J519" i="50"/>
  <c r="K519" i="50"/>
  <c r="E520" i="50"/>
  <c r="F520" i="50"/>
  <c r="G520" i="50"/>
  <c r="H520" i="50"/>
  <c r="I520" i="50"/>
  <c r="J520" i="50"/>
  <c r="K520" i="50"/>
  <c r="E521" i="50"/>
  <c r="F521" i="50"/>
  <c r="G521" i="50"/>
  <c r="H521" i="50"/>
  <c r="I521" i="50"/>
  <c r="J521" i="50"/>
  <c r="K521" i="50"/>
  <c r="E522" i="50"/>
  <c r="F522" i="50"/>
  <c r="G522" i="50"/>
  <c r="H522" i="50"/>
  <c r="I522" i="50"/>
  <c r="J522" i="50"/>
  <c r="K522" i="50"/>
  <c r="E523" i="50"/>
  <c r="F523" i="50"/>
  <c r="G523" i="50"/>
  <c r="H523" i="50"/>
  <c r="I523" i="50"/>
  <c r="J523" i="50"/>
  <c r="K523" i="50"/>
  <c r="E524" i="50"/>
  <c r="F524" i="50"/>
  <c r="G524" i="50"/>
  <c r="H524" i="50"/>
  <c r="I524" i="50"/>
  <c r="J524" i="50"/>
  <c r="K524" i="50"/>
  <c r="E525" i="50"/>
  <c r="F525" i="50"/>
  <c r="G525" i="50"/>
  <c r="H525" i="50"/>
  <c r="I525" i="50"/>
  <c r="J525" i="50"/>
  <c r="K525" i="50"/>
  <c r="E526" i="50"/>
  <c r="F526" i="50"/>
  <c r="G526" i="50"/>
  <c r="H526" i="50"/>
  <c r="I526" i="50"/>
  <c r="J526" i="50"/>
  <c r="K526" i="50"/>
  <c r="E527" i="50"/>
  <c r="F527" i="50"/>
  <c r="G527" i="50"/>
  <c r="H527" i="50"/>
  <c r="I527" i="50"/>
  <c r="J527" i="50"/>
  <c r="K527" i="50"/>
  <c r="E528" i="50"/>
  <c r="F528" i="50"/>
  <c r="G528" i="50"/>
  <c r="H528" i="50"/>
  <c r="I528" i="50"/>
  <c r="J528" i="50"/>
  <c r="K528" i="50"/>
  <c r="E529" i="50"/>
  <c r="F529" i="50"/>
  <c r="G529" i="50"/>
  <c r="H529" i="50"/>
  <c r="I529" i="50"/>
  <c r="J529" i="50"/>
  <c r="K529" i="50"/>
  <c r="E530" i="50"/>
  <c r="F530" i="50"/>
  <c r="G530" i="50"/>
  <c r="H530" i="50"/>
  <c r="I530" i="50"/>
  <c r="J530" i="50"/>
  <c r="K530" i="50"/>
  <c r="E531" i="50"/>
  <c r="F531" i="50"/>
  <c r="G531" i="50"/>
  <c r="H531" i="50"/>
  <c r="I531" i="50"/>
  <c r="J531" i="50"/>
  <c r="K531" i="50"/>
  <c r="E532" i="50"/>
  <c r="F532" i="50"/>
  <c r="G532" i="50"/>
  <c r="H532" i="50"/>
  <c r="I532" i="50"/>
  <c r="J532" i="50"/>
  <c r="K532" i="50"/>
  <c r="E533" i="50"/>
  <c r="F533" i="50"/>
  <c r="G533" i="50"/>
  <c r="H533" i="50"/>
  <c r="I533" i="50"/>
  <c r="J533" i="50"/>
  <c r="K533" i="50"/>
  <c r="E534" i="50"/>
  <c r="F534" i="50"/>
  <c r="G534" i="50"/>
  <c r="H534" i="50"/>
  <c r="I534" i="50"/>
  <c r="J534" i="50"/>
  <c r="K534" i="50"/>
  <c r="E535" i="50"/>
  <c r="F535" i="50"/>
  <c r="G535" i="50"/>
  <c r="H535" i="50"/>
  <c r="I535" i="50"/>
  <c r="J535" i="50"/>
  <c r="K535" i="50"/>
  <c r="E536" i="50"/>
  <c r="F536" i="50"/>
  <c r="G536" i="50"/>
  <c r="H536" i="50"/>
  <c r="I536" i="50"/>
  <c r="J536" i="50"/>
  <c r="K536" i="50"/>
  <c r="E537" i="50"/>
  <c r="F537" i="50"/>
  <c r="G537" i="50"/>
  <c r="H537" i="50"/>
  <c r="I537" i="50"/>
  <c r="J537" i="50"/>
  <c r="K537" i="50"/>
  <c r="E538" i="50"/>
  <c r="F538" i="50"/>
  <c r="G538" i="50"/>
  <c r="H538" i="50"/>
  <c r="I538" i="50"/>
  <c r="J538" i="50"/>
  <c r="K538" i="50"/>
  <c r="E539" i="50"/>
  <c r="F539" i="50"/>
  <c r="G539" i="50"/>
  <c r="H539" i="50"/>
  <c r="I539" i="50"/>
  <c r="J539" i="50"/>
  <c r="K539" i="50"/>
  <c r="E540" i="50"/>
  <c r="F540" i="50"/>
  <c r="G540" i="50"/>
  <c r="H540" i="50"/>
  <c r="I540" i="50"/>
  <c r="J540" i="50"/>
  <c r="K540" i="50"/>
  <c r="E541" i="50"/>
  <c r="F541" i="50"/>
  <c r="G541" i="50"/>
  <c r="H541" i="50"/>
  <c r="I541" i="50"/>
  <c r="J541" i="50"/>
  <c r="K541" i="50"/>
  <c r="E542" i="50"/>
  <c r="F542" i="50"/>
  <c r="G542" i="50"/>
  <c r="H542" i="50"/>
  <c r="I542" i="50"/>
  <c r="J542" i="50"/>
  <c r="K542" i="50"/>
  <c r="E543" i="50"/>
  <c r="F543" i="50"/>
  <c r="G543" i="50"/>
  <c r="H543" i="50"/>
  <c r="I543" i="50"/>
  <c r="J543" i="50"/>
  <c r="K543" i="50"/>
  <c r="E544" i="50"/>
  <c r="F544" i="50"/>
  <c r="G544" i="50"/>
  <c r="H544" i="50"/>
  <c r="I544" i="50"/>
  <c r="J544" i="50"/>
  <c r="K544" i="50"/>
  <c r="E545" i="50"/>
  <c r="F545" i="50"/>
  <c r="G545" i="50"/>
  <c r="H545" i="50"/>
  <c r="I545" i="50"/>
  <c r="J545" i="50"/>
  <c r="K545" i="50"/>
  <c r="E546" i="50"/>
  <c r="F546" i="50"/>
  <c r="G546" i="50"/>
  <c r="H546" i="50"/>
  <c r="I546" i="50"/>
  <c r="J546" i="50"/>
  <c r="K546" i="50"/>
  <c r="E547" i="50"/>
  <c r="F547" i="50"/>
  <c r="G547" i="50"/>
  <c r="H547" i="50"/>
  <c r="I547" i="50"/>
  <c r="J547" i="50"/>
  <c r="K547" i="50"/>
  <c r="E548" i="50"/>
  <c r="F548" i="50"/>
  <c r="G548" i="50"/>
  <c r="H548" i="50"/>
  <c r="I548" i="50"/>
  <c r="J548" i="50"/>
  <c r="K548" i="50"/>
  <c r="E549" i="50"/>
  <c r="F549" i="50"/>
  <c r="G549" i="50"/>
  <c r="H549" i="50"/>
  <c r="I549" i="50"/>
  <c r="J549" i="50"/>
  <c r="K549" i="50"/>
  <c r="E550" i="50"/>
  <c r="F550" i="50"/>
  <c r="G550" i="50"/>
  <c r="H550" i="50"/>
  <c r="I550" i="50"/>
  <c r="J550" i="50"/>
  <c r="K550" i="50"/>
  <c r="E551" i="50"/>
  <c r="F551" i="50"/>
  <c r="G551" i="50"/>
  <c r="H551" i="50"/>
  <c r="I551" i="50"/>
  <c r="J551" i="50"/>
  <c r="K551" i="50"/>
  <c r="E552" i="50"/>
  <c r="F552" i="50"/>
  <c r="G552" i="50"/>
  <c r="H552" i="50"/>
  <c r="I552" i="50"/>
  <c r="J552" i="50"/>
  <c r="K552" i="50"/>
  <c r="E553" i="50"/>
  <c r="F553" i="50"/>
  <c r="G553" i="50"/>
  <c r="H553" i="50"/>
  <c r="I553" i="50"/>
  <c r="J553" i="50"/>
  <c r="K553" i="50"/>
  <c r="E554" i="50"/>
  <c r="F554" i="50"/>
  <c r="G554" i="50"/>
  <c r="H554" i="50"/>
  <c r="I554" i="50"/>
  <c r="J554" i="50"/>
  <c r="K554" i="50"/>
  <c r="E555" i="50"/>
  <c r="F555" i="50"/>
  <c r="G555" i="50"/>
  <c r="H555" i="50"/>
  <c r="I555" i="50"/>
  <c r="J555" i="50"/>
  <c r="K555" i="50"/>
  <c r="E556" i="50"/>
  <c r="F556" i="50"/>
  <c r="G556" i="50"/>
  <c r="H556" i="50"/>
  <c r="I556" i="50"/>
  <c r="J556" i="50"/>
  <c r="K556" i="50"/>
  <c r="E557" i="50"/>
  <c r="F557" i="50"/>
  <c r="G557" i="50"/>
  <c r="H557" i="50"/>
  <c r="I557" i="50"/>
  <c r="J557" i="50"/>
  <c r="K557" i="50"/>
  <c r="E558" i="50"/>
  <c r="F558" i="50"/>
  <c r="G558" i="50"/>
  <c r="H558" i="50"/>
  <c r="I558" i="50"/>
  <c r="J558" i="50"/>
  <c r="K558" i="50"/>
  <c r="E559" i="50"/>
  <c r="F559" i="50"/>
  <c r="G559" i="50"/>
  <c r="H559" i="50"/>
  <c r="I559" i="50"/>
  <c r="J559" i="50"/>
  <c r="K559" i="50"/>
  <c r="E560" i="50"/>
  <c r="F560" i="50"/>
  <c r="G560" i="50"/>
  <c r="H560" i="50"/>
  <c r="I560" i="50"/>
  <c r="J560" i="50"/>
  <c r="K560" i="50"/>
  <c r="E561" i="50"/>
  <c r="F561" i="50"/>
  <c r="G561" i="50"/>
  <c r="H561" i="50"/>
  <c r="I561" i="50"/>
  <c r="J561" i="50"/>
  <c r="K561" i="50"/>
  <c r="E562" i="50"/>
  <c r="F562" i="50"/>
  <c r="G562" i="50"/>
  <c r="H562" i="50"/>
  <c r="I562" i="50"/>
  <c r="J562" i="50"/>
  <c r="K562" i="50"/>
  <c r="E563" i="50"/>
  <c r="F563" i="50"/>
  <c r="G563" i="50"/>
  <c r="H563" i="50"/>
  <c r="I563" i="50"/>
  <c r="J563" i="50"/>
  <c r="K563" i="50"/>
  <c r="E564" i="50"/>
  <c r="F564" i="50"/>
  <c r="G564" i="50"/>
  <c r="H564" i="50"/>
  <c r="I564" i="50"/>
  <c r="J564" i="50"/>
  <c r="K564" i="50"/>
  <c r="E565" i="50"/>
  <c r="F565" i="50"/>
  <c r="G565" i="50"/>
  <c r="H565" i="50"/>
  <c r="I565" i="50"/>
  <c r="J565" i="50"/>
  <c r="K565" i="50"/>
  <c r="E566" i="50"/>
  <c r="F566" i="50"/>
  <c r="G566" i="50"/>
  <c r="H566" i="50"/>
  <c r="I566" i="50"/>
  <c r="J566" i="50"/>
  <c r="K566" i="50"/>
  <c r="E567" i="50"/>
  <c r="F567" i="50"/>
  <c r="G567" i="50"/>
  <c r="H567" i="50"/>
  <c r="I567" i="50"/>
  <c r="J567" i="50"/>
  <c r="K567" i="50"/>
  <c r="E568" i="50"/>
  <c r="F568" i="50"/>
  <c r="G568" i="50"/>
  <c r="H568" i="50"/>
  <c r="I568" i="50"/>
  <c r="J568" i="50"/>
  <c r="K568" i="50"/>
  <c r="E569" i="50"/>
  <c r="F569" i="50"/>
  <c r="G569" i="50"/>
  <c r="H569" i="50"/>
  <c r="I569" i="50"/>
  <c r="J569" i="50"/>
  <c r="K569" i="50"/>
  <c r="E570" i="50"/>
  <c r="F570" i="50"/>
  <c r="G570" i="50"/>
  <c r="H570" i="50"/>
  <c r="I570" i="50"/>
  <c r="J570" i="50"/>
  <c r="K570" i="50"/>
  <c r="E571" i="50"/>
  <c r="F571" i="50"/>
  <c r="G571" i="50"/>
  <c r="H571" i="50"/>
  <c r="I571" i="50"/>
  <c r="J571" i="50"/>
  <c r="K571" i="50"/>
  <c r="E572" i="50"/>
  <c r="F572" i="50"/>
  <c r="G572" i="50"/>
  <c r="H572" i="50"/>
  <c r="I572" i="50"/>
  <c r="J572" i="50"/>
  <c r="K572" i="50"/>
  <c r="E573" i="50"/>
  <c r="F573" i="50"/>
  <c r="G573" i="50"/>
  <c r="H573" i="50"/>
  <c r="I573" i="50"/>
  <c r="J573" i="50"/>
  <c r="K573" i="50"/>
  <c r="E574" i="50"/>
  <c r="F574" i="50"/>
  <c r="G574" i="50"/>
  <c r="H574" i="50"/>
  <c r="I574" i="50"/>
  <c r="J574" i="50"/>
  <c r="K574" i="50"/>
  <c r="E575" i="50"/>
  <c r="F575" i="50"/>
  <c r="G575" i="50"/>
  <c r="H575" i="50"/>
  <c r="I575" i="50"/>
  <c r="J575" i="50"/>
  <c r="K575" i="50"/>
  <c r="E576" i="50"/>
  <c r="F576" i="50"/>
  <c r="G576" i="50"/>
  <c r="H576" i="50"/>
  <c r="I576" i="50"/>
  <c r="J576" i="50"/>
  <c r="K576" i="50"/>
  <c r="E577" i="50"/>
  <c r="F577" i="50"/>
  <c r="G577" i="50"/>
  <c r="H577" i="50"/>
  <c r="I577" i="50"/>
  <c r="J577" i="50"/>
  <c r="K577" i="50"/>
  <c r="E578" i="50"/>
  <c r="F578" i="50"/>
  <c r="G578" i="50"/>
  <c r="H578" i="50"/>
  <c r="I578" i="50"/>
  <c r="J578" i="50"/>
  <c r="K578" i="50"/>
  <c r="E579" i="50"/>
  <c r="F579" i="50"/>
  <c r="G579" i="50"/>
  <c r="H579" i="50"/>
  <c r="I579" i="50"/>
  <c r="J579" i="50"/>
  <c r="K579" i="50"/>
  <c r="E580" i="50"/>
  <c r="F580" i="50"/>
  <c r="G580" i="50"/>
  <c r="H580" i="50"/>
  <c r="I580" i="50"/>
  <c r="J580" i="50"/>
  <c r="K580" i="50"/>
  <c r="E581" i="50"/>
  <c r="F581" i="50"/>
  <c r="G581" i="50"/>
  <c r="H581" i="50"/>
  <c r="I581" i="50"/>
  <c r="J581" i="50"/>
  <c r="K581" i="50"/>
  <c r="E582" i="50"/>
  <c r="F582" i="50"/>
  <c r="G582" i="50"/>
  <c r="H582" i="50"/>
  <c r="I582" i="50"/>
  <c r="J582" i="50"/>
  <c r="K582" i="50"/>
  <c r="E583" i="50"/>
  <c r="F583" i="50"/>
  <c r="G583" i="50"/>
  <c r="H583" i="50"/>
  <c r="I583" i="50"/>
  <c r="J583" i="50"/>
  <c r="K583" i="50"/>
  <c r="E584" i="50"/>
  <c r="F584" i="50"/>
  <c r="G584" i="50"/>
  <c r="H584" i="50"/>
  <c r="I584" i="50"/>
  <c r="J584" i="50"/>
  <c r="K584" i="50"/>
  <c r="E585" i="50"/>
  <c r="F585" i="50"/>
  <c r="G585" i="50"/>
  <c r="H585" i="50"/>
  <c r="I585" i="50"/>
  <c r="J585" i="50"/>
  <c r="K585" i="50"/>
  <c r="E586" i="50"/>
  <c r="F586" i="50"/>
  <c r="G586" i="50"/>
  <c r="H586" i="50"/>
  <c r="I586" i="50"/>
  <c r="J586" i="50"/>
  <c r="K586" i="50"/>
  <c r="E587" i="50"/>
  <c r="F587" i="50"/>
  <c r="G587" i="50"/>
  <c r="H587" i="50"/>
  <c r="I587" i="50"/>
  <c r="J587" i="50"/>
  <c r="K587" i="50"/>
  <c r="E588" i="50"/>
  <c r="F588" i="50"/>
  <c r="G588" i="50"/>
  <c r="H588" i="50"/>
  <c r="I588" i="50"/>
  <c r="J588" i="50"/>
  <c r="K588" i="50"/>
  <c r="E589" i="50"/>
  <c r="F589" i="50"/>
  <c r="G589" i="50"/>
  <c r="H589" i="50"/>
  <c r="I589" i="50"/>
  <c r="J589" i="50"/>
  <c r="K589" i="50"/>
  <c r="E590" i="50"/>
  <c r="F590" i="50"/>
  <c r="G590" i="50"/>
  <c r="H590" i="50"/>
  <c r="I590" i="50"/>
  <c r="J590" i="50"/>
  <c r="K590" i="50"/>
  <c r="E591" i="50"/>
  <c r="F591" i="50"/>
  <c r="G591" i="50"/>
  <c r="H591" i="50"/>
  <c r="I591" i="50"/>
  <c r="J591" i="50"/>
  <c r="K591" i="50"/>
  <c r="E592" i="50"/>
  <c r="F592" i="50"/>
  <c r="G592" i="50"/>
  <c r="H592" i="50"/>
  <c r="I592" i="50"/>
  <c r="J592" i="50"/>
  <c r="K592" i="50"/>
  <c r="E593" i="50"/>
  <c r="F593" i="50"/>
  <c r="G593" i="50"/>
  <c r="H593" i="50"/>
  <c r="I593" i="50"/>
  <c r="J593" i="50"/>
  <c r="K593" i="50"/>
  <c r="E594" i="50"/>
  <c r="F594" i="50"/>
  <c r="G594" i="50"/>
  <c r="H594" i="50"/>
  <c r="I594" i="50"/>
  <c r="J594" i="50"/>
  <c r="K594" i="50"/>
  <c r="E595" i="50"/>
  <c r="F595" i="50"/>
  <c r="G595" i="50"/>
  <c r="H595" i="50"/>
  <c r="I595" i="50"/>
  <c r="J595" i="50"/>
  <c r="K595" i="50"/>
  <c r="E596" i="50"/>
  <c r="F596" i="50"/>
  <c r="G596" i="50"/>
  <c r="H596" i="50"/>
  <c r="I596" i="50"/>
  <c r="J596" i="50"/>
  <c r="K596" i="50"/>
  <c r="E597" i="50"/>
  <c r="F597" i="50"/>
  <c r="G597" i="50"/>
  <c r="H597" i="50"/>
  <c r="I597" i="50"/>
  <c r="J597" i="50"/>
  <c r="K597" i="50"/>
  <c r="E598" i="50"/>
  <c r="F598" i="50"/>
  <c r="G598" i="50"/>
  <c r="H598" i="50"/>
  <c r="I598" i="50"/>
  <c r="J598" i="50"/>
  <c r="K598" i="50"/>
  <c r="E599" i="50"/>
  <c r="F599" i="50"/>
  <c r="G599" i="50"/>
  <c r="H599" i="50"/>
  <c r="I599" i="50"/>
  <c r="J599" i="50"/>
  <c r="K599" i="50"/>
  <c r="E600" i="50"/>
  <c r="F600" i="50"/>
  <c r="G600" i="50"/>
  <c r="H600" i="50"/>
  <c r="I600" i="50"/>
  <c r="J600" i="50"/>
  <c r="K600" i="50"/>
  <c r="E601" i="50"/>
  <c r="F601" i="50"/>
  <c r="G601" i="50"/>
  <c r="H601" i="50"/>
  <c r="I601" i="50"/>
  <c r="J601" i="50"/>
  <c r="K601" i="50"/>
  <c r="E602" i="50"/>
  <c r="F602" i="50"/>
  <c r="G602" i="50"/>
  <c r="H602" i="50"/>
  <c r="I602" i="50"/>
  <c r="J602" i="50"/>
  <c r="K602" i="50"/>
  <c r="E603" i="50"/>
  <c r="F603" i="50"/>
  <c r="G603" i="50"/>
  <c r="H603" i="50"/>
  <c r="I603" i="50"/>
  <c r="J603" i="50"/>
  <c r="K603" i="50"/>
  <c r="E604" i="50"/>
  <c r="F604" i="50"/>
  <c r="G604" i="50"/>
  <c r="H604" i="50"/>
  <c r="I604" i="50"/>
  <c r="J604" i="50"/>
  <c r="K604" i="50"/>
  <c r="E605" i="50"/>
  <c r="F605" i="50"/>
  <c r="G605" i="50"/>
  <c r="H605" i="50"/>
  <c r="I605" i="50"/>
  <c r="J605" i="50"/>
  <c r="K605" i="50"/>
  <c r="E606" i="50"/>
  <c r="F606" i="50"/>
  <c r="G606" i="50"/>
  <c r="H606" i="50"/>
  <c r="I606" i="50"/>
  <c r="J606" i="50"/>
  <c r="K606" i="50"/>
  <c r="E607" i="50"/>
  <c r="F607" i="50"/>
  <c r="G607" i="50"/>
  <c r="H607" i="50"/>
  <c r="I607" i="50"/>
  <c r="J607" i="50"/>
  <c r="K607" i="50"/>
  <c r="E608" i="50"/>
  <c r="F608" i="50"/>
  <c r="G608" i="50"/>
  <c r="H608" i="50"/>
  <c r="I608" i="50"/>
  <c r="J608" i="50"/>
  <c r="K608" i="50"/>
  <c r="E609" i="50"/>
  <c r="F609" i="50"/>
  <c r="G609" i="50"/>
  <c r="H609" i="50"/>
  <c r="I609" i="50"/>
  <c r="J609" i="50"/>
  <c r="K609" i="50"/>
  <c r="E610" i="50"/>
  <c r="F610" i="50"/>
  <c r="G610" i="50"/>
  <c r="H610" i="50"/>
  <c r="I610" i="50"/>
  <c r="J610" i="50"/>
  <c r="K610" i="50"/>
  <c r="E611" i="50"/>
  <c r="F611" i="50"/>
  <c r="G611" i="50"/>
  <c r="H611" i="50"/>
  <c r="I611" i="50"/>
  <c r="J611" i="50"/>
  <c r="K611" i="50"/>
  <c r="E612" i="50"/>
  <c r="F612" i="50"/>
  <c r="G612" i="50"/>
  <c r="H612" i="50"/>
  <c r="I612" i="50"/>
  <c r="J612" i="50"/>
  <c r="K612" i="50"/>
  <c r="E613" i="50"/>
  <c r="F613" i="50"/>
  <c r="G613" i="50"/>
  <c r="H613" i="50"/>
  <c r="I613" i="50"/>
  <c r="J613" i="50"/>
  <c r="K613" i="50"/>
  <c r="E614" i="50"/>
  <c r="F614" i="50"/>
  <c r="G614" i="50"/>
  <c r="H614" i="50"/>
  <c r="I614" i="50"/>
  <c r="J614" i="50"/>
  <c r="K614" i="50"/>
  <c r="E615" i="50"/>
  <c r="F615" i="50"/>
  <c r="G615" i="50"/>
  <c r="H615" i="50"/>
  <c r="I615" i="50"/>
  <c r="J615" i="50"/>
  <c r="K615" i="50"/>
  <c r="E616" i="50"/>
  <c r="F616" i="50"/>
  <c r="G616" i="50"/>
  <c r="H616" i="50"/>
  <c r="I616" i="50"/>
  <c r="J616" i="50"/>
  <c r="K616" i="50"/>
  <c r="E617" i="50"/>
  <c r="F617" i="50"/>
  <c r="G617" i="50"/>
  <c r="H617" i="50"/>
  <c r="I617" i="50"/>
  <c r="J617" i="50"/>
  <c r="K617" i="50"/>
  <c r="E618" i="50"/>
  <c r="F618" i="50"/>
  <c r="G618" i="50"/>
  <c r="H618" i="50"/>
  <c r="I618" i="50"/>
  <c r="J618" i="50"/>
  <c r="K618" i="50"/>
  <c r="E619" i="50"/>
  <c r="F619" i="50"/>
  <c r="G619" i="50"/>
  <c r="H619" i="50"/>
  <c r="I619" i="50"/>
  <c r="J619" i="50"/>
  <c r="K619" i="50"/>
  <c r="E620" i="50"/>
  <c r="F620" i="50"/>
  <c r="G620" i="50"/>
  <c r="H620" i="50"/>
  <c r="I620" i="50"/>
  <c r="J620" i="50"/>
  <c r="K620" i="50"/>
  <c r="E621" i="50"/>
  <c r="F621" i="50"/>
  <c r="G621" i="50"/>
  <c r="H621" i="50"/>
  <c r="I621" i="50"/>
  <c r="J621" i="50"/>
  <c r="K621" i="50"/>
  <c r="E622" i="50"/>
  <c r="F622" i="50"/>
  <c r="G622" i="50"/>
  <c r="H622" i="50"/>
  <c r="I622" i="50"/>
  <c r="J622" i="50"/>
  <c r="K622" i="50"/>
  <c r="E623" i="50"/>
  <c r="F623" i="50"/>
  <c r="G623" i="50"/>
  <c r="H623" i="50"/>
  <c r="I623" i="50"/>
  <c r="J623" i="50"/>
  <c r="K623" i="50"/>
  <c r="E624" i="50"/>
  <c r="F624" i="50"/>
  <c r="G624" i="50"/>
  <c r="H624" i="50"/>
  <c r="I624" i="50"/>
  <c r="J624" i="50"/>
  <c r="K624" i="50"/>
  <c r="E625" i="50"/>
  <c r="F625" i="50"/>
  <c r="G625" i="50"/>
  <c r="H625" i="50"/>
  <c r="I625" i="50"/>
  <c r="J625" i="50"/>
  <c r="K625" i="50"/>
  <c r="E626" i="50"/>
  <c r="F626" i="50"/>
  <c r="G626" i="50"/>
  <c r="H626" i="50"/>
  <c r="I626" i="50"/>
  <c r="J626" i="50"/>
  <c r="K626" i="50"/>
  <c r="E627" i="50"/>
  <c r="F627" i="50"/>
  <c r="G627" i="50"/>
  <c r="H627" i="50"/>
  <c r="I627" i="50"/>
  <c r="J627" i="50"/>
  <c r="K627" i="50"/>
  <c r="E628" i="50"/>
  <c r="F628" i="50"/>
  <c r="G628" i="50"/>
  <c r="H628" i="50"/>
  <c r="I628" i="50"/>
  <c r="J628" i="50"/>
  <c r="K628" i="50"/>
  <c r="E629" i="50"/>
  <c r="F629" i="50"/>
  <c r="G629" i="50"/>
  <c r="H629" i="50"/>
  <c r="I629" i="50"/>
  <c r="J629" i="50"/>
  <c r="K629" i="50"/>
  <c r="E630" i="50"/>
  <c r="F630" i="50"/>
  <c r="G630" i="50"/>
  <c r="H630" i="50"/>
  <c r="I630" i="50"/>
  <c r="J630" i="50"/>
  <c r="K630" i="50"/>
  <c r="E631" i="50"/>
  <c r="F631" i="50"/>
  <c r="G631" i="50"/>
  <c r="H631" i="50"/>
  <c r="I631" i="50"/>
  <c r="J631" i="50"/>
  <c r="K631" i="50"/>
  <c r="E632" i="50"/>
  <c r="F632" i="50"/>
  <c r="G632" i="50"/>
  <c r="H632" i="50"/>
  <c r="I632" i="50"/>
  <c r="J632" i="50"/>
  <c r="K632" i="50"/>
  <c r="E633" i="50"/>
  <c r="F633" i="50"/>
  <c r="G633" i="50"/>
  <c r="H633" i="50"/>
  <c r="I633" i="50"/>
  <c r="J633" i="50"/>
  <c r="K633" i="50"/>
  <c r="E634" i="50"/>
  <c r="F634" i="50"/>
  <c r="G634" i="50"/>
  <c r="H634" i="50"/>
  <c r="I634" i="50"/>
  <c r="J634" i="50"/>
  <c r="K634" i="50"/>
  <c r="E635" i="50"/>
  <c r="F635" i="50"/>
  <c r="G635" i="50"/>
  <c r="H635" i="50"/>
  <c r="I635" i="50"/>
  <c r="J635" i="50"/>
  <c r="K635" i="50"/>
  <c r="D617" i="50"/>
  <c r="D618" i="50"/>
  <c r="D619" i="50"/>
  <c r="D620" i="50"/>
  <c r="D621" i="50"/>
  <c r="D622" i="50"/>
  <c r="D623" i="50"/>
  <c r="D624" i="50"/>
  <c r="D625" i="50"/>
  <c r="D626" i="50"/>
  <c r="D627" i="50"/>
  <c r="D628" i="50"/>
  <c r="D629" i="50"/>
  <c r="D630" i="50"/>
  <c r="D631" i="50"/>
  <c r="D632" i="50"/>
  <c r="D633" i="50"/>
  <c r="D634" i="50"/>
  <c r="D635"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582" i="50"/>
  <c r="D583" i="50"/>
  <c r="D584" i="50"/>
  <c r="D585" i="50"/>
  <c r="D586" i="50"/>
  <c r="D587" i="50"/>
  <c r="D588" i="50"/>
  <c r="D589" i="50"/>
  <c r="D590" i="50"/>
  <c r="D591" i="50"/>
  <c r="D592" i="50"/>
  <c r="D564" i="50"/>
  <c r="D565" i="50"/>
  <c r="D566" i="50"/>
  <c r="D567" i="50"/>
  <c r="D568" i="50"/>
  <c r="D569" i="50"/>
  <c r="D570" i="50"/>
  <c r="D571" i="50"/>
  <c r="D572" i="50"/>
  <c r="D573" i="50"/>
  <c r="D574" i="50"/>
  <c r="D575" i="50"/>
  <c r="D576" i="50"/>
  <c r="D577" i="50"/>
  <c r="D578" i="50"/>
  <c r="D579" i="50"/>
  <c r="D580" i="50"/>
  <c r="D581" i="50"/>
  <c r="D555" i="50"/>
  <c r="D556" i="50"/>
  <c r="D557" i="50"/>
  <c r="D558" i="50"/>
  <c r="D559" i="50"/>
  <c r="D560" i="50"/>
  <c r="D561" i="50"/>
  <c r="D562" i="50"/>
  <c r="D563" i="50"/>
  <c r="D545" i="50"/>
  <c r="D546" i="50"/>
  <c r="D547" i="50"/>
  <c r="D548" i="50"/>
  <c r="D549" i="50"/>
  <c r="D550" i="50"/>
  <c r="D551" i="50"/>
  <c r="D552" i="50"/>
  <c r="D553" i="50"/>
  <c r="D554" i="50"/>
  <c r="D538" i="50"/>
  <c r="D539" i="50"/>
  <c r="D540" i="50"/>
  <c r="D541" i="50"/>
  <c r="D542" i="50"/>
  <c r="D543" i="50"/>
  <c r="D544" i="50"/>
  <c r="D535" i="50"/>
  <c r="D536" i="50"/>
  <c r="D537"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D384"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D510"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M7" i="50"/>
  <c r="M8" i="50"/>
  <c r="M9" i="50"/>
  <c r="M10" i="50"/>
  <c r="M11" i="50"/>
  <c r="M12" i="50"/>
  <c r="M13" i="50"/>
  <c r="M14" i="50"/>
  <c r="M15" i="50"/>
  <c r="M16" i="50"/>
  <c r="M17" i="50"/>
  <c r="M18" i="50"/>
  <c r="M19" i="50"/>
  <c r="M20" i="50"/>
  <c r="M21" i="50"/>
  <c r="M22" i="50"/>
  <c r="M23" i="50"/>
  <c r="M24" i="50"/>
  <c r="M25" i="50"/>
  <c r="M26" i="50"/>
  <c r="M27" i="50"/>
  <c r="M28" i="50"/>
  <c r="M29" i="50"/>
  <c r="M30" i="50"/>
  <c r="M31" i="50"/>
  <c r="M32" i="50"/>
  <c r="M33" i="50"/>
  <c r="M34" i="50"/>
  <c r="M35" i="50"/>
  <c r="M36" i="50"/>
  <c r="M37" i="50"/>
  <c r="M38" i="50"/>
  <c r="M39" i="50"/>
  <c r="M40" i="50"/>
  <c r="M41" i="50"/>
  <c r="M42" i="50"/>
  <c r="M43" i="50"/>
  <c r="M44" i="50"/>
  <c r="M45" i="50"/>
  <c r="M46" i="50"/>
  <c r="M47" i="50"/>
  <c r="M48" i="50"/>
  <c r="M49" i="50"/>
  <c r="M50" i="50"/>
  <c r="M51" i="50"/>
  <c r="M52" i="50"/>
  <c r="M53" i="50"/>
  <c r="M54" i="50"/>
  <c r="M55" i="50"/>
  <c r="M56" i="50"/>
  <c r="M57" i="50"/>
  <c r="M58" i="50"/>
  <c r="M59" i="50"/>
  <c r="M60" i="50"/>
  <c r="M61" i="50"/>
  <c r="M62" i="50"/>
  <c r="M63" i="50"/>
  <c r="M64" i="50"/>
  <c r="M65" i="50"/>
  <c r="M66" i="50"/>
  <c r="M67" i="50"/>
  <c r="M68" i="50"/>
  <c r="M69" i="50"/>
  <c r="M70" i="50"/>
  <c r="M71" i="50"/>
  <c r="M72" i="50"/>
  <c r="M73" i="50"/>
  <c r="M74" i="50"/>
  <c r="M75" i="50"/>
  <c r="M76" i="50"/>
  <c r="M77" i="50"/>
  <c r="M78" i="50"/>
  <c r="M79" i="50"/>
  <c r="M80" i="50"/>
  <c r="M81" i="50"/>
  <c r="M82" i="50"/>
  <c r="M83" i="50"/>
  <c r="M84" i="50"/>
  <c r="M85" i="50"/>
  <c r="M86" i="50"/>
  <c r="M87" i="50"/>
  <c r="M88" i="50"/>
  <c r="M89" i="50"/>
  <c r="M90" i="50"/>
  <c r="M91" i="50"/>
  <c r="M92" i="50"/>
  <c r="M93" i="50"/>
  <c r="M94" i="50"/>
  <c r="M95" i="50"/>
  <c r="M96" i="50"/>
  <c r="M97" i="50"/>
  <c r="M98" i="50"/>
  <c r="M99" i="50"/>
  <c r="M100" i="50"/>
  <c r="M101" i="50"/>
  <c r="M102" i="50"/>
  <c r="M103" i="50"/>
  <c r="M104" i="50"/>
  <c r="M105" i="50"/>
  <c r="M106" i="50"/>
  <c r="M107" i="50"/>
  <c r="M108" i="50"/>
  <c r="M109" i="50"/>
  <c r="M110" i="50"/>
  <c r="M111" i="50"/>
  <c r="M112" i="50"/>
  <c r="M113" i="50"/>
  <c r="M114" i="50"/>
  <c r="M115" i="50"/>
  <c r="M116" i="50"/>
  <c r="M117" i="50"/>
  <c r="M118" i="50"/>
  <c r="M119" i="50"/>
  <c r="M120" i="50"/>
  <c r="M121" i="50"/>
  <c r="M122" i="50"/>
  <c r="M123" i="50"/>
  <c r="M124" i="50"/>
  <c r="M125" i="50"/>
  <c r="M126" i="50"/>
  <c r="M127" i="50"/>
  <c r="M128" i="50"/>
  <c r="M129" i="50"/>
  <c r="M130" i="50"/>
  <c r="M131"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M6"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J7" i="50"/>
  <c r="J8" i="50"/>
  <c r="J9" i="50"/>
  <c r="J10" i="50"/>
  <c r="J11" i="50"/>
  <c r="J12" i="50"/>
  <c r="J13" i="50"/>
  <c r="J14" i="50"/>
  <c r="J15" i="50"/>
  <c r="J16" i="50"/>
  <c r="J17" i="50"/>
  <c r="J18" i="50"/>
  <c r="J19" i="50"/>
  <c r="J20" i="50"/>
  <c r="J21" i="50"/>
  <c r="J22" i="50"/>
  <c r="J23" i="50"/>
  <c r="J24" i="50"/>
  <c r="J25" i="50"/>
  <c r="J26" i="50"/>
  <c r="J27" i="50"/>
  <c r="J28" i="50"/>
  <c r="J29" i="50"/>
  <c r="J30" i="50"/>
  <c r="J31" i="50"/>
  <c r="J32" i="50"/>
  <c r="J33" i="50"/>
  <c r="J34" i="50"/>
  <c r="J35" i="50"/>
  <c r="J36" i="50"/>
  <c r="J37" i="50"/>
  <c r="J38" i="50"/>
  <c r="J39" i="50"/>
  <c r="J40" i="50"/>
  <c r="J41" i="50"/>
  <c r="J42" i="50"/>
  <c r="J43" i="50"/>
  <c r="J44" i="50"/>
  <c r="J45" i="50"/>
  <c r="J46" i="50"/>
  <c r="J47" i="50"/>
  <c r="J48" i="50"/>
  <c r="J49" i="50"/>
  <c r="J50" i="50"/>
  <c r="J51" i="50"/>
  <c r="J52" i="50"/>
  <c r="J53" i="50"/>
  <c r="J54" i="50"/>
  <c r="J55" i="50"/>
  <c r="J56" i="50"/>
  <c r="J57" i="50"/>
  <c r="J58" i="50"/>
  <c r="J59" i="50"/>
  <c r="J60" i="50"/>
  <c r="J61" i="50"/>
  <c r="J62" i="50"/>
  <c r="J63" i="50"/>
  <c r="J64" i="50"/>
  <c r="J65" i="50"/>
  <c r="J66" i="50"/>
  <c r="J67" i="50"/>
  <c r="J68" i="50"/>
  <c r="J69" i="50"/>
  <c r="J70" i="50"/>
  <c r="J71" i="50"/>
  <c r="J72" i="50"/>
  <c r="J73" i="50"/>
  <c r="J74" i="50"/>
  <c r="J75" i="50"/>
  <c r="J76" i="50"/>
  <c r="J77" i="50"/>
  <c r="J78" i="50"/>
  <c r="J79" i="50"/>
  <c r="J80" i="50"/>
  <c r="J81" i="50"/>
  <c r="J82" i="50"/>
  <c r="J83" i="50"/>
  <c r="J84" i="50"/>
  <c r="J85" i="50"/>
  <c r="J86" i="50"/>
  <c r="J87" i="50"/>
  <c r="J88" i="50"/>
  <c r="J89" i="50"/>
  <c r="J90" i="50"/>
  <c r="J91" i="50"/>
  <c r="J92" i="50"/>
  <c r="J93" i="50"/>
  <c r="J94" i="50"/>
  <c r="J95" i="50"/>
  <c r="J96" i="50"/>
  <c r="J97" i="50"/>
  <c r="J98" i="50"/>
  <c r="J99" i="50"/>
  <c r="J100" i="50"/>
  <c r="J101" i="50"/>
  <c r="J102" i="50"/>
  <c r="J103" i="50"/>
  <c r="J104" i="50"/>
  <c r="J105" i="50"/>
  <c r="J106" i="50"/>
  <c r="J107" i="50"/>
  <c r="J108" i="50"/>
  <c r="J109" i="50"/>
  <c r="J110" i="50"/>
  <c r="J111" i="50"/>
  <c r="J112" i="50"/>
  <c r="J113" i="50"/>
  <c r="J114" i="50"/>
  <c r="J115" i="50"/>
  <c r="J116" i="50"/>
  <c r="J117" i="50"/>
  <c r="J118" i="50"/>
  <c r="J119" i="50"/>
  <c r="J120" i="50"/>
  <c r="J121" i="50"/>
  <c r="J122" i="50"/>
  <c r="J123" i="50"/>
  <c r="J124" i="50"/>
  <c r="J125" i="50"/>
  <c r="J126" i="50"/>
  <c r="J127" i="50"/>
  <c r="J128" i="50"/>
  <c r="J129" i="50"/>
  <c r="J130" i="50"/>
  <c r="J131" i="50"/>
  <c r="J132" i="50"/>
  <c r="J133" i="50"/>
  <c r="J134" i="50"/>
  <c r="J135" i="50"/>
  <c r="J136" i="50"/>
  <c r="J137" i="50"/>
  <c r="J138" i="50"/>
  <c r="J139" i="50"/>
  <c r="J140" i="50"/>
  <c r="J141" i="50"/>
  <c r="J142" i="50"/>
  <c r="J143" i="50"/>
  <c r="J144" i="50"/>
  <c r="J145" i="50"/>
  <c r="J146" i="50"/>
  <c r="J147" i="50"/>
  <c r="J148" i="50"/>
  <c r="J149" i="50"/>
  <c r="J150" i="50"/>
  <c r="J151" i="50"/>
  <c r="J152" i="50"/>
  <c r="J153" i="50"/>
  <c r="J154" i="50"/>
  <c r="J155" i="50"/>
  <c r="J156" i="50"/>
  <c r="J157" i="50"/>
  <c r="J158" i="50"/>
  <c r="J159" i="50"/>
  <c r="J160" i="50"/>
  <c r="J161" i="50"/>
  <c r="J162" i="50"/>
  <c r="J163" i="50"/>
  <c r="J164" i="50"/>
  <c r="J165" i="50"/>
  <c r="J166" i="50"/>
  <c r="J167" i="50"/>
  <c r="J168" i="50"/>
  <c r="J169" i="50"/>
  <c r="J170" i="50"/>
  <c r="J171" i="50"/>
  <c r="J172" i="50"/>
  <c r="J173" i="50"/>
  <c r="J174" i="50"/>
  <c r="J175" i="50"/>
  <c r="J176" i="50"/>
  <c r="J177" i="50"/>
  <c r="J178" i="50"/>
  <c r="J179" i="50"/>
  <c r="J180" i="50"/>
  <c r="J181" i="50"/>
  <c r="J182" i="50"/>
  <c r="J183" i="50"/>
  <c r="J184" i="50"/>
  <c r="J185" i="50"/>
  <c r="J186" i="50"/>
  <c r="J187" i="50"/>
  <c r="J188" i="50"/>
  <c r="J189" i="50"/>
  <c r="J190" i="50"/>
  <c r="J191" i="50"/>
  <c r="J192" i="50"/>
  <c r="J193" i="50"/>
  <c r="J194" i="50"/>
  <c r="J195" i="50"/>
  <c r="J196" i="50"/>
  <c r="J197" i="50"/>
  <c r="J198" i="50"/>
  <c r="J199" i="50"/>
  <c r="J200" i="50"/>
  <c r="J201" i="50"/>
  <c r="J202" i="50"/>
  <c r="J203" i="50"/>
  <c r="J204" i="50"/>
  <c r="J205" i="50"/>
  <c r="J206" i="50"/>
  <c r="J207" i="50"/>
  <c r="J208" i="50"/>
  <c r="J209" i="50"/>
  <c r="J210" i="50"/>
  <c r="J211" i="50"/>
  <c r="J212" i="50"/>
  <c r="J213" i="50"/>
  <c r="J214" i="50"/>
  <c r="J215" i="50"/>
  <c r="J216" i="50"/>
  <c r="J217" i="50"/>
  <c r="J218" i="50"/>
  <c r="J219" i="50"/>
  <c r="J220" i="50"/>
  <c r="J221" i="50"/>
  <c r="J222" i="50"/>
  <c r="J223" i="50"/>
  <c r="J224" i="50"/>
  <c r="J225" i="50"/>
  <c r="J226" i="50"/>
  <c r="J227" i="50"/>
  <c r="J228" i="50"/>
  <c r="J229" i="50"/>
  <c r="J230" i="50"/>
  <c r="J231" i="50"/>
  <c r="J232" i="50"/>
  <c r="J233" i="50"/>
  <c r="J234" i="50"/>
  <c r="J235" i="50"/>
  <c r="J236" i="50"/>
  <c r="J237" i="50"/>
  <c r="J238" i="50"/>
  <c r="J239" i="50"/>
  <c r="J240" i="50"/>
  <c r="J241" i="50"/>
  <c r="J242" i="50"/>
  <c r="J243" i="50"/>
  <c r="J244" i="50"/>
  <c r="J245" i="50"/>
  <c r="J246" i="50"/>
  <c r="J247" i="50"/>
  <c r="J248" i="50"/>
  <c r="J249" i="50"/>
  <c r="J250" i="50"/>
  <c r="J251" i="50"/>
  <c r="J252" i="50"/>
  <c r="J253" i="50"/>
  <c r="J254" i="50"/>
  <c r="J255" i="50"/>
  <c r="J256" i="50"/>
  <c r="J257" i="50"/>
  <c r="J258" i="50"/>
  <c r="J259" i="50"/>
  <c r="J260" i="50"/>
  <c r="J261" i="50"/>
  <c r="J262" i="50"/>
  <c r="J263" i="50"/>
  <c r="J264" i="50"/>
  <c r="J265" i="50"/>
  <c r="J266" i="50"/>
  <c r="J267" i="50"/>
  <c r="J268" i="50"/>
  <c r="J269" i="50"/>
  <c r="J270" i="50"/>
  <c r="J271" i="50"/>
  <c r="J272" i="50"/>
  <c r="J273" i="50"/>
  <c r="J274" i="50"/>
  <c r="J275" i="50"/>
  <c r="I132" i="50"/>
  <c r="I133" i="50"/>
  <c r="I134" i="50"/>
  <c r="I135" i="50"/>
  <c r="I136" i="50"/>
  <c r="I137" i="50"/>
  <c r="I138" i="50"/>
  <c r="I139" i="50"/>
  <c r="I140" i="50"/>
  <c r="I141" i="50"/>
  <c r="I142" i="50"/>
  <c r="I143" i="50"/>
  <c r="I144" i="50"/>
  <c r="I145" i="50"/>
  <c r="I146" i="50"/>
  <c r="I147" i="50"/>
  <c r="I148" i="50"/>
  <c r="I149" i="50"/>
  <c r="I150" i="50"/>
  <c r="I151" i="50"/>
  <c r="I152" i="50"/>
  <c r="I153" i="50"/>
  <c r="I154" i="50"/>
  <c r="I155" i="50"/>
  <c r="I156" i="50"/>
  <c r="I157" i="50"/>
  <c r="I158" i="50"/>
  <c r="I159" i="50"/>
  <c r="I160" i="50"/>
  <c r="I161" i="50"/>
  <c r="I162" i="50"/>
  <c r="I163" i="50"/>
  <c r="I164" i="50"/>
  <c r="I165" i="50"/>
  <c r="I166" i="50"/>
  <c r="I167" i="50"/>
  <c r="I168" i="50"/>
  <c r="I169" i="50"/>
  <c r="I170" i="50"/>
  <c r="I171" i="50"/>
  <c r="I172" i="50"/>
  <c r="I173" i="50"/>
  <c r="I174" i="50"/>
  <c r="I175" i="50"/>
  <c r="I176" i="50"/>
  <c r="I177" i="50"/>
  <c r="I178" i="50"/>
  <c r="I179" i="50"/>
  <c r="I180" i="50"/>
  <c r="I181" i="50"/>
  <c r="I182" i="50"/>
  <c r="I183" i="50"/>
  <c r="I184" i="50"/>
  <c r="I185" i="50"/>
  <c r="I186" i="50"/>
  <c r="I187" i="50"/>
  <c r="I188" i="50"/>
  <c r="I189" i="50"/>
  <c r="I190" i="50"/>
  <c r="I191" i="50"/>
  <c r="I192" i="50"/>
  <c r="I193" i="50"/>
  <c r="I194" i="50"/>
  <c r="I195" i="50"/>
  <c r="I196" i="50"/>
  <c r="I197" i="50"/>
  <c r="I198" i="50"/>
  <c r="I199" i="50"/>
  <c r="I200" i="50"/>
  <c r="I201" i="50"/>
  <c r="I202" i="50"/>
  <c r="I203" i="50"/>
  <c r="I204" i="50"/>
  <c r="I205" i="50"/>
  <c r="I206" i="50"/>
  <c r="I207" i="50"/>
  <c r="I208" i="50"/>
  <c r="I209" i="50"/>
  <c r="I210" i="50"/>
  <c r="I211" i="50"/>
  <c r="I212" i="50"/>
  <c r="I213" i="50"/>
  <c r="I214" i="50"/>
  <c r="I215" i="50"/>
  <c r="I216" i="50"/>
  <c r="I217" i="50"/>
  <c r="I218" i="50"/>
  <c r="I219" i="50"/>
  <c r="I220" i="50"/>
  <c r="I221" i="50"/>
  <c r="I222" i="50"/>
  <c r="I223" i="50"/>
  <c r="I224" i="50"/>
  <c r="I225" i="50"/>
  <c r="I226" i="50"/>
  <c r="I227" i="50"/>
  <c r="I228" i="50"/>
  <c r="I229" i="50"/>
  <c r="I230" i="50"/>
  <c r="I231" i="50"/>
  <c r="I232" i="50"/>
  <c r="I233" i="50"/>
  <c r="I234" i="50"/>
  <c r="I235" i="50"/>
  <c r="I236" i="50"/>
  <c r="I237" i="50"/>
  <c r="I238" i="50"/>
  <c r="I239" i="50"/>
  <c r="I240" i="50"/>
  <c r="I241" i="50"/>
  <c r="I242" i="50"/>
  <c r="I243" i="50"/>
  <c r="I244" i="50"/>
  <c r="I245" i="50"/>
  <c r="I246"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74" i="50"/>
  <c r="I275" i="50"/>
  <c r="H132" i="50"/>
  <c r="H133" i="50"/>
  <c r="H134" i="50"/>
  <c r="H135" i="50"/>
  <c r="H136" i="50"/>
  <c r="H137" i="50"/>
  <c r="H138" i="50"/>
  <c r="H139" i="50"/>
  <c r="H140" i="50"/>
  <c r="H141" i="50"/>
  <c r="H142" i="50"/>
  <c r="H143" i="50"/>
  <c r="H144" i="50"/>
  <c r="H145" i="50"/>
  <c r="H146" i="50"/>
  <c r="H147" i="50"/>
  <c r="H148" i="50"/>
  <c r="H149" i="50"/>
  <c r="H150" i="50"/>
  <c r="H151" i="50"/>
  <c r="H152" i="50"/>
  <c r="H153" i="50"/>
  <c r="H154" i="50"/>
  <c r="H155" i="50"/>
  <c r="H156" i="50"/>
  <c r="H157" i="50"/>
  <c r="H158" i="50"/>
  <c r="H159" i="50"/>
  <c r="H160" i="50"/>
  <c r="H161" i="50"/>
  <c r="H162" i="50"/>
  <c r="H163" i="50"/>
  <c r="H164" i="50"/>
  <c r="H165" i="50"/>
  <c r="H166" i="50"/>
  <c r="H167" i="50"/>
  <c r="H168" i="50"/>
  <c r="H169" i="50"/>
  <c r="H170" i="50"/>
  <c r="H171" i="50"/>
  <c r="H172" i="50"/>
  <c r="H173" i="50"/>
  <c r="H174" i="50"/>
  <c r="H175" i="50"/>
  <c r="H176" i="50"/>
  <c r="H177" i="50"/>
  <c r="H178" i="50"/>
  <c r="H179" i="50"/>
  <c r="H180" i="50"/>
  <c r="H181" i="50"/>
  <c r="H182" i="50"/>
  <c r="H183" i="50"/>
  <c r="H184" i="50"/>
  <c r="H185" i="50"/>
  <c r="H186" i="50"/>
  <c r="H187" i="50"/>
  <c r="H188" i="50"/>
  <c r="H189" i="50"/>
  <c r="H190" i="50"/>
  <c r="H191" i="50"/>
  <c r="H192" i="50"/>
  <c r="H193" i="50"/>
  <c r="H194" i="50"/>
  <c r="H195" i="50"/>
  <c r="H196" i="50"/>
  <c r="H197" i="50"/>
  <c r="H198" i="50"/>
  <c r="H199" i="50"/>
  <c r="H200" i="50"/>
  <c r="H201" i="50"/>
  <c r="H202" i="50"/>
  <c r="H203" i="50"/>
  <c r="H204" i="50"/>
  <c r="H205" i="50"/>
  <c r="H206" i="50"/>
  <c r="H207" i="50"/>
  <c r="H208" i="50"/>
  <c r="H209" i="50"/>
  <c r="H210" i="50"/>
  <c r="H211" i="50"/>
  <c r="H212" i="50"/>
  <c r="H213" i="50"/>
  <c r="H214" i="50"/>
  <c r="H215" i="50"/>
  <c r="H216" i="50"/>
  <c r="H217" i="50"/>
  <c r="H218" i="50"/>
  <c r="H219" i="50"/>
  <c r="H220" i="50"/>
  <c r="H221" i="50"/>
  <c r="H222" i="50"/>
  <c r="H223" i="50"/>
  <c r="H224" i="50"/>
  <c r="H225" i="50"/>
  <c r="H226" i="50"/>
  <c r="H227" i="50"/>
  <c r="H228" i="50"/>
  <c r="H229" i="50"/>
  <c r="H230" i="50"/>
  <c r="H231" i="50"/>
  <c r="H232" i="50"/>
  <c r="H233" i="50"/>
  <c r="H234" i="50"/>
  <c r="H235" i="50"/>
  <c r="H236" i="50"/>
  <c r="H237" i="50"/>
  <c r="H238" i="50"/>
  <c r="H239" i="50"/>
  <c r="H240" i="50"/>
  <c r="H241" i="50"/>
  <c r="H242" i="50"/>
  <c r="H243" i="50"/>
  <c r="H244" i="50"/>
  <c r="H245" i="50"/>
  <c r="H246"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74" i="50"/>
  <c r="H275" i="50"/>
  <c r="G132" i="50"/>
  <c r="G133" i="50"/>
  <c r="G134" i="50"/>
  <c r="G135" i="50"/>
  <c r="G136" i="50"/>
  <c r="G137" i="50"/>
  <c r="G138" i="50"/>
  <c r="G139" i="50"/>
  <c r="G140" i="50"/>
  <c r="G141" i="50"/>
  <c r="G142" i="50"/>
  <c r="G143" i="50"/>
  <c r="G144" i="50"/>
  <c r="G145" i="50"/>
  <c r="G146" i="50"/>
  <c r="G147" i="50"/>
  <c r="G148" i="50"/>
  <c r="G149" i="50"/>
  <c r="G150" i="50"/>
  <c r="G151" i="50"/>
  <c r="G152" i="50"/>
  <c r="G153" i="50"/>
  <c r="G154" i="50"/>
  <c r="G155" i="50"/>
  <c r="G156" i="50"/>
  <c r="G157" i="50"/>
  <c r="G158" i="50"/>
  <c r="G159" i="50"/>
  <c r="G160" i="50"/>
  <c r="G161" i="50"/>
  <c r="G162" i="50"/>
  <c r="G163" i="50"/>
  <c r="G164" i="50"/>
  <c r="G165" i="50"/>
  <c r="G166" i="50"/>
  <c r="G167" i="50"/>
  <c r="G168" i="50"/>
  <c r="G169" i="50"/>
  <c r="G170" i="50"/>
  <c r="G171" i="50"/>
  <c r="G172" i="50"/>
  <c r="G173" i="50"/>
  <c r="G174" i="50"/>
  <c r="G175" i="50"/>
  <c r="G176" i="50"/>
  <c r="G177" i="50"/>
  <c r="G178" i="50"/>
  <c r="G179" i="50"/>
  <c r="G180" i="50"/>
  <c r="G181" i="50"/>
  <c r="G182" i="50"/>
  <c r="G183" i="50"/>
  <c r="G184" i="50"/>
  <c r="G185" i="50"/>
  <c r="G186" i="50"/>
  <c r="G187" i="50"/>
  <c r="G188" i="50"/>
  <c r="G189" i="50"/>
  <c r="G190" i="50"/>
  <c r="G191" i="50"/>
  <c r="G192" i="50"/>
  <c r="G193" i="50"/>
  <c r="G194" i="50"/>
  <c r="G195" i="50"/>
  <c r="G196" i="50"/>
  <c r="G197" i="50"/>
  <c r="G198" i="50"/>
  <c r="G199" i="50"/>
  <c r="G200" i="50"/>
  <c r="G201" i="50"/>
  <c r="G202" i="50"/>
  <c r="G203" i="50"/>
  <c r="G204" i="50"/>
  <c r="G205" i="50"/>
  <c r="G206" i="50"/>
  <c r="G207" i="50"/>
  <c r="G208" i="50"/>
  <c r="G209" i="50"/>
  <c r="G210" i="50"/>
  <c r="G211" i="50"/>
  <c r="G212" i="50"/>
  <c r="G213" i="50"/>
  <c r="G214" i="50"/>
  <c r="G215" i="50"/>
  <c r="G216" i="50"/>
  <c r="G217" i="50"/>
  <c r="G218" i="50"/>
  <c r="G219" i="50"/>
  <c r="G220" i="50"/>
  <c r="G221" i="50"/>
  <c r="G222" i="50"/>
  <c r="G223" i="50"/>
  <c r="G224" i="50"/>
  <c r="G225" i="50"/>
  <c r="G226" i="50"/>
  <c r="G227" i="50"/>
  <c r="G228" i="50"/>
  <c r="G229" i="50"/>
  <c r="G230" i="50"/>
  <c r="G231" i="50"/>
  <c r="G232" i="50"/>
  <c r="G233" i="50"/>
  <c r="G234" i="50"/>
  <c r="G235" i="50"/>
  <c r="G236" i="50"/>
  <c r="G237" i="50"/>
  <c r="G238" i="50"/>
  <c r="G239" i="50"/>
  <c r="G240" i="50"/>
  <c r="G241" i="50"/>
  <c r="G242" i="50"/>
  <c r="G243" i="50"/>
  <c r="G244" i="50"/>
  <c r="G245" i="50"/>
  <c r="G246" i="50"/>
  <c r="G247" i="50"/>
  <c r="G248" i="50"/>
  <c r="G249" i="50"/>
  <c r="G250" i="50"/>
  <c r="G251" i="50"/>
  <c r="G252" i="50"/>
  <c r="G253" i="50"/>
  <c r="G254" i="50"/>
  <c r="G255" i="50"/>
  <c r="G256" i="50"/>
  <c r="G257" i="50"/>
  <c r="G258" i="50"/>
  <c r="G259" i="50"/>
  <c r="G260" i="50"/>
  <c r="G261" i="50"/>
  <c r="G262" i="50"/>
  <c r="G263" i="50"/>
  <c r="G264" i="50"/>
  <c r="G265" i="50"/>
  <c r="G266" i="50"/>
  <c r="G267" i="50"/>
  <c r="G268" i="50"/>
  <c r="G269" i="50"/>
  <c r="G270" i="50"/>
  <c r="G271" i="50"/>
  <c r="G272" i="50"/>
  <c r="G273" i="50"/>
  <c r="G274" i="50"/>
  <c r="G275" i="50"/>
  <c r="F132" i="50"/>
  <c r="F133" i="50"/>
  <c r="F134" i="50"/>
  <c r="F135" i="50"/>
  <c r="F136" i="50"/>
  <c r="F137" i="50"/>
  <c r="F138" i="50"/>
  <c r="F139" i="50"/>
  <c r="F140" i="50"/>
  <c r="F141" i="50"/>
  <c r="F142" i="50"/>
  <c r="F143" i="50"/>
  <c r="F144" i="50"/>
  <c r="F145" i="50"/>
  <c r="F146" i="50"/>
  <c r="F147" i="50"/>
  <c r="F148" i="50"/>
  <c r="F149" i="50"/>
  <c r="F150" i="50"/>
  <c r="F151" i="50"/>
  <c r="F152" i="50"/>
  <c r="F153" i="50"/>
  <c r="F154" i="50"/>
  <c r="F155" i="50"/>
  <c r="F156" i="50"/>
  <c r="F157" i="50"/>
  <c r="F158" i="50"/>
  <c r="F159" i="50"/>
  <c r="F160" i="50"/>
  <c r="F161" i="50"/>
  <c r="F162" i="50"/>
  <c r="F163" i="50"/>
  <c r="F164" i="50"/>
  <c r="F165" i="50"/>
  <c r="F166" i="50"/>
  <c r="F167" i="50"/>
  <c r="F168" i="50"/>
  <c r="F169" i="50"/>
  <c r="F170" i="50"/>
  <c r="F171" i="50"/>
  <c r="F172" i="50"/>
  <c r="F173" i="50"/>
  <c r="F174" i="50"/>
  <c r="F175" i="50"/>
  <c r="F176" i="50"/>
  <c r="F177" i="50"/>
  <c r="F178" i="50"/>
  <c r="F179" i="50"/>
  <c r="F180" i="50"/>
  <c r="F181" i="50"/>
  <c r="F182" i="50"/>
  <c r="F183" i="50"/>
  <c r="F184" i="50"/>
  <c r="F185" i="50"/>
  <c r="F186" i="50"/>
  <c r="F187" i="50"/>
  <c r="F188" i="50"/>
  <c r="F189" i="50"/>
  <c r="F190" i="50"/>
  <c r="F191" i="50"/>
  <c r="F192" i="50"/>
  <c r="F193" i="50"/>
  <c r="F194" i="50"/>
  <c r="F195" i="50"/>
  <c r="F196" i="50"/>
  <c r="F197" i="50"/>
  <c r="F198" i="50"/>
  <c r="F199" i="50"/>
  <c r="F200" i="50"/>
  <c r="F201" i="50"/>
  <c r="F202" i="50"/>
  <c r="F203" i="50"/>
  <c r="F204" i="50"/>
  <c r="F205" i="50"/>
  <c r="F206" i="50"/>
  <c r="F207" i="50"/>
  <c r="F208" i="50"/>
  <c r="F209" i="50"/>
  <c r="F210" i="50"/>
  <c r="F211" i="50"/>
  <c r="F212" i="50"/>
  <c r="F213" i="50"/>
  <c r="F214" i="50"/>
  <c r="F215" i="50"/>
  <c r="F216" i="50"/>
  <c r="F217" i="50"/>
  <c r="F218" i="50"/>
  <c r="F219" i="50"/>
  <c r="F220" i="50"/>
  <c r="F221" i="50"/>
  <c r="F222" i="50"/>
  <c r="F223" i="50"/>
  <c r="F224" i="50"/>
  <c r="F225" i="50"/>
  <c r="F226" i="50"/>
  <c r="F227" i="50"/>
  <c r="F228" i="50"/>
  <c r="F229" i="50"/>
  <c r="F230" i="50"/>
  <c r="F231" i="50"/>
  <c r="F232" i="50"/>
  <c r="F233" i="50"/>
  <c r="F234" i="50"/>
  <c r="F235" i="50"/>
  <c r="F236" i="50"/>
  <c r="F237" i="50"/>
  <c r="F238" i="50"/>
  <c r="F239" i="50"/>
  <c r="F240" i="50"/>
  <c r="F241" i="50"/>
  <c r="F242" i="50"/>
  <c r="F243" i="50"/>
  <c r="F244" i="50"/>
  <c r="F245" i="50"/>
  <c r="F246"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74" i="50"/>
  <c r="F275" i="50"/>
  <c r="E132" i="50"/>
  <c r="E133" i="50"/>
  <c r="E134" i="50"/>
  <c r="E135" i="50"/>
  <c r="E136" i="50"/>
  <c r="E137" i="50"/>
  <c r="E138" i="50"/>
  <c r="E139" i="50"/>
  <c r="E140" i="50"/>
  <c r="E141" i="50"/>
  <c r="E142" i="50"/>
  <c r="E143" i="50"/>
  <c r="E144" i="50"/>
  <c r="E145" i="50"/>
  <c r="E146" i="50"/>
  <c r="E147" i="50"/>
  <c r="E148" i="50"/>
  <c r="E149" i="50"/>
  <c r="E150" i="50"/>
  <c r="E151" i="50"/>
  <c r="E152" i="50"/>
  <c r="E153" i="50"/>
  <c r="E154" i="50"/>
  <c r="E155" i="50"/>
  <c r="E156" i="50"/>
  <c r="E157" i="50"/>
  <c r="E158" i="50"/>
  <c r="E159" i="50"/>
  <c r="E160" i="50"/>
  <c r="E161" i="50"/>
  <c r="E162" i="50"/>
  <c r="E163" i="50"/>
  <c r="E164" i="50"/>
  <c r="E165" i="50"/>
  <c r="E166" i="50"/>
  <c r="E167" i="50"/>
  <c r="E168" i="50"/>
  <c r="E169" i="50"/>
  <c r="E170" i="50"/>
  <c r="E171" i="50"/>
  <c r="E172" i="50"/>
  <c r="E173" i="50"/>
  <c r="E174" i="50"/>
  <c r="E175" i="50"/>
  <c r="E176" i="50"/>
  <c r="E177" i="50"/>
  <c r="E178" i="50"/>
  <c r="E179" i="50"/>
  <c r="E180" i="50"/>
  <c r="E181" i="50"/>
  <c r="E182" i="50"/>
  <c r="E183" i="50"/>
  <c r="E184" i="50"/>
  <c r="E185" i="50"/>
  <c r="E186" i="50"/>
  <c r="E187" i="50"/>
  <c r="E188" i="50"/>
  <c r="E189" i="50"/>
  <c r="E190" i="50"/>
  <c r="E191" i="50"/>
  <c r="E192" i="50"/>
  <c r="E193" i="50"/>
  <c r="E194" i="50"/>
  <c r="E195" i="50"/>
  <c r="E196" i="50"/>
  <c r="E197" i="50"/>
  <c r="E198" i="50"/>
  <c r="E199" i="50"/>
  <c r="E200" i="50"/>
  <c r="E201" i="50"/>
  <c r="E202" i="50"/>
  <c r="E203" i="50"/>
  <c r="E204" i="50"/>
  <c r="E205" i="50"/>
  <c r="E206" i="50"/>
  <c r="E207" i="50"/>
  <c r="E208" i="50"/>
  <c r="E209" i="50"/>
  <c r="E210" i="50"/>
  <c r="E211" i="50"/>
  <c r="E212" i="50"/>
  <c r="E213" i="50"/>
  <c r="E214" i="50"/>
  <c r="E215" i="50"/>
  <c r="E216" i="50"/>
  <c r="E217" i="50"/>
  <c r="E218" i="50"/>
  <c r="E219" i="50"/>
  <c r="E220" i="50"/>
  <c r="E221" i="50"/>
  <c r="E222" i="50"/>
  <c r="E223" i="50"/>
  <c r="E224" i="50"/>
  <c r="E225" i="50"/>
  <c r="E226" i="50"/>
  <c r="E227" i="50"/>
  <c r="E228" i="50"/>
  <c r="E229" i="50"/>
  <c r="E230" i="50"/>
  <c r="E231" i="50"/>
  <c r="E232" i="50"/>
  <c r="E233" i="50"/>
  <c r="E234" i="50"/>
  <c r="E235" i="50"/>
  <c r="E236" i="50"/>
  <c r="E237" i="50"/>
  <c r="E238" i="50"/>
  <c r="E239" i="50"/>
  <c r="E240" i="50"/>
  <c r="E241" i="50"/>
  <c r="E242" i="50"/>
  <c r="E243" i="50"/>
  <c r="E244" i="50"/>
  <c r="E245" i="50"/>
  <c r="E246" i="50"/>
  <c r="E247" i="50"/>
  <c r="E248" i="50"/>
  <c r="E249" i="50"/>
  <c r="E250" i="50"/>
  <c r="E251" i="50"/>
  <c r="E252" i="50"/>
  <c r="E253" i="50"/>
  <c r="E254" i="50"/>
  <c r="E255" i="50"/>
  <c r="E256" i="50"/>
  <c r="E257" i="50"/>
  <c r="E258" i="50"/>
  <c r="E259" i="50"/>
  <c r="E260" i="50"/>
  <c r="E261" i="50"/>
  <c r="E262" i="50"/>
  <c r="E263" i="50"/>
  <c r="E264" i="50"/>
  <c r="E265" i="50"/>
  <c r="E266" i="50"/>
  <c r="E267" i="50"/>
  <c r="E268" i="50"/>
  <c r="E269" i="50"/>
  <c r="E270" i="50"/>
  <c r="E271" i="50"/>
  <c r="E272" i="50"/>
  <c r="E273" i="50"/>
  <c r="E274" i="50"/>
  <c r="E275" i="50"/>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D132" i="50"/>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D258" i="50"/>
  <c r="D259" i="50"/>
  <c r="D260" i="50"/>
  <c r="D261" i="50"/>
  <c r="D262" i="50"/>
  <c r="D263" i="50"/>
  <c r="D264" i="50"/>
  <c r="D265" i="50"/>
  <c r="D266" i="50"/>
  <c r="D267" i="50"/>
  <c r="D268" i="50"/>
  <c r="D269" i="50"/>
  <c r="D270" i="50"/>
  <c r="D271" i="50"/>
  <c r="D272" i="50"/>
  <c r="D273" i="50"/>
  <c r="D274" i="50"/>
  <c r="D275" i="50"/>
  <c r="C273" i="50"/>
  <c r="I511" i="49"/>
  <c r="I512" i="49"/>
  <c r="I513" i="49"/>
  <c r="I514" i="49"/>
  <c r="I515" i="49"/>
  <c r="I516" i="49"/>
  <c r="I517" i="49"/>
  <c r="I518" i="49"/>
  <c r="I519" i="49"/>
  <c r="I520" i="49"/>
  <c r="I521" i="49"/>
  <c r="I522" i="49"/>
  <c r="I523" i="49"/>
  <c r="I524" i="49"/>
  <c r="I525" i="49"/>
  <c r="I526" i="49"/>
  <c r="I527" i="49"/>
  <c r="I528" i="49"/>
  <c r="I529" i="49"/>
  <c r="I530" i="49"/>
  <c r="I531" i="49"/>
  <c r="I532" i="49"/>
  <c r="I533" i="49"/>
  <c r="I534" i="49"/>
  <c r="I535" i="49"/>
  <c r="I536" i="49"/>
  <c r="I537" i="49"/>
  <c r="I538" i="49"/>
  <c r="I539" i="49"/>
  <c r="I540" i="49"/>
  <c r="I541" i="49"/>
  <c r="I542" i="49"/>
  <c r="I543" i="49"/>
  <c r="I544" i="49"/>
  <c r="I545" i="49"/>
  <c r="I546" i="49"/>
  <c r="I547" i="49"/>
  <c r="I548" i="49"/>
  <c r="I549" i="49"/>
  <c r="I550" i="49"/>
  <c r="I551" i="49"/>
  <c r="I552" i="49"/>
  <c r="I553" i="49"/>
  <c r="I554" i="49"/>
  <c r="I555" i="49"/>
  <c r="I556" i="49"/>
  <c r="I557" i="49"/>
  <c r="I558" i="49"/>
  <c r="I559" i="49"/>
  <c r="I560" i="49"/>
  <c r="I561" i="49"/>
  <c r="I562" i="49"/>
  <c r="I563" i="49"/>
  <c r="I564" i="49"/>
  <c r="I565" i="49"/>
  <c r="I566" i="49"/>
  <c r="I567" i="49"/>
  <c r="I568" i="49"/>
  <c r="I569" i="49"/>
  <c r="I570" i="49"/>
  <c r="I571" i="49"/>
  <c r="I572" i="49"/>
  <c r="I573" i="49"/>
  <c r="I574" i="49"/>
  <c r="I575" i="49"/>
  <c r="I576" i="49"/>
  <c r="I577" i="49"/>
  <c r="I578" i="49"/>
  <c r="I579" i="49"/>
  <c r="I580" i="49"/>
  <c r="I581" i="49"/>
  <c r="I582" i="49"/>
  <c r="I583" i="49"/>
  <c r="I584" i="49"/>
  <c r="I585" i="49"/>
  <c r="I586" i="49"/>
  <c r="I587" i="49"/>
  <c r="I588" i="49"/>
  <c r="I589" i="49"/>
  <c r="I590" i="49"/>
  <c r="I591" i="49"/>
  <c r="I592" i="49"/>
  <c r="I593" i="49"/>
  <c r="I594" i="49"/>
  <c r="I595" i="49"/>
  <c r="I596" i="49"/>
  <c r="I597" i="49"/>
  <c r="I598" i="49"/>
  <c r="I599" i="49"/>
  <c r="I600" i="49"/>
  <c r="I601" i="49"/>
  <c r="I602" i="49"/>
  <c r="I603" i="49"/>
  <c r="I604" i="49"/>
  <c r="I605" i="49"/>
  <c r="I606" i="49"/>
  <c r="I607" i="49"/>
  <c r="I608" i="49"/>
  <c r="I609" i="49"/>
  <c r="I610" i="49"/>
  <c r="I611" i="49"/>
  <c r="I612" i="49"/>
  <c r="I613" i="49"/>
  <c r="I614" i="49"/>
  <c r="I615" i="49"/>
  <c r="I616" i="49"/>
  <c r="I617" i="49"/>
  <c r="I618" i="49"/>
  <c r="I619" i="49"/>
  <c r="I620" i="49"/>
  <c r="I621" i="49"/>
  <c r="I622" i="49"/>
  <c r="I623" i="49"/>
  <c r="I624" i="49"/>
  <c r="I625" i="49"/>
  <c r="I626" i="49"/>
  <c r="I627" i="49"/>
  <c r="I628" i="49"/>
  <c r="I629" i="49"/>
  <c r="I630" i="49"/>
  <c r="I631" i="49"/>
  <c r="I632" i="49"/>
  <c r="I633" i="49"/>
  <c r="I634" i="49"/>
  <c r="I635" i="49"/>
  <c r="H511" i="49"/>
  <c r="H512" i="49"/>
  <c r="H513" i="49"/>
  <c r="H514" i="49"/>
  <c r="H515" i="49"/>
  <c r="H516" i="49"/>
  <c r="H517" i="49"/>
  <c r="H518" i="49"/>
  <c r="H519" i="49"/>
  <c r="H520" i="49"/>
  <c r="H521" i="49"/>
  <c r="H522" i="49"/>
  <c r="H523" i="49"/>
  <c r="H524" i="49"/>
  <c r="H525" i="49"/>
  <c r="H526" i="49"/>
  <c r="H527" i="49"/>
  <c r="H528" i="49"/>
  <c r="H529" i="49"/>
  <c r="H530" i="49"/>
  <c r="H531" i="49"/>
  <c r="H532" i="49"/>
  <c r="H533" i="49"/>
  <c r="H534" i="49"/>
  <c r="H535" i="49"/>
  <c r="H536" i="49"/>
  <c r="H537" i="49"/>
  <c r="H538" i="49"/>
  <c r="H539" i="49"/>
  <c r="H540" i="49"/>
  <c r="H541" i="49"/>
  <c r="H542" i="49"/>
  <c r="H543" i="49"/>
  <c r="H544" i="49"/>
  <c r="H545" i="49"/>
  <c r="H546" i="49"/>
  <c r="H547" i="49"/>
  <c r="H548" i="49"/>
  <c r="H549" i="49"/>
  <c r="H550" i="49"/>
  <c r="H551" i="49"/>
  <c r="H552" i="49"/>
  <c r="H553" i="49"/>
  <c r="H554" i="49"/>
  <c r="H555" i="49"/>
  <c r="H556" i="49"/>
  <c r="H557" i="49"/>
  <c r="H558" i="49"/>
  <c r="H559" i="49"/>
  <c r="H560" i="49"/>
  <c r="H561" i="49"/>
  <c r="H562" i="49"/>
  <c r="H563" i="49"/>
  <c r="H564" i="49"/>
  <c r="H565" i="49"/>
  <c r="H566" i="49"/>
  <c r="H567" i="49"/>
  <c r="H568" i="49"/>
  <c r="H569" i="49"/>
  <c r="H570" i="49"/>
  <c r="H571" i="49"/>
  <c r="H572" i="49"/>
  <c r="H573" i="49"/>
  <c r="H574" i="49"/>
  <c r="H575" i="49"/>
  <c r="H576" i="49"/>
  <c r="H577" i="49"/>
  <c r="H578" i="49"/>
  <c r="H579" i="49"/>
  <c r="H580" i="49"/>
  <c r="H581" i="49"/>
  <c r="H582" i="49"/>
  <c r="H583" i="49"/>
  <c r="H584" i="49"/>
  <c r="H585" i="49"/>
  <c r="H586" i="49"/>
  <c r="H587" i="49"/>
  <c r="H588" i="49"/>
  <c r="H589" i="49"/>
  <c r="H590" i="49"/>
  <c r="H591" i="49"/>
  <c r="H592" i="49"/>
  <c r="H593" i="49"/>
  <c r="H594" i="49"/>
  <c r="H595" i="49"/>
  <c r="H596" i="49"/>
  <c r="H597" i="49"/>
  <c r="H598" i="49"/>
  <c r="H599" i="49"/>
  <c r="H600" i="49"/>
  <c r="H601" i="49"/>
  <c r="H602" i="49"/>
  <c r="H603" i="49"/>
  <c r="H604" i="49"/>
  <c r="H605" i="49"/>
  <c r="H606" i="49"/>
  <c r="H607" i="49"/>
  <c r="H608" i="49"/>
  <c r="H609" i="49"/>
  <c r="H610" i="49"/>
  <c r="H611" i="49"/>
  <c r="H612" i="49"/>
  <c r="H613" i="49"/>
  <c r="H614" i="49"/>
  <c r="H615" i="49"/>
  <c r="H616" i="49"/>
  <c r="H617" i="49"/>
  <c r="H618" i="49"/>
  <c r="H619" i="49"/>
  <c r="H620" i="49"/>
  <c r="H621" i="49"/>
  <c r="H622" i="49"/>
  <c r="H623" i="49"/>
  <c r="H624" i="49"/>
  <c r="H625" i="49"/>
  <c r="H626" i="49"/>
  <c r="H627" i="49"/>
  <c r="H628" i="49"/>
  <c r="H629" i="49"/>
  <c r="H630" i="49"/>
  <c r="H631" i="49"/>
  <c r="H632" i="49"/>
  <c r="H633" i="49"/>
  <c r="H634" i="49"/>
  <c r="H635" i="49"/>
  <c r="G511" i="49"/>
  <c r="G512" i="49"/>
  <c r="G513" i="49"/>
  <c r="G514" i="49"/>
  <c r="G515" i="49"/>
  <c r="G516" i="49"/>
  <c r="G517" i="49"/>
  <c r="G518" i="49"/>
  <c r="G519" i="49"/>
  <c r="G520" i="49"/>
  <c r="G521" i="49"/>
  <c r="G522" i="49"/>
  <c r="G523" i="49"/>
  <c r="G524" i="49"/>
  <c r="G525" i="49"/>
  <c r="G526" i="49"/>
  <c r="G527" i="49"/>
  <c r="G528" i="49"/>
  <c r="G529" i="49"/>
  <c r="G530" i="49"/>
  <c r="G531" i="49"/>
  <c r="G532" i="49"/>
  <c r="G533" i="49"/>
  <c r="G534" i="49"/>
  <c r="G535" i="49"/>
  <c r="G536" i="49"/>
  <c r="G537" i="49"/>
  <c r="G538" i="49"/>
  <c r="G539" i="49"/>
  <c r="G540" i="49"/>
  <c r="G541" i="49"/>
  <c r="G542" i="49"/>
  <c r="G543" i="49"/>
  <c r="G544" i="49"/>
  <c r="G545" i="49"/>
  <c r="G546" i="49"/>
  <c r="G547" i="49"/>
  <c r="G548" i="49"/>
  <c r="G549" i="49"/>
  <c r="G550" i="49"/>
  <c r="G551" i="49"/>
  <c r="G552" i="49"/>
  <c r="G553" i="49"/>
  <c r="G554" i="49"/>
  <c r="G555" i="49"/>
  <c r="G556" i="49"/>
  <c r="G557" i="49"/>
  <c r="G558" i="49"/>
  <c r="G559" i="49"/>
  <c r="G560" i="49"/>
  <c r="G561" i="49"/>
  <c r="G562" i="49"/>
  <c r="G563" i="49"/>
  <c r="G564" i="49"/>
  <c r="G565" i="49"/>
  <c r="G566" i="49"/>
  <c r="G567" i="49"/>
  <c r="G568" i="49"/>
  <c r="G569" i="49"/>
  <c r="G570" i="49"/>
  <c r="G571" i="49"/>
  <c r="G572" i="49"/>
  <c r="G573" i="49"/>
  <c r="G574" i="49"/>
  <c r="G575" i="49"/>
  <c r="G576" i="49"/>
  <c r="G577" i="49"/>
  <c r="G578" i="49"/>
  <c r="G579" i="49"/>
  <c r="G580" i="49"/>
  <c r="G581" i="49"/>
  <c r="G582" i="49"/>
  <c r="G583" i="49"/>
  <c r="G584" i="49"/>
  <c r="G585" i="49"/>
  <c r="G586" i="49"/>
  <c r="G587" i="49"/>
  <c r="G588" i="49"/>
  <c r="G589" i="49"/>
  <c r="G590" i="49"/>
  <c r="G591" i="49"/>
  <c r="G592" i="49"/>
  <c r="G593" i="49"/>
  <c r="G594" i="49"/>
  <c r="G595" i="49"/>
  <c r="G596" i="49"/>
  <c r="G597" i="49"/>
  <c r="G598" i="49"/>
  <c r="G599" i="49"/>
  <c r="G600" i="49"/>
  <c r="G601" i="49"/>
  <c r="G602" i="49"/>
  <c r="G603" i="49"/>
  <c r="G604" i="49"/>
  <c r="G605" i="49"/>
  <c r="G606" i="49"/>
  <c r="G607" i="49"/>
  <c r="G608" i="49"/>
  <c r="G609" i="49"/>
  <c r="G610" i="49"/>
  <c r="G611" i="49"/>
  <c r="G612" i="49"/>
  <c r="G613" i="49"/>
  <c r="G614" i="49"/>
  <c r="G615" i="49"/>
  <c r="G616" i="49"/>
  <c r="G617" i="49"/>
  <c r="G618" i="49"/>
  <c r="G619" i="49"/>
  <c r="G620" i="49"/>
  <c r="G621" i="49"/>
  <c r="G622" i="49"/>
  <c r="G623" i="49"/>
  <c r="G624" i="49"/>
  <c r="G625" i="49"/>
  <c r="G626" i="49"/>
  <c r="G627" i="49"/>
  <c r="G628" i="49"/>
  <c r="G629" i="49"/>
  <c r="G630" i="49"/>
  <c r="G631" i="49"/>
  <c r="G632" i="49"/>
  <c r="G633" i="49"/>
  <c r="G634" i="49"/>
  <c r="G635" i="49"/>
  <c r="F511" i="49"/>
  <c r="F512" i="49"/>
  <c r="F513" i="49"/>
  <c r="F514" i="49"/>
  <c r="F515" i="49"/>
  <c r="F516" i="49"/>
  <c r="F517" i="49"/>
  <c r="F518" i="49"/>
  <c r="F519" i="49"/>
  <c r="F520" i="49"/>
  <c r="F521" i="49"/>
  <c r="F522" i="49"/>
  <c r="F523" i="49"/>
  <c r="F524" i="49"/>
  <c r="F525" i="49"/>
  <c r="F526" i="49"/>
  <c r="F527" i="49"/>
  <c r="F528" i="49"/>
  <c r="F529" i="49"/>
  <c r="F530" i="49"/>
  <c r="F531" i="49"/>
  <c r="F532" i="49"/>
  <c r="F533" i="49"/>
  <c r="F534" i="49"/>
  <c r="F535" i="49"/>
  <c r="F536" i="49"/>
  <c r="F537" i="49"/>
  <c r="F538" i="49"/>
  <c r="F539" i="49"/>
  <c r="F540" i="49"/>
  <c r="F541" i="49"/>
  <c r="F542" i="49"/>
  <c r="F543" i="49"/>
  <c r="F544" i="49"/>
  <c r="F545" i="49"/>
  <c r="F546" i="49"/>
  <c r="F547" i="49"/>
  <c r="F548" i="49"/>
  <c r="F549" i="49"/>
  <c r="F550" i="49"/>
  <c r="F551" i="49"/>
  <c r="F552" i="49"/>
  <c r="F553" i="49"/>
  <c r="F554" i="49"/>
  <c r="F555" i="49"/>
  <c r="F556" i="49"/>
  <c r="F557" i="49"/>
  <c r="F558" i="49"/>
  <c r="F559" i="49"/>
  <c r="F560" i="49"/>
  <c r="F561" i="49"/>
  <c r="F562" i="49"/>
  <c r="F563" i="49"/>
  <c r="F564" i="49"/>
  <c r="F565" i="49"/>
  <c r="F566" i="49"/>
  <c r="F567" i="49"/>
  <c r="F568" i="49"/>
  <c r="F569" i="49"/>
  <c r="F570" i="49"/>
  <c r="F571" i="49"/>
  <c r="F572" i="49"/>
  <c r="F573" i="49"/>
  <c r="F574" i="49"/>
  <c r="F575" i="49"/>
  <c r="F576" i="49"/>
  <c r="F577" i="49"/>
  <c r="F578" i="49"/>
  <c r="F579" i="49"/>
  <c r="F580" i="49"/>
  <c r="F581" i="49"/>
  <c r="F582" i="49"/>
  <c r="F583" i="49"/>
  <c r="F584" i="49"/>
  <c r="F585" i="49"/>
  <c r="F586" i="49"/>
  <c r="F587" i="49"/>
  <c r="F588" i="49"/>
  <c r="F589" i="49"/>
  <c r="F590" i="49"/>
  <c r="F591" i="49"/>
  <c r="F592" i="49"/>
  <c r="F593" i="49"/>
  <c r="F594" i="49"/>
  <c r="F595" i="49"/>
  <c r="F596" i="49"/>
  <c r="F597" i="49"/>
  <c r="F598" i="49"/>
  <c r="F599" i="49"/>
  <c r="F600" i="49"/>
  <c r="F601" i="49"/>
  <c r="F602" i="49"/>
  <c r="F603" i="49"/>
  <c r="F604" i="49"/>
  <c r="F605" i="49"/>
  <c r="F606" i="49"/>
  <c r="F607" i="49"/>
  <c r="F608" i="49"/>
  <c r="F609" i="49"/>
  <c r="F610" i="49"/>
  <c r="F611" i="49"/>
  <c r="F612" i="49"/>
  <c r="F613" i="49"/>
  <c r="F614" i="49"/>
  <c r="F615" i="49"/>
  <c r="F616" i="49"/>
  <c r="F617" i="49"/>
  <c r="F618" i="49"/>
  <c r="F619" i="49"/>
  <c r="F620" i="49"/>
  <c r="F621" i="49"/>
  <c r="F622" i="49"/>
  <c r="F623" i="49"/>
  <c r="F624" i="49"/>
  <c r="F625" i="49"/>
  <c r="F626" i="49"/>
  <c r="F627" i="49"/>
  <c r="F628" i="49"/>
  <c r="F629" i="49"/>
  <c r="F630" i="49"/>
  <c r="F631" i="49"/>
  <c r="F632" i="49"/>
  <c r="F633" i="49"/>
  <c r="F634" i="49"/>
  <c r="F635" i="49"/>
  <c r="E511" i="49"/>
  <c r="E512" i="49"/>
  <c r="E513" i="49"/>
  <c r="E514" i="49"/>
  <c r="E515" i="49"/>
  <c r="E516" i="49"/>
  <c r="E517" i="49"/>
  <c r="E518" i="49"/>
  <c r="E519" i="49"/>
  <c r="E520" i="49"/>
  <c r="E521" i="49"/>
  <c r="E522" i="49"/>
  <c r="E523" i="49"/>
  <c r="E524" i="49"/>
  <c r="E525" i="49"/>
  <c r="E526" i="49"/>
  <c r="E527" i="49"/>
  <c r="E528" i="49"/>
  <c r="E529" i="49"/>
  <c r="E530" i="49"/>
  <c r="E531" i="49"/>
  <c r="E532" i="49"/>
  <c r="E533" i="49"/>
  <c r="E534" i="49"/>
  <c r="E535" i="49"/>
  <c r="E536" i="49"/>
  <c r="E537" i="49"/>
  <c r="E538" i="49"/>
  <c r="E539" i="49"/>
  <c r="E540" i="49"/>
  <c r="E541" i="49"/>
  <c r="E542" i="49"/>
  <c r="E543" i="49"/>
  <c r="E544" i="49"/>
  <c r="E545" i="49"/>
  <c r="E546" i="49"/>
  <c r="E547" i="49"/>
  <c r="E548" i="49"/>
  <c r="E549" i="49"/>
  <c r="E550" i="49"/>
  <c r="E551" i="49"/>
  <c r="E552" i="49"/>
  <c r="E553" i="49"/>
  <c r="E554" i="49"/>
  <c r="E555" i="49"/>
  <c r="E556" i="49"/>
  <c r="E557" i="49"/>
  <c r="E558" i="49"/>
  <c r="E559" i="49"/>
  <c r="E560" i="49"/>
  <c r="E561" i="49"/>
  <c r="E562" i="49"/>
  <c r="E563" i="49"/>
  <c r="E564" i="49"/>
  <c r="E565" i="49"/>
  <c r="E566" i="49"/>
  <c r="E567" i="49"/>
  <c r="E568" i="49"/>
  <c r="E569" i="49"/>
  <c r="E570" i="49"/>
  <c r="E571" i="49"/>
  <c r="E572" i="49"/>
  <c r="E573" i="49"/>
  <c r="E574" i="49"/>
  <c r="E575" i="49"/>
  <c r="E576" i="49"/>
  <c r="E577" i="49"/>
  <c r="E578" i="49"/>
  <c r="E579" i="49"/>
  <c r="E580" i="49"/>
  <c r="E581" i="49"/>
  <c r="E582" i="49"/>
  <c r="E583" i="49"/>
  <c r="E584" i="49"/>
  <c r="E585" i="49"/>
  <c r="E586" i="49"/>
  <c r="E587" i="49"/>
  <c r="E588" i="49"/>
  <c r="E589" i="49"/>
  <c r="E590" i="49"/>
  <c r="E591" i="49"/>
  <c r="E592" i="49"/>
  <c r="E593" i="49"/>
  <c r="E594" i="49"/>
  <c r="E595" i="49"/>
  <c r="E596" i="49"/>
  <c r="E597" i="49"/>
  <c r="E598" i="49"/>
  <c r="E599" i="49"/>
  <c r="E600" i="49"/>
  <c r="E601" i="49"/>
  <c r="E602" i="49"/>
  <c r="E603" i="49"/>
  <c r="E604" i="49"/>
  <c r="E605" i="49"/>
  <c r="E606" i="49"/>
  <c r="E607" i="49"/>
  <c r="E608" i="49"/>
  <c r="E609" i="49"/>
  <c r="E610" i="49"/>
  <c r="E611" i="49"/>
  <c r="E612" i="49"/>
  <c r="E613" i="49"/>
  <c r="E614" i="49"/>
  <c r="E615" i="49"/>
  <c r="E616" i="49"/>
  <c r="E617" i="49"/>
  <c r="E618" i="49"/>
  <c r="E619" i="49"/>
  <c r="E620" i="49"/>
  <c r="E621" i="49"/>
  <c r="E622" i="49"/>
  <c r="E623" i="49"/>
  <c r="E624" i="49"/>
  <c r="E625" i="49"/>
  <c r="E626" i="49"/>
  <c r="E627" i="49"/>
  <c r="E628" i="49"/>
  <c r="E629" i="49"/>
  <c r="E630" i="49"/>
  <c r="E631" i="49"/>
  <c r="E632" i="49"/>
  <c r="E633" i="49"/>
  <c r="E634" i="49"/>
  <c r="E635"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M622" i="49"/>
  <c r="N622" i="49"/>
  <c r="O622" i="49"/>
  <c r="P622" i="49"/>
  <c r="Q622" i="49"/>
  <c r="R622" i="49"/>
  <c r="S622" i="49"/>
  <c r="T622" i="49"/>
  <c r="U622" i="49"/>
  <c r="V622" i="49"/>
  <c r="W622" i="49"/>
  <c r="X622" i="49"/>
  <c r="Y622" i="49"/>
  <c r="Z622" i="49"/>
  <c r="AA622" i="49"/>
  <c r="AB622" i="49"/>
  <c r="AC622" i="49"/>
  <c r="AD622" i="49"/>
  <c r="M623" i="49"/>
  <c r="N623" i="49"/>
  <c r="O623" i="49"/>
  <c r="P623" i="49"/>
  <c r="Q623" i="49"/>
  <c r="R623" i="49"/>
  <c r="S623" i="49"/>
  <c r="T623" i="49"/>
  <c r="U623" i="49"/>
  <c r="V623" i="49"/>
  <c r="W623" i="49"/>
  <c r="X623" i="49"/>
  <c r="Y623" i="49"/>
  <c r="Z623" i="49"/>
  <c r="AA623" i="49"/>
  <c r="AB623" i="49"/>
  <c r="AC623" i="49"/>
  <c r="AD623" i="49"/>
  <c r="M624" i="49"/>
  <c r="N624" i="49"/>
  <c r="O624" i="49"/>
  <c r="P624" i="49"/>
  <c r="Q624" i="49"/>
  <c r="R624" i="49"/>
  <c r="S624" i="49"/>
  <c r="T624" i="49"/>
  <c r="U624" i="49"/>
  <c r="V624" i="49"/>
  <c r="W624" i="49"/>
  <c r="X624" i="49"/>
  <c r="Y624" i="49"/>
  <c r="Z624" i="49"/>
  <c r="AA624" i="49"/>
  <c r="AB624" i="49"/>
  <c r="AC624" i="49"/>
  <c r="AD624" i="49"/>
  <c r="M625" i="49"/>
  <c r="N625" i="49"/>
  <c r="O625" i="49"/>
  <c r="P625" i="49"/>
  <c r="Q625" i="49"/>
  <c r="R625" i="49"/>
  <c r="S625" i="49"/>
  <c r="T625" i="49"/>
  <c r="U625" i="49"/>
  <c r="V625" i="49"/>
  <c r="W625" i="49"/>
  <c r="X625" i="49"/>
  <c r="Y625" i="49"/>
  <c r="Z625" i="49"/>
  <c r="AA625" i="49"/>
  <c r="AB625" i="49"/>
  <c r="AC625" i="49"/>
  <c r="AD625" i="49"/>
  <c r="M626" i="49"/>
  <c r="N626" i="49"/>
  <c r="O626" i="49"/>
  <c r="P626" i="49"/>
  <c r="Q626" i="49"/>
  <c r="R626" i="49"/>
  <c r="S626" i="49"/>
  <c r="T626" i="49"/>
  <c r="U626" i="49"/>
  <c r="V626" i="49"/>
  <c r="W626" i="49"/>
  <c r="X626" i="49"/>
  <c r="Y626" i="49"/>
  <c r="Z626" i="49"/>
  <c r="AA626" i="49"/>
  <c r="AB626" i="49"/>
  <c r="AC626" i="49"/>
  <c r="AD626" i="49"/>
  <c r="M627" i="49"/>
  <c r="N627" i="49"/>
  <c r="O627" i="49"/>
  <c r="P627" i="49"/>
  <c r="Q627" i="49"/>
  <c r="R627" i="49"/>
  <c r="S627" i="49"/>
  <c r="T627" i="49"/>
  <c r="U627" i="49"/>
  <c r="V627" i="49"/>
  <c r="W627" i="49"/>
  <c r="X627" i="49"/>
  <c r="Y627" i="49"/>
  <c r="Z627" i="49"/>
  <c r="AA627" i="49"/>
  <c r="AB627" i="49"/>
  <c r="AC627" i="49"/>
  <c r="AD627" i="49"/>
  <c r="M628" i="49"/>
  <c r="N628" i="49"/>
  <c r="O628" i="49"/>
  <c r="P628" i="49"/>
  <c r="Q628" i="49"/>
  <c r="R628" i="49"/>
  <c r="S628" i="49"/>
  <c r="T628" i="49"/>
  <c r="U628" i="49"/>
  <c r="V628" i="49"/>
  <c r="W628" i="49"/>
  <c r="X628" i="49"/>
  <c r="Y628" i="49"/>
  <c r="Z628" i="49"/>
  <c r="AA628" i="49"/>
  <c r="AB628" i="49"/>
  <c r="AC628" i="49"/>
  <c r="AD628" i="49"/>
  <c r="M629" i="49"/>
  <c r="N629" i="49"/>
  <c r="O629" i="49"/>
  <c r="P629" i="49"/>
  <c r="Q629" i="49"/>
  <c r="R629" i="49"/>
  <c r="S629" i="49"/>
  <c r="T629" i="49"/>
  <c r="U629" i="49"/>
  <c r="V629" i="49"/>
  <c r="W629" i="49"/>
  <c r="X629" i="49"/>
  <c r="Y629" i="49"/>
  <c r="Z629" i="49"/>
  <c r="AA629" i="49"/>
  <c r="AB629" i="49"/>
  <c r="AC629" i="49"/>
  <c r="AD629" i="49"/>
  <c r="M630" i="49"/>
  <c r="N630" i="49"/>
  <c r="O630" i="49"/>
  <c r="P630" i="49"/>
  <c r="Q630" i="49"/>
  <c r="R630" i="49"/>
  <c r="S630" i="49"/>
  <c r="T630" i="49"/>
  <c r="U630" i="49"/>
  <c r="V630" i="49"/>
  <c r="W630" i="49"/>
  <c r="X630" i="49"/>
  <c r="Y630" i="49"/>
  <c r="Z630" i="49"/>
  <c r="AA630" i="49"/>
  <c r="AB630" i="49"/>
  <c r="AC630" i="49"/>
  <c r="AD630" i="49"/>
  <c r="M631" i="49"/>
  <c r="N631" i="49"/>
  <c r="O631" i="49"/>
  <c r="P631" i="49"/>
  <c r="Q631" i="49"/>
  <c r="R631" i="49"/>
  <c r="S631" i="49"/>
  <c r="T631" i="49"/>
  <c r="U631" i="49"/>
  <c r="V631" i="49"/>
  <c r="W631" i="49"/>
  <c r="X631" i="49"/>
  <c r="Y631" i="49"/>
  <c r="Z631" i="49"/>
  <c r="AA631" i="49"/>
  <c r="AB631" i="49"/>
  <c r="AC631" i="49"/>
  <c r="AD631" i="49"/>
  <c r="M632" i="49"/>
  <c r="N632" i="49"/>
  <c r="O632" i="49"/>
  <c r="P632" i="49"/>
  <c r="Q632" i="49"/>
  <c r="R632" i="49"/>
  <c r="S632" i="49"/>
  <c r="T632" i="49"/>
  <c r="U632" i="49"/>
  <c r="V632" i="49"/>
  <c r="W632" i="49"/>
  <c r="X632" i="49"/>
  <c r="Y632" i="49"/>
  <c r="Z632" i="49"/>
  <c r="AA632" i="49"/>
  <c r="AB632" i="49"/>
  <c r="AC632" i="49"/>
  <c r="AD632" i="49"/>
  <c r="M633" i="49"/>
  <c r="N633" i="49"/>
  <c r="O633" i="49"/>
  <c r="P633" i="49"/>
  <c r="Q633" i="49"/>
  <c r="R633" i="49"/>
  <c r="S633" i="49"/>
  <c r="T633" i="49"/>
  <c r="U633" i="49"/>
  <c r="V633" i="49"/>
  <c r="W633" i="49"/>
  <c r="X633" i="49"/>
  <c r="Y633" i="49"/>
  <c r="Z633" i="49"/>
  <c r="AA633" i="49"/>
  <c r="AB633" i="49"/>
  <c r="AC633" i="49"/>
  <c r="AD633" i="49"/>
  <c r="M634" i="49"/>
  <c r="N634" i="49"/>
  <c r="O634" i="49"/>
  <c r="P634" i="49"/>
  <c r="Q634" i="49"/>
  <c r="R634" i="49"/>
  <c r="S634" i="49"/>
  <c r="T634" i="49"/>
  <c r="U634" i="49"/>
  <c r="V634" i="49"/>
  <c r="W634" i="49"/>
  <c r="X634" i="49"/>
  <c r="Y634" i="49"/>
  <c r="Z634" i="49"/>
  <c r="AA634" i="49"/>
  <c r="AB634" i="49"/>
  <c r="AC634" i="49"/>
  <c r="AD634" i="49"/>
  <c r="M635" i="49"/>
  <c r="N635" i="49"/>
  <c r="O635" i="49"/>
  <c r="P635" i="49"/>
  <c r="Q635" i="49"/>
  <c r="R635" i="49"/>
  <c r="S635" i="49"/>
  <c r="T635" i="49"/>
  <c r="U635" i="49"/>
  <c r="V635" i="49"/>
  <c r="W635" i="49"/>
  <c r="X635" i="49"/>
  <c r="Y635" i="49"/>
  <c r="Z635" i="49"/>
  <c r="AA635" i="49"/>
  <c r="AB635" i="49"/>
  <c r="AC635" i="49"/>
  <c r="AD635" i="49"/>
  <c r="M618" i="49"/>
  <c r="N618" i="49"/>
  <c r="O618" i="49"/>
  <c r="P618" i="49"/>
  <c r="Q618" i="49"/>
  <c r="R618" i="49"/>
  <c r="S618" i="49"/>
  <c r="T618" i="49"/>
  <c r="U618" i="49"/>
  <c r="V618" i="49"/>
  <c r="W618" i="49"/>
  <c r="X618" i="49"/>
  <c r="Y618" i="49"/>
  <c r="Z618" i="49"/>
  <c r="AA618" i="49"/>
  <c r="AB618" i="49"/>
  <c r="AC618" i="49"/>
  <c r="AD618" i="49"/>
  <c r="M620" i="49"/>
  <c r="N620" i="49"/>
  <c r="O620" i="49"/>
  <c r="P620" i="49"/>
  <c r="Q620" i="49"/>
  <c r="R620" i="49"/>
  <c r="S620" i="49"/>
  <c r="T620" i="49"/>
  <c r="U620" i="49"/>
  <c r="V620" i="49"/>
  <c r="W620" i="49"/>
  <c r="X620" i="49"/>
  <c r="Y620" i="49"/>
  <c r="Z620" i="49"/>
  <c r="AA620" i="49"/>
  <c r="AB620" i="49"/>
  <c r="AC620" i="49"/>
  <c r="AD620" i="49"/>
  <c r="M621" i="49"/>
  <c r="N621" i="49"/>
  <c r="O621" i="49"/>
  <c r="P621" i="49"/>
  <c r="Q621" i="49"/>
  <c r="R621" i="49"/>
  <c r="S621" i="49"/>
  <c r="T621" i="49"/>
  <c r="U621" i="49"/>
  <c r="V621" i="49"/>
  <c r="W621" i="49"/>
  <c r="X621" i="49"/>
  <c r="Y621" i="49"/>
  <c r="Z621" i="49"/>
  <c r="AA621" i="49"/>
  <c r="AB621" i="49"/>
  <c r="AC621" i="49"/>
  <c r="AD621" i="49"/>
  <c r="M511" i="49"/>
  <c r="N511" i="49"/>
  <c r="O511" i="49"/>
  <c r="P511" i="49"/>
  <c r="Q511" i="49"/>
  <c r="R511" i="49"/>
  <c r="S511" i="49"/>
  <c r="T511" i="49"/>
  <c r="U511" i="49"/>
  <c r="V511" i="49"/>
  <c r="W511" i="49"/>
  <c r="X511" i="49"/>
  <c r="Y511" i="49"/>
  <c r="Z511" i="49"/>
  <c r="AA511" i="49"/>
  <c r="AB511" i="49"/>
  <c r="AC511" i="49"/>
  <c r="AD511" i="49"/>
  <c r="M512" i="49"/>
  <c r="N512" i="49"/>
  <c r="O512" i="49"/>
  <c r="P512" i="49"/>
  <c r="Q512" i="49"/>
  <c r="R512" i="49"/>
  <c r="S512" i="49"/>
  <c r="T512" i="49"/>
  <c r="U512" i="49"/>
  <c r="V512" i="49"/>
  <c r="W512" i="49"/>
  <c r="X512" i="49"/>
  <c r="Y512" i="49"/>
  <c r="Z512" i="49"/>
  <c r="AA512" i="49"/>
  <c r="AB512" i="49"/>
  <c r="AC512" i="49"/>
  <c r="AD512" i="49"/>
  <c r="M513" i="49"/>
  <c r="N513" i="49"/>
  <c r="O513" i="49"/>
  <c r="P513" i="49"/>
  <c r="Q513" i="49"/>
  <c r="R513" i="49"/>
  <c r="S513" i="49"/>
  <c r="T513" i="49"/>
  <c r="U513" i="49"/>
  <c r="V513" i="49"/>
  <c r="W513" i="49"/>
  <c r="X513" i="49"/>
  <c r="Y513" i="49"/>
  <c r="Z513" i="49"/>
  <c r="AA513" i="49"/>
  <c r="AB513" i="49"/>
  <c r="AC513" i="49"/>
  <c r="AD513" i="49"/>
  <c r="M514" i="49"/>
  <c r="N514" i="49"/>
  <c r="O514" i="49"/>
  <c r="P514" i="49"/>
  <c r="Q514" i="49"/>
  <c r="R514" i="49"/>
  <c r="S514" i="49"/>
  <c r="T514" i="49"/>
  <c r="U514" i="49"/>
  <c r="V514" i="49"/>
  <c r="W514" i="49"/>
  <c r="X514" i="49"/>
  <c r="Y514" i="49"/>
  <c r="Z514" i="49"/>
  <c r="AA514" i="49"/>
  <c r="AB514" i="49"/>
  <c r="AC514" i="49"/>
  <c r="AD514" i="49"/>
  <c r="M515" i="49"/>
  <c r="N515" i="49"/>
  <c r="O515" i="49"/>
  <c r="P515" i="49"/>
  <c r="Q515" i="49"/>
  <c r="R515" i="49"/>
  <c r="S515" i="49"/>
  <c r="T515" i="49"/>
  <c r="U515" i="49"/>
  <c r="V515" i="49"/>
  <c r="W515" i="49"/>
  <c r="X515" i="49"/>
  <c r="Y515" i="49"/>
  <c r="Z515" i="49"/>
  <c r="AA515" i="49"/>
  <c r="AB515" i="49"/>
  <c r="AC515" i="49"/>
  <c r="AD515" i="49"/>
  <c r="M516" i="49"/>
  <c r="N516" i="49"/>
  <c r="O516" i="49"/>
  <c r="P516" i="49"/>
  <c r="Q516" i="49"/>
  <c r="R516" i="49"/>
  <c r="S516" i="49"/>
  <c r="T516" i="49"/>
  <c r="U516" i="49"/>
  <c r="V516" i="49"/>
  <c r="W516" i="49"/>
  <c r="X516" i="49"/>
  <c r="Y516" i="49"/>
  <c r="Z516" i="49"/>
  <c r="AA516" i="49"/>
  <c r="AB516" i="49"/>
  <c r="AC516" i="49"/>
  <c r="AD516" i="49"/>
  <c r="M517" i="49"/>
  <c r="N517" i="49"/>
  <c r="O517" i="49"/>
  <c r="P517" i="49"/>
  <c r="Q517" i="49"/>
  <c r="R517" i="49"/>
  <c r="S517" i="49"/>
  <c r="T517" i="49"/>
  <c r="U517" i="49"/>
  <c r="V517" i="49"/>
  <c r="W517" i="49"/>
  <c r="X517" i="49"/>
  <c r="Y517" i="49"/>
  <c r="Z517" i="49"/>
  <c r="AA517" i="49"/>
  <c r="AB517" i="49"/>
  <c r="AC517" i="49"/>
  <c r="AD517" i="49"/>
  <c r="M518" i="49"/>
  <c r="N518" i="49"/>
  <c r="O518" i="49"/>
  <c r="P518" i="49"/>
  <c r="Q518" i="49"/>
  <c r="R518" i="49"/>
  <c r="S518" i="49"/>
  <c r="T518" i="49"/>
  <c r="U518" i="49"/>
  <c r="V518" i="49"/>
  <c r="W518" i="49"/>
  <c r="X518" i="49"/>
  <c r="Y518" i="49"/>
  <c r="Z518" i="49"/>
  <c r="AA518" i="49"/>
  <c r="AB518" i="49"/>
  <c r="AC518" i="49"/>
  <c r="AD518" i="49"/>
  <c r="M519" i="49"/>
  <c r="N519" i="49"/>
  <c r="O519" i="49"/>
  <c r="P519" i="49"/>
  <c r="Q519" i="49"/>
  <c r="R519" i="49"/>
  <c r="S519" i="49"/>
  <c r="T519" i="49"/>
  <c r="U519" i="49"/>
  <c r="V519" i="49"/>
  <c r="W519" i="49"/>
  <c r="X519" i="49"/>
  <c r="Y519" i="49"/>
  <c r="Z519" i="49"/>
  <c r="AA519" i="49"/>
  <c r="AB519" i="49"/>
  <c r="AC519" i="49"/>
  <c r="AD519" i="49"/>
  <c r="M520" i="49"/>
  <c r="N520" i="49"/>
  <c r="O520" i="49"/>
  <c r="P520" i="49"/>
  <c r="Q520" i="49"/>
  <c r="R520" i="49"/>
  <c r="S520" i="49"/>
  <c r="T520" i="49"/>
  <c r="U520" i="49"/>
  <c r="V520" i="49"/>
  <c r="W520" i="49"/>
  <c r="X520" i="49"/>
  <c r="Y520" i="49"/>
  <c r="Z520" i="49"/>
  <c r="AA520" i="49"/>
  <c r="AB520" i="49"/>
  <c r="AC520" i="49"/>
  <c r="AD520" i="49"/>
  <c r="M521" i="49"/>
  <c r="N521" i="49"/>
  <c r="O521" i="49"/>
  <c r="P521" i="49"/>
  <c r="Q521" i="49"/>
  <c r="R521" i="49"/>
  <c r="S521" i="49"/>
  <c r="T521" i="49"/>
  <c r="U521" i="49"/>
  <c r="V521" i="49"/>
  <c r="W521" i="49"/>
  <c r="X521" i="49"/>
  <c r="Y521" i="49"/>
  <c r="Z521" i="49"/>
  <c r="AA521" i="49"/>
  <c r="AB521" i="49"/>
  <c r="AC521" i="49"/>
  <c r="AD521" i="49"/>
  <c r="M522" i="49"/>
  <c r="N522" i="49"/>
  <c r="O522" i="49"/>
  <c r="P522" i="49"/>
  <c r="Q522" i="49"/>
  <c r="R522" i="49"/>
  <c r="S522" i="49"/>
  <c r="T522" i="49"/>
  <c r="U522" i="49"/>
  <c r="V522" i="49"/>
  <c r="W522" i="49"/>
  <c r="X522" i="49"/>
  <c r="Y522" i="49"/>
  <c r="Z522" i="49"/>
  <c r="AA522" i="49"/>
  <c r="AB522" i="49"/>
  <c r="AC522" i="49"/>
  <c r="AD522" i="49"/>
  <c r="M523" i="49"/>
  <c r="N523" i="49"/>
  <c r="O523" i="49"/>
  <c r="P523" i="49"/>
  <c r="Q523" i="49"/>
  <c r="R523" i="49"/>
  <c r="S523" i="49"/>
  <c r="T523" i="49"/>
  <c r="U523" i="49"/>
  <c r="V523" i="49"/>
  <c r="W523" i="49"/>
  <c r="X523" i="49"/>
  <c r="Y523" i="49"/>
  <c r="Z523" i="49"/>
  <c r="AA523" i="49"/>
  <c r="AB523" i="49"/>
  <c r="AC523" i="49"/>
  <c r="AD523" i="49"/>
  <c r="M524" i="49"/>
  <c r="N524" i="49"/>
  <c r="O524" i="49"/>
  <c r="P524" i="49"/>
  <c r="Q524" i="49"/>
  <c r="R524" i="49"/>
  <c r="S524" i="49"/>
  <c r="T524" i="49"/>
  <c r="U524" i="49"/>
  <c r="V524" i="49"/>
  <c r="W524" i="49"/>
  <c r="X524" i="49"/>
  <c r="Y524" i="49"/>
  <c r="Z524" i="49"/>
  <c r="AA524" i="49"/>
  <c r="AB524" i="49"/>
  <c r="AC524" i="49"/>
  <c r="AD524" i="49"/>
  <c r="M525" i="49"/>
  <c r="N525" i="49"/>
  <c r="O525" i="49"/>
  <c r="P525" i="49"/>
  <c r="Q525" i="49"/>
  <c r="R525" i="49"/>
  <c r="S525" i="49"/>
  <c r="T525" i="49"/>
  <c r="U525" i="49"/>
  <c r="V525" i="49"/>
  <c r="W525" i="49"/>
  <c r="X525" i="49"/>
  <c r="Y525" i="49"/>
  <c r="Z525" i="49"/>
  <c r="AA525" i="49"/>
  <c r="AB525" i="49"/>
  <c r="AC525" i="49"/>
  <c r="AD525" i="49"/>
  <c r="M526" i="49"/>
  <c r="N526" i="49"/>
  <c r="O526" i="49"/>
  <c r="P526" i="49"/>
  <c r="Q526" i="49"/>
  <c r="R526" i="49"/>
  <c r="S526" i="49"/>
  <c r="T526" i="49"/>
  <c r="U526" i="49"/>
  <c r="V526" i="49"/>
  <c r="W526" i="49"/>
  <c r="X526" i="49"/>
  <c r="Y526" i="49"/>
  <c r="Z526" i="49"/>
  <c r="AA526" i="49"/>
  <c r="AB526" i="49"/>
  <c r="AC526" i="49"/>
  <c r="AD526" i="49"/>
  <c r="M527" i="49"/>
  <c r="N527" i="49"/>
  <c r="O527" i="49"/>
  <c r="P527" i="49"/>
  <c r="Q527" i="49"/>
  <c r="R527" i="49"/>
  <c r="S527" i="49"/>
  <c r="T527" i="49"/>
  <c r="U527" i="49"/>
  <c r="V527" i="49"/>
  <c r="W527" i="49"/>
  <c r="X527" i="49"/>
  <c r="Y527" i="49"/>
  <c r="Z527" i="49"/>
  <c r="AA527" i="49"/>
  <c r="AB527" i="49"/>
  <c r="AC527" i="49"/>
  <c r="AD527" i="49"/>
  <c r="M528" i="49"/>
  <c r="N528" i="49"/>
  <c r="O528" i="49"/>
  <c r="P528" i="49"/>
  <c r="Q528" i="49"/>
  <c r="R528" i="49"/>
  <c r="S528" i="49"/>
  <c r="T528" i="49"/>
  <c r="U528" i="49"/>
  <c r="V528" i="49"/>
  <c r="W528" i="49"/>
  <c r="X528" i="49"/>
  <c r="Y528" i="49"/>
  <c r="Z528" i="49"/>
  <c r="AA528" i="49"/>
  <c r="AB528" i="49"/>
  <c r="AC528" i="49"/>
  <c r="AD528" i="49"/>
  <c r="M529" i="49"/>
  <c r="N529" i="49"/>
  <c r="O529" i="49"/>
  <c r="P529" i="49"/>
  <c r="Q529" i="49"/>
  <c r="R529" i="49"/>
  <c r="S529" i="49"/>
  <c r="T529" i="49"/>
  <c r="U529" i="49"/>
  <c r="V529" i="49"/>
  <c r="W529" i="49"/>
  <c r="X529" i="49"/>
  <c r="Y529" i="49"/>
  <c r="Z529" i="49"/>
  <c r="AA529" i="49"/>
  <c r="AB529" i="49"/>
  <c r="AC529" i="49"/>
  <c r="AD529" i="49"/>
  <c r="M530" i="49"/>
  <c r="N530" i="49"/>
  <c r="O530" i="49"/>
  <c r="P530" i="49"/>
  <c r="Q530" i="49"/>
  <c r="R530" i="49"/>
  <c r="S530" i="49"/>
  <c r="T530" i="49"/>
  <c r="U530" i="49"/>
  <c r="V530" i="49"/>
  <c r="W530" i="49"/>
  <c r="X530" i="49"/>
  <c r="Y530" i="49"/>
  <c r="Z530" i="49"/>
  <c r="AA530" i="49"/>
  <c r="AB530" i="49"/>
  <c r="AC530" i="49"/>
  <c r="AD530" i="49"/>
  <c r="M531" i="49"/>
  <c r="N531" i="49"/>
  <c r="O531" i="49"/>
  <c r="P531" i="49"/>
  <c r="Q531" i="49"/>
  <c r="R531" i="49"/>
  <c r="S531" i="49"/>
  <c r="T531" i="49"/>
  <c r="U531" i="49"/>
  <c r="V531" i="49"/>
  <c r="W531" i="49"/>
  <c r="X531" i="49"/>
  <c r="Y531" i="49"/>
  <c r="Z531" i="49"/>
  <c r="AA531" i="49"/>
  <c r="AB531" i="49"/>
  <c r="AC531" i="49"/>
  <c r="AD531" i="49"/>
  <c r="M532" i="49"/>
  <c r="N532" i="49"/>
  <c r="O532" i="49"/>
  <c r="P532" i="49"/>
  <c r="Q532" i="49"/>
  <c r="R532" i="49"/>
  <c r="S532" i="49"/>
  <c r="T532" i="49"/>
  <c r="U532" i="49"/>
  <c r="V532" i="49"/>
  <c r="W532" i="49"/>
  <c r="X532" i="49"/>
  <c r="Y532" i="49"/>
  <c r="Z532" i="49"/>
  <c r="AA532" i="49"/>
  <c r="AB532" i="49"/>
  <c r="AC532" i="49"/>
  <c r="AD532" i="49"/>
  <c r="M533" i="49"/>
  <c r="N533" i="49"/>
  <c r="O533" i="49"/>
  <c r="P533" i="49"/>
  <c r="Q533" i="49"/>
  <c r="R533" i="49"/>
  <c r="S533" i="49"/>
  <c r="T533" i="49"/>
  <c r="U533" i="49"/>
  <c r="V533" i="49"/>
  <c r="W533" i="49"/>
  <c r="X533" i="49"/>
  <c r="Y533" i="49"/>
  <c r="Z533" i="49"/>
  <c r="AA533" i="49"/>
  <c r="AB533" i="49"/>
  <c r="AC533" i="49"/>
  <c r="AD533" i="49"/>
  <c r="M534" i="49"/>
  <c r="N534" i="49"/>
  <c r="O534" i="49"/>
  <c r="P534" i="49"/>
  <c r="Q534" i="49"/>
  <c r="R534" i="49"/>
  <c r="S534" i="49"/>
  <c r="T534" i="49"/>
  <c r="U534" i="49"/>
  <c r="V534" i="49"/>
  <c r="W534" i="49"/>
  <c r="X534" i="49"/>
  <c r="Y534" i="49"/>
  <c r="Z534" i="49"/>
  <c r="AA534" i="49"/>
  <c r="AB534" i="49"/>
  <c r="AC534" i="49"/>
  <c r="AD534" i="49"/>
  <c r="M535" i="49"/>
  <c r="N535" i="49"/>
  <c r="O535" i="49"/>
  <c r="P535" i="49"/>
  <c r="Q535" i="49"/>
  <c r="R535" i="49"/>
  <c r="S535" i="49"/>
  <c r="T535" i="49"/>
  <c r="U535" i="49"/>
  <c r="V535" i="49"/>
  <c r="W535" i="49"/>
  <c r="X535" i="49"/>
  <c r="Y535" i="49"/>
  <c r="Z535" i="49"/>
  <c r="AA535" i="49"/>
  <c r="AB535" i="49"/>
  <c r="AC535" i="49"/>
  <c r="AD535" i="49"/>
  <c r="M536" i="49"/>
  <c r="N536" i="49"/>
  <c r="O536" i="49"/>
  <c r="P536" i="49"/>
  <c r="Q536" i="49"/>
  <c r="R536" i="49"/>
  <c r="S536" i="49"/>
  <c r="T536" i="49"/>
  <c r="U536" i="49"/>
  <c r="V536" i="49"/>
  <c r="W536" i="49"/>
  <c r="X536" i="49"/>
  <c r="Y536" i="49"/>
  <c r="Z536" i="49"/>
  <c r="AA536" i="49"/>
  <c r="AB536" i="49"/>
  <c r="AC536" i="49"/>
  <c r="AD536" i="49"/>
  <c r="M537" i="49"/>
  <c r="N537" i="49"/>
  <c r="O537" i="49"/>
  <c r="P537" i="49"/>
  <c r="Q537" i="49"/>
  <c r="R537" i="49"/>
  <c r="S537" i="49"/>
  <c r="T537" i="49"/>
  <c r="U537" i="49"/>
  <c r="V537" i="49"/>
  <c r="W537" i="49"/>
  <c r="X537" i="49"/>
  <c r="Y537" i="49"/>
  <c r="Z537" i="49"/>
  <c r="AA537" i="49"/>
  <c r="AB537" i="49"/>
  <c r="AC537" i="49"/>
  <c r="AD537" i="49"/>
  <c r="M538" i="49"/>
  <c r="N538" i="49"/>
  <c r="O538" i="49"/>
  <c r="P538" i="49"/>
  <c r="Q538" i="49"/>
  <c r="R538" i="49"/>
  <c r="S538" i="49"/>
  <c r="T538" i="49"/>
  <c r="U538" i="49"/>
  <c r="V538" i="49"/>
  <c r="W538" i="49"/>
  <c r="X538" i="49"/>
  <c r="Y538" i="49"/>
  <c r="Z538" i="49"/>
  <c r="AA538" i="49"/>
  <c r="AB538" i="49"/>
  <c r="AC538" i="49"/>
  <c r="AD538" i="49"/>
  <c r="M539" i="49"/>
  <c r="N539" i="49"/>
  <c r="O539" i="49"/>
  <c r="P539" i="49"/>
  <c r="Q539" i="49"/>
  <c r="R539" i="49"/>
  <c r="S539" i="49"/>
  <c r="T539" i="49"/>
  <c r="U539" i="49"/>
  <c r="V539" i="49"/>
  <c r="W539" i="49"/>
  <c r="X539" i="49"/>
  <c r="Y539" i="49"/>
  <c r="Z539" i="49"/>
  <c r="AA539" i="49"/>
  <c r="AB539" i="49"/>
  <c r="AC539" i="49"/>
  <c r="AD539" i="49"/>
  <c r="M540" i="49"/>
  <c r="N540" i="49"/>
  <c r="O540" i="49"/>
  <c r="P540" i="49"/>
  <c r="Q540" i="49"/>
  <c r="R540" i="49"/>
  <c r="S540" i="49"/>
  <c r="T540" i="49"/>
  <c r="U540" i="49"/>
  <c r="V540" i="49"/>
  <c r="W540" i="49"/>
  <c r="X540" i="49"/>
  <c r="Y540" i="49"/>
  <c r="Z540" i="49"/>
  <c r="AA540" i="49"/>
  <c r="AB540" i="49"/>
  <c r="AC540" i="49"/>
  <c r="AD540" i="49"/>
  <c r="M541" i="49"/>
  <c r="N541" i="49"/>
  <c r="O541" i="49"/>
  <c r="P541" i="49"/>
  <c r="Q541" i="49"/>
  <c r="R541" i="49"/>
  <c r="S541" i="49"/>
  <c r="T541" i="49"/>
  <c r="U541" i="49"/>
  <c r="V541" i="49"/>
  <c r="W541" i="49"/>
  <c r="X541" i="49"/>
  <c r="Y541" i="49"/>
  <c r="Z541" i="49"/>
  <c r="AA541" i="49"/>
  <c r="AB541" i="49"/>
  <c r="AC541" i="49"/>
  <c r="AD541" i="49"/>
  <c r="M542" i="49"/>
  <c r="N542" i="49"/>
  <c r="O542" i="49"/>
  <c r="P542" i="49"/>
  <c r="Q542" i="49"/>
  <c r="R542" i="49"/>
  <c r="S542" i="49"/>
  <c r="T542" i="49"/>
  <c r="U542" i="49"/>
  <c r="V542" i="49"/>
  <c r="W542" i="49"/>
  <c r="X542" i="49"/>
  <c r="Y542" i="49"/>
  <c r="Z542" i="49"/>
  <c r="AA542" i="49"/>
  <c r="AB542" i="49"/>
  <c r="AC542" i="49"/>
  <c r="AD542" i="49"/>
  <c r="M543" i="49"/>
  <c r="N543" i="49"/>
  <c r="O543" i="49"/>
  <c r="P543" i="49"/>
  <c r="Q543" i="49"/>
  <c r="R543" i="49"/>
  <c r="S543" i="49"/>
  <c r="T543" i="49"/>
  <c r="U543" i="49"/>
  <c r="V543" i="49"/>
  <c r="W543" i="49"/>
  <c r="X543" i="49"/>
  <c r="Y543" i="49"/>
  <c r="Z543" i="49"/>
  <c r="AA543" i="49"/>
  <c r="AB543" i="49"/>
  <c r="AC543" i="49"/>
  <c r="AD543" i="49"/>
  <c r="M544" i="49"/>
  <c r="N544" i="49"/>
  <c r="O544" i="49"/>
  <c r="P544" i="49"/>
  <c r="Q544" i="49"/>
  <c r="R544" i="49"/>
  <c r="S544" i="49"/>
  <c r="T544" i="49"/>
  <c r="U544" i="49"/>
  <c r="V544" i="49"/>
  <c r="W544" i="49"/>
  <c r="X544" i="49"/>
  <c r="Y544" i="49"/>
  <c r="Z544" i="49"/>
  <c r="AA544" i="49"/>
  <c r="AB544" i="49"/>
  <c r="AC544" i="49"/>
  <c r="AD544" i="49"/>
  <c r="M545" i="49"/>
  <c r="N545" i="49"/>
  <c r="O545" i="49"/>
  <c r="P545" i="49"/>
  <c r="Q545" i="49"/>
  <c r="R545" i="49"/>
  <c r="S545" i="49"/>
  <c r="T545" i="49"/>
  <c r="U545" i="49"/>
  <c r="V545" i="49"/>
  <c r="W545" i="49"/>
  <c r="X545" i="49"/>
  <c r="Y545" i="49"/>
  <c r="Z545" i="49"/>
  <c r="AA545" i="49"/>
  <c r="AB545" i="49"/>
  <c r="AC545" i="49"/>
  <c r="AD545" i="49"/>
  <c r="M546" i="49"/>
  <c r="N546" i="49"/>
  <c r="O546" i="49"/>
  <c r="P546" i="49"/>
  <c r="Q546" i="49"/>
  <c r="R546" i="49"/>
  <c r="S546" i="49"/>
  <c r="T546" i="49"/>
  <c r="U546" i="49"/>
  <c r="V546" i="49"/>
  <c r="W546" i="49"/>
  <c r="X546" i="49"/>
  <c r="Y546" i="49"/>
  <c r="Z546" i="49"/>
  <c r="AA546" i="49"/>
  <c r="AB546" i="49"/>
  <c r="AC546" i="49"/>
  <c r="AD546" i="49"/>
  <c r="M547" i="49"/>
  <c r="N547" i="49"/>
  <c r="O547" i="49"/>
  <c r="P547" i="49"/>
  <c r="Q547" i="49"/>
  <c r="R547" i="49"/>
  <c r="S547" i="49"/>
  <c r="T547" i="49"/>
  <c r="U547" i="49"/>
  <c r="V547" i="49"/>
  <c r="W547" i="49"/>
  <c r="X547" i="49"/>
  <c r="Y547" i="49"/>
  <c r="Z547" i="49"/>
  <c r="AA547" i="49"/>
  <c r="AB547" i="49"/>
  <c r="AC547" i="49"/>
  <c r="AD547" i="49"/>
  <c r="M548" i="49"/>
  <c r="N548" i="49"/>
  <c r="O548" i="49"/>
  <c r="P548" i="49"/>
  <c r="Q548" i="49"/>
  <c r="R548" i="49"/>
  <c r="S548" i="49"/>
  <c r="T548" i="49"/>
  <c r="U548" i="49"/>
  <c r="V548" i="49"/>
  <c r="W548" i="49"/>
  <c r="X548" i="49"/>
  <c r="Y548" i="49"/>
  <c r="Z548" i="49"/>
  <c r="AA548" i="49"/>
  <c r="AB548" i="49"/>
  <c r="AC548" i="49"/>
  <c r="AD548" i="49"/>
  <c r="M549" i="49"/>
  <c r="N549" i="49"/>
  <c r="O549" i="49"/>
  <c r="P549" i="49"/>
  <c r="Q549" i="49"/>
  <c r="R549" i="49"/>
  <c r="S549" i="49"/>
  <c r="T549" i="49"/>
  <c r="U549" i="49"/>
  <c r="V549" i="49"/>
  <c r="W549" i="49"/>
  <c r="X549" i="49"/>
  <c r="Y549" i="49"/>
  <c r="Z549" i="49"/>
  <c r="AA549" i="49"/>
  <c r="AB549" i="49"/>
  <c r="AC549" i="49"/>
  <c r="AD549" i="49"/>
  <c r="M550" i="49"/>
  <c r="N550" i="49"/>
  <c r="O550" i="49"/>
  <c r="P550" i="49"/>
  <c r="Q550" i="49"/>
  <c r="R550" i="49"/>
  <c r="S550" i="49"/>
  <c r="T550" i="49"/>
  <c r="U550" i="49"/>
  <c r="V550" i="49"/>
  <c r="W550" i="49"/>
  <c r="X550" i="49"/>
  <c r="Y550" i="49"/>
  <c r="Z550" i="49"/>
  <c r="AA550" i="49"/>
  <c r="AB550" i="49"/>
  <c r="AC550" i="49"/>
  <c r="AD550" i="49"/>
  <c r="M551" i="49"/>
  <c r="N551" i="49"/>
  <c r="O551" i="49"/>
  <c r="P551" i="49"/>
  <c r="Q551" i="49"/>
  <c r="R551" i="49"/>
  <c r="S551" i="49"/>
  <c r="T551" i="49"/>
  <c r="U551" i="49"/>
  <c r="V551" i="49"/>
  <c r="W551" i="49"/>
  <c r="X551" i="49"/>
  <c r="Y551" i="49"/>
  <c r="Z551" i="49"/>
  <c r="AA551" i="49"/>
  <c r="AB551" i="49"/>
  <c r="AC551" i="49"/>
  <c r="AD551" i="49"/>
  <c r="M552" i="49"/>
  <c r="N552" i="49"/>
  <c r="O552" i="49"/>
  <c r="P552" i="49"/>
  <c r="Q552" i="49"/>
  <c r="R552" i="49"/>
  <c r="S552" i="49"/>
  <c r="T552" i="49"/>
  <c r="U552" i="49"/>
  <c r="V552" i="49"/>
  <c r="W552" i="49"/>
  <c r="X552" i="49"/>
  <c r="Y552" i="49"/>
  <c r="Z552" i="49"/>
  <c r="AA552" i="49"/>
  <c r="AB552" i="49"/>
  <c r="AC552" i="49"/>
  <c r="AD552" i="49"/>
  <c r="M553" i="49"/>
  <c r="N553" i="49"/>
  <c r="O553" i="49"/>
  <c r="P553" i="49"/>
  <c r="Q553" i="49"/>
  <c r="R553" i="49"/>
  <c r="S553" i="49"/>
  <c r="T553" i="49"/>
  <c r="U553" i="49"/>
  <c r="V553" i="49"/>
  <c r="W553" i="49"/>
  <c r="X553" i="49"/>
  <c r="Y553" i="49"/>
  <c r="Z553" i="49"/>
  <c r="AA553" i="49"/>
  <c r="AB553" i="49"/>
  <c r="AC553" i="49"/>
  <c r="AD553" i="49"/>
  <c r="M554" i="49"/>
  <c r="N554" i="49"/>
  <c r="O554" i="49"/>
  <c r="P554" i="49"/>
  <c r="Q554" i="49"/>
  <c r="R554" i="49"/>
  <c r="S554" i="49"/>
  <c r="T554" i="49"/>
  <c r="U554" i="49"/>
  <c r="V554" i="49"/>
  <c r="W554" i="49"/>
  <c r="X554" i="49"/>
  <c r="Y554" i="49"/>
  <c r="Z554" i="49"/>
  <c r="AA554" i="49"/>
  <c r="AB554" i="49"/>
  <c r="AC554" i="49"/>
  <c r="AD554" i="49"/>
  <c r="M555" i="49"/>
  <c r="N555" i="49"/>
  <c r="O555" i="49"/>
  <c r="P555" i="49"/>
  <c r="Q555" i="49"/>
  <c r="R555" i="49"/>
  <c r="S555" i="49"/>
  <c r="T555" i="49"/>
  <c r="U555" i="49"/>
  <c r="V555" i="49"/>
  <c r="W555" i="49"/>
  <c r="X555" i="49"/>
  <c r="Y555" i="49"/>
  <c r="Z555" i="49"/>
  <c r="AA555" i="49"/>
  <c r="AB555" i="49"/>
  <c r="AC555" i="49"/>
  <c r="AD555" i="49"/>
  <c r="M556" i="49"/>
  <c r="N556" i="49"/>
  <c r="O556" i="49"/>
  <c r="P556" i="49"/>
  <c r="Q556" i="49"/>
  <c r="R556" i="49"/>
  <c r="S556" i="49"/>
  <c r="T556" i="49"/>
  <c r="U556" i="49"/>
  <c r="V556" i="49"/>
  <c r="W556" i="49"/>
  <c r="X556" i="49"/>
  <c r="Y556" i="49"/>
  <c r="Z556" i="49"/>
  <c r="AA556" i="49"/>
  <c r="AB556" i="49"/>
  <c r="AC556" i="49"/>
  <c r="AD556" i="49"/>
  <c r="M557" i="49"/>
  <c r="N557" i="49"/>
  <c r="O557" i="49"/>
  <c r="P557" i="49"/>
  <c r="Q557" i="49"/>
  <c r="R557" i="49"/>
  <c r="S557" i="49"/>
  <c r="T557" i="49"/>
  <c r="U557" i="49"/>
  <c r="V557" i="49"/>
  <c r="W557" i="49"/>
  <c r="X557" i="49"/>
  <c r="Y557" i="49"/>
  <c r="Z557" i="49"/>
  <c r="AA557" i="49"/>
  <c r="AB557" i="49"/>
  <c r="AC557" i="49"/>
  <c r="AD557" i="49"/>
  <c r="M558" i="49"/>
  <c r="N558" i="49"/>
  <c r="O558" i="49"/>
  <c r="P558" i="49"/>
  <c r="Q558" i="49"/>
  <c r="R558" i="49"/>
  <c r="S558" i="49"/>
  <c r="T558" i="49"/>
  <c r="U558" i="49"/>
  <c r="V558" i="49"/>
  <c r="W558" i="49"/>
  <c r="X558" i="49"/>
  <c r="Y558" i="49"/>
  <c r="Z558" i="49"/>
  <c r="AA558" i="49"/>
  <c r="AB558" i="49"/>
  <c r="AC558" i="49"/>
  <c r="AD558" i="49"/>
  <c r="M559" i="49"/>
  <c r="N559" i="49"/>
  <c r="O559" i="49"/>
  <c r="P559" i="49"/>
  <c r="Q559" i="49"/>
  <c r="R559" i="49"/>
  <c r="S559" i="49"/>
  <c r="T559" i="49"/>
  <c r="U559" i="49"/>
  <c r="V559" i="49"/>
  <c r="W559" i="49"/>
  <c r="X559" i="49"/>
  <c r="Y559" i="49"/>
  <c r="Z559" i="49"/>
  <c r="AA559" i="49"/>
  <c r="AB559" i="49"/>
  <c r="AC559" i="49"/>
  <c r="AD559" i="49"/>
  <c r="M560" i="49"/>
  <c r="N560" i="49"/>
  <c r="O560" i="49"/>
  <c r="P560" i="49"/>
  <c r="Q560" i="49"/>
  <c r="R560" i="49"/>
  <c r="S560" i="49"/>
  <c r="T560" i="49"/>
  <c r="U560" i="49"/>
  <c r="V560" i="49"/>
  <c r="W560" i="49"/>
  <c r="X560" i="49"/>
  <c r="Y560" i="49"/>
  <c r="Z560" i="49"/>
  <c r="AA560" i="49"/>
  <c r="AB560" i="49"/>
  <c r="AC560" i="49"/>
  <c r="AD560" i="49"/>
  <c r="M561" i="49"/>
  <c r="N561" i="49"/>
  <c r="O561" i="49"/>
  <c r="P561" i="49"/>
  <c r="Q561" i="49"/>
  <c r="R561" i="49"/>
  <c r="S561" i="49"/>
  <c r="T561" i="49"/>
  <c r="U561" i="49"/>
  <c r="V561" i="49"/>
  <c r="W561" i="49"/>
  <c r="X561" i="49"/>
  <c r="Y561" i="49"/>
  <c r="Z561" i="49"/>
  <c r="AA561" i="49"/>
  <c r="AB561" i="49"/>
  <c r="AC561" i="49"/>
  <c r="AD561" i="49"/>
  <c r="M562" i="49"/>
  <c r="N562" i="49"/>
  <c r="O562" i="49"/>
  <c r="P562" i="49"/>
  <c r="Q562" i="49"/>
  <c r="R562" i="49"/>
  <c r="S562" i="49"/>
  <c r="T562" i="49"/>
  <c r="U562" i="49"/>
  <c r="V562" i="49"/>
  <c r="W562" i="49"/>
  <c r="X562" i="49"/>
  <c r="Y562" i="49"/>
  <c r="Z562" i="49"/>
  <c r="AA562" i="49"/>
  <c r="AB562" i="49"/>
  <c r="AC562" i="49"/>
  <c r="AD562" i="49"/>
  <c r="M563" i="49"/>
  <c r="N563" i="49"/>
  <c r="O563" i="49"/>
  <c r="P563" i="49"/>
  <c r="Q563" i="49"/>
  <c r="R563" i="49"/>
  <c r="S563" i="49"/>
  <c r="T563" i="49"/>
  <c r="U563" i="49"/>
  <c r="V563" i="49"/>
  <c r="W563" i="49"/>
  <c r="X563" i="49"/>
  <c r="Y563" i="49"/>
  <c r="Z563" i="49"/>
  <c r="AA563" i="49"/>
  <c r="AB563" i="49"/>
  <c r="AC563" i="49"/>
  <c r="AD563" i="49"/>
  <c r="M564" i="49"/>
  <c r="N564" i="49"/>
  <c r="O564" i="49"/>
  <c r="P564" i="49"/>
  <c r="Q564" i="49"/>
  <c r="R564" i="49"/>
  <c r="S564" i="49"/>
  <c r="T564" i="49"/>
  <c r="U564" i="49"/>
  <c r="V564" i="49"/>
  <c r="W564" i="49"/>
  <c r="X564" i="49"/>
  <c r="Y564" i="49"/>
  <c r="Z564" i="49"/>
  <c r="AA564" i="49"/>
  <c r="AB564" i="49"/>
  <c r="AC564" i="49"/>
  <c r="AD564" i="49"/>
  <c r="M565" i="49"/>
  <c r="N565" i="49"/>
  <c r="O565" i="49"/>
  <c r="P565" i="49"/>
  <c r="Q565" i="49"/>
  <c r="R565" i="49"/>
  <c r="S565" i="49"/>
  <c r="T565" i="49"/>
  <c r="U565" i="49"/>
  <c r="V565" i="49"/>
  <c r="W565" i="49"/>
  <c r="X565" i="49"/>
  <c r="Y565" i="49"/>
  <c r="Z565" i="49"/>
  <c r="AA565" i="49"/>
  <c r="AB565" i="49"/>
  <c r="AC565" i="49"/>
  <c r="AD565" i="49"/>
  <c r="M566" i="49"/>
  <c r="N566" i="49"/>
  <c r="O566" i="49"/>
  <c r="P566" i="49"/>
  <c r="Q566" i="49"/>
  <c r="R566" i="49"/>
  <c r="S566" i="49"/>
  <c r="T566" i="49"/>
  <c r="U566" i="49"/>
  <c r="V566" i="49"/>
  <c r="W566" i="49"/>
  <c r="X566" i="49"/>
  <c r="Y566" i="49"/>
  <c r="Z566" i="49"/>
  <c r="AA566" i="49"/>
  <c r="AB566" i="49"/>
  <c r="AC566" i="49"/>
  <c r="AD566" i="49"/>
  <c r="M567" i="49"/>
  <c r="N567" i="49"/>
  <c r="O567" i="49"/>
  <c r="P567" i="49"/>
  <c r="Q567" i="49"/>
  <c r="R567" i="49"/>
  <c r="S567" i="49"/>
  <c r="T567" i="49"/>
  <c r="U567" i="49"/>
  <c r="V567" i="49"/>
  <c r="W567" i="49"/>
  <c r="X567" i="49"/>
  <c r="Y567" i="49"/>
  <c r="Z567" i="49"/>
  <c r="AA567" i="49"/>
  <c r="AB567" i="49"/>
  <c r="AC567" i="49"/>
  <c r="AD567" i="49"/>
  <c r="M568" i="49"/>
  <c r="N568" i="49"/>
  <c r="O568" i="49"/>
  <c r="P568" i="49"/>
  <c r="Q568" i="49"/>
  <c r="R568" i="49"/>
  <c r="S568" i="49"/>
  <c r="T568" i="49"/>
  <c r="U568" i="49"/>
  <c r="V568" i="49"/>
  <c r="W568" i="49"/>
  <c r="X568" i="49"/>
  <c r="Y568" i="49"/>
  <c r="Z568" i="49"/>
  <c r="AA568" i="49"/>
  <c r="AB568" i="49"/>
  <c r="AC568" i="49"/>
  <c r="AD568" i="49"/>
  <c r="M569" i="49"/>
  <c r="N569" i="49"/>
  <c r="O569" i="49"/>
  <c r="P569" i="49"/>
  <c r="Q569" i="49"/>
  <c r="R569" i="49"/>
  <c r="S569" i="49"/>
  <c r="T569" i="49"/>
  <c r="U569" i="49"/>
  <c r="V569" i="49"/>
  <c r="W569" i="49"/>
  <c r="X569" i="49"/>
  <c r="Y569" i="49"/>
  <c r="Z569" i="49"/>
  <c r="AA569" i="49"/>
  <c r="AB569" i="49"/>
  <c r="AC569" i="49"/>
  <c r="AD569" i="49"/>
  <c r="M570" i="49"/>
  <c r="N570" i="49"/>
  <c r="O570" i="49"/>
  <c r="P570" i="49"/>
  <c r="Q570" i="49"/>
  <c r="R570" i="49"/>
  <c r="S570" i="49"/>
  <c r="T570" i="49"/>
  <c r="U570" i="49"/>
  <c r="V570" i="49"/>
  <c r="W570" i="49"/>
  <c r="X570" i="49"/>
  <c r="Y570" i="49"/>
  <c r="Z570" i="49"/>
  <c r="AA570" i="49"/>
  <c r="AB570" i="49"/>
  <c r="AC570" i="49"/>
  <c r="AD570" i="49"/>
  <c r="M571" i="49"/>
  <c r="N571" i="49"/>
  <c r="O571" i="49"/>
  <c r="P571" i="49"/>
  <c r="Q571" i="49"/>
  <c r="R571" i="49"/>
  <c r="S571" i="49"/>
  <c r="T571" i="49"/>
  <c r="U571" i="49"/>
  <c r="V571" i="49"/>
  <c r="W571" i="49"/>
  <c r="X571" i="49"/>
  <c r="Y571" i="49"/>
  <c r="Z571" i="49"/>
  <c r="AA571" i="49"/>
  <c r="AB571" i="49"/>
  <c r="AC571" i="49"/>
  <c r="AD571" i="49"/>
  <c r="M572" i="49"/>
  <c r="N572" i="49"/>
  <c r="O572" i="49"/>
  <c r="P572" i="49"/>
  <c r="Q572" i="49"/>
  <c r="R572" i="49"/>
  <c r="S572" i="49"/>
  <c r="T572" i="49"/>
  <c r="U572" i="49"/>
  <c r="V572" i="49"/>
  <c r="W572" i="49"/>
  <c r="X572" i="49"/>
  <c r="Y572" i="49"/>
  <c r="Z572" i="49"/>
  <c r="AA572" i="49"/>
  <c r="AB572" i="49"/>
  <c r="AC572" i="49"/>
  <c r="AD572" i="49"/>
  <c r="M573" i="49"/>
  <c r="N573" i="49"/>
  <c r="O573" i="49"/>
  <c r="P573" i="49"/>
  <c r="Q573" i="49"/>
  <c r="R573" i="49"/>
  <c r="S573" i="49"/>
  <c r="T573" i="49"/>
  <c r="U573" i="49"/>
  <c r="V573" i="49"/>
  <c r="W573" i="49"/>
  <c r="X573" i="49"/>
  <c r="Y573" i="49"/>
  <c r="Z573" i="49"/>
  <c r="AA573" i="49"/>
  <c r="AB573" i="49"/>
  <c r="AC573" i="49"/>
  <c r="AD573" i="49"/>
  <c r="M574" i="49"/>
  <c r="N574" i="49"/>
  <c r="O574" i="49"/>
  <c r="P574" i="49"/>
  <c r="Q574" i="49"/>
  <c r="R574" i="49"/>
  <c r="S574" i="49"/>
  <c r="T574" i="49"/>
  <c r="U574" i="49"/>
  <c r="V574" i="49"/>
  <c r="W574" i="49"/>
  <c r="X574" i="49"/>
  <c r="Y574" i="49"/>
  <c r="Z574" i="49"/>
  <c r="AA574" i="49"/>
  <c r="AB574" i="49"/>
  <c r="AC574" i="49"/>
  <c r="AD574" i="49"/>
  <c r="M575" i="49"/>
  <c r="N575" i="49"/>
  <c r="O575" i="49"/>
  <c r="P575" i="49"/>
  <c r="Q575" i="49"/>
  <c r="R575" i="49"/>
  <c r="S575" i="49"/>
  <c r="T575" i="49"/>
  <c r="U575" i="49"/>
  <c r="V575" i="49"/>
  <c r="W575" i="49"/>
  <c r="X575" i="49"/>
  <c r="Y575" i="49"/>
  <c r="Z575" i="49"/>
  <c r="AA575" i="49"/>
  <c r="AB575" i="49"/>
  <c r="AC575" i="49"/>
  <c r="AD575" i="49"/>
  <c r="M576" i="49"/>
  <c r="N576" i="49"/>
  <c r="O576" i="49"/>
  <c r="P576" i="49"/>
  <c r="Q576" i="49"/>
  <c r="R576" i="49"/>
  <c r="S576" i="49"/>
  <c r="T576" i="49"/>
  <c r="U576" i="49"/>
  <c r="V576" i="49"/>
  <c r="W576" i="49"/>
  <c r="X576" i="49"/>
  <c r="Y576" i="49"/>
  <c r="Z576" i="49"/>
  <c r="AA576" i="49"/>
  <c r="AB576" i="49"/>
  <c r="AC576" i="49"/>
  <c r="AD576" i="49"/>
  <c r="M577" i="49"/>
  <c r="N577" i="49"/>
  <c r="O577" i="49"/>
  <c r="P577" i="49"/>
  <c r="Q577" i="49"/>
  <c r="R577" i="49"/>
  <c r="S577" i="49"/>
  <c r="T577" i="49"/>
  <c r="U577" i="49"/>
  <c r="V577" i="49"/>
  <c r="W577" i="49"/>
  <c r="X577" i="49"/>
  <c r="Y577" i="49"/>
  <c r="Z577" i="49"/>
  <c r="AA577" i="49"/>
  <c r="AB577" i="49"/>
  <c r="AC577" i="49"/>
  <c r="AD577" i="49"/>
  <c r="M578" i="49"/>
  <c r="N578" i="49"/>
  <c r="O578" i="49"/>
  <c r="P578" i="49"/>
  <c r="Q578" i="49"/>
  <c r="R578" i="49"/>
  <c r="S578" i="49"/>
  <c r="T578" i="49"/>
  <c r="U578" i="49"/>
  <c r="V578" i="49"/>
  <c r="W578" i="49"/>
  <c r="X578" i="49"/>
  <c r="Y578" i="49"/>
  <c r="Z578" i="49"/>
  <c r="AA578" i="49"/>
  <c r="AB578" i="49"/>
  <c r="AC578" i="49"/>
  <c r="AD578" i="49"/>
  <c r="M579" i="49"/>
  <c r="N579" i="49"/>
  <c r="O579" i="49"/>
  <c r="P579" i="49"/>
  <c r="Q579" i="49"/>
  <c r="R579" i="49"/>
  <c r="S579" i="49"/>
  <c r="T579" i="49"/>
  <c r="U579" i="49"/>
  <c r="V579" i="49"/>
  <c r="W579" i="49"/>
  <c r="X579" i="49"/>
  <c r="Y579" i="49"/>
  <c r="Z579" i="49"/>
  <c r="AA579" i="49"/>
  <c r="AB579" i="49"/>
  <c r="AC579" i="49"/>
  <c r="AD579" i="49"/>
  <c r="M580" i="49"/>
  <c r="N580" i="49"/>
  <c r="O580" i="49"/>
  <c r="P580" i="49"/>
  <c r="Q580" i="49"/>
  <c r="R580" i="49"/>
  <c r="S580" i="49"/>
  <c r="T580" i="49"/>
  <c r="U580" i="49"/>
  <c r="V580" i="49"/>
  <c r="W580" i="49"/>
  <c r="X580" i="49"/>
  <c r="Y580" i="49"/>
  <c r="Z580" i="49"/>
  <c r="AA580" i="49"/>
  <c r="AB580" i="49"/>
  <c r="AC580" i="49"/>
  <c r="AD580" i="49"/>
  <c r="M581" i="49"/>
  <c r="N581" i="49"/>
  <c r="O581" i="49"/>
  <c r="P581" i="49"/>
  <c r="Q581" i="49"/>
  <c r="R581" i="49"/>
  <c r="S581" i="49"/>
  <c r="T581" i="49"/>
  <c r="U581" i="49"/>
  <c r="V581" i="49"/>
  <c r="W581" i="49"/>
  <c r="X581" i="49"/>
  <c r="Y581" i="49"/>
  <c r="Z581" i="49"/>
  <c r="AA581" i="49"/>
  <c r="AB581" i="49"/>
  <c r="AC581" i="49"/>
  <c r="AD581" i="49"/>
  <c r="M582" i="49"/>
  <c r="N582" i="49"/>
  <c r="O582" i="49"/>
  <c r="P582" i="49"/>
  <c r="Q582" i="49"/>
  <c r="R582" i="49"/>
  <c r="S582" i="49"/>
  <c r="T582" i="49"/>
  <c r="U582" i="49"/>
  <c r="V582" i="49"/>
  <c r="W582" i="49"/>
  <c r="X582" i="49"/>
  <c r="Y582" i="49"/>
  <c r="Z582" i="49"/>
  <c r="AA582" i="49"/>
  <c r="AB582" i="49"/>
  <c r="AC582" i="49"/>
  <c r="AD582" i="49"/>
  <c r="M583" i="49"/>
  <c r="N583" i="49"/>
  <c r="O583" i="49"/>
  <c r="P583" i="49"/>
  <c r="Q583" i="49"/>
  <c r="R583" i="49"/>
  <c r="S583" i="49"/>
  <c r="T583" i="49"/>
  <c r="U583" i="49"/>
  <c r="V583" i="49"/>
  <c r="W583" i="49"/>
  <c r="X583" i="49"/>
  <c r="Y583" i="49"/>
  <c r="Z583" i="49"/>
  <c r="AA583" i="49"/>
  <c r="AB583" i="49"/>
  <c r="AC583" i="49"/>
  <c r="AD583" i="49"/>
  <c r="M584" i="49"/>
  <c r="N584" i="49"/>
  <c r="O584" i="49"/>
  <c r="P584" i="49"/>
  <c r="Q584" i="49"/>
  <c r="R584" i="49"/>
  <c r="S584" i="49"/>
  <c r="T584" i="49"/>
  <c r="U584" i="49"/>
  <c r="V584" i="49"/>
  <c r="W584" i="49"/>
  <c r="X584" i="49"/>
  <c r="Y584" i="49"/>
  <c r="Z584" i="49"/>
  <c r="AA584" i="49"/>
  <c r="AB584" i="49"/>
  <c r="AC584" i="49"/>
  <c r="AD584" i="49"/>
  <c r="M585" i="49"/>
  <c r="N585" i="49"/>
  <c r="O585" i="49"/>
  <c r="P585" i="49"/>
  <c r="Q585" i="49"/>
  <c r="R585" i="49"/>
  <c r="S585" i="49"/>
  <c r="T585" i="49"/>
  <c r="U585" i="49"/>
  <c r="V585" i="49"/>
  <c r="W585" i="49"/>
  <c r="X585" i="49"/>
  <c r="Y585" i="49"/>
  <c r="Z585" i="49"/>
  <c r="AA585" i="49"/>
  <c r="AB585" i="49"/>
  <c r="AC585" i="49"/>
  <c r="AD585" i="49"/>
  <c r="M586" i="49"/>
  <c r="N586" i="49"/>
  <c r="O586" i="49"/>
  <c r="P586" i="49"/>
  <c r="Q586" i="49"/>
  <c r="R586" i="49"/>
  <c r="S586" i="49"/>
  <c r="T586" i="49"/>
  <c r="U586" i="49"/>
  <c r="V586" i="49"/>
  <c r="W586" i="49"/>
  <c r="X586" i="49"/>
  <c r="Y586" i="49"/>
  <c r="Z586" i="49"/>
  <c r="AA586" i="49"/>
  <c r="AB586" i="49"/>
  <c r="AC586" i="49"/>
  <c r="AD586" i="49"/>
  <c r="M587" i="49"/>
  <c r="N587" i="49"/>
  <c r="O587" i="49"/>
  <c r="P587" i="49"/>
  <c r="Q587" i="49"/>
  <c r="R587" i="49"/>
  <c r="S587" i="49"/>
  <c r="T587" i="49"/>
  <c r="U587" i="49"/>
  <c r="V587" i="49"/>
  <c r="W587" i="49"/>
  <c r="X587" i="49"/>
  <c r="Y587" i="49"/>
  <c r="Z587" i="49"/>
  <c r="AA587" i="49"/>
  <c r="AB587" i="49"/>
  <c r="AC587" i="49"/>
  <c r="AD587" i="49"/>
  <c r="M588" i="49"/>
  <c r="N588" i="49"/>
  <c r="O588" i="49"/>
  <c r="P588" i="49"/>
  <c r="Q588" i="49"/>
  <c r="R588" i="49"/>
  <c r="S588" i="49"/>
  <c r="T588" i="49"/>
  <c r="U588" i="49"/>
  <c r="V588" i="49"/>
  <c r="W588" i="49"/>
  <c r="X588" i="49"/>
  <c r="Y588" i="49"/>
  <c r="Z588" i="49"/>
  <c r="AA588" i="49"/>
  <c r="AB588" i="49"/>
  <c r="AC588" i="49"/>
  <c r="AD588" i="49"/>
  <c r="M589" i="49"/>
  <c r="N589" i="49"/>
  <c r="O589" i="49"/>
  <c r="P589" i="49"/>
  <c r="Q589" i="49"/>
  <c r="R589" i="49"/>
  <c r="S589" i="49"/>
  <c r="T589" i="49"/>
  <c r="U589" i="49"/>
  <c r="V589" i="49"/>
  <c r="W589" i="49"/>
  <c r="X589" i="49"/>
  <c r="Y589" i="49"/>
  <c r="Z589" i="49"/>
  <c r="AA589" i="49"/>
  <c r="AB589" i="49"/>
  <c r="AC589" i="49"/>
  <c r="AD589" i="49"/>
  <c r="M590" i="49"/>
  <c r="N590" i="49"/>
  <c r="O590" i="49"/>
  <c r="P590" i="49"/>
  <c r="Q590" i="49"/>
  <c r="R590" i="49"/>
  <c r="S590" i="49"/>
  <c r="T590" i="49"/>
  <c r="U590" i="49"/>
  <c r="V590" i="49"/>
  <c r="W590" i="49"/>
  <c r="X590" i="49"/>
  <c r="Y590" i="49"/>
  <c r="Z590" i="49"/>
  <c r="AA590" i="49"/>
  <c r="AB590" i="49"/>
  <c r="AC590" i="49"/>
  <c r="AD590" i="49"/>
  <c r="M591" i="49"/>
  <c r="N591" i="49"/>
  <c r="O591" i="49"/>
  <c r="P591" i="49"/>
  <c r="Q591" i="49"/>
  <c r="R591" i="49"/>
  <c r="S591" i="49"/>
  <c r="T591" i="49"/>
  <c r="U591" i="49"/>
  <c r="V591" i="49"/>
  <c r="W591" i="49"/>
  <c r="X591" i="49"/>
  <c r="Y591" i="49"/>
  <c r="Z591" i="49"/>
  <c r="AA591" i="49"/>
  <c r="AB591" i="49"/>
  <c r="AC591" i="49"/>
  <c r="AD591" i="49"/>
  <c r="M592" i="49"/>
  <c r="N592" i="49"/>
  <c r="O592" i="49"/>
  <c r="P592" i="49"/>
  <c r="Q592" i="49"/>
  <c r="R592" i="49"/>
  <c r="S592" i="49"/>
  <c r="T592" i="49"/>
  <c r="U592" i="49"/>
  <c r="V592" i="49"/>
  <c r="W592" i="49"/>
  <c r="X592" i="49"/>
  <c r="Y592" i="49"/>
  <c r="Z592" i="49"/>
  <c r="AA592" i="49"/>
  <c r="AB592" i="49"/>
  <c r="AC592" i="49"/>
  <c r="AD592" i="49"/>
  <c r="M593" i="49"/>
  <c r="N593" i="49"/>
  <c r="O593" i="49"/>
  <c r="P593" i="49"/>
  <c r="Q593" i="49"/>
  <c r="R593" i="49"/>
  <c r="S593" i="49"/>
  <c r="T593" i="49"/>
  <c r="U593" i="49"/>
  <c r="V593" i="49"/>
  <c r="W593" i="49"/>
  <c r="X593" i="49"/>
  <c r="Y593" i="49"/>
  <c r="Z593" i="49"/>
  <c r="AA593" i="49"/>
  <c r="AB593" i="49"/>
  <c r="AC593" i="49"/>
  <c r="AD593" i="49"/>
  <c r="M594" i="49"/>
  <c r="N594" i="49"/>
  <c r="O594" i="49"/>
  <c r="P594" i="49"/>
  <c r="Q594" i="49"/>
  <c r="R594" i="49"/>
  <c r="S594" i="49"/>
  <c r="T594" i="49"/>
  <c r="U594" i="49"/>
  <c r="V594" i="49"/>
  <c r="W594" i="49"/>
  <c r="X594" i="49"/>
  <c r="Y594" i="49"/>
  <c r="Z594" i="49"/>
  <c r="AA594" i="49"/>
  <c r="AB594" i="49"/>
  <c r="AC594" i="49"/>
  <c r="AD594" i="49"/>
  <c r="M595" i="49"/>
  <c r="N595" i="49"/>
  <c r="O595" i="49"/>
  <c r="P595" i="49"/>
  <c r="Q595" i="49"/>
  <c r="R595" i="49"/>
  <c r="S595" i="49"/>
  <c r="T595" i="49"/>
  <c r="U595" i="49"/>
  <c r="V595" i="49"/>
  <c r="W595" i="49"/>
  <c r="X595" i="49"/>
  <c r="Y595" i="49"/>
  <c r="Z595" i="49"/>
  <c r="AA595" i="49"/>
  <c r="AB595" i="49"/>
  <c r="AC595" i="49"/>
  <c r="AD595" i="49"/>
  <c r="M596" i="49"/>
  <c r="N596" i="49"/>
  <c r="O596" i="49"/>
  <c r="P596" i="49"/>
  <c r="Q596" i="49"/>
  <c r="R596" i="49"/>
  <c r="S596" i="49"/>
  <c r="T596" i="49"/>
  <c r="U596" i="49"/>
  <c r="V596" i="49"/>
  <c r="W596" i="49"/>
  <c r="X596" i="49"/>
  <c r="Y596" i="49"/>
  <c r="Z596" i="49"/>
  <c r="AA596" i="49"/>
  <c r="AB596" i="49"/>
  <c r="AC596" i="49"/>
  <c r="AD596" i="49"/>
  <c r="M597" i="49"/>
  <c r="N597" i="49"/>
  <c r="O597" i="49"/>
  <c r="P597" i="49"/>
  <c r="Q597" i="49"/>
  <c r="R597" i="49"/>
  <c r="S597" i="49"/>
  <c r="T597" i="49"/>
  <c r="U597" i="49"/>
  <c r="V597" i="49"/>
  <c r="W597" i="49"/>
  <c r="X597" i="49"/>
  <c r="Y597" i="49"/>
  <c r="Z597" i="49"/>
  <c r="AA597" i="49"/>
  <c r="AB597" i="49"/>
  <c r="AC597" i="49"/>
  <c r="AD597" i="49"/>
  <c r="M598" i="49"/>
  <c r="N598" i="49"/>
  <c r="O598" i="49"/>
  <c r="P598" i="49"/>
  <c r="Q598" i="49"/>
  <c r="R598" i="49"/>
  <c r="S598" i="49"/>
  <c r="T598" i="49"/>
  <c r="U598" i="49"/>
  <c r="V598" i="49"/>
  <c r="W598" i="49"/>
  <c r="X598" i="49"/>
  <c r="Y598" i="49"/>
  <c r="Z598" i="49"/>
  <c r="AA598" i="49"/>
  <c r="AB598" i="49"/>
  <c r="AC598" i="49"/>
  <c r="AD598" i="49"/>
  <c r="M599" i="49"/>
  <c r="N599" i="49"/>
  <c r="O599" i="49"/>
  <c r="P599" i="49"/>
  <c r="Q599" i="49"/>
  <c r="R599" i="49"/>
  <c r="S599" i="49"/>
  <c r="T599" i="49"/>
  <c r="U599" i="49"/>
  <c r="V599" i="49"/>
  <c r="W599" i="49"/>
  <c r="X599" i="49"/>
  <c r="Y599" i="49"/>
  <c r="Z599" i="49"/>
  <c r="AA599" i="49"/>
  <c r="AB599" i="49"/>
  <c r="AC599" i="49"/>
  <c r="AD599" i="49"/>
  <c r="M600" i="49"/>
  <c r="N600" i="49"/>
  <c r="O600" i="49"/>
  <c r="P600" i="49"/>
  <c r="Q600" i="49"/>
  <c r="R600" i="49"/>
  <c r="S600" i="49"/>
  <c r="T600" i="49"/>
  <c r="U600" i="49"/>
  <c r="V600" i="49"/>
  <c r="W600" i="49"/>
  <c r="X600" i="49"/>
  <c r="Y600" i="49"/>
  <c r="Z600" i="49"/>
  <c r="AA600" i="49"/>
  <c r="AB600" i="49"/>
  <c r="AC600" i="49"/>
  <c r="AD600" i="49"/>
  <c r="M601" i="49"/>
  <c r="N601" i="49"/>
  <c r="O601" i="49"/>
  <c r="P601" i="49"/>
  <c r="Q601" i="49"/>
  <c r="R601" i="49"/>
  <c r="S601" i="49"/>
  <c r="T601" i="49"/>
  <c r="U601" i="49"/>
  <c r="V601" i="49"/>
  <c r="W601" i="49"/>
  <c r="X601" i="49"/>
  <c r="Y601" i="49"/>
  <c r="Z601" i="49"/>
  <c r="AA601" i="49"/>
  <c r="AB601" i="49"/>
  <c r="AC601" i="49"/>
  <c r="AD601" i="49"/>
  <c r="M602" i="49"/>
  <c r="N602" i="49"/>
  <c r="O602" i="49"/>
  <c r="P602" i="49"/>
  <c r="Q602" i="49"/>
  <c r="R602" i="49"/>
  <c r="S602" i="49"/>
  <c r="T602" i="49"/>
  <c r="U602" i="49"/>
  <c r="V602" i="49"/>
  <c r="W602" i="49"/>
  <c r="X602" i="49"/>
  <c r="Y602" i="49"/>
  <c r="Z602" i="49"/>
  <c r="AA602" i="49"/>
  <c r="AB602" i="49"/>
  <c r="AC602" i="49"/>
  <c r="AD602" i="49"/>
  <c r="M603" i="49"/>
  <c r="N603" i="49"/>
  <c r="O603" i="49"/>
  <c r="P603" i="49"/>
  <c r="Q603" i="49"/>
  <c r="R603" i="49"/>
  <c r="S603" i="49"/>
  <c r="T603" i="49"/>
  <c r="U603" i="49"/>
  <c r="V603" i="49"/>
  <c r="W603" i="49"/>
  <c r="X603" i="49"/>
  <c r="Y603" i="49"/>
  <c r="Z603" i="49"/>
  <c r="AA603" i="49"/>
  <c r="AB603" i="49"/>
  <c r="AC603" i="49"/>
  <c r="AD603" i="49"/>
  <c r="M604" i="49"/>
  <c r="N604" i="49"/>
  <c r="O604" i="49"/>
  <c r="P604" i="49"/>
  <c r="Q604" i="49"/>
  <c r="R604" i="49"/>
  <c r="S604" i="49"/>
  <c r="T604" i="49"/>
  <c r="U604" i="49"/>
  <c r="V604" i="49"/>
  <c r="W604" i="49"/>
  <c r="X604" i="49"/>
  <c r="Y604" i="49"/>
  <c r="Z604" i="49"/>
  <c r="AA604" i="49"/>
  <c r="AB604" i="49"/>
  <c r="AC604" i="49"/>
  <c r="AD604" i="49"/>
  <c r="M605" i="49"/>
  <c r="N605" i="49"/>
  <c r="O605" i="49"/>
  <c r="P605" i="49"/>
  <c r="Q605" i="49"/>
  <c r="R605" i="49"/>
  <c r="S605" i="49"/>
  <c r="T605" i="49"/>
  <c r="U605" i="49"/>
  <c r="V605" i="49"/>
  <c r="W605" i="49"/>
  <c r="X605" i="49"/>
  <c r="Y605" i="49"/>
  <c r="Z605" i="49"/>
  <c r="AA605" i="49"/>
  <c r="AB605" i="49"/>
  <c r="AC605" i="49"/>
  <c r="AD605" i="49"/>
  <c r="M606" i="49"/>
  <c r="N606" i="49"/>
  <c r="O606" i="49"/>
  <c r="P606" i="49"/>
  <c r="Q606" i="49"/>
  <c r="R606" i="49"/>
  <c r="S606" i="49"/>
  <c r="T606" i="49"/>
  <c r="U606" i="49"/>
  <c r="V606" i="49"/>
  <c r="W606" i="49"/>
  <c r="X606" i="49"/>
  <c r="Y606" i="49"/>
  <c r="Z606" i="49"/>
  <c r="AA606" i="49"/>
  <c r="AB606" i="49"/>
  <c r="AC606" i="49"/>
  <c r="AD606" i="49"/>
  <c r="M607" i="49"/>
  <c r="N607" i="49"/>
  <c r="O607" i="49"/>
  <c r="P607" i="49"/>
  <c r="Q607" i="49"/>
  <c r="R607" i="49"/>
  <c r="S607" i="49"/>
  <c r="T607" i="49"/>
  <c r="U607" i="49"/>
  <c r="V607" i="49"/>
  <c r="W607" i="49"/>
  <c r="X607" i="49"/>
  <c r="Y607" i="49"/>
  <c r="Z607" i="49"/>
  <c r="AA607" i="49"/>
  <c r="AB607" i="49"/>
  <c r="AC607" i="49"/>
  <c r="AD607" i="49"/>
  <c r="M608" i="49"/>
  <c r="N608" i="49"/>
  <c r="O608" i="49"/>
  <c r="P608" i="49"/>
  <c r="Q608" i="49"/>
  <c r="R608" i="49"/>
  <c r="S608" i="49"/>
  <c r="T608" i="49"/>
  <c r="U608" i="49"/>
  <c r="V608" i="49"/>
  <c r="W608" i="49"/>
  <c r="X608" i="49"/>
  <c r="Y608" i="49"/>
  <c r="Z608" i="49"/>
  <c r="AA608" i="49"/>
  <c r="AB608" i="49"/>
  <c r="AC608" i="49"/>
  <c r="AD608" i="49"/>
  <c r="M610" i="49"/>
  <c r="N610" i="49"/>
  <c r="O610" i="49"/>
  <c r="P610" i="49"/>
  <c r="Q610" i="49"/>
  <c r="R610" i="49"/>
  <c r="S610" i="49"/>
  <c r="T610" i="49"/>
  <c r="U610" i="49"/>
  <c r="V610" i="49"/>
  <c r="W610" i="49"/>
  <c r="X610" i="49"/>
  <c r="Y610" i="49"/>
  <c r="Z610" i="49"/>
  <c r="AA610" i="49"/>
  <c r="AB610" i="49"/>
  <c r="AC610" i="49"/>
  <c r="AD610" i="49"/>
  <c r="M611" i="49"/>
  <c r="N611" i="49"/>
  <c r="O611" i="49"/>
  <c r="P611" i="49"/>
  <c r="Q611" i="49"/>
  <c r="R611" i="49"/>
  <c r="S611" i="49"/>
  <c r="T611" i="49"/>
  <c r="U611" i="49"/>
  <c r="V611" i="49"/>
  <c r="W611" i="49"/>
  <c r="X611" i="49"/>
  <c r="Y611" i="49"/>
  <c r="Z611" i="49"/>
  <c r="AA611" i="49"/>
  <c r="AB611" i="49"/>
  <c r="AC611" i="49"/>
  <c r="AD611" i="49"/>
  <c r="M612" i="49"/>
  <c r="N612" i="50" s="1"/>
  <c r="N612" i="49"/>
  <c r="O612" i="50" s="1"/>
  <c r="O612" i="49"/>
  <c r="P612" i="50" s="1"/>
  <c r="P612" i="49"/>
  <c r="Q612" i="50" s="1"/>
  <c r="R612" i="49"/>
  <c r="S612" i="50" s="1"/>
  <c r="S612" i="49"/>
  <c r="T612" i="50" s="1"/>
  <c r="T612" i="49"/>
  <c r="U612" i="50" s="1"/>
  <c r="U612" i="49"/>
  <c r="V612" i="50" s="1"/>
  <c r="W612" i="49"/>
  <c r="X612" i="50" s="1"/>
  <c r="X612" i="49"/>
  <c r="Y612" i="50" s="1"/>
  <c r="Y612" i="49"/>
  <c r="Z612" i="50" s="1"/>
  <c r="Z612" i="49"/>
  <c r="AA612" i="50" s="1"/>
  <c r="AA612" i="49"/>
  <c r="AB612" i="50" s="1"/>
  <c r="AB612" i="49"/>
  <c r="AC612" i="50" s="1"/>
  <c r="M613" i="49"/>
  <c r="N613" i="49"/>
  <c r="O613" i="49"/>
  <c r="P613" i="49"/>
  <c r="Q613" i="49"/>
  <c r="R613" i="49"/>
  <c r="S613" i="49"/>
  <c r="T613" i="49"/>
  <c r="U613" i="49"/>
  <c r="V613" i="49"/>
  <c r="W613" i="49"/>
  <c r="X613" i="49"/>
  <c r="Y613" i="49"/>
  <c r="Z613" i="49"/>
  <c r="AA613" i="49"/>
  <c r="AB613" i="49"/>
  <c r="AC613" i="49"/>
  <c r="AD613" i="49"/>
  <c r="M614" i="49"/>
  <c r="N614" i="49"/>
  <c r="O614" i="49"/>
  <c r="P614" i="49"/>
  <c r="Q614" i="49"/>
  <c r="R614" i="49"/>
  <c r="S614" i="49"/>
  <c r="T614" i="49"/>
  <c r="U614" i="49"/>
  <c r="V614" i="49"/>
  <c r="W614" i="49"/>
  <c r="X614" i="49"/>
  <c r="Y614" i="49"/>
  <c r="Z614" i="49"/>
  <c r="AA614" i="49"/>
  <c r="AB614" i="49"/>
  <c r="AC614" i="49"/>
  <c r="AD614" i="49"/>
  <c r="M615" i="49"/>
  <c r="N615" i="49"/>
  <c r="O615" i="49"/>
  <c r="P615" i="49"/>
  <c r="Q615" i="49"/>
  <c r="R615" i="49"/>
  <c r="S615" i="49"/>
  <c r="T615" i="49"/>
  <c r="U615" i="49"/>
  <c r="V615" i="49"/>
  <c r="W615" i="49"/>
  <c r="X615" i="49"/>
  <c r="Y615" i="49"/>
  <c r="Z615" i="49"/>
  <c r="AA615" i="49"/>
  <c r="AB615" i="49"/>
  <c r="AC615" i="49"/>
  <c r="AD615" i="49"/>
  <c r="M616" i="49"/>
  <c r="N616" i="49"/>
  <c r="O616" i="49"/>
  <c r="P616" i="49"/>
  <c r="Q616" i="49"/>
  <c r="R616" i="49"/>
  <c r="S616" i="49"/>
  <c r="T616" i="49"/>
  <c r="U616" i="49"/>
  <c r="V616" i="49"/>
  <c r="W616" i="49"/>
  <c r="X616" i="49"/>
  <c r="Y616" i="49"/>
  <c r="Z616" i="49"/>
  <c r="AA616" i="49"/>
  <c r="AB616" i="49"/>
  <c r="AC616" i="49"/>
  <c r="AD616" i="49"/>
  <c r="M617" i="49"/>
  <c r="N617" i="49"/>
  <c r="O617" i="49"/>
  <c r="P617" i="49"/>
  <c r="Q617" i="49"/>
  <c r="R617" i="49"/>
  <c r="S617" i="49"/>
  <c r="T617" i="49"/>
  <c r="U617" i="49"/>
  <c r="V617" i="49"/>
  <c r="W617" i="49"/>
  <c r="X617" i="49"/>
  <c r="Y617" i="49"/>
  <c r="Z617" i="49"/>
  <c r="AA617" i="49"/>
  <c r="AB617" i="49"/>
  <c r="AC617" i="49"/>
  <c r="AD617" i="49"/>
  <c r="N510" i="49"/>
  <c r="O510" i="49"/>
  <c r="P510" i="49"/>
  <c r="Q510" i="49"/>
  <c r="R510" i="49"/>
  <c r="S510" i="49"/>
  <c r="T510" i="49"/>
  <c r="U510" i="49"/>
  <c r="V510" i="49"/>
  <c r="W510" i="49"/>
  <c r="X510" i="49"/>
  <c r="Y510" i="49"/>
  <c r="Z510" i="49"/>
  <c r="AA510" i="49"/>
  <c r="AB510" i="49"/>
  <c r="AC510" i="49"/>
  <c r="AD510" i="49"/>
  <c r="M510" i="49"/>
  <c r="I510" i="49"/>
  <c r="H510" i="49"/>
  <c r="G510" i="49"/>
  <c r="F510" i="49"/>
  <c r="E510" i="49"/>
  <c r="D510" i="49"/>
  <c r="I385" i="49"/>
  <c r="I386" i="49"/>
  <c r="I387" i="49"/>
  <c r="I388" i="49"/>
  <c r="I389" i="49"/>
  <c r="I390" i="49"/>
  <c r="I391" i="49"/>
  <c r="I392" i="49"/>
  <c r="I393" i="49"/>
  <c r="I394" i="49"/>
  <c r="I395" i="49"/>
  <c r="I396" i="49"/>
  <c r="I397" i="49"/>
  <c r="I398" i="49"/>
  <c r="I399" i="49"/>
  <c r="I400" i="49"/>
  <c r="I401" i="49"/>
  <c r="I402" i="49"/>
  <c r="I403" i="49"/>
  <c r="I404" i="49"/>
  <c r="I405" i="49"/>
  <c r="I406" i="49"/>
  <c r="I407" i="49"/>
  <c r="I408" i="49"/>
  <c r="I409" i="49"/>
  <c r="I410" i="49"/>
  <c r="I411" i="49"/>
  <c r="I412" i="49"/>
  <c r="I413" i="49"/>
  <c r="I414" i="49"/>
  <c r="I415" i="49"/>
  <c r="I416" i="49"/>
  <c r="I417" i="49"/>
  <c r="I418" i="49"/>
  <c r="I419" i="49"/>
  <c r="I420" i="49"/>
  <c r="I421" i="49"/>
  <c r="I422" i="49"/>
  <c r="I423" i="49"/>
  <c r="I424" i="49"/>
  <c r="I425" i="49"/>
  <c r="I426" i="49"/>
  <c r="I427" i="49"/>
  <c r="I428" i="49"/>
  <c r="I429" i="49"/>
  <c r="I430" i="49"/>
  <c r="I431" i="49"/>
  <c r="I432" i="49"/>
  <c r="I433" i="49"/>
  <c r="I434" i="49"/>
  <c r="I435" i="49"/>
  <c r="I436" i="49"/>
  <c r="I437" i="49"/>
  <c r="I438" i="49"/>
  <c r="I439" i="49"/>
  <c r="I440" i="49"/>
  <c r="I441" i="49"/>
  <c r="I442" i="49"/>
  <c r="I443" i="49"/>
  <c r="I444" i="49"/>
  <c r="I445" i="49"/>
  <c r="I446" i="49"/>
  <c r="I447" i="49"/>
  <c r="I448" i="49"/>
  <c r="I449" i="49"/>
  <c r="I450" i="49"/>
  <c r="I451" i="49"/>
  <c r="I452" i="49"/>
  <c r="I453" i="49"/>
  <c r="I454" i="49"/>
  <c r="I455" i="49"/>
  <c r="I456" i="49"/>
  <c r="I457" i="49"/>
  <c r="I458" i="49"/>
  <c r="I459" i="49"/>
  <c r="I460" i="49"/>
  <c r="I461" i="49"/>
  <c r="I462" i="49"/>
  <c r="I463" i="49"/>
  <c r="I464" i="49"/>
  <c r="I465" i="49"/>
  <c r="I466" i="49"/>
  <c r="I467" i="49"/>
  <c r="I468" i="49"/>
  <c r="I469" i="49"/>
  <c r="I470" i="49"/>
  <c r="I471" i="49"/>
  <c r="I472" i="49"/>
  <c r="I473" i="49"/>
  <c r="I474" i="49"/>
  <c r="I475" i="49"/>
  <c r="I476" i="49"/>
  <c r="I477" i="49"/>
  <c r="I478" i="49"/>
  <c r="I479" i="49"/>
  <c r="I480" i="49"/>
  <c r="I481" i="49"/>
  <c r="I482" i="49"/>
  <c r="I483" i="49"/>
  <c r="I484" i="49"/>
  <c r="I485" i="49"/>
  <c r="I486" i="49"/>
  <c r="I487" i="49"/>
  <c r="I488" i="49"/>
  <c r="I489" i="49"/>
  <c r="I490" i="49"/>
  <c r="I491" i="49"/>
  <c r="I492" i="49"/>
  <c r="I493" i="49"/>
  <c r="I494" i="49"/>
  <c r="I495" i="49"/>
  <c r="I496" i="49"/>
  <c r="I497" i="49"/>
  <c r="I498" i="49"/>
  <c r="I499" i="49"/>
  <c r="I500" i="49"/>
  <c r="I501" i="49"/>
  <c r="I502" i="49"/>
  <c r="I503" i="49"/>
  <c r="I504" i="49"/>
  <c r="I505" i="49"/>
  <c r="I506" i="49"/>
  <c r="I507" i="49"/>
  <c r="I508" i="49"/>
  <c r="I509" i="49"/>
  <c r="H385" i="49"/>
  <c r="H386" i="49"/>
  <c r="H387" i="49"/>
  <c r="H388" i="49"/>
  <c r="H389" i="49"/>
  <c r="H390" i="49"/>
  <c r="H391" i="49"/>
  <c r="H392" i="49"/>
  <c r="H393" i="49"/>
  <c r="H394" i="49"/>
  <c r="H395" i="49"/>
  <c r="H396" i="49"/>
  <c r="H397" i="49"/>
  <c r="H398" i="49"/>
  <c r="H399" i="49"/>
  <c r="H400" i="49"/>
  <c r="H401" i="49"/>
  <c r="H402" i="49"/>
  <c r="H403" i="49"/>
  <c r="H404" i="49"/>
  <c r="H405" i="49"/>
  <c r="H406" i="49"/>
  <c r="H407" i="49"/>
  <c r="H408" i="49"/>
  <c r="H409" i="49"/>
  <c r="H410" i="49"/>
  <c r="H411" i="49"/>
  <c r="H412" i="49"/>
  <c r="H413" i="49"/>
  <c r="H414" i="49"/>
  <c r="H415" i="49"/>
  <c r="H416" i="49"/>
  <c r="H417" i="49"/>
  <c r="H418" i="49"/>
  <c r="H419" i="49"/>
  <c r="H420" i="49"/>
  <c r="H421" i="49"/>
  <c r="H422" i="49"/>
  <c r="H423" i="49"/>
  <c r="H424" i="49"/>
  <c r="H425" i="49"/>
  <c r="H426" i="49"/>
  <c r="H427" i="49"/>
  <c r="H428" i="49"/>
  <c r="H429" i="49"/>
  <c r="H430" i="49"/>
  <c r="H431" i="49"/>
  <c r="H432" i="49"/>
  <c r="H433" i="49"/>
  <c r="H434" i="49"/>
  <c r="H435" i="49"/>
  <c r="H436" i="49"/>
  <c r="H437" i="49"/>
  <c r="H438" i="49"/>
  <c r="H439" i="49"/>
  <c r="H440" i="49"/>
  <c r="H441" i="49"/>
  <c r="H442" i="49"/>
  <c r="H443" i="49"/>
  <c r="H444" i="49"/>
  <c r="H445" i="49"/>
  <c r="H446" i="49"/>
  <c r="H447" i="49"/>
  <c r="H448" i="49"/>
  <c r="H449" i="49"/>
  <c r="H450" i="49"/>
  <c r="H451" i="49"/>
  <c r="H452" i="49"/>
  <c r="H453" i="49"/>
  <c r="H454" i="49"/>
  <c r="H455" i="49"/>
  <c r="H456" i="49"/>
  <c r="H457" i="49"/>
  <c r="H458" i="49"/>
  <c r="H459" i="49"/>
  <c r="H460" i="49"/>
  <c r="H461" i="49"/>
  <c r="H462" i="49"/>
  <c r="H463" i="49"/>
  <c r="H464" i="49"/>
  <c r="H465" i="49"/>
  <c r="H466" i="49"/>
  <c r="H467" i="49"/>
  <c r="H468" i="49"/>
  <c r="H469" i="49"/>
  <c r="H470" i="49"/>
  <c r="H471" i="49"/>
  <c r="H472" i="49"/>
  <c r="H473" i="49"/>
  <c r="H474" i="49"/>
  <c r="H475" i="49"/>
  <c r="H476" i="49"/>
  <c r="H477" i="49"/>
  <c r="H478" i="49"/>
  <c r="H479" i="49"/>
  <c r="H480" i="49"/>
  <c r="H481" i="49"/>
  <c r="H482" i="49"/>
  <c r="H483" i="49"/>
  <c r="H484" i="49"/>
  <c r="H485" i="49"/>
  <c r="H486" i="49"/>
  <c r="H487" i="49"/>
  <c r="H488" i="49"/>
  <c r="H489" i="49"/>
  <c r="H490" i="49"/>
  <c r="H491" i="49"/>
  <c r="H492" i="49"/>
  <c r="H493" i="49"/>
  <c r="H494" i="49"/>
  <c r="H495" i="49"/>
  <c r="H496" i="49"/>
  <c r="H497" i="49"/>
  <c r="H498" i="49"/>
  <c r="H499" i="49"/>
  <c r="H500" i="49"/>
  <c r="H501" i="49"/>
  <c r="H502" i="49"/>
  <c r="H503" i="49"/>
  <c r="H504" i="49"/>
  <c r="H505" i="49"/>
  <c r="H506" i="49"/>
  <c r="H507" i="49"/>
  <c r="H508" i="49"/>
  <c r="H509" i="49"/>
  <c r="G385" i="49"/>
  <c r="G386" i="49"/>
  <c r="G387" i="49"/>
  <c r="G388" i="49"/>
  <c r="G389" i="49"/>
  <c r="G390" i="49"/>
  <c r="G391" i="49"/>
  <c r="G392" i="49"/>
  <c r="G393" i="49"/>
  <c r="G394" i="49"/>
  <c r="G395" i="49"/>
  <c r="G396" i="49"/>
  <c r="G397" i="49"/>
  <c r="G398" i="49"/>
  <c r="G399" i="49"/>
  <c r="G400" i="49"/>
  <c r="G401" i="49"/>
  <c r="G402" i="49"/>
  <c r="G403" i="49"/>
  <c r="G404" i="49"/>
  <c r="G405" i="49"/>
  <c r="G406" i="49"/>
  <c r="G407" i="49"/>
  <c r="G408" i="49"/>
  <c r="G409" i="49"/>
  <c r="G410" i="49"/>
  <c r="G411" i="49"/>
  <c r="G412" i="49"/>
  <c r="G413" i="49"/>
  <c r="G414" i="49"/>
  <c r="G415" i="49"/>
  <c r="G416" i="49"/>
  <c r="G417" i="49"/>
  <c r="G418" i="49"/>
  <c r="G419" i="49"/>
  <c r="G420" i="49"/>
  <c r="G421" i="49"/>
  <c r="G422" i="49"/>
  <c r="G423" i="49"/>
  <c r="G424" i="49"/>
  <c r="G425" i="49"/>
  <c r="G426" i="49"/>
  <c r="G427" i="49"/>
  <c r="G428" i="49"/>
  <c r="G429" i="49"/>
  <c r="G430" i="49"/>
  <c r="G431" i="49"/>
  <c r="G432" i="49"/>
  <c r="G433" i="49"/>
  <c r="G434" i="49"/>
  <c r="G435" i="49"/>
  <c r="G436" i="49"/>
  <c r="G437" i="49"/>
  <c r="G438" i="49"/>
  <c r="G439" i="49"/>
  <c r="G440" i="49"/>
  <c r="G441" i="49"/>
  <c r="G442" i="49"/>
  <c r="G443" i="49"/>
  <c r="G444" i="49"/>
  <c r="G445" i="49"/>
  <c r="G446" i="49"/>
  <c r="G447" i="49"/>
  <c r="G448" i="49"/>
  <c r="G449" i="49"/>
  <c r="G450" i="49"/>
  <c r="G451" i="49"/>
  <c r="G452" i="49"/>
  <c r="G453" i="49"/>
  <c r="G454" i="49"/>
  <c r="G455" i="49"/>
  <c r="G456" i="49"/>
  <c r="G457" i="49"/>
  <c r="G458" i="49"/>
  <c r="G459" i="49"/>
  <c r="G460" i="49"/>
  <c r="G461" i="49"/>
  <c r="G462" i="49"/>
  <c r="G463" i="49"/>
  <c r="G464" i="49"/>
  <c r="G465" i="49"/>
  <c r="G466" i="49"/>
  <c r="G467" i="49"/>
  <c r="G468" i="49"/>
  <c r="G469" i="49"/>
  <c r="G470" i="49"/>
  <c r="G471" i="49"/>
  <c r="G472" i="49"/>
  <c r="G473" i="49"/>
  <c r="G474" i="49"/>
  <c r="G475" i="49"/>
  <c r="G476" i="49"/>
  <c r="G477" i="49"/>
  <c r="G478" i="49"/>
  <c r="G479" i="49"/>
  <c r="G480" i="49"/>
  <c r="G481" i="49"/>
  <c r="G482" i="49"/>
  <c r="G483" i="49"/>
  <c r="G484" i="49"/>
  <c r="G485" i="49"/>
  <c r="G486" i="49"/>
  <c r="G487" i="49"/>
  <c r="G488" i="49"/>
  <c r="G489" i="49"/>
  <c r="G490" i="49"/>
  <c r="G491" i="49"/>
  <c r="G492" i="49"/>
  <c r="G493" i="49"/>
  <c r="G494" i="49"/>
  <c r="G495" i="49"/>
  <c r="G496" i="49"/>
  <c r="G497" i="49"/>
  <c r="G498" i="49"/>
  <c r="G499" i="49"/>
  <c r="G500" i="49"/>
  <c r="G501" i="49"/>
  <c r="G502" i="49"/>
  <c r="G503" i="49"/>
  <c r="G504" i="49"/>
  <c r="G505" i="49"/>
  <c r="G506" i="49"/>
  <c r="G507" i="49"/>
  <c r="G508" i="49"/>
  <c r="G509" i="49"/>
  <c r="F385" i="49"/>
  <c r="F386" i="49"/>
  <c r="F387" i="49"/>
  <c r="F388" i="49"/>
  <c r="F389" i="49"/>
  <c r="F390" i="49"/>
  <c r="F391" i="49"/>
  <c r="F392" i="49"/>
  <c r="F393" i="49"/>
  <c r="F394" i="49"/>
  <c r="F395" i="49"/>
  <c r="F396" i="49"/>
  <c r="F397" i="49"/>
  <c r="F398" i="49"/>
  <c r="F399" i="49"/>
  <c r="F400" i="49"/>
  <c r="F401" i="49"/>
  <c r="F402" i="49"/>
  <c r="F403" i="49"/>
  <c r="F404" i="49"/>
  <c r="F405" i="49"/>
  <c r="F406" i="49"/>
  <c r="F407" i="49"/>
  <c r="F408" i="49"/>
  <c r="F409" i="49"/>
  <c r="F410" i="49"/>
  <c r="F411" i="49"/>
  <c r="F412" i="49"/>
  <c r="F413" i="49"/>
  <c r="F414" i="49"/>
  <c r="F415" i="49"/>
  <c r="F416" i="49"/>
  <c r="F417" i="49"/>
  <c r="F418" i="49"/>
  <c r="F419" i="49"/>
  <c r="F420" i="49"/>
  <c r="F421" i="49"/>
  <c r="F422" i="49"/>
  <c r="F423" i="49"/>
  <c r="F424" i="49"/>
  <c r="F425" i="49"/>
  <c r="F426" i="49"/>
  <c r="F427" i="49"/>
  <c r="F428" i="49"/>
  <c r="F429" i="49"/>
  <c r="F430" i="49"/>
  <c r="F431" i="49"/>
  <c r="F432" i="49"/>
  <c r="F433" i="49"/>
  <c r="F434" i="49"/>
  <c r="F435" i="49"/>
  <c r="F436" i="49"/>
  <c r="F437" i="49"/>
  <c r="F438" i="49"/>
  <c r="F439" i="49"/>
  <c r="F440" i="49"/>
  <c r="F441" i="49"/>
  <c r="F442" i="49"/>
  <c r="F443" i="49"/>
  <c r="F444" i="49"/>
  <c r="F445" i="49"/>
  <c r="F446" i="49"/>
  <c r="F447" i="49"/>
  <c r="F448" i="49"/>
  <c r="F449" i="49"/>
  <c r="F450" i="49"/>
  <c r="F451" i="49"/>
  <c r="F452" i="49"/>
  <c r="F453" i="49"/>
  <c r="F454" i="49"/>
  <c r="F455" i="49"/>
  <c r="F456" i="49"/>
  <c r="F457" i="49"/>
  <c r="F458" i="49"/>
  <c r="F459" i="49"/>
  <c r="F460" i="49"/>
  <c r="F461" i="49"/>
  <c r="F462" i="49"/>
  <c r="F463" i="49"/>
  <c r="F464" i="49"/>
  <c r="F465" i="49"/>
  <c r="F466" i="49"/>
  <c r="F467" i="49"/>
  <c r="F468" i="49"/>
  <c r="F469" i="49"/>
  <c r="F470" i="49"/>
  <c r="F471" i="49"/>
  <c r="F472" i="49"/>
  <c r="F473" i="49"/>
  <c r="F474" i="49"/>
  <c r="F475" i="49"/>
  <c r="F476" i="49"/>
  <c r="F477" i="49"/>
  <c r="F478" i="49"/>
  <c r="F479" i="49"/>
  <c r="F480" i="49"/>
  <c r="F481" i="49"/>
  <c r="F482" i="49"/>
  <c r="F483" i="49"/>
  <c r="F484" i="49"/>
  <c r="F485" i="49"/>
  <c r="F486" i="49"/>
  <c r="F487" i="49"/>
  <c r="F488" i="49"/>
  <c r="F489" i="49"/>
  <c r="F490" i="49"/>
  <c r="F491" i="49"/>
  <c r="F492" i="49"/>
  <c r="F493" i="49"/>
  <c r="F494" i="49"/>
  <c r="F495" i="49"/>
  <c r="F496" i="49"/>
  <c r="F497" i="49"/>
  <c r="F498" i="49"/>
  <c r="F499" i="49"/>
  <c r="F500" i="49"/>
  <c r="F501" i="49"/>
  <c r="F502" i="49"/>
  <c r="F503" i="49"/>
  <c r="F504" i="49"/>
  <c r="F505" i="49"/>
  <c r="F506" i="49"/>
  <c r="F507" i="49"/>
  <c r="F508" i="49"/>
  <c r="F509" i="49"/>
  <c r="E385" i="49"/>
  <c r="E386" i="49"/>
  <c r="E387" i="49"/>
  <c r="E388" i="49"/>
  <c r="E389" i="49"/>
  <c r="E390" i="49"/>
  <c r="E391" i="49"/>
  <c r="E392" i="49"/>
  <c r="E393" i="49"/>
  <c r="E394" i="49"/>
  <c r="E395" i="49"/>
  <c r="E396" i="49"/>
  <c r="E397" i="49"/>
  <c r="E398" i="49"/>
  <c r="E399" i="49"/>
  <c r="E400" i="49"/>
  <c r="E401" i="49"/>
  <c r="E402" i="49"/>
  <c r="E403" i="49"/>
  <c r="E404" i="49"/>
  <c r="E405" i="49"/>
  <c r="E406" i="49"/>
  <c r="E407" i="49"/>
  <c r="E408" i="49"/>
  <c r="E409" i="49"/>
  <c r="E410" i="49"/>
  <c r="E411" i="49"/>
  <c r="E412" i="49"/>
  <c r="E413" i="49"/>
  <c r="E414" i="49"/>
  <c r="E415" i="49"/>
  <c r="E416" i="49"/>
  <c r="E417" i="49"/>
  <c r="E418" i="49"/>
  <c r="E419" i="49"/>
  <c r="E420" i="49"/>
  <c r="E421" i="49"/>
  <c r="E422" i="49"/>
  <c r="E423" i="49"/>
  <c r="E424" i="49"/>
  <c r="E425" i="49"/>
  <c r="E426" i="49"/>
  <c r="E427" i="49"/>
  <c r="E428" i="49"/>
  <c r="E429" i="49"/>
  <c r="E430" i="49"/>
  <c r="E431" i="49"/>
  <c r="E432" i="49"/>
  <c r="E433" i="49"/>
  <c r="E434" i="49"/>
  <c r="E435" i="49"/>
  <c r="E436" i="49"/>
  <c r="E437" i="49"/>
  <c r="E438" i="49"/>
  <c r="E439" i="49"/>
  <c r="E440" i="49"/>
  <c r="E441" i="49"/>
  <c r="E442" i="49"/>
  <c r="E443" i="49"/>
  <c r="E444" i="49"/>
  <c r="E445" i="49"/>
  <c r="E446" i="49"/>
  <c r="E447" i="49"/>
  <c r="E448" i="49"/>
  <c r="E449" i="49"/>
  <c r="E450" i="49"/>
  <c r="E451" i="49"/>
  <c r="E452" i="49"/>
  <c r="E453" i="49"/>
  <c r="E454" i="49"/>
  <c r="E455" i="49"/>
  <c r="E456" i="49"/>
  <c r="E457" i="49"/>
  <c r="E458" i="49"/>
  <c r="E459" i="49"/>
  <c r="E460" i="49"/>
  <c r="E461" i="49"/>
  <c r="E462" i="49"/>
  <c r="E463" i="49"/>
  <c r="E464" i="49"/>
  <c r="E465" i="49"/>
  <c r="E466" i="49"/>
  <c r="E467" i="49"/>
  <c r="E468" i="49"/>
  <c r="E469" i="49"/>
  <c r="E470" i="49"/>
  <c r="E471" i="49"/>
  <c r="E472" i="49"/>
  <c r="E473" i="49"/>
  <c r="E474" i="49"/>
  <c r="E475" i="49"/>
  <c r="E476" i="49"/>
  <c r="E477" i="49"/>
  <c r="E478" i="49"/>
  <c r="E479" i="49"/>
  <c r="E480" i="49"/>
  <c r="E481" i="49"/>
  <c r="E482" i="49"/>
  <c r="E483" i="49"/>
  <c r="E484" i="49"/>
  <c r="E485" i="49"/>
  <c r="E486" i="49"/>
  <c r="E487" i="49"/>
  <c r="E488" i="49"/>
  <c r="E489" i="49"/>
  <c r="E490" i="49"/>
  <c r="E491" i="49"/>
  <c r="E492" i="49"/>
  <c r="E493" i="49"/>
  <c r="E494" i="49"/>
  <c r="E495" i="49"/>
  <c r="E496" i="49"/>
  <c r="E497" i="49"/>
  <c r="E498" i="49"/>
  <c r="E499" i="49"/>
  <c r="E500" i="49"/>
  <c r="E501" i="49"/>
  <c r="E502" i="49"/>
  <c r="E503" i="49"/>
  <c r="E504" i="49"/>
  <c r="E505" i="49"/>
  <c r="E506" i="49"/>
  <c r="E507" i="49"/>
  <c r="E508" i="49"/>
  <c r="E509"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M385" i="49"/>
  <c r="N385" i="49"/>
  <c r="O385" i="49"/>
  <c r="P385" i="49"/>
  <c r="Q385" i="49"/>
  <c r="R385" i="49"/>
  <c r="S385" i="49"/>
  <c r="T385" i="49"/>
  <c r="U385" i="49"/>
  <c r="V385" i="49"/>
  <c r="W385" i="49"/>
  <c r="X385" i="49"/>
  <c r="Y385" i="49"/>
  <c r="Z385" i="49"/>
  <c r="AA385" i="49"/>
  <c r="AB385" i="49"/>
  <c r="AC385" i="49"/>
  <c r="AD385" i="49"/>
  <c r="M386" i="49"/>
  <c r="N386" i="49"/>
  <c r="O386" i="49"/>
  <c r="P386" i="49"/>
  <c r="Q386" i="49"/>
  <c r="R386" i="49"/>
  <c r="S386" i="49"/>
  <c r="T386" i="49"/>
  <c r="U386" i="49"/>
  <c r="V386" i="49"/>
  <c r="W386" i="49"/>
  <c r="X386" i="49"/>
  <c r="Y386" i="49"/>
  <c r="Z386" i="49"/>
  <c r="AA386" i="49"/>
  <c r="AB386" i="49"/>
  <c r="AC386" i="49"/>
  <c r="AD386" i="49"/>
  <c r="M387" i="49"/>
  <c r="N387" i="49"/>
  <c r="O387" i="49"/>
  <c r="P387" i="49"/>
  <c r="Q387" i="49"/>
  <c r="R387" i="49"/>
  <c r="S387" i="49"/>
  <c r="T387" i="49"/>
  <c r="U387" i="49"/>
  <c r="V387" i="49"/>
  <c r="W387" i="49"/>
  <c r="X387" i="49"/>
  <c r="Y387" i="49"/>
  <c r="Z387" i="49"/>
  <c r="AA387" i="49"/>
  <c r="AB387" i="49"/>
  <c r="AC387" i="49"/>
  <c r="AD387" i="49"/>
  <c r="M388" i="49"/>
  <c r="N388" i="49"/>
  <c r="O388" i="49"/>
  <c r="P388" i="49"/>
  <c r="Q388" i="49"/>
  <c r="R388" i="49"/>
  <c r="S388" i="49"/>
  <c r="T388" i="49"/>
  <c r="U388" i="49"/>
  <c r="V388" i="49"/>
  <c r="W388" i="49"/>
  <c r="X388" i="49"/>
  <c r="Y388" i="49"/>
  <c r="Z388" i="49"/>
  <c r="AA388" i="49"/>
  <c r="AB388" i="49"/>
  <c r="AC388" i="49"/>
  <c r="AD388" i="49"/>
  <c r="M389" i="49"/>
  <c r="N389" i="49"/>
  <c r="O389" i="49"/>
  <c r="P389" i="49"/>
  <c r="Q389" i="49"/>
  <c r="R389" i="49"/>
  <c r="S389" i="49"/>
  <c r="T389" i="49"/>
  <c r="U389" i="49"/>
  <c r="V389" i="49"/>
  <c r="W389" i="49"/>
  <c r="X389" i="49"/>
  <c r="Y389" i="49"/>
  <c r="Z389" i="49"/>
  <c r="AA389" i="49"/>
  <c r="AB389" i="49"/>
  <c r="AC389" i="49"/>
  <c r="AD389" i="49"/>
  <c r="M390" i="49"/>
  <c r="N390" i="49"/>
  <c r="O390" i="49"/>
  <c r="P390" i="49"/>
  <c r="Q390" i="49"/>
  <c r="R390" i="49"/>
  <c r="S390" i="49"/>
  <c r="T390" i="49"/>
  <c r="U390" i="49"/>
  <c r="V390" i="49"/>
  <c r="W390" i="49"/>
  <c r="X390" i="49"/>
  <c r="Y390" i="49"/>
  <c r="Z390" i="49"/>
  <c r="AA390" i="49"/>
  <c r="AB390" i="49"/>
  <c r="AC390" i="49"/>
  <c r="AD390" i="49"/>
  <c r="M391" i="49"/>
  <c r="N391" i="49"/>
  <c r="O391" i="49"/>
  <c r="P391" i="49"/>
  <c r="Q391" i="49"/>
  <c r="R391" i="49"/>
  <c r="S391" i="49"/>
  <c r="T391" i="49"/>
  <c r="U391" i="49"/>
  <c r="V391" i="49"/>
  <c r="W391" i="49"/>
  <c r="X391" i="49"/>
  <c r="Y391" i="49"/>
  <c r="Z391" i="49"/>
  <c r="AA391" i="49"/>
  <c r="AB391" i="49"/>
  <c r="AC391" i="49"/>
  <c r="AD391" i="49"/>
  <c r="M392" i="49"/>
  <c r="N392" i="49"/>
  <c r="O392" i="49"/>
  <c r="P392" i="49"/>
  <c r="Q392" i="49"/>
  <c r="R392" i="49"/>
  <c r="S392" i="49"/>
  <c r="T392" i="49"/>
  <c r="U392" i="49"/>
  <c r="V392" i="49"/>
  <c r="W392" i="49"/>
  <c r="X392" i="49"/>
  <c r="Y392" i="49"/>
  <c r="Z392" i="49"/>
  <c r="AA392" i="49"/>
  <c r="AB392" i="49"/>
  <c r="AC392" i="49"/>
  <c r="AD392" i="49"/>
  <c r="M393" i="49"/>
  <c r="N393" i="49"/>
  <c r="O393" i="49"/>
  <c r="P393" i="49"/>
  <c r="Q393" i="49"/>
  <c r="R393" i="49"/>
  <c r="S393" i="49"/>
  <c r="T393" i="49"/>
  <c r="U393" i="49"/>
  <c r="V393" i="49"/>
  <c r="W393" i="49"/>
  <c r="X393" i="49"/>
  <c r="Y393" i="49"/>
  <c r="Z393" i="49"/>
  <c r="AA393" i="49"/>
  <c r="AB393" i="49"/>
  <c r="AC393" i="49"/>
  <c r="AD393" i="49"/>
  <c r="M394" i="49"/>
  <c r="N394" i="49"/>
  <c r="O394" i="49"/>
  <c r="P394" i="49"/>
  <c r="Q394" i="49"/>
  <c r="R394" i="49"/>
  <c r="S394" i="49"/>
  <c r="T394" i="49"/>
  <c r="U394" i="49"/>
  <c r="V394" i="49"/>
  <c r="W394" i="49"/>
  <c r="X394" i="49"/>
  <c r="Y394" i="49"/>
  <c r="Z394" i="49"/>
  <c r="AA394" i="49"/>
  <c r="AB394" i="49"/>
  <c r="AC394" i="49"/>
  <c r="AD394" i="49"/>
  <c r="M395" i="49"/>
  <c r="N395" i="49"/>
  <c r="O395" i="49"/>
  <c r="P395" i="49"/>
  <c r="Q395" i="49"/>
  <c r="R395" i="49"/>
  <c r="S395" i="49"/>
  <c r="T395" i="49"/>
  <c r="U395" i="49"/>
  <c r="V395" i="49"/>
  <c r="W395" i="49"/>
  <c r="X395" i="49"/>
  <c r="Y395" i="49"/>
  <c r="Z395" i="49"/>
  <c r="AA395" i="49"/>
  <c r="AB395" i="49"/>
  <c r="AC395" i="49"/>
  <c r="AD395" i="49"/>
  <c r="M396" i="49"/>
  <c r="N396" i="49"/>
  <c r="O396" i="49"/>
  <c r="P396" i="49"/>
  <c r="Q396" i="49"/>
  <c r="R396" i="49"/>
  <c r="S396" i="49"/>
  <c r="T396" i="49"/>
  <c r="U396" i="49"/>
  <c r="V396" i="49"/>
  <c r="W396" i="49"/>
  <c r="X396" i="49"/>
  <c r="Y396" i="49"/>
  <c r="Z396" i="49"/>
  <c r="AA396" i="49"/>
  <c r="AB396" i="49"/>
  <c r="AC396" i="49"/>
  <c r="AD396" i="49"/>
  <c r="M397" i="49"/>
  <c r="N397" i="49"/>
  <c r="O397" i="49"/>
  <c r="P397" i="49"/>
  <c r="Q397" i="49"/>
  <c r="R397" i="49"/>
  <c r="S397" i="49"/>
  <c r="T397" i="49"/>
  <c r="U397" i="49"/>
  <c r="V397" i="49"/>
  <c r="W397" i="49"/>
  <c r="X397" i="49"/>
  <c r="Y397" i="49"/>
  <c r="Z397" i="49"/>
  <c r="AA397" i="49"/>
  <c r="AB397" i="49"/>
  <c r="AC397" i="49"/>
  <c r="AD397" i="49"/>
  <c r="M398" i="49"/>
  <c r="N398" i="49"/>
  <c r="O398" i="49"/>
  <c r="P398" i="49"/>
  <c r="Q398" i="49"/>
  <c r="R398" i="49"/>
  <c r="S398" i="49"/>
  <c r="T398" i="49"/>
  <c r="U398" i="49"/>
  <c r="V398" i="49"/>
  <c r="W398" i="49"/>
  <c r="X398" i="49"/>
  <c r="Y398" i="49"/>
  <c r="Z398" i="49"/>
  <c r="AA398" i="49"/>
  <c r="AB398" i="49"/>
  <c r="AC398" i="49"/>
  <c r="AD398" i="49"/>
  <c r="M399" i="49"/>
  <c r="N399" i="49"/>
  <c r="O399" i="49"/>
  <c r="P399" i="49"/>
  <c r="Q399" i="49"/>
  <c r="R399" i="49"/>
  <c r="S399" i="49"/>
  <c r="T399" i="49"/>
  <c r="U399" i="49"/>
  <c r="V399" i="49"/>
  <c r="W399" i="49"/>
  <c r="X399" i="49"/>
  <c r="Y399" i="49"/>
  <c r="Z399" i="49"/>
  <c r="AA399" i="49"/>
  <c r="AB399" i="49"/>
  <c r="AC399" i="49"/>
  <c r="AD399" i="49"/>
  <c r="M400" i="49"/>
  <c r="N400" i="49"/>
  <c r="O400" i="49"/>
  <c r="P400" i="49"/>
  <c r="Q400" i="49"/>
  <c r="R400" i="49"/>
  <c r="S400" i="49"/>
  <c r="T400" i="49"/>
  <c r="U400" i="49"/>
  <c r="V400" i="49"/>
  <c r="W400" i="49"/>
  <c r="X400" i="49"/>
  <c r="Y400" i="49"/>
  <c r="Z400" i="49"/>
  <c r="AA400" i="49"/>
  <c r="AB400" i="49"/>
  <c r="AC400" i="49"/>
  <c r="AD400" i="49"/>
  <c r="M401" i="49"/>
  <c r="N401" i="49"/>
  <c r="O401" i="49"/>
  <c r="P401" i="49"/>
  <c r="Q401" i="49"/>
  <c r="R401" i="49"/>
  <c r="S401" i="49"/>
  <c r="T401" i="49"/>
  <c r="U401" i="49"/>
  <c r="V401" i="49"/>
  <c r="W401" i="49"/>
  <c r="X401" i="49"/>
  <c r="Y401" i="49"/>
  <c r="Z401" i="49"/>
  <c r="AA401" i="49"/>
  <c r="AB401" i="49"/>
  <c r="AC401" i="49"/>
  <c r="AD401" i="49"/>
  <c r="M402" i="49"/>
  <c r="N402" i="49"/>
  <c r="O402" i="49"/>
  <c r="P402" i="49"/>
  <c r="Q402" i="49"/>
  <c r="R402" i="49"/>
  <c r="S402" i="49"/>
  <c r="T402" i="49"/>
  <c r="U402" i="49"/>
  <c r="V402" i="49"/>
  <c r="W402" i="49"/>
  <c r="X402" i="49"/>
  <c r="Y402" i="49"/>
  <c r="Z402" i="49"/>
  <c r="AA402" i="49"/>
  <c r="AB402" i="49"/>
  <c r="AC402" i="49"/>
  <c r="AD402" i="49"/>
  <c r="M403" i="49"/>
  <c r="N403" i="49"/>
  <c r="O403" i="49"/>
  <c r="P403" i="49"/>
  <c r="Q403" i="49"/>
  <c r="R403" i="49"/>
  <c r="S403" i="49"/>
  <c r="T403" i="49"/>
  <c r="U403" i="49"/>
  <c r="V403" i="49"/>
  <c r="W403" i="49"/>
  <c r="X403" i="49"/>
  <c r="Y403" i="49"/>
  <c r="Z403" i="49"/>
  <c r="AA403" i="49"/>
  <c r="AB403" i="49"/>
  <c r="AC403" i="49"/>
  <c r="AD403" i="49"/>
  <c r="M404" i="49"/>
  <c r="N404" i="49"/>
  <c r="O404" i="49"/>
  <c r="P404" i="49"/>
  <c r="Q404" i="49"/>
  <c r="R404" i="49"/>
  <c r="S404" i="49"/>
  <c r="T404" i="49"/>
  <c r="U404" i="49"/>
  <c r="V404" i="49"/>
  <c r="W404" i="49"/>
  <c r="X404" i="49"/>
  <c r="Y404" i="49"/>
  <c r="Z404" i="49"/>
  <c r="AA404" i="49"/>
  <c r="AB404" i="49"/>
  <c r="AC404" i="49"/>
  <c r="AD404" i="49"/>
  <c r="M405" i="49"/>
  <c r="N405" i="49"/>
  <c r="O405" i="49"/>
  <c r="P405" i="49"/>
  <c r="Q405" i="49"/>
  <c r="R405" i="49"/>
  <c r="S405" i="49"/>
  <c r="T405" i="49"/>
  <c r="U405" i="49"/>
  <c r="V405" i="49"/>
  <c r="W405" i="49"/>
  <c r="X405" i="49"/>
  <c r="Y405" i="49"/>
  <c r="Z405" i="49"/>
  <c r="AA405" i="49"/>
  <c r="AB405" i="49"/>
  <c r="AC405" i="49"/>
  <c r="AD405" i="49"/>
  <c r="M406" i="49"/>
  <c r="N406" i="49"/>
  <c r="O406" i="49"/>
  <c r="P406" i="49"/>
  <c r="Q406" i="49"/>
  <c r="R406" i="49"/>
  <c r="S406" i="49"/>
  <c r="T406" i="49"/>
  <c r="U406" i="49"/>
  <c r="V406" i="49"/>
  <c r="W406" i="49"/>
  <c r="X406" i="49"/>
  <c r="Y406" i="49"/>
  <c r="Z406" i="49"/>
  <c r="AA406" i="49"/>
  <c r="AB406" i="49"/>
  <c r="AC406" i="49"/>
  <c r="AD406" i="49"/>
  <c r="M407" i="49"/>
  <c r="N407" i="49"/>
  <c r="O407" i="49"/>
  <c r="P407" i="49"/>
  <c r="Q407" i="49"/>
  <c r="R407" i="49"/>
  <c r="S407" i="49"/>
  <c r="T407" i="49"/>
  <c r="U407" i="49"/>
  <c r="V407" i="49"/>
  <c r="W407" i="49"/>
  <c r="X407" i="49"/>
  <c r="Y407" i="49"/>
  <c r="Z407" i="49"/>
  <c r="AA407" i="49"/>
  <c r="AB407" i="49"/>
  <c r="AC407" i="49"/>
  <c r="AD407" i="49"/>
  <c r="M408" i="49"/>
  <c r="N408" i="49"/>
  <c r="O408" i="49"/>
  <c r="P408" i="49"/>
  <c r="Q408" i="49"/>
  <c r="R408" i="49"/>
  <c r="S408" i="49"/>
  <c r="T408" i="49"/>
  <c r="U408" i="49"/>
  <c r="V408" i="49"/>
  <c r="W408" i="49"/>
  <c r="X408" i="49"/>
  <c r="Y408" i="49"/>
  <c r="Z408" i="49"/>
  <c r="AA408" i="49"/>
  <c r="AB408" i="49"/>
  <c r="AC408" i="49"/>
  <c r="AD408" i="49"/>
  <c r="M409" i="49"/>
  <c r="N409" i="49"/>
  <c r="O409" i="49"/>
  <c r="P409" i="49"/>
  <c r="Q409" i="49"/>
  <c r="R409" i="49"/>
  <c r="S409" i="49"/>
  <c r="T409" i="49"/>
  <c r="U409" i="49"/>
  <c r="V409" i="49"/>
  <c r="W409" i="49"/>
  <c r="X409" i="49"/>
  <c r="Y409" i="49"/>
  <c r="Z409" i="49"/>
  <c r="AA409" i="49"/>
  <c r="AB409" i="49"/>
  <c r="AC409" i="49"/>
  <c r="AD409" i="49"/>
  <c r="M410" i="49"/>
  <c r="N410" i="49"/>
  <c r="O410" i="49"/>
  <c r="P410" i="49"/>
  <c r="Q410" i="49"/>
  <c r="R410" i="49"/>
  <c r="S410" i="49"/>
  <c r="T410" i="49"/>
  <c r="U410" i="49"/>
  <c r="V410" i="49"/>
  <c r="W410" i="49"/>
  <c r="X410" i="49"/>
  <c r="Y410" i="49"/>
  <c r="Z410" i="49"/>
  <c r="AA410" i="49"/>
  <c r="AB410" i="49"/>
  <c r="AC410" i="49"/>
  <c r="AD410" i="49"/>
  <c r="M411" i="49"/>
  <c r="N411" i="49"/>
  <c r="O411" i="49"/>
  <c r="P411" i="49"/>
  <c r="Q411" i="49"/>
  <c r="R411" i="49"/>
  <c r="S411" i="49"/>
  <c r="T411" i="49"/>
  <c r="U411" i="49"/>
  <c r="V411" i="49"/>
  <c r="W411" i="49"/>
  <c r="X411" i="49"/>
  <c r="Y411" i="49"/>
  <c r="Z411" i="49"/>
  <c r="AA411" i="49"/>
  <c r="AB411" i="49"/>
  <c r="AC411" i="49"/>
  <c r="AD411" i="49"/>
  <c r="M412" i="49"/>
  <c r="N412" i="49"/>
  <c r="O412" i="49"/>
  <c r="P412" i="49"/>
  <c r="Q412" i="49"/>
  <c r="R412" i="49"/>
  <c r="S412" i="49"/>
  <c r="T412" i="49"/>
  <c r="U412" i="49"/>
  <c r="V412" i="49"/>
  <c r="W412" i="49"/>
  <c r="X412" i="49"/>
  <c r="Y412" i="49"/>
  <c r="Z412" i="49"/>
  <c r="AA412" i="49"/>
  <c r="AB412" i="49"/>
  <c r="AC412" i="49"/>
  <c r="AD412" i="49"/>
  <c r="M413" i="49"/>
  <c r="N413" i="49"/>
  <c r="O413" i="49"/>
  <c r="P413" i="49"/>
  <c r="Q413" i="49"/>
  <c r="R413" i="49"/>
  <c r="S413" i="49"/>
  <c r="T413" i="49"/>
  <c r="U413" i="49"/>
  <c r="V413" i="49"/>
  <c r="W413" i="49"/>
  <c r="X413" i="49"/>
  <c r="Y413" i="49"/>
  <c r="Z413" i="49"/>
  <c r="AA413" i="49"/>
  <c r="AB413" i="49"/>
  <c r="AC413" i="49"/>
  <c r="AD413" i="49"/>
  <c r="M414" i="49"/>
  <c r="N414" i="49"/>
  <c r="O414" i="49"/>
  <c r="P414" i="49"/>
  <c r="Q414" i="49"/>
  <c r="R414" i="49"/>
  <c r="S414" i="49"/>
  <c r="T414" i="49"/>
  <c r="U414" i="49"/>
  <c r="V414" i="49"/>
  <c r="W414" i="49"/>
  <c r="X414" i="49"/>
  <c r="Y414" i="49"/>
  <c r="Z414" i="49"/>
  <c r="AA414" i="49"/>
  <c r="AB414" i="49"/>
  <c r="AC414" i="49"/>
  <c r="AD414" i="49"/>
  <c r="M415" i="49"/>
  <c r="N415" i="49"/>
  <c r="O415" i="49"/>
  <c r="P415" i="49"/>
  <c r="Q415" i="49"/>
  <c r="R415" i="49"/>
  <c r="S415" i="49"/>
  <c r="T415" i="49"/>
  <c r="U415" i="49"/>
  <c r="V415" i="49"/>
  <c r="W415" i="49"/>
  <c r="X415" i="49"/>
  <c r="Y415" i="49"/>
  <c r="Z415" i="49"/>
  <c r="AA415" i="49"/>
  <c r="AB415" i="49"/>
  <c r="AC415" i="49"/>
  <c r="AD415" i="49"/>
  <c r="M416" i="49"/>
  <c r="N416" i="49"/>
  <c r="O416" i="49"/>
  <c r="P416" i="49"/>
  <c r="Q416" i="49"/>
  <c r="R416" i="49"/>
  <c r="S416" i="49"/>
  <c r="T416" i="49"/>
  <c r="U416" i="49"/>
  <c r="V416" i="49"/>
  <c r="W416" i="49"/>
  <c r="X416" i="49"/>
  <c r="Y416" i="49"/>
  <c r="Z416" i="49"/>
  <c r="AA416" i="49"/>
  <c r="AB416" i="49"/>
  <c r="AC416" i="49"/>
  <c r="AD416" i="49"/>
  <c r="M417" i="49"/>
  <c r="N417" i="49"/>
  <c r="O417" i="49"/>
  <c r="P417" i="49"/>
  <c r="Q417" i="49"/>
  <c r="R417" i="49"/>
  <c r="S417" i="49"/>
  <c r="T417" i="49"/>
  <c r="U417" i="49"/>
  <c r="V417" i="49"/>
  <c r="W417" i="49"/>
  <c r="X417" i="49"/>
  <c r="Y417" i="49"/>
  <c r="Z417" i="49"/>
  <c r="AA417" i="49"/>
  <c r="AB417" i="49"/>
  <c r="AC417" i="49"/>
  <c r="AD417" i="49"/>
  <c r="M418" i="49"/>
  <c r="N418" i="49"/>
  <c r="O418" i="49"/>
  <c r="P418" i="49"/>
  <c r="Q418" i="49"/>
  <c r="R418" i="49"/>
  <c r="S418" i="49"/>
  <c r="T418" i="49"/>
  <c r="U418" i="49"/>
  <c r="V418" i="49"/>
  <c r="W418" i="49"/>
  <c r="X418" i="49"/>
  <c r="Y418" i="49"/>
  <c r="Z418" i="49"/>
  <c r="AA418" i="49"/>
  <c r="AB418" i="49"/>
  <c r="AC418" i="49"/>
  <c r="AD418" i="49"/>
  <c r="M419" i="49"/>
  <c r="N419" i="49"/>
  <c r="O419" i="49"/>
  <c r="P419" i="49"/>
  <c r="Q419" i="49"/>
  <c r="R419" i="49"/>
  <c r="S419" i="49"/>
  <c r="T419" i="49"/>
  <c r="U419" i="49"/>
  <c r="V419" i="49"/>
  <c r="W419" i="49"/>
  <c r="X419" i="49"/>
  <c r="Y419" i="49"/>
  <c r="Z419" i="49"/>
  <c r="AA419" i="49"/>
  <c r="AB419" i="49"/>
  <c r="AC419" i="49"/>
  <c r="AD419" i="49"/>
  <c r="M420" i="49"/>
  <c r="N420" i="49"/>
  <c r="O420" i="49"/>
  <c r="P420" i="49"/>
  <c r="Q420" i="49"/>
  <c r="R420" i="49"/>
  <c r="S420" i="49"/>
  <c r="T420" i="49"/>
  <c r="U420" i="49"/>
  <c r="V420" i="49"/>
  <c r="W420" i="49"/>
  <c r="X420" i="49"/>
  <c r="Y420" i="49"/>
  <c r="Z420" i="49"/>
  <c r="AA420" i="49"/>
  <c r="AB420" i="49"/>
  <c r="AC420" i="49"/>
  <c r="AD420" i="49"/>
  <c r="M421" i="49"/>
  <c r="N421" i="49"/>
  <c r="O421" i="49"/>
  <c r="P421" i="49"/>
  <c r="Q421" i="49"/>
  <c r="R421" i="49"/>
  <c r="S421" i="49"/>
  <c r="T421" i="49"/>
  <c r="U421" i="49"/>
  <c r="V421" i="49"/>
  <c r="W421" i="49"/>
  <c r="X421" i="49"/>
  <c r="Y421" i="49"/>
  <c r="Z421" i="49"/>
  <c r="AA421" i="49"/>
  <c r="AB421" i="49"/>
  <c r="AC421" i="49"/>
  <c r="AD421" i="49"/>
  <c r="M422" i="49"/>
  <c r="N422" i="49"/>
  <c r="O422" i="49"/>
  <c r="P422" i="49"/>
  <c r="Q422" i="49"/>
  <c r="R422" i="49"/>
  <c r="S422" i="49"/>
  <c r="T422" i="49"/>
  <c r="U422" i="49"/>
  <c r="V422" i="49"/>
  <c r="W422" i="49"/>
  <c r="X422" i="49"/>
  <c r="Y422" i="49"/>
  <c r="Z422" i="49"/>
  <c r="AA422" i="49"/>
  <c r="AB422" i="49"/>
  <c r="AC422" i="49"/>
  <c r="AD422" i="49"/>
  <c r="M423" i="49"/>
  <c r="N423" i="49"/>
  <c r="O423" i="49"/>
  <c r="P423" i="49"/>
  <c r="Q423" i="49"/>
  <c r="R423" i="49"/>
  <c r="S423" i="49"/>
  <c r="T423" i="49"/>
  <c r="U423" i="49"/>
  <c r="V423" i="49"/>
  <c r="W423" i="49"/>
  <c r="X423" i="49"/>
  <c r="Y423" i="49"/>
  <c r="Z423" i="49"/>
  <c r="AA423" i="49"/>
  <c r="AB423" i="49"/>
  <c r="AC423" i="49"/>
  <c r="AD423" i="49"/>
  <c r="M424" i="49"/>
  <c r="N424" i="49"/>
  <c r="O424" i="49"/>
  <c r="P424" i="49"/>
  <c r="Q424" i="49"/>
  <c r="R424" i="49"/>
  <c r="S424" i="49"/>
  <c r="T424" i="49"/>
  <c r="U424" i="49"/>
  <c r="V424" i="49"/>
  <c r="W424" i="49"/>
  <c r="X424" i="49"/>
  <c r="Y424" i="49"/>
  <c r="Z424" i="49"/>
  <c r="AA424" i="49"/>
  <c r="AB424" i="49"/>
  <c r="AC424" i="49"/>
  <c r="AD424" i="49"/>
  <c r="M425" i="49"/>
  <c r="N425" i="49"/>
  <c r="O425" i="49"/>
  <c r="P425" i="49"/>
  <c r="Q425" i="49"/>
  <c r="R425" i="49"/>
  <c r="S425" i="49"/>
  <c r="T425" i="49"/>
  <c r="U425" i="49"/>
  <c r="V425" i="49"/>
  <c r="W425" i="49"/>
  <c r="X425" i="49"/>
  <c r="Y425" i="49"/>
  <c r="Z425" i="49"/>
  <c r="AA425" i="49"/>
  <c r="AB425" i="49"/>
  <c r="AC425" i="49"/>
  <c r="AD425" i="49"/>
  <c r="M426" i="49"/>
  <c r="N426" i="49"/>
  <c r="O426" i="49"/>
  <c r="P426" i="49"/>
  <c r="Q426" i="49"/>
  <c r="R426" i="49"/>
  <c r="S426" i="49"/>
  <c r="T426" i="49"/>
  <c r="U426" i="49"/>
  <c r="V426" i="49"/>
  <c r="W426" i="49"/>
  <c r="X426" i="49"/>
  <c r="Y426" i="49"/>
  <c r="Z426" i="49"/>
  <c r="AA426" i="49"/>
  <c r="AB426" i="49"/>
  <c r="AC426" i="49"/>
  <c r="AD426" i="49"/>
  <c r="M427" i="49"/>
  <c r="N427" i="49"/>
  <c r="O427" i="49"/>
  <c r="P427" i="49"/>
  <c r="Q427" i="49"/>
  <c r="R427" i="49"/>
  <c r="S427" i="49"/>
  <c r="T427" i="49"/>
  <c r="U427" i="49"/>
  <c r="V427" i="49"/>
  <c r="W427" i="49"/>
  <c r="X427" i="49"/>
  <c r="Y427" i="49"/>
  <c r="Z427" i="49"/>
  <c r="AA427" i="49"/>
  <c r="AB427" i="49"/>
  <c r="AC427" i="49"/>
  <c r="AD427" i="49"/>
  <c r="M428" i="49"/>
  <c r="N428" i="49"/>
  <c r="O428" i="49"/>
  <c r="P428" i="49"/>
  <c r="Q428" i="49"/>
  <c r="R428" i="49"/>
  <c r="S428" i="49"/>
  <c r="T428" i="49"/>
  <c r="U428" i="49"/>
  <c r="V428" i="49"/>
  <c r="W428" i="49"/>
  <c r="X428" i="49"/>
  <c r="Y428" i="49"/>
  <c r="Z428" i="49"/>
  <c r="AA428" i="49"/>
  <c r="AB428" i="49"/>
  <c r="AC428" i="49"/>
  <c r="AD428" i="49"/>
  <c r="M429" i="49"/>
  <c r="N429" i="49"/>
  <c r="O429" i="49"/>
  <c r="P429" i="49"/>
  <c r="Q429" i="49"/>
  <c r="R429" i="49"/>
  <c r="S429" i="49"/>
  <c r="T429" i="49"/>
  <c r="U429" i="49"/>
  <c r="V429" i="49"/>
  <c r="W429" i="49"/>
  <c r="X429" i="49"/>
  <c r="Y429" i="49"/>
  <c r="Z429" i="49"/>
  <c r="AA429" i="49"/>
  <c r="AB429" i="49"/>
  <c r="AC429" i="49"/>
  <c r="AD429" i="49"/>
  <c r="M430" i="49"/>
  <c r="N430" i="49"/>
  <c r="O430" i="49"/>
  <c r="P430" i="49"/>
  <c r="Q430" i="49"/>
  <c r="R430" i="49"/>
  <c r="S430" i="49"/>
  <c r="T430" i="49"/>
  <c r="U430" i="49"/>
  <c r="V430" i="49"/>
  <c r="W430" i="49"/>
  <c r="X430" i="49"/>
  <c r="Y430" i="49"/>
  <c r="Z430" i="49"/>
  <c r="AA430" i="49"/>
  <c r="AB430" i="49"/>
  <c r="AC430" i="49"/>
  <c r="AD430" i="49"/>
  <c r="M431" i="49"/>
  <c r="N431" i="49"/>
  <c r="O431" i="49"/>
  <c r="P431" i="49"/>
  <c r="Q431" i="49"/>
  <c r="R431" i="49"/>
  <c r="S431" i="49"/>
  <c r="T431" i="49"/>
  <c r="U431" i="49"/>
  <c r="V431" i="49"/>
  <c r="W431" i="49"/>
  <c r="X431" i="49"/>
  <c r="Y431" i="49"/>
  <c r="Z431" i="49"/>
  <c r="AA431" i="49"/>
  <c r="AB431" i="49"/>
  <c r="AC431" i="49"/>
  <c r="AD431" i="49"/>
  <c r="M432" i="49"/>
  <c r="N432" i="49"/>
  <c r="O432" i="49"/>
  <c r="P432" i="49"/>
  <c r="Q432" i="49"/>
  <c r="R432" i="49"/>
  <c r="S432" i="49"/>
  <c r="T432" i="49"/>
  <c r="U432" i="49"/>
  <c r="V432" i="49"/>
  <c r="W432" i="49"/>
  <c r="X432" i="49"/>
  <c r="Y432" i="49"/>
  <c r="Z432" i="49"/>
  <c r="AA432" i="49"/>
  <c r="AB432" i="49"/>
  <c r="AC432" i="49"/>
  <c r="AD432" i="49"/>
  <c r="M433" i="49"/>
  <c r="N433" i="49"/>
  <c r="O433" i="49"/>
  <c r="P433" i="49"/>
  <c r="Q433" i="49"/>
  <c r="R433" i="49"/>
  <c r="S433" i="49"/>
  <c r="T433" i="49"/>
  <c r="U433" i="49"/>
  <c r="V433" i="49"/>
  <c r="W433" i="49"/>
  <c r="X433" i="49"/>
  <c r="Y433" i="49"/>
  <c r="Z433" i="49"/>
  <c r="AA433" i="49"/>
  <c r="AB433" i="49"/>
  <c r="AC433" i="49"/>
  <c r="AD433" i="49"/>
  <c r="M434" i="49"/>
  <c r="N434" i="49"/>
  <c r="O434" i="49"/>
  <c r="P434" i="49"/>
  <c r="Q434" i="49"/>
  <c r="R434" i="49"/>
  <c r="S434" i="49"/>
  <c r="T434" i="49"/>
  <c r="U434" i="49"/>
  <c r="V434" i="49"/>
  <c r="W434" i="49"/>
  <c r="X434" i="49"/>
  <c r="Y434" i="49"/>
  <c r="Z434" i="49"/>
  <c r="AA434" i="49"/>
  <c r="AB434" i="49"/>
  <c r="AC434" i="49"/>
  <c r="AD434" i="49"/>
  <c r="M435" i="49"/>
  <c r="N435" i="49"/>
  <c r="O435" i="49"/>
  <c r="P435" i="49"/>
  <c r="Q435" i="49"/>
  <c r="R435" i="49"/>
  <c r="S435" i="49"/>
  <c r="T435" i="49"/>
  <c r="U435" i="49"/>
  <c r="V435" i="49"/>
  <c r="W435" i="49"/>
  <c r="X435" i="49"/>
  <c r="Y435" i="49"/>
  <c r="Z435" i="49"/>
  <c r="AA435" i="49"/>
  <c r="AB435" i="49"/>
  <c r="AC435" i="49"/>
  <c r="AD435" i="49"/>
  <c r="M436" i="49"/>
  <c r="N436" i="49"/>
  <c r="O436" i="49"/>
  <c r="P436" i="49"/>
  <c r="Q436" i="49"/>
  <c r="R436" i="49"/>
  <c r="S436" i="49"/>
  <c r="T436" i="49"/>
  <c r="U436" i="49"/>
  <c r="V436" i="49"/>
  <c r="W436" i="49"/>
  <c r="X436" i="49"/>
  <c r="Y436" i="49"/>
  <c r="Z436" i="49"/>
  <c r="AA436" i="49"/>
  <c r="AB436" i="49"/>
  <c r="AC436" i="49"/>
  <c r="AD436" i="49"/>
  <c r="M437" i="49"/>
  <c r="N437" i="49"/>
  <c r="O437" i="49"/>
  <c r="P437" i="49"/>
  <c r="Q437" i="49"/>
  <c r="R437" i="49"/>
  <c r="S437" i="49"/>
  <c r="T437" i="49"/>
  <c r="U437" i="49"/>
  <c r="V437" i="49"/>
  <c r="W437" i="49"/>
  <c r="X437" i="49"/>
  <c r="Y437" i="49"/>
  <c r="Z437" i="49"/>
  <c r="AA437" i="49"/>
  <c r="AB437" i="49"/>
  <c r="AC437" i="49"/>
  <c r="AD437" i="49"/>
  <c r="M438" i="49"/>
  <c r="N438" i="49"/>
  <c r="O438" i="49"/>
  <c r="P438" i="49"/>
  <c r="Q438" i="49"/>
  <c r="R438" i="49"/>
  <c r="S438" i="49"/>
  <c r="T438" i="49"/>
  <c r="U438" i="49"/>
  <c r="V438" i="49"/>
  <c r="W438" i="49"/>
  <c r="X438" i="49"/>
  <c r="Y438" i="49"/>
  <c r="Z438" i="49"/>
  <c r="AA438" i="49"/>
  <c r="AB438" i="49"/>
  <c r="AC438" i="49"/>
  <c r="AD438" i="49"/>
  <c r="M439" i="49"/>
  <c r="N439" i="49"/>
  <c r="O439" i="49"/>
  <c r="P439" i="49"/>
  <c r="Q439" i="49"/>
  <c r="R439" i="49"/>
  <c r="S439" i="49"/>
  <c r="T439" i="49"/>
  <c r="U439" i="49"/>
  <c r="V439" i="49"/>
  <c r="W439" i="49"/>
  <c r="X439" i="49"/>
  <c r="Y439" i="49"/>
  <c r="Z439" i="49"/>
  <c r="AA439" i="49"/>
  <c r="AB439" i="49"/>
  <c r="AC439" i="49"/>
  <c r="AD439" i="49"/>
  <c r="M440" i="49"/>
  <c r="N440" i="49"/>
  <c r="O440" i="49"/>
  <c r="P440" i="49"/>
  <c r="Q440" i="49"/>
  <c r="R440" i="49"/>
  <c r="S440" i="49"/>
  <c r="T440" i="49"/>
  <c r="U440" i="49"/>
  <c r="V440" i="49"/>
  <c r="W440" i="49"/>
  <c r="X440" i="49"/>
  <c r="Y440" i="49"/>
  <c r="Z440" i="49"/>
  <c r="AA440" i="49"/>
  <c r="AB440" i="49"/>
  <c r="AC440" i="49"/>
  <c r="AD440" i="49"/>
  <c r="M441" i="49"/>
  <c r="N441" i="49"/>
  <c r="O441" i="49"/>
  <c r="P441" i="49"/>
  <c r="Q441" i="49"/>
  <c r="R441" i="49"/>
  <c r="S441" i="49"/>
  <c r="T441" i="49"/>
  <c r="U441" i="49"/>
  <c r="V441" i="49"/>
  <c r="W441" i="49"/>
  <c r="X441" i="49"/>
  <c r="Y441" i="49"/>
  <c r="Z441" i="49"/>
  <c r="AA441" i="49"/>
  <c r="AB441" i="49"/>
  <c r="AC441" i="49"/>
  <c r="AD441" i="49"/>
  <c r="M442" i="49"/>
  <c r="N442" i="49"/>
  <c r="O442" i="49"/>
  <c r="P442" i="49"/>
  <c r="Q442" i="49"/>
  <c r="R442" i="49"/>
  <c r="S442" i="49"/>
  <c r="T442" i="49"/>
  <c r="U442" i="49"/>
  <c r="V442" i="49"/>
  <c r="W442" i="49"/>
  <c r="X442" i="49"/>
  <c r="Y442" i="49"/>
  <c r="Z442" i="49"/>
  <c r="AA442" i="49"/>
  <c r="AB442" i="49"/>
  <c r="AC442" i="49"/>
  <c r="AD442" i="49"/>
  <c r="M443" i="49"/>
  <c r="N443" i="49"/>
  <c r="O443" i="49"/>
  <c r="P443" i="49"/>
  <c r="Q443" i="49"/>
  <c r="R443" i="49"/>
  <c r="S443" i="49"/>
  <c r="T443" i="49"/>
  <c r="U443" i="49"/>
  <c r="V443" i="49"/>
  <c r="W443" i="49"/>
  <c r="X443" i="49"/>
  <c r="Y443" i="49"/>
  <c r="Z443" i="49"/>
  <c r="AA443" i="49"/>
  <c r="AB443" i="49"/>
  <c r="AC443" i="49"/>
  <c r="AD443" i="49"/>
  <c r="M444" i="49"/>
  <c r="N444" i="49"/>
  <c r="O444" i="49"/>
  <c r="P444" i="49"/>
  <c r="Q444" i="49"/>
  <c r="R444" i="49"/>
  <c r="S444" i="49"/>
  <c r="T444" i="49"/>
  <c r="U444" i="49"/>
  <c r="V444" i="49"/>
  <c r="W444" i="49"/>
  <c r="X444" i="49"/>
  <c r="Y444" i="49"/>
  <c r="Z444" i="49"/>
  <c r="AA444" i="49"/>
  <c r="AB444" i="49"/>
  <c r="AC444" i="49"/>
  <c r="AD444" i="49"/>
  <c r="M445" i="49"/>
  <c r="N445" i="49"/>
  <c r="O445" i="49"/>
  <c r="P445" i="49"/>
  <c r="Q445" i="49"/>
  <c r="R445" i="49"/>
  <c r="S445" i="49"/>
  <c r="T445" i="49"/>
  <c r="U445" i="49"/>
  <c r="V445" i="49"/>
  <c r="W445" i="49"/>
  <c r="X445" i="49"/>
  <c r="Y445" i="49"/>
  <c r="Z445" i="49"/>
  <c r="AA445" i="49"/>
  <c r="AB445" i="49"/>
  <c r="AC445" i="49"/>
  <c r="AD445" i="49"/>
  <c r="M446" i="49"/>
  <c r="N446" i="49"/>
  <c r="O446" i="49"/>
  <c r="P446" i="49"/>
  <c r="Q446" i="49"/>
  <c r="R446" i="49"/>
  <c r="S446" i="49"/>
  <c r="T446" i="49"/>
  <c r="U446" i="49"/>
  <c r="V446" i="49"/>
  <c r="W446" i="49"/>
  <c r="X446" i="49"/>
  <c r="Y446" i="49"/>
  <c r="Z446" i="49"/>
  <c r="AA446" i="49"/>
  <c r="AB446" i="49"/>
  <c r="AC446" i="49"/>
  <c r="AD446" i="49"/>
  <c r="M447" i="49"/>
  <c r="N447" i="49"/>
  <c r="O447" i="49"/>
  <c r="P447" i="49"/>
  <c r="Q447" i="49"/>
  <c r="R447" i="49"/>
  <c r="S447" i="49"/>
  <c r="T447" i="49"/>
  <c r="U447" i="49"/>
  <c r="V447" i="49"/>
  <c r="W447" i="49"/>
  <c r="X447" i="49"/>
  <c r="Y447" i="49"/>
  <c r="Z447" i="49"/>
  <c r="AA447" i="49"/>
  <c r="AB447" i="49"/>
  <c r="AC447" i="49"/>
  <c r="AD447" i="49"/>
  <c r="M448" i="49"/>
  <c r="N448" i="49"/>
  <c r="O448" i="49"/>
  <c r="P448" i="49"/>
  <c r="Q448" i="49"/>
  <c r="R448" i="49"/>
  <c r="S448" i="49"/>
  <c r="T448" i="49"/>
  <c r="U448" i="49"/>
  <c r="V448" i="49"/>
  <c r="W448" i="49"/>
  <c r="X448" i="49"/>
  <c r="Y448" i="49"/>
  <c r="Z448" i="49"/>
  <c r="AA448" i="49"/>
  <c r="AB448" i="49"/>
  <c r="AC448" i="49"/>
  <c r="AD448" i="49"/>
  <c r="M449" i="49"/>
  <c r="N449" i="49"/>
  <c r="O449" i="49"/>
  <c r="P449" i="49"/>
  <c r="Q449" i="49"/>
  <c r="R449" i="49"/>
  <c r="S449" i="49"/>
  <c r="T449" i="49"/>
  <c r="U449" i="49"/>
  <c r="V449" i="49"/>
  <c r="W449" i="49"/>
  <c r="X449" i="49"/>
  <c r="Y449" i="49"/>
  <c r="Z449" i="49"/>
  <c r="AA449" i="49"/>
  <c r="AB449" i="49"/>
  <c r="AC449" i="49"/>
  <c r="AD449" i="49"/>
  <c r="M450" i="49"/>
  <c r="N450" i="49"/>
  <c r="O450" i="49"/>
  <c r="P450" i="49"/>
  <c r="Q450" i="49"/>
  <c r="R450" i="49"/>
  <c r="S450" i="49"/>
  <c r="T450" i="49"/>
  <c r="U450" i="49"/>
  <c r="V450" i="49"/>
  <c r="W450" i="49"/>
  <c r="X450" i="49"/>
  <c r="Y450" i="49"/>
  <c r="Z450" i="49"/>
  <c r="AA450" i="49"/>
  <c r="AB450" i="49"/>
  <c r="AC450" i="49"/>
  <c r="AD450" i="49"/>
  <c r="M451" i="49"/>
  <c r="N451" i="49"/>
  <c r="O451" i="49"/>
  <c r="P451" i="49"/>
  <c r="Q451" i="49"/>
  <c r="R451" i="49"/>
  <c r="S451" i="49"/>
  <c r="T451" i="49"/>
  <c r="U451" i="49"/>
  <c r="V451" i="49"/>
  <c r="W451" i="49"/>
  <c r="X451" i="49"/>
  <c r="Y451" i="49"/>
  <c r="Z451" i="49"/>
  <c r="AA451" i="49"/>
  <c r="AB451" i="49"/>
  <c r="AC451" i="49"/>
  <c r="AD451" i="49"/>
  <c r="M452" i="49"/>
  <c r="N452" i="49"/>
  <c r="O452" i="49"/>
  <c r="P452" i="49"/>
  <c r="Q452" i="49"/>
  <c r="R452" i="49"/>
  <c r="S452" i="49"/>
  <c r="T452" i="49"/>
  <c r="U452" i="49"/>
  <c r="V452" i="49"/>
  <c r="W452" i="49"/>
  <c r="X452" i="49"/>
  <c r="Y452" i="49"/>
  <c r="Z452" i="49"/>
  <c r="AA452" i="49"/>
  <c r="AB452" i="49"/>
  <c r="AC452" i="49"/>
  <c r="AD452" i="49"/>
  <c r="M453" i="49"/>
  <c r="N453" i="49"/>
  <c r="O453" i="49"/>
  <c r="P453" i="49"/>
  <c r="Q453" i="49"/>
  <c r="R453" i="49"/>
  <c r="S453" i="49"/>
  <c r="T453" i="49"/>
  <c r="U453" i="49"/>
  <c r="V453" i="49"/>
  <c r="W453" i="49"/>
  <c r="X453" i="49"/>
  <c r="Y453" i="49"/>
  <c r="Z453" i="49"/>
  <c r="AA453" i="49"/>
  <c r="AB453" i="49"/>
  <c r="AC453" i="49"/>
  <c r="AD453" i="49"/>
  <c r="M454" i="49"/>
  <c r="N454" i="49"/>
  <c r="O454" i="49"/>
  <c r="P454" i="49"/>
  <c r="Q454" i="49"/>
  <c r="R454" i="49"/>
  <c r="S454" i="49"/>
  <c r="T454" i="49"/>
  <c r="U454" i="49"/>
  <c r="V454" i="49"/>
  <c r="W454" i="49"/>
  <c r="X454" i="49"/>
  <c r="Y454" i="49"/>
  <c r="Z454" i="49"/>
  <c r="AA454" i="49"/>
  <c r="AB454" i="49"/>
  <c r="AC454" i="49"/>
  <c r="AD454" i="49"/>
  <c r="M455" i="49"/>
  <c r="N455" i="49"/>
  <c r="O455" i="49"/>
  <c r="P455" i="49"/>
  <c r="Q455" i="49"/>
  <c r="R455" i="49"/>
  <c r="S455" i="49"/>
  <c r="T455" i="49"/>
  <c r="U455" i="49"/>
  <c r="V455" i="49"/>
  <c r="W455" i="49"/>
  <c r="X455" i="49"/>
  <c r="Y455" i="49"/>
  <c r="Z455" i="49"/>
  <c r="AA455" i="49"/>
  <c r="AB455" i="49"/>
  <c r="AC455" i="49"/>
  <c r="AD455" i="49"/>
  <c r="M456" i="49"/>
  <c r="N456" i="49"/>
  <c r="O456" i="49"/>
  <c r="P456" i="49"/>
  <c r="Q456" i="49"/>
  <c r="R456" i="49"/>
  <c r="S456" i="49"/>
  <c r="T456" i="49"/>
  <c r="U456" i="49"/>
  <c r="V456" i="49"/>
  <c r="W456" i="49"/>
  <c r="X456" i="49"/>
  <c r="Y456" i="49"/>
  <c r="Z456" i="49"/>
  <c r="AA456" i="49"/>
  <c r="AB456" i="49"/>
  <c r="AC456" i="49"/>
  <c r="AD456" i="49"/>
  <c r="M457" i="49"/>
  <c r="N457" i="49"/>
  <c r="O457" i="49"/>
  <c r="P457" i="49"/>
  <c r="Q457" i="49"/>
  <c r="R457" i="49"/>
  <c r="S457" i="49"/>
  <c r="T457" i="49"/>
  <c r="U457" i="49"/>
  <c r="V457" i="49"/>
  <c r="W457" i="49"/>
  <c r="X457" i="49"/>
  <c r="Y457" i="49"/>
  <c r="Z457" i="49"/>
  <c r="AA457" i="49"/>
  <c r="AB457" i="49"/>
  <c r="AC457" i="49"/>
  <c r="AD457" i="49"/>
  <c r="M458" i="49"/>
  <c r="N458" i="49"/>
  <c r="O458" i="49"/>
  <c r="P458" i="49"/>
  <c r="Q458" i="49"/>
  <c r="R458" i="49"/>
  <c r="S458" i="49"/>
  <c r="T458" i="49"/>
  <c r="U458" i="49"/>
  <c r="V458" i="49"/>
  <c r="W458" i="49"/>
  <c r="X458" i="49"/>
  <c r="Y458" i="49"/>
  <c r="Z458" i="49"/>
  <c r="AA458" i="49"/>
  <c r="AB458" i="49"/>
  <c r="AC458" i="49"/>
  <c r="AD458" i="49"/>
  <c r="M459" i="49"/>
  <c r="N459" i="49"/>
  <c r="O459" i="49"/>
  <c r="P459" i="49"/>
  <c r="Q459" i="49"/>
  <c r="R459" i="49"/>
  <c r="S459" i="49"/>
  <c r="T459" i="49"/>
  <c r="U459" i="49"/>
  <c r="V459" i="49"/>
  <c r="W459" i="49"/>
  <c r="X459" i="49"/>
  <c r="Y459" i="49"/>
  <c r="Z459" i="49"/>
  <c r="AA459" i="49"/>
  <c r="AB459" i="49"/>
  <c r="AC459" i="49"/>
  <c r="AD459" i="49"/>
  <c r="M460" i="49"/>
  <c r="N460" i="49"/>
  <c r="O460" i="49"/>
  <c r="P460" i="49"/>
  <c r="Q460" i="49"/>
  <c r="R460" i="49"/>
  <c r="S460" i="49"/>
  <c r="T460" i="49"/>
  <c r="U460" i="49"/>
  <c r="V460" i="49"/>
  <c r="W460" i="49"/>
  <c r="X460" i="49"/>
  <c r="Y460" i="49"/>
  <c r="Z460" i="49"/>
  <c r="AA460" i="49"/>
  <c r="AB460" i="49"/>
  <c r="AC460" i="49"/>
  <c r="AD460" i="49"/>
  <c r="M461" i="49"/>
  <c r="N461" i="49"/>
  <c r="O461" i="49"/>
  <c r="P461" i="49"/>
  <c r="Q461" i="49"/>
  <c r="R461" i="49"/>
  <c r="S461" i="49"/>
  <c r="T461" i="49"/>
  <c r="U461" i="49"/>
  <c r="V461" i="49"/>
  <c r="W461" i="49"/>
  <c r="X461" i="49"/>
  <c r="Y461" i="49"/>
  <c r="Z461" i="49"/>
  <c r="AA461" i="49"/>
  <c r="AB461" i="49"/>
  <c r="AC461" i="49"/>
  <c r="AD461" i="49"/>
  <c r="M462" i="49"/>
  <c r="N462" i="49"/>
  <c r="O462" i="49"/>
  <c r="P462" i="49"/>
  <c r="Q462" i="49"/>
  <c r="R462" i="49"/>
  <c r="S462" i="49"/>
  <c r="T462" i="49"/>
  <c r="U462" i="49"/>
  <c r="V462" i="49"/>
  <c r="W462" i="49"/>
  <c r="X462" i="49"/>
  <c r="Y462" i="49"/>
  <c r="Z462" i="49"/>
  <c r="AA462" i="49"/>
  <c r="AB462" i="49"/>
  <c r="AC462" i="49"/>
  <c r="AD462" i="49"/>
  <c r="M463" i="49"/>
  <c r="N463" i="49"/>
  <c r="O463" i="49"/>
  <c r="P463" i="49"/>
  <c r="Q463" i="49"/>
  <c r="R463" i="49"/>
  <c r="S463" i="49"/>
  <c r="T463" i="49"/>
  <c r="U463" i="49"/>
  <c r="V463" i="49"/>
  <c r="W463" i="49"/>
  <c r="X463" i="49"/>
  <c r="Y463" i="49"/>
  <c r="Z463" i="49"/>
  <c r="AA463" i="49"/>
  <c r="AB463" i="49"/>
  <c r="AC463" i="49"/>
  <c r="AD463" i="49"/>
  <c r="M464" i="49"/>
  <c r="N464" i="49"/>
  <c r="O464" i="49"/>
  <c r="P464" i="49"/>
  <c r="Q464" i="49"/>
  <c r="R464" i="49"/>
  <c r="S464" i="49"/>
  <c r="T464" i="49"/>
  <c r="U464" i="49"/>
  <c r="V464" i="49"/>
  <c r="W464" i="49"/>
  <c r="X464" i="49"/>
  <c r="Y464" i="49"/>
  <c r="Z464" i="49"/>
  <c r="AA464" i="49"/>
  <c r="AB464" i="49"/>
  <c r="AC464" i="49"/>
  <c r="AD464" i="49"/>
  <c r="M465" i="49"/>
  <c r="N465" i="49"/>
  <c r="O465" i="49"/>
  <c r="P465" i="49"/>
  <c r="Q465" i="49"/>
  <c r="R465" i="49"/>
  <c r="S465" i="49"/>
  <c r="T465" i="49"/>
  <c r="U465" i="49"/>
  <c r="V465" i="49"/>
  <c r="W465" i="49"/>
  <c r="X465" i="49"/>
  <c r="Y465" i="49"/>
  <c r="Z465" i="49"/>
  <c r="AA465" i="49"/>
  <c r="AB465" i="49"/>
  <c r="AC465" i="49"/>
  <c r="AD465" i="49"/>
  <c r="M466" i="49"/>
  <c r="N466" i="49"/>
  <c r="O466" i="49"/>
  <c r="P466" i="49"/>
  <c r="Q466" i="49"/>
  <c r="R466" i="49"/>
  <c r="S466" i="49"/>
  <c r="T466" i="49"/>
  <c r="U466" i="49"/>
  <c r="V466" i="49"/>
  <c r="W466" i="49"/>
  <c r="X466" i="49"/>
  <c r="Y466" i="49"/>
  <c r="Z466" i="49"/>
  <c r="AA466" i="49"/>
  <c r="AB466" i="49"/>
  <c r="AC466" i="49"/>
  <c r="AD466" i="49"/>
  <c r="M467" i="49"/>
  <c r="N467" i="49"/>
  <c r="O467" i="49"/>
  <c r="P467" i="49"/>
  <c r="Q467" i="49"/>
  <c r="R467" i="49"/>
  <c r="S467" i="49"/>
  <c r="T467" i="49"/>
  <c r="U467" i="49"/>
  <c r="V467" i="49"/>
  <c r="W467" i="49"/>
  <c r="X467" i="49"/>
  <c r="Y467" i="49"/>
  <c r="Z467" i="49"/>
  <c r="AA467" i="49"/>
  <c r="AB467" i="49"/>
  <c r="AC467" i="49"/>
  <c r="AD467" i="49"/>
  <c r="M468" i="49"/>
  <c r="N468" i="49"/>
  <c r="O468" i="49"/>
  <c r="P468" i="49"/>
  <c r="Q468" i="49"/>
  <c r="R468" i="49"/>
  <c r="S468" i="49"/>
  <c r="T468" i="49"/>
  <c r="U468" i="49"/>
  <c r="V468" i="49"/>
  <c r="W468" i="49"/>
  <c r="X468" i="49"/>
  <c r="Y468" i="49"/>
  <c r="Z468" i="49"/>
  <c r="AA468" i="49"/>
  <c r="AB468" i="49"/>
  <c r="AC468" i="49"/>
  <c r="AD468" i="49"/>
  <c r="M469" i="49"/>
  <c r="N469" i="49"/>
  <c r="O469" i="49"/>
  <c r="P469" i="49"/>
  <c r="Q469" i="49"/>
  <c r="R469" i="49"/>
  <c r="S469" i="49"/>
  <c r="T469" i="49"/>
  <c r="U469" i="49"/>
  <c r="V469" i="49"/>
  <c r="W469" i="49"/>
  <c r="X469" i="49"/>
  <c r="Y469" i="49"/>
  <c r="Z469" i="49"/>
  <c r="AA469" i="49"/>
  <c r="AB469" i="49"/>
  <c r="AC469" i="49"/>
  <c r="AD469" i="49"/>
  <c r="M470" i="49"/>
  <c r="N470" i="49"/>
  <c r="O470" i="49"/>
  <c r="P470" i="49"/>
  <c r="Q470" i="49"/>
  <c r="R470" i="49"/>
  <c r="S470" i="49"/>
  <c r="T470" i="49"/>
  <c r="U470" i="49"/>
  <c r="V470" i="49"/>
  <c r="W470" i="49"/>
  <c r="X470" i="49"/>
  <c r="Y470" i="49"/>
  <c r="Z470" i="49"/>
  <c r="AA470" i="49"/>
  <c r="AB470" i="49"/>
  <c r="AC470" i="49"/>
  <c r="AD470" i="49"/>
  <c r="M471" i="49"/>
  <c r="N471" i="49"/>
  <c r="O471" i="49"/>
  <c r="P471" i="49"/>
  <c r="Q471" i="49"/>
  <c r="R471" i="49"/>
  <c r="S471" i="49"/>
  <c r="T471" i="49"/>
  <c r="U471" i="49"/>
  <c r="V471" i="49"/>
  <c r="W471" i="49"/>
  <c r="X471" i="49"/>
  <c r="Y471" i="49"/>
  <c r="Z471" i="49"/>
  <c r="AA471" i="49"/>
  <c r="AB471" i="49"/>
  <c r="AC471" i="49"/>
  <c r="AD471" i="49"/>
  <c r="M472" i="49"/>
  <c r="N472" i="49"/>
  <c r="O472" i="49"/>
  <c r="P472" i="49"/>
  <c r="Q472" i="49"/>
  <c r="R472" i="49"/>
  <c r="S472" i="49"/>
  <c r="T472" i="49"/>
  <c r="U472" i="49"/>
  <c r="V472" i="49"/>
  <c r="W472" i="49"/>
  <c r="X472" i="49"/>
  <c r="Y472" i="49"/>
  <c r="Z472" i="49"/>
  <c r="AA472" i="49"/>
  <c r="AB472" i="49"/>
  <c r="AC472" i="49"/>
  <c r="AD472" i="49"/>
  <c r="M473" i="49"/>
  <c r="N473" i="49"/>
  <c r="O473" i="49"/>
  <c r="P473" i="49"/>
  <c r="Q473" i="49"/>
  <c r="R473" i="49"/>
  <c r="S473" i="49"/>
  <c r="T473" i="49"/>
  <c r="U473" i="49"/>
  <c r="V473" i="49"/>
  <c r="W473" i="49"/>
  <c r="X473" i="49"/>
  <c r="Y473" i="49"/>
  <c r="Z473" i="49"/>
  <c r="AA473" i="49"/>
  <c r="AB473" i="49"/>
  <c r="AC473" i="49"/>
  <c r="AD473" i="49"/>
  <c r="M474" i="49"/>
  <c r="N474" i="49"/>
  <c r="O474" i="49"/>
  <c r="P474" i="49"/>
  <c r="Q474" i="49"/>
  <c r="R474" i="49"/>
  <c r="S474" i="49"/>
  <c r="T474" i="49"/>
  <c r="U474" i="49"/>
  <c r="V474" i="49"/>
  <c r="W474" i="49"/>
  <c r="X474" i="49"/>
  <c r="Y474" i="49"/>
  <c r="Z474" i="49"/>
  <c r="AA474" i="49"/>
  <c r="AB474" i="49"/>
  <c r="AC474" i="49"/>
  <c r="AD474" i="49"/>
  <c r="M475" i="49"/>
  <c r="N475" i="49"/>
  <c r="O475" i="49"/>
  <c r="P475" i="49"/>
  <c r="Q475" i="49"/>
  <c r="R475" i="49"/>
  <c r="S475" i="49"/>
  <c r="T475" i="49"/>
  <c r="U475" i="49"/>
  <c r="V475" i="49"/>
  <c r="W475" i="49"/>
  <c r="X475" i="49"/>
  <c r="Y475" i="49"/>
  <c r="Z475" i="49"/>
  <c r="AA475" i="49"/>
  <c r="AB475" i="49"/>
  <c r="AC475" i="49"/>
  <c r="AD475" i="49"/>
  <c r="M476" i="49"/>
  <c r="N476" i="49"/>
  <c r="O476" i="49"/>
  <c r="P476" i="49"/>
  <c r="Q476" i="49"/>
  <c r="R476" i="49"/>
  <c r="S476" i="49"/>
  <c r="T476" i="49"/>
  <c r="U476" i="49"/>
  <c r="V476" i="49"/>
  <c r="W476" i="49"/>
  <c r="X476" i="49"/>
  <c r="Y476" i="49"/>
  <c r="Z476" i="49"/>
  <c r="AA476" i="49"/>
  <c r="AB476" i="49"/>
  <c r="AC476" i="49"/>
  <c r="AD476" i="49"/>
  <c r="M477" i="49"/>
  <c r="N477" i="49"/>
  <c r="O477" i="49"/>
  <c r="P477" i="49"/>
  <c r="Q477" i="49"/>
  <c r="R477" i="49"/>
  <c r="S477" i="49"/>
  <c r="T477" i="49"/>
  <c r="U477" i="49"/>
  <c r="V477" i="49"/>
  <c r="W477" i="49"/>
  <c r="X477" i="49"/>
  <c r="Y477" i="49"/>
  <c r="Z477" i="49"/>
  <c r="AA477" i="49"/>
  <c r="AB477" i="49"/>
  <c r="AC477" i="49"/>
  <c r="AD477" i="49"/>
  <c r="M478" i="49"/>
  <c r="N478" i="49"/>
  <c r="O478" i="49"/>
  <c r="P478" i="49"/>
  <c r="Q478" i="49"/>
  <c r="R478" i="49"/>
  <c r="S478" i="49"/>
  <c r="T478" i="49"/>
  <c r="U478" i="49"/>
  <c r="V478" i="49"/>
  <c r="W478" i="49"/>
  <c r="X478" i="49"/>
  <c r="Y478" i="49"/>
  <c r="Z478" i="49"/>
  <c r="AA478" i="49"/>
  <c r="AB478" i="49"/>
  <c r="AC478" i="49"/>
  <c r="AD478" i="49"/>
  <c r="M479" i="49"/>
  <c r="N479" i="49"/>
  <c r="O479" i="49"/>
  <c r="P479" i="49"/>
  <c r="Q479" i="49"/>
  <c r="R479" i="49"/>
  <c r="S479" i="49"/>
  <c r="T479" i="49"/>
  <c r="U479" i="49"/>
  <c r="V479" i="49"/>
  <c r="W479" i="49"/>
  <c r="X479" i="49"/>
  <c r="Y479" i="49"/>
  <c r="Z479" i="49"/>
  <c r="AA479" i="49"/>
  <c r="AB479" i="49"/>
  <c r="AC479" i="49"/>
  <c r="AD479" i="49"/>
  <c r="M480" i="49"/>
  <c r="N480" i="49"/>
  <c r="O480" i="49"/>
  <c r="P480" i="49"/>
  <c r="Q480" i="49"/>
  <c r="R480" i="49"/>
  <c r="S480" i="49"/>
  <c r="T480" i="49"/>
  <c r="U480" i="49"/>
  <c r="V480" i="49"/>
  <c r="W480" i="49"/>
  <c r="X480" i="49"/>
  <c r="Y480" i="49"/>
  <c r="Z480" i="49"/>
  <c r="AA480" i="49"/>
  <c r="AB480" i="49"/>
  <c r="AC480" i="49"/>
  <c r="AD480" i="49"/>
  <c r="M481" i="49"/>
  <c r="N481" i="49"/>
  <c r="O481" i="49"/>
  <c r="P481" i="49"/>
  <c r="Q481" i="49"/>
  <c r="R481" i="49"/>
  <c r="S481" i="49"/>
  <c r="T481" i="49"/>
  <c r="U481" i="49"/>
  <c r="V481" i="49"/>
  <c r="W481" i="49"/>
  <c r="X481" i="49"/>
  <c r="Y481" i="49"/>
  <c r="Z481" i="49"/>
  <c r="AA481" i="49"/>
  <c r="AB481" i="49"/>
  <c r="AC481" i="49"/>
  <c r="AD481" i="49"/>
  <c r="M482" i="49"/>
  <c r="N482" i="49"/>
  <c r="O482" i="49"/>
  <c r="P482" i="49"/>
  <c r="Q482" i="49"/>
  <c r="R482" i="49"/>
  <c r="S482" i="49"/>
  <c r="T482" i="49"/>
  <c r="U482" i="49"/>
  <c r="V482" i="49"/>
  <c r="W482" i="49"/>
  <c r="X482" i="49"/>
  <c r="Y482" i="49"/>
  <c r="Z482" i="49"/>
  <c r="AA482" i="49"/>
  <c r="AB482" i="49"/>
  <c r="AC482" i="49"/>
  <c r="AD482" i="49"/>
  <c r="M484" i="49"/>
  <c r="N484" i="49"/>
  <c r="O484" i="49"/>
  <c r="P484" i="49"/>
  <c r="Q484" i="49"/>
  <c r="R484" i="49"/>
  <c r="S484" i="49"/>
  <c r="T484" i="49"/>
  <c r="U484" i="49"/>
  <c r="V484" i="49"/>
  <c r="W484" i="49"/>
  <c r="X484" i="49"/>
  <c r="Y484" i="49"/>
  <c r="Z484" i="49"/>
  <c r="AA484" i="49"/>
  <c r="AB484" i="49"/>
  <c r="AC484" i="49"/>
  <c r="AD484" i="49"/>
  <c r="M485" i="49"/>
  <c r="N485" i="49"/>
  <c r="O485" i="49"/>
  <c r="P485" i="49"/>
  <c r="Q485" i="49"/>
  <c r="R485" i="49"/>
  <c r="S485" i="49"/>
  <c r="T485" i="49"/>
  <c r="U485" i="49"/>
  <c r="V485" i="49"/>
  <c r="W485" i="49"/>
  <c r="X485" i="49"/>
  <c r="Y485" i="49"/>
  <c r="Z485" i="49"/>
  <c r="AA485" i="49"/>
  <c r="AB485" i="49"/>
  <c r="AC485" i="49"/>
  <c r="AD485" i="49"/>
  <c r="M486" i="49"/>
  <c r="N486" i="50" s="1"/>
  <c r="N486" i="49"/>
  <c r="O486" i="50" s="1"/>
  <c r="O486" i="49"/>
  <c r="P486" i="50" s="1"/>
  <c r="P486" i="49"/>
  <c r="Q486" i="50" s="1"/>
  <c r="R486" i="49"/>
  <c r="S486" i="50" s="1"/>
  <c r="S486" i="49"/>
  <c r="T486" i="50" s="1"/>
  <c r="T486" i="49"/>
  <c r="U486" i="50" s="1"/>
  <c r="U486" i="49"/>
  <c r="V486" i="50" s="1"/>
  <c r="W486" i="49"/>
  <c r="X486" i="50" s="1"/>
  <c r="X486" i="49"/>
  <c r="Y486" i="50" s="1"/>
  <c r="Y486" i="49"/>
  <c r="Z486" i="50" s="1"/>
  <c r="Z486" i="49"/>
  <c r="AA486" i="50" s="1"/>
  <c r="AA486" i="49"/>
  <c r="AB486" i="50" s="1"/>
  <c r="AB486" i="49"/>
  <c r="AC486" i="50" s="1"/>
  <c r="M487" i="49"/>
  <c r="N487" i="49"/>
  <c r="O487" i="49"/>
  <c r="P487" i="49"/>
  <c r="Q487" i="49"/>
  <c r="R487" i="49"/>
  <c r="S487" i="49"/>
  <c r="T487" i="49"/>
  <c r="U487" i="49"/>
  <c r="V487" i="49"/>
  <c r="W487" i="49"/>
  <c r="X487" i="49"/>
  <c r="Y487" i="49"/>
  <c r="Z487" i="49"/>
  <c r="AA487" i="49"/>
  <c r="AB487" i="49"/>
  <c r="AC487" i="49"/>
  <c r="AD487" i="49"/>
  <c r="M488" i="49"/>
  <c r="N488" i="49"/>
  <c r="O488" i="49"/>
  <c r="P488" i="49"/>
  <c r="Q488" i="49"/>
  <c r="R488" i="49"/>
  <c r="S488" i="49"/>
  <c r="T488" i="49"/>
  <c r="U488" i="49"/>
  <c r="V488" i="49"/>
  <c r="W488" i="49"/>
  <c r="X488" i="49"/>
  <c r="Y488" i="49"/>
  <c r="Z488" i="49"/>
  <c r="AA488" i="49"/>
  <c r="AB488" i="49"/>
  <c r="AC488" i="49"/>
  <c r="AD488" i="49"/>
  <c r="M489" i="49"/>
  <c r="N489" i="49"/>
  <c r="O489" i="49"/>
  <c r="P489" i="49"/>
  <c r="Q489" i="49"/>
  <c r="R489" i="49"/>
  <c r="S489" i="49"/>
  <c r="T489" i="49"/>
  <c r="U489" i="49"/>
  <c r="V489" i="49"/>
  <c r="W489" i="49"/>
  <c r="X489" i="49"/>
  <c r="Y489" i="49"/>
  <c r="Z489" i="49"/>
  <c r="AA489" i="49"/>
  <c r="AB489" i="49"/>
  <c r="AC489" i="49"/>
  <c r="AD489" i="49"/>
  <c r="M490" i="49"/>
  <c r="N490" i="49"/>
  <c r="O490" i="49"/>
  <c r="P490" i="49"/>
  <c r="Q490" i="49"/>
  <c r="R490" i="49"/>
  <c r="S490" i="49"/>
  <c r="T490" i="49"/>
  <c r="U490" i="49"/>
  <c r="V490" i="49"/>
  <c r="W490" i="49"/>
  <c r="X490" i="49"/>
  <c r="Y490" i="49"/>
  <c r="Z490" i="49"/>
  <c r="AA490" i="49"/>
  <c r="AB490" i="49"/>
  <c r="AC490" i="49"/>
  <c r="AD490" i="49"/>
  <c r="M491" i="49"/>
  <c r="N491" i="49"/>
  <c r="O491" i="49"/>
  <c r="P491" i="49"/>
  <c r="Q491" i="49"/>
  <c r="R491" i="49"/>
  <c r="S491" i="49"/>
  <c r="T491" i="49"/>
  <c r="U491" i="49"/>
  <c r="V491" i="49"/>
  <c r="W491" i="49"/>
  <c r="X491" i="49"/>
  <c r="Y491" i="49"/>
  <c r="Z491" i="49"/>
  <c r="AA491" i="49"/>
  <c r="AB491" i="49"/>
  <c r="AC491" i="49"/>
  <c r="AD491" i="49"/>
  <c r="M492" i="49"/>
  <c r="N492" i="49"/>
  <c r="O492" i="49"/>
  <c r="P492" i="49"/>
  <c r="Q492" i="49"/>
  <c r="R492" i="49"/>
  <c r="S492" i="49"/>
  <c r="T492" i="49"/>
  <c r="U492" i="49"/>
  <c r="V492" i="49"/>
  <c r="W492" i="49"/>
  <c r="X492" i="49"/>
  <c r="Y492" i="49"/>
  <c r="Z492" i="49"/>
  <c r="AA492" i="49"/>
  <c r="AB492" i="49"/>
  <c r="AC492" i="49"/>
  <c r="AD492" i="49"/>
  <c r="M494" i="49"/>
  <c r="N494" i="49"/>
  <c r="O494" i="49"/>
  <c r="P494" i="49"/>
  <c r="Q494" i="49"/>
  <c r="R494" i="49"/>
  <c r="S494" i="49"/>
  <c r="T494" i="49"/>
  <c r="U494" i="49"/>
  <c r="V494" i="49"/>
  <c r="W494" i="49"/>
  <c r="X494" i="49"/>
  <c r="Y494" i="49"/>
  <c r="Z494" i="49"/>
  <c r="AA494" i="49"/>
  <c r="AB494" i="49"/>
  <c r="AC494" i="49"/>
  <c r="AD494" i="49"/>
  <c r="M495" i="49"/>
  <c r="N495" i="49"/>
  <c r="O495" i="49"/>
  <c r="P495" i="49"/>
  <c r="Q495" i="49"/>
  <c r="R495" i="49"/>
  <c r="S495" i="49"/>
  <c r="T495" i="49"/>
  <c r="U495" i="49"/>
  <c r="V495" i="49"/>
  <c r="W495" i="49"/>
  <c r="X495" i="49"/>
  <c r="Y495" i="49"/>
  <c r="Z495" i="49"/>
  <c r="AA495" i="49"/>
  <c r="AB495" i="49"/>
  <c r="AC495" i="49"/>
  <c r="AD495" i="49"/>
  <c r="M496" i="49"/>
  <c r="N496" i="49"/>
  <c r="O496" i="49"/>
  <c r="P496" i="49"/>
  <c r="Q496" i="49"/>
  <c r="R496" i="49"/>
  <c r="S496" i="49"/>
  <c r="T496" i="49"/>
  <c r="U496" i="49"/>
  <c r="V496" i="49"/>
  <c r="W496" i="49"/>
  <c r="X496" i="49"/>
  <c r="Y496" i="49"/>
  <c r="Z496" i="49"/>
  <c r="AA496" i="49"/>
  <c r="AB496" i="49"/>
  <c r="AC496" i="49"/>
  <c r="AD496" i="49"/>
  <c r="M497" i="49"/>
  <c r="N497" i="49"/>
  <c r="O497" i="49"/>
  <c r="P497" i="49"/>
  <c r="Q497" i="49"/>
  <c r="R497" i="49"/>
  <c r="S497" i="49"/>
  <c r="T497" i="49"/>
  <c r="U497" i="49"/>
  <c r="V497" i="49"/>
  <c r="W497" i="49"/>
  <c r="X497" i="49"/>
  <c r="Y497" i="49"/>
  <c r="Z497" i="49"/>
  <c r="AA497" i="49"/>
  <c r="AB497" i="49"/>
  <c r="AC497" i="49"/>
  <c r="AD497" i="49"/>
  <c r="M498" i="49"/>
  <c r="N498" i="49"/>
  <c r="O498" i="49"/>
  <c r="P498" i="49"/>
  <c r="Q498" i="49"/>
  <c r="R498" i="49"/>
  <c r="S498" i="49"/>
  <c r="T498" i="49"/>
  <c r="U498" i="49"/>
  <c r="V498" i="49"/>
  <c r="W498" i="49"/>
  <c r="X498" i="49"/>
  <c r="Y498" i="49"/>
  <c r="Z498" i="49"/>
  <c r="AA498" i="49"/>
  <c r="AB498" i="49"/>
  <c r="AC498" i="49"/>
  <c r="AD498" i="49"/>
  <c r="M499" i="49"/>
  <c r="N499" i="49"/>
  <c r="O499" i="49"/>
  <c r="P499" i="49"/>
  <c r="Q499" i="49"/>
  <c r="R499" i="49"/>
  <c r="S499" i="49"/>
  <c r="T499" i="49"/>
  <c r="U499" i="49"/>
  <c r="V499" i="49"/>
  <c r="W499" i="49"/>
  <c r="X499" i="49"/>
  <c r="Y499" i="49"/>
  <c r="Z499" i="49"/>
  <c r="AA499" i="49"/>
  <c r="AB499" i="49"/>
  <c r="AC499" i="49"/>
  <c r="AD499" i="49"/>
  <c r="M500" i="49"/>
  <c r="N500" i="49"/>
  <c r="O500" i="49"/>
  <c r="P500" i="49"/>
  <c r="Q500" i="49"/>
  <c r="R500" i="49"/>
  <c r="S500" i="49"/>
  <c r="T500" i="49"/>
  <c r="U500" i="49"/>
  <c r="V500" i="49"/>
  <c r="W500" i="49"/>
  <c r="X500" i="49"/>
  <c r="Y500" i="49"/>
  <c r="Z500" i="49"/>
  <c r="AA500" i="49"/>
  <c r="AB500" i="49"/>
  <c r="AC500" i="49"/>
  <c r="AD500" i="49"/>
  <c r="M501" i="49"/>
  <c r="N501" i="49"/>
  <c r="O501" i="49"/>
  <c r="P501" i="49"/>
  <c r="Q501" i="49"/>
  <c r="R501" i="49"/>
  <c r="S501" i="49"/>
  <c r="T501" i="49"/>
  <c r="U501" i="49"/>
  <c r="V501" i="49"/>
  <c r="W501" i="49"/>
  <c r="X501" i="49"/>
  <c r="Y501" i="49"/>
  <c r="Z501" i="49"/>
  <c r="AA501" i="49"/>
  <c r="AB501" i="49"/>
  <c r="AC501" i="49"/>
  <c r="AD501" i="49"/>
  <c r="M502" i="49"/>
  <c r="N502" i="49"/>
  <c r="O502" i="49"/>
  <c r="P502" i="49"/>
  <c r="Q502" i="49"/>
  <c r="R502" i="49"/>
  <c r="S502" i="49"/>
  <c r="T502" i="49"/>
  <c r="U502" i="49"/>
  <c r="V502" i="49"/>
  <c r="W502" i="49"/>
  <c r="X502" i="49"/>
  <c r="Y502" i="49"/>
  <c r="Z502" i="49"/>
  <c r="AA502" i="49"/>
  <c r="AB502" i="49"/>
  <c r="AC502" i="49"/>
  <c r="AD502" i="49"/>
  <c r="M503" i="49"/>
  <c r="N503" i="49"/>
  <c r="O503" i="49"/>
  <c r="P503" i="49"/>
  <c r="Q503" i="49"/>
  <c r="R503" i="49"/>
  <c r="S503" i="49"/>
  <c r="T503" i="49"/>
  <c r="U503" i="49"/>
  <c r="V503" i="49"/>
  <c r="W503" i="49"/>
  <c r="X503" i="49"/>
  <c r="Y503" i="49"/>
  <c r="Z503" i="49"/>
  <c r="AA503" i="49"/>
  <c r="AB503" i="49"/>
  <c r="AC503" i="49"/>
  <c r="AD503" i="49"/>
  <c r="M504" i="49"/>
  <c r="N504" i="49"/>
  <c r="O504" i="49"/>
  <c r="P504" i="49"/>
  <c r="Q504" i="49"/>
  <c r="R504" i="49"/>
  <c r="S504" i="49"/>
  <c r="T504" i="49"/>
  <c r="U504" i="49"/>
  <c r="V504" i="49"/>
  <c r="W504" i="49"/>
  <c r="X504" i="49"/>
  <c r="Y504" i="49"/>
  <c r="Z504" i="49"/>
  <c r="AA504" i="49"/>
  <c r="AB504" i="49"/>
  <c r="AC504" i="49"/>
  <c r="AD504" i="49"/>
  <c r="M505" i="49"/>
  <c r="N505" i="49"/>
  <c r="O505" i="49"/>
  <c r="P505" i="49"/>
  <c r="Q505" i="49"/>
  <c r="R505" i="49"/>
  <c r="S505" i="49"/>
  <c r="T505" i="49"/>
  <c r="U505" i="49"/>
  <c r="V505" i="49"/>
  <c r="W505" i="49"/>
  <c r="X505" i="49"/>
  <c r="Y505" i="49"/>
  <c r="Z505" i="49"/>
  <c r="AA505" i="49"/>
  <c r="AB505" i="49"/>
  <c r="AC505" i="49"/>
  <c r="AD505" i="49"/>
  <c r="M506" i="49"/>
  <c r="N506" i="49"/>
  <c r="O506" i="49"/>
  <c r="P506" i="49"/>
  <c r="Q506" i="49"/>
  <c r="R506" i="49"/>
  <c r="S506" i="49"/>
  <c r="T506" i="49"/>
  <c r="U506" i="49"/>
  <c r="V506" i="49"/>
  <c r="W506" i="49"/>
  <c r="X506" i="49"/>
  <c r="Y506" i="49"/>
  <c r="Z506" i="49"/>
  <c r="AA506" i="49"/>
  <c r="AB506" i="49"/>
  <c r="AC506" i="49"/>
  <c r="AD506" i="49"/>
  <c r="M507" i="49"/>
  <c r="N507" i="49"/>
  <c r="O507" i="49"/>
  <c r="P507" i="49"/>
  <c r="Q507" i="49"/>
  <c r="R507" i="49"/>
  <c r="S507" i="49"/>
  <c r="T507" i="49"/>
  <c r="U507" i="49"/>
  <c r="V507" i="49"/>
  <c r="W507" i="49"/>
  <c r="X507" i="49"/>
  <c r="Y507" i="49"/>
  <c r="Z507" i="49"/>
  <c r="AA507" i="49"/>
  <c r="AB507" i="49"/>
  <c r="AC507" i="49"/>
  <c r="AD507" i="49"/>
  <c r="M508" i="49"/>
  <c r="N508" i="49"/>
  <c r="O508" i="49"/>
  <c r="P508" i="49"/>
  <c r="Q508" i="49"/>
  <c r="R508" i="49"/>
  <c r="S508" i="49"/>
  <c r="T508" i="49"/>
  <c r="U508" i="49"/>
  <c r="V508" i="49"/>
  <c r="W508" i="49"/>
  <c r="X508" i="49"/>
  <c r="Y508" i="49"/>
  <c r="Z508" i="49"/>
  <c r="AA508" i="49"/>
  <c r="AB508" i="49"/>
  <c r="AC508" i="49"/>
  <c r="AD508" i="49"/>
  <c r="M509" i="49"/>
  <c r="N509" i="49"/>
  <c r="O509" i="49"/>
  <c r="P509" i="49"/>
  <c r="Q509" i="49"/>
  <c r="R509" i="49"/>
  <c r="S509" i="49"/>
  <c r="T509" i="49"/>
  <c r="U509" i="49"/>
  <c r="V509" i="49"/>
  <c r="W509" i="49"/>
  <c r="X509" i="49"/>
  <c r="Y509" i="49"/>
  <c r="Z509" i="49"/>
  <c r="AA509" i="49"/>
  <c r="AB509" i="49"/>
  <c r="AC509" i="49"/>
  <c r="AD509" i="49"/>
  <c r="N384" i="49"/>
  <c r="O384" i="49"/>
  <c r="P384" i="49"/>
  <c r="Q384" i="49"/>
  <c r="R384" i="49"/>
  <c r="S384" i="49"/>
  <c r="T384" i="49"/>
  <c r="U384" i="49"/>
  <c r="V384" i="49"/>
  <c r="W384" i="49"/>
  <c r="X384" i="49"/>
  <c r="Y384" i="49"/>
  <c r="Z384" i="49"/>
  <c r="AA384" i="49"/>
  <c r="AB384" i="49"/>
  <c r="AC384" i="49"/>
  <c r="AD384" i="49"/>
  <c r="M384" i="49"/>
  <c r="I384" i="49"/>
  <c r="H384" i="49"/>
  <c r="G384" i="49"/>
  <c r="F384" i="49"/>
  <c r="E384" i="49"/>
  <c r="D384" i="49"/>
  <c r="I259" i="49"/>
  <c r="I260" i="49"/>
  <c r="I261" i="49"/>
  <c r="I262" i="49"/>
  <c r="I263" i="49"/>
  <c r="I264" i="49"/>
  <c r="I265" i="49"/>
  <c r="I266" i="49"/>
  <c r="I267" i="49"/>
  <c r="I268" i="49"/>
  <c r="I269" i="49"/>
  <c r="I270" i="49"/>
  <c r="I271" i="49"/>
  <c r="I272" i="49"/>
  <c r="I273" i="49"/>
  <c r="I274" i="49"/>
  <c r="I275" i="49"/>
  <c r="I276" i="49"/>
  <c r="I277" i="49"/>
  <c r="I278" i="49"/>
  <c r="I279" i="49"/>
  <c r="I280" i="49"/>
  <c r="I281" i="49"/>
  <c r="I282" i="49"/>
  <c r="I283" i="49"/>
  <c r="I284" i="49"/>
  <c r="I285" i="49"/>
  <c r="I286" i="49"/>
  <c r="I287" i="49"/>
  <c r="I288" i="49"/>
  <c r="I289" i="49"/>
  <c r="I290" i="49"/>
  <c r="I291" i="49"/>
  <c r="I292" i="49"/>
  <c r="I293" i="49"/>
  <c r="I294" i="49"/>
  <c r="I295" i="49"/>
  <c r="I296" i="49"/>
  <c r="I297" i="49"/>
  <c r="I298" i="49"/>
  <c r="I299" i="49"/>
  <c r="I300" i="49"/>
  <c r="I301" i="49"/>
  <c r="I302" i="49"/>
  <c r="I303" i="49"/>
  <c r="I304" i="49"/>
  <c r="I305" i="49"/>
  <c r="I306" i="49"/>
  <c r="I307" i="49"/>
  <c r="I308" i="49"/>
  <c r="I309" i="49"/>
  <c r="I310" i="49"/>
  <c r="I311" i="49"/>
  <c r="I312" i="49"/>
  <c r="I313" i="49"/>
  <c r="I314" i="49"/>
  <c r="I315" i="49"/>
  <c r="I316" i="49"/>
  <c r="I317" i="49"/>
  <c r="I318" i="49"/>
  <c r="I319" i="49"/>
  <c r="I320" i="49"/>
  <c r="I321" i="49"/>
  <c r="I322" i="49"/>
  <c r="I323" i="49"/>
  <c r="I324" i="49"/>
  <c r="I325" i="49"/>
  <c r="I326" i="49"/>
  <c r="I327" i="49"/>
  <c r="I328" i="49"/>
  <c r="I329" i="49"/>
  <c r="I330" i="49"/>
  <c r="I331" i="49"/>
  <c r="I332" i="49"/>
  <c r="I333" i="49"/>
  <c r="I334" i="49"/>
  <c r="I335" i="49"/>
  <c r="I336" i="49"/>
  <c r="I337" i="49"/>
  <c r="I338" i="49"/>
  <c r="I339" i="49"/>
  <c r="I340" i="49"/>
  <c r="I341" i="49"/>
  <c r="I342" i="49"/>
  <c r="I343" i="49"/>
  <c r="I344" i="49"/>
  <c r="I345" i="49"/>
  <c r="I346" i="49"/>
  <c r="I347" i="49"/>
  <c r="I348" i="49"/>
  <c r="I349" i="49"/>
  <c r="I350" i="49"/>
  <c r="I351" i="49"/>
  <c r="I352" i="49"/>
  <c r="I353" i="49"/>
  <c r="I354" i="49"/>
  <c r="I355" i="49"/>
  <c r="I356" i="49"/>
  <c r="I357" i="49"/>
  <c r="I358" i="49"/>
  <c r="I359" i="49"/>
  <c r="I360" i="49"/>
  <c r="I361" i="49"/>
  <c r="I362" i="49"/>
  <c r="I363" i="49"/>
  <c r="I364" i="49"/>
  <c r="I365" i="49"/>
  <c r="I366" i="49"/>
  <c r="I367" i="49"/>
  <c r="I368" i="49"/>
  <c r="I369" i="49"/>
  <c r="I370" i="49"/>
  <c r="I371" i="49"/>
  <c r="I372" i="49"/>
  <c r="I373" i="49"/>
  <c r="I374" i="49"/>
  <c r="I375" i="49"/>
  <c r="I376" i="49"/>
  <c r="I377" i="49"/>
  <c r="I378" i="49"/>
  <c r="I379" i="49"/>
  <c r="I380" i="49"/>
  <c r="I381" i="49"/>
  <c r="I382" i="49"/>
  <c r="I383" i="49"/>
  <c r="H259" i="49"/>
  <c r="H260" i="49"/>
  <c r="H261" i="49"/>
  <c r="H262" i="49"/>
  <c r="H263" i="49"/>
  <c r="H264" i="49"/>
  <c r="H265" i="49"/>
  <c r="H266" i="49"/>
  <c r="H267" i="49"/>
  <c r="H268" i="49"/>
  <c r="H269" i="49"/>
  <c r="H270" i="49"/>
  <c r="H271" i="49"/>
  <c r="H272" i="49"/>
  <c r="H273" i="49"/>
  <c r="H274" i="49"/>
  <c r="H275" i="49"/>
  <c r="H276" i="49"/>
  <c r="H277" i="49"/>
  <c r="H278" i="49"/>
  <c r="H279" i="49"/>
  <c r="H280" i="49"/>
  <c r="H281" i="49"/>
  <c r="H282" i="49"/>
  <c r="H283" i="49"/>
  <c r="H284" i="49"/>
  <c r="H285" i="49"/>
  <c r="H286" i="49"/>
  <c r="H287" i="49"/>
  <c r="H288" i="49"/>
  <c r="H289" i="49"/>
  <c r="H290" i="49"/>
  <c r="H291" i="49"/>
  <c r="H292" i="49"/>
  <c r="H293" i="49"/>
  <c r="H294" i="49"/>
  <c r="H295" i="49"/>
  <c r="H296" i="49"/>
  <c r="H297" i="49"/>
  <c r="H298" i="49"/>
  <c r="H299" i="49"/>
  <c r="H300" i="49"/>
  <c r="H301" i="49"/>
  <c r="H302" i="49"/>
  <c r="H303" i="49"/>
  <c r="H304" i="49"/>
  <c r="H305" i="49"/>
  <c r="H306" i="49"/>
  <c r="H307" i="49"/>
  <c r="H308" i="49"/>
  <c r="H309" i="49"/>
  <c r="H310" i="49"/>
  <c r="H311" i="49"/>
  <c r="H312" i="49"/>
  <c r="H313" i="49"/>
  <c r="H314" i="49"/>
  <c r="H315" i="49"/>
  <c r="H316" i="49"/>
  <c r="H317" i="49"/>
  <c r="H318" i="49"/>
  <c r="H319" i="49"/>
  <c r="H320" i="49"/>
  <c r="H321" i="49"/>
  <c r="H322" i="49"/>
  <c r="H323" i="49"/>
  <c r="H324" i="49"/>
  <c r="H325" i="49"/>
  <c r="H326" i="49"/>
  <c r="H327" i="49"/>
  <c r="H328" i="49"/>
  <c r="H329" i="49"/>
  <c r="H330" i="49"/>
  <c r="H331" i="49"/>
  <c r="H332" i="49"/>
  <c r="H333" i="49"/>
  <c r="H334" i="49"/>
  <c r="H335" i="49"/>
  <c r="H336" i="49"/>
  <c r="H337" i="49"/>
  <c r="H338" i="49"/>
  <c r="H339" i="49"/>
  <c r="H340" i="49"/>
  <c r="H341" i="49"/>
  <c r="H342" i="49"/>
  <c r="H343" i="49"/>
  <c r="H344" i="49"/>
  <c r="H345" i="49"/>
  <c r="H346" i="49"/>
  <c r="H347" i="49"/>
  <c r="H348" i="49"/>
  <c r="H349" i="49"/>
  <c r="H350" i="49"/>
  <c r="H351" i="49"/>
  <c r="H352" i="49"/>
  <c r="H353" i="49"/>
  <c r="H354" i="49"/>
  <c r="H355" i="49"/>
  <c r="H356" i="49"/>
  <c r="H357" i="49"/>
  <c r="H358" i="49"/>
  <c r="H359" i="49"/>
  <c r="H360" i="49"/>
  <c r="H361" i="49"/>
  <c r="H362" i="49"/>
  <c r="H363" i="49"/>
  <c r="H364" i="49"/>
  <c r="H365" i="49"/>
  <c r="H366" i="49"/>
  <c r="H367" i="49"/>
  <c r="H368" i="49"/>
  <c r="H369" i="49"/>
  <c r="H370" i="49"/>
  <c r="H371" i="49"/>
  <c r="H372" i="49"/>
  <c r="H373" i="49"/>
  <c r="H374" i="49"/>
  <c r="H375" i="49"/>
  <c r="H376" i="49"/>
  <c r="H377" i="49"/>
  <c r="H378" i="49"/>
  <c r="H379" i="49"/>
  <c r="H380" i="49"/>
  <c r="H381" i="49"/>
  <c r="H382" i="49"/>
  <c r="H383" i="49"/>
  <c r="G259" i="49"/>
  <c r="G260" i="49"/>
  <c r="G261" i="49"/>
  <c r="G262" i="49"/>
  <c r="G263" i="49"/>
  <c r="G264" i="49"/>
  <c r="G265" i="49"/>
  <c r="G266" i="49"/>
  <c r="G267" i="49"/>
  <c r="G268" i="49"/>
  <c r="G269" i="49"/>
  <c r="G270" i="49"/>
  <c r="G271" i="49"/>
  <c r="G272" i="49"/>
  <c r="G273" i="49"/>
  <c r="G274" i="49"/>
  <c r="G275" i="49"/>
  <c r="G276" i="49"/>
  <c r="G277" i="49"/>
  <c r="G278" i="49"/>
  <c r="G279" i="49"/>
  <c r="G280" i="49"/>
  <c r="G281" i="49"/>
  <c r="G282" i="49"/>
  <c r="G283" i="49"/>
  <c r="G284" i="49"/>
  <c r="G285" i="49"/>
  <c r="G286" i="49"/>
  <c r="G287" i="49"/>
  <c r="G288" i="49"/>
  <c r="G289" i="49"/>
  <c r="G290" i="49"/>
  <c r="G291" i="49"/>
  <c r="G292" i="49"/>
  <c r="G293" i="49"/>
  <c r="G294" i="49"/>
  <c r="G295" i="49"/>
  <c r="G296" i="49"/>
  <c r="G297" i="49"/>
  <c r="G298" i="49"/>
  <c r="G299" i="49"/>
  <c r="G300" i="49"/>
  <c r="G301" i="49"/>
  <c r="G302" i="49"/>
  <c r="G303" i="49"/>
  <c r="G304" i="49"/>
  <c r="G305" i="49"/>
  <c r="G306" i="49"/>
  <c r="G307" i="49"/>
  <c r="G308" i="49"/>
  <c r="G309" i="49"/>
  <c r="G310" i="49"/>
  <c r="G311" i="49"/>
  <c r="G312" i="49"/>
  <c r="G313" i="49"/>
  <c r="G314" i="49"/>
  <c r="G315" i="49"/>
  <c r="G316" i="49"/>
  <c r="G317" i="49"/>
  <c r="G318" i="49"/>
  <c r="G319" i="49"/>
  <c r="G320" i="49"/>
  <c r="G321" i="49"/>
  <c r="G322" i="49"/>
  <c r="G323" i="49"/>
  <c r="G324" i="49"/>
  <c r="G325" i="49"/>
  <c r="G326" i="49"/>
  <c r="G327" i="49"/>
  <c r="G328" i="49"/>
  <c r="G329" i="49"/>
  <c r="G330" i="49"/>
  <c r="G331" i="49"/>
  <c r="G332" i="49"/>
  <c r="G333" i="49"/>
  <c r="G334" i="49"/>
  <c r="G335" i="49"/>
  <c r="G336" i="49"/>
  <c r="G337" i="49"/>
  <c r="G338" i="49"/>
  <c r="G339" i="49"/>
  <c r="G340" i="49"/>
  <c r="G341" i="49"/>
  <c r="G342" i="49"/>
  <c r="G343" i="49"/>
  <c r="G344" i="49"/>
  <c r="G345" i="49"/>
  <c r="G346" i="49"/>
  <c r="G347" i="49"/>
  <c r="G348" i="49"/>
  <c r="G349" i="49"/>
  <c r="G350" i="49"/>
  <c r="G351" i="49"/>
  <c r="G352" i="49"/>
  <c r="G353" i="49"/>
  <c r="G354" i="49"/>
  <c r="G355" i="49"/>
  <c r="G356" i="49"/>
  <c r="G357" i="49"/>
  <c r="G358" i="49"/>
  <c r="G359" i="49"/>
  <c r="G360" i="49"/>
  <c r="G361" i="49"/>
  <c r="G362" i="49"/>
  <c r="G363" i="49"/>
  <c r="G364" i="49"/>
  <c r="G365" i="49"/>
  <c r="G366" i="49"/>
  <c r="G367" i="49"/>
  <c r="G368" i="49"/>
  <c r="G369" i="49"/>
  <c r="G370" i="49"/>
  <c r="G371" i="49"/>
  <c r="G372" i="49"/>
  <c r="G373" i="49"/>
  <c r="G374" i="49"/>
  <c r="G375" i="49"/>
  <c r="G376" i="49"/>
  <c r="G377" i="49"/>
  <c r="G378" i="49"/>
  <c r="G379" i="49"/>
  <c r="G380" i="49"/>
  <c r="G381" i="49"/>
  <c r="G382" i="49"/>
  <c r="G383" i="49"/>
  <c r="F259" i="49"/>
  <c r="F260" i="49"/>
  <c r="F261" i="49"/>
  <c r="F262" i="49"/>
  <c r="F263" i="49"/>
  <c r="F264" i="49"/>
  <c r="F265" i="49"/>
  <c r="F266" i="49"/>
  <c r="F267" i="49"/>
  <c r="F268" i="49"/>
  <c r="F269" i="49"/>
  <c r="F270" i="49"/>
  <c r="F271" i="49"/>
  <c r="F272" i="49"/>
  <c r="F273" i="49"/>
  <c r="F274" i="49"/>
  <c r="F275" i="49"/>
  <c r="F276" i="49"/>
  <c r="F277" i="49"/>
  <c r="F278" i="49"/>
  <c r="F279" i="49"/>
  <c r="F280" i="49"/>
  <c r="F281" i="49"/>
  <c r="F282" i="49"/>
  <c r="F283" i="49"/>
  <c r="F284" i="49"/>
  <c r="F285" i="49"/>
  <c r="F286" i="49"/>
  <c r="F287" i="49"/>
  <c r="F288" i="49"/>
  <c r="F289" i="49"/>
  <c r="F290" i="49"/>
  <c r="F291" i="49"/>
  <c r="F292" i="49"/>
  <c r="F293" i="49"/>
  <c r="F294" i="49"/>
  <c r="F295" i="49"/>
  <c r="F296" i="49"/>
  <c r="F297" i="49"/>
  <c r="F298" i="49"/>
  <c r="F299" i="49"/>
  <c r="F300" i="49"/>
  <c r="F301" i="49"/>
  <c r="F302" i="49"/>
  <c r="F303" i="49"/>
  <c r="F304" i="49"/>
  <c r="F305" i="49"/>
  <c r="F306" i="49"/>
  <c r="F307" i="49"/>
  <c r="F308" i="49"/>
  <c r="F309" i="49"/>
  <c r="F310" i="49"/>
  <c r="F311" i="49"/>
  <c r="F312" i="49"/>
  <c r="F313" i="49"/>
  <c r="F314" i="49"/>
  <c r="F315" i="49"/>
  <c r="F316" i="49"/>
  <c r="F317" i="49"/>
  <c r="F318" i="49"/>
  <c r="F319" i="49"/>
  <c r="F320" i="49"/>
  <c r="F321" i="49"/>
  <c r="F322" i="49"/>
  <c r="F323" i="49"/>
  <c r="F324" i="49"/>
  <c r="F325" i="49"/>
  <c r="F326" i="49"/>
  <c r="F327" i="49"/>
  <c r="F328" i="49"/>
  <c r="F329" i="49"/>
  <c r="F330" i="49"/>
  <c r="F331" i="49"/>
  <c r="F332" i="49"/>
  <c r="F333" i="49"/>
  <c r="F334" i="49"/>
  <c r="F335" i="49"/>
  <c r="F336" i="49"/>
  <c r="F337" i="49"/>
  <c r="F338" i="49"/>
  <c r="F339" i="49"/>
  <c r="F340" i="49"/>
  <c r="F341" i="49"/>
  <c r="F342" i="49"/>
  <c r="F343" i="49"/>
  <c r="F344" i="49"/>
  <c r="F345" i="49"/>
  <c r="F346" i="49"/>
  <c r="F347" i="49"/>
  <c r="F348" i="49"/>
  <c r="F349" i="49"/>
  <c r="F350" i="49"/>
  <c r="F351" i="49"/>
  <c r="F352" i="49"/>
  <c r="F353" i="49"/>
  <c r="F354" i="49"/>
  <c r="F355" i="49"/>
  <c r="F356" i="49"/>
  <c r="F357" i="49"/>
  <c r="F358" i="49"/>
  <c r="F359" i="49"/>
  <c r="F360" i="49"/>
  <c r="F361" i="49"/>
  <c r="F362" i="49"/>
  <c r="F363" i="49"/>
  <c r="F364" i="49"/>
  <c r="F365" i="49"/>
  <c r="F366" i="49"/>
  <c r="F367" i="49"/>
  <c r="F368" i="49"/>
  <c r="F369" i="49"/>
  <c r="F370" i="49"/>
  <c r="F371" i="49"/>
  <c r="F372" i="49"/>
  <c r="F373" i="49"/>
  <c r="F374" i="49"/>
  <c r="F375" i="49"/>
  <c r="F376" i="49"/>
  <c r="F377" i="49"/>
  <c r="F378" i="49"/>
  <c r="F379" i="49"/>
  <c r="F380" i="49"/>
  <c r="F381" i="49"/>
  <c r="F382" i="49"/>
  <c r="F383" i="49"/>
  <c r="E259" i="49"/>
  <c r="E260" i="49"/>
  <c r="E261" i="49"/>
  <c r="E262" i="49"/>
  <c r="E263" i="49"/>
  <c r="E264" i="49"/>
  <c r="E265" i="49"/>
  <c r="E266" i="49"/>
  <c r="E267" i="49"/>
  <c r="E268" i="49"/>
  <c r="E269" i="49"/>
  <c r="E270" i="49"/>
  <c r="E271" i="49"/>
  <c r="E272" i="49"/>
  <c r="E273" i="49"/>
  <c r="E274" i="49"/>
  <c r="E275" i="49"/>
  <c r="E276" i="49"/>
  <c r="E277" i="49"/>
  <c r="E278" i="49"/>
  <c r="E279" i="49"/>
  <c r="E280" i="49"/>
  <c r="E281" i="49"/>
  <c r="E282" i="49"/>
  <c r="E283" i="49"/>
  <c r="E284" i="49"/>
  <c r="E285" i="49"/>
  <c r="E286" i="49"/>
  <c r="E287" i="49"/>
  <c r="E288" i="49"/>
  <c r="E289" i="49"/>
  <c r="E290" i="49"/>
  <c r="E291" i="49"/>
  <c r="E292" i="49"/>
  <c r="E293" i="49"/>
  <c r="E294" i="49"/>
  <c r="E295" i="49"/>
  <c r="E296" i="49"/>
  <c r="E297" i="49"/>
  <c r="E298" i="49"/>
  <c r="E299" i="49"/>
  <c r="E300" i="49"/>
  <c r="E301" i="49"/>
  <c r="E302" i="49"/>
  <c r="E303" i="49"/>
  <c r="E304" i="49"/>
  <c r="E305" i="49"/>
  <c r="E306" i="49"/>
  <c r="E307" i="49"/>
  <c r="E308" i="49"/>
  <c r="E309" i="49"/>
  <c r="E310" i="49"/>
  <c r="E311" i="49"/>
  <c r="E312" i="49"/>
  <c r="E313" i="49"/>
  <c r="E314" i="49"/>
  <c r="E315" i="49"/>
  <c r="E316" i="49"/>
  <c r="E317" i="49"/>
  <c r="E318" i="49"/>
  <c r="E319" i="49"/>
  <c r="E320" i="49"/>
  <c r="E321" i="49"/>
  <c r="E322" i="49"/>
  <c r="E323" i="49"/>
  <c r="E324" i="49"/>
  <c r="E325" i="49"/>
  <c r="E326" i="49"/>
  <c r="E327" i="49"/>
  <c r="E328" i="49"/>
  <c r="E329" i="49"/>
  <c r="E330" i="49"/>
  <c r="E331" i="49"/>
  <c r="E332" i="49"/>
  <c r="E333" i="49"/>
  <c r="E334" i="49"/>
  <c r="E335" i="49"/>
  <c r="E336" i="49"/>
  <c r="E337" i="49"/>
  <c r="E338" i="49"/>
  <c r="E339" i="49"/>
  <c r="E340" i="49"/>
  <c r="E341" i="49"/>
  <c r="E342" i="49"/>
  <c r="E343" i="49"/>
  <c r="E344" i="49"/>
  <c r="E345" i="49"/>
  <c r="E346" i="49"/>
  <c r="E347" i="49"/>
  <c r="E348" i="49"/>
  <c r="E349" i="49"/>
  <c r="E350" i="49"/>
  <c r="E351" i="49"/>
  <c r="E352" i="49"/>
  <c r="E353" i="49"/>
  <c r="E354" i="49"/>
  <c r="E355" i="49"/>
  <c r="E356" i="49"/>
  <c r="E357" i="49"/>
  <c r="E358" i="49"/>
  <c r="E359" i="49"/>
  <c r="E360" i="49"/>
  <c r="E361" i="49"/>
  <c r="E362" i="49"/>
  <c r="E363" i="49"/>
  <c r="E364" i="49"/>
  <c r="E365" i="49"/>
  <c r="E366" i="49"/>
  <c r="E367" i="49"/>
  <c r="E368" i="49"/>
  <c r="E369" i="49"/>
  <c r="E370" i="49"/>
  <c r="E371" i="49"/>
  <c r="E372" i="49"/>
  <c r="E373" i="49"/>
  <c r="E374" i="49"/>
  <c r="E375" i="49"/>
  <c r="E376" i="49"/>
  <c r="E377" i="49"/>
  <c r="E378" i="49"/>
  <c r="E379" i="49"/>
  <c r="E380" i="49"/>
  <c r="E381" i="49"/>
  <c r="E382" i="49"/>
  <c r="E383"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C261" i="49"/>
  <c r="C261" i="50" s="1"/>
  <c r="C265" i="49"/>
  <c r="C265" i="50" s="1"/>
  <c r="C269" i="49"/>
  <c r="C269" i="50" s="1"/>
  <c r="C273" i="49"/>
  <c r="C277" i="49"/>
  <c r="C277" i="50" s="1"/>
  <c r="C281" i="49"/>
  <c r="C281" i="50" s="1"/>
  <c r="C285" i="49"/>
  <c r="C285" i="50" s="1"/>
  <c r="C289" i="49"/>
  <c r="C289" i="50" s="1"/>
  <c r="C293" i="49"/>
  <c r="C293" i="50" s="1"/>
  <c r="C297" i="49"/>
  <c r="C297" i="50" s="1"/>
  <c r="C301" i="49"/>
  <c r="C301" i="50" s="1"/>
  <c r="C305" i="49"/>
  <c r="C305" i="50" s="1"/>
  <c r="C309" i="49"/>
  <c r="C309" i="50" s="1"/>
  <c r="C313" i="49"/>
  <c r="C313" i="50" s="1"/>
  <c r="C317" i="49"/>
  <c r="C317" i="50" s="1"/>
  <c r="C321" i="49"/>
  <c r="C321" i="50" s="1"/>
  <c r="C325" i="49"/>
  <c r="C325" i="50" s="1"/>
  <c r="C329" i="49"/>
  <c r="C329" i="50" s="1"/>
  <c r="C333" i="49"/>
  <c r="C333" i="50" s="1"/>
  <c r="C337" i="49"/>
  <c r="C337" i="50" s="1"/>
  <c r="C341" i="49"/>
  <c r="C341" i="50" s="1"/>
  <c r="C345" i="49"/>
  <c r="C345" i="50" s="1"/>
  <c r="C349" i="49"/>
  <c r="C349" i="50" s="1"/>
  <c r="C353" i="49"/>
  <c r="C353" i="50" s="1"/>
  <c r="C357" i="49"/>
  <c r="C357" i="50" s="1"/>
  <c r="C361" i="49"/>
  <c r="C361" i="50" s="1"/>
  <c r="C365" i="49"/>
  <c r="C365" i="50" s="1"/>
  <c r="C369" i="49"/>
  <c r="C369" i="50" s="1"/>
  <c r="C373" i="49"/>
  <c r="C373" i="50" s="1"/>
  <c r="C377" i="49"/>
  <c r="C377" i="50" s="1"/>
  <c r="C381" i="49"/>
  <c r="C381" i="50" s="1"/>
  <c r="M370" i="49"/>
  <c r="N370" i="49"/>
  <c r="O370" i="49"/>
  <c r="P370" i="49"/>
  <c r="Q370" i="49"/>
  <c r="R370" i="49"/>
  <c r="S370" i="49"/>
  <c r="T370" i="49"/>
  <c r="U370" i="49"/>
  <c r="V370" i="49"/>
  <c r="W370" i="49"/>
  <c r="X370" i="49"/>
  <c r="Y370" i="49"/>
  <c r="Z370" i="49"/>
  <c r="AA370" i="49"/>
  <c r="AB370" i="49"/>
  <c r="AC370" i="49"/>
  <c r="AD370" i="49"/>
  <c r="M371" i="49"/>
  <c r="N371" i="49"/>
  <c r="O371" i="49"/>
  <c r="P371" i="49"/>
  <c r="Q371" i="49"/>
  <c r="R371" i="49"/>
  <c r="S371" i="49"/>
  <c r="T371" i="49"/>
  <c r="U371" i="49"/>
  <c r="V371" i="49"/>
  <c r="W371" i="49"/>
  <c r="X371" i="49"/>
  <c r="Y371" i="49"/>
  <c r="Z371" i="49"/>
  <c r="AA371" i="49"/>
  <c r="AB371" i="49"/>
  <c r="AC371" i="49"/>
  <c r="AD371" i="49"/>
  <c r="M372" i="49"/>
  <c r="N372" i="49"/>
  <c r="O372" i="49"/>
  <c r="P372" i="49"/>
  <c r="Q372" i="49"/>
  <c r="R372" i="49"/>
  <c r="S372" i="49"/>
  <c r="T372" i="49"/>
  <c r="U372" i="49"/>
  <c r="V372" i="49"/>
  <c r="W372" i="49"/>
  <c r="X372" i="49"/>
  <c r="Y372" i="49"/>
  <c r="Z372" i="49"/>
  <c r="AA372" i="49"/>
  <c r="AB372" i="49"/>
  <c r="AC372" i="49"/>
  <c r="AD372" i="49"/>
  <c r="M373" i="49"/>
  <c r="N373" i="49"/>
  <c r="O373" i="49"/>
  <c r="P373" i="49"/>
  <c r="Q373" i="49"/>
  <c r="R373" i="49"/>
  <c r="S373" i="49"/>
  <c r="T373" i="49"/>
  <c r="U373" i="49"/>
  <c r="V373" i="49"/>
  <c r="W373" i="49"/>
  <c r="X373" i="49"/>
  <c r="Y373" i="49"/>
  <c r="Z373" i="49"/>
  <c r="AA373" i="49"/>
  <c r="AB373" i="49"/>
  <c r="AC373" i="49"/>
  <c r="AD373" i="49"/>
  <c r="M374" i="49"/>
  <c r="N374" i="49"/>
  <c r="O374" i="49"/>
  <c r="P374" i="49"/>
  <c r="Q374" i="49"/>
  <c r="R374" i="49"/>
  <c r="S374" i="49"/>
  <c r="T374" i="49"/>
  <c r="U374" i="49"/>
  <c r="V374" i="49"/>
  <c r="W374" i="49"/>
  <c r="X374" i="49"/>
  <c r="Y374" i="49"/>
  <c r="Z374" i="49"/>
  <c r="AA374" i="49"/>
  <c r="AB374" i="49"/>
  <c r="AC374" i="49"/>
  <c r="AD374" i="49"/>
  <c r="M375" i="49"/>
  <c r="N375" i="49"/>
  <c r="O375" i="49"/>
  <c r="P375" i="49"/>
  <c r="Q375" i="49"/>
  <c r="R375" i="49"/>
  <c r="S375" i="49"/>
  <c r="T375" i="49"/>
  <c r="U375" i="49"/>
  <c r="V375" i="49"/>
  <c r="W375" i="49"/>
  <c r="X375" i="49"/>
  <c r="Y375" i="49"/>
  <c r="Z375" i="49"/>
  <c r="AA375" i="49"/>
  <c r="AB375" i="49"/>
  <c r="AC375" i="49"/>
  <c r="AD375" i="49"/>
  <c r="M376" i="49"/>
  <c r="N376" i="49"/>
  <c r="O376" i="49"/>
  <c r="P376" i="49"/>
  <c r="Q376" i="49"/>
  <c r="R376" i="49"/>
  <c r="S376" i="49"/>
  <c r="T376" i="49"/>
  <c r="U376" i="49"/>
  <c r="V376" i="49"/>
  <c r="W376" i="49"/>
  <c r="X376" i="49"/>
  <c r="Y376" i="49"/>
  <c r="Z376" i="49"/>
  <c r="AA376" i="49"/>
  <c r="AB376" i="49"/>
  <c r="AC376" i="49"/>
  <c r="AD376" i="49"/>
  <c r="M377" i="49"/>
  <c r="N377" i="49"/>
  <c r="O377" i="49"/>
  <c r="P377" i="49"/>
  <c r="Q377" i="49"/>
  <c r="R377" i="49"/>
  <c r="S377" i="49"/>
  <c r="T377" i="49"/>
  <c r="U377" i="49"/>
  <c r="V377" i="49"/>
  <c r="W377" i="49"/>
  <c r="X377" i="49"/>
  <c r="Y377" i="49"/>
  <c r="Z377" i="49"/>
  <c r="AA377" i="49"/>
  <c r="AB377" i="49"/>
  <c r="AC377" i="49"/>
  <c r="AD377" i="49"/>
  <c r="M378" i="49"/>
  <c r="N378" i="49"/>
  <c r="O378" i="49"/>
  <c r="P378" i="49"/>
  <c r="Q378" i="49"/>
  <c r="R378" i="49"/>
  <c r="S378" i="49"/>
  <c r="T378" i="49"/>
  <c r="U378" i="49"/>
  <c r="V378" i="49"/>
  <c r="W378" i="49"/>
  <c r="X378" i="49"/>
  <c r="Y378" i="49"/>
  <c r="Z378" i="49"/>
  <c r="AA378" i="49"/>
  <c r="AB378" i="49"/>
  <c r="AC378" i="49"/>
  <c r="AD378" i="49"/>
  <c r="M379" i="49"/>
  <c r="N379" i="49"/>
  <c r="O379" i="49"/>
  <c r="P379" i="49"/>
  <c r="Q379" i="49"/>
  <c r="R379" i="49"/>
  <c r="S379" i="49"/>
  <c r="T379" i="49"/>
  <c r="U379" i="49"/>
  <c r="V379" i="49"/>
  <c r="W379" i="49"/>
  <c r="X379" i="49"/>
  <c r="Y379" i="49"/>
  <c r="Z379" i="49"/>
  <c r="AA379" i="49"/>
  <c r="AB379" i="49"/>
  <c r="AC379" i="49"/>
  <c r="AD379" i="49"/>
  <c r="M380" i="49"/>
  <c r="N380" i="49"/>
  <c r="O380" i="49"/>
  <c r="P380" i="49"/>
  <c r="Q380" i="49"/>
  <c r="R380" i="49"/>
  <c r="S380" i="49"/>
  <c r="T380" i="49"/>
  <c r="U380" i="49"/>
  <c r="V380" i="49"/>
  <c r="W380" i="49"/>
  <c r="X380" i="49"/>
  <c r="Y380" i="49"/>
  <c r="Z380" i="49"/>
  <c r="AA380" i="49"/>
  <c r="AB380" i="49"/>
  <c r="AC380" i="49"/>
  <c r="AD380" i="49"/>
  <c r="M381" i="49"/>
  <c r="N381" i="49"/>
  <c r="O381" i="49"/>
  <c r="P381" i="49"/>
  <c r="Q381" i="49"/>
  <c r="R381" i="49"/>
  <c r="S381" i="49"/>
  <c r="T381" i="49"/>
  <c r="U381" i="49"/>
  <c r="V381" i="49"/>
  <c r="W381" i="49"/>
  <c r="X381" i="49"/>
  <c r="Y381" i="49"/>
  <c r="Z381" i="49"/>
  <c r="AA381" i="49"/>
  <c r="AB381" i="49"/>
  <c r="AC381" i="49"/>
  <c r="AD381" i="49"/>
  <c r="M382" i="49"/>
  <c r="N382" i="49"/>
  <c r="O382" i="49"/>
  <c r="P382" i="49"/>
  <c r="Q382" i="49"/>
  <c r="R382" i="49"/>
  <c r="S382" i="49"/>
  <c r="T382" i="49"/>
  <c r="U382" i="49"/>
  <c r="V382" i="49"/>
  <c r="W382" i="49"/>
  <c r="X382" i="49"/>
  <c r="Y382" i="49"/>
  <c r="Z382" i="49"/>
  <c r="AA382" i="49"/>
  <c r="AB382" i="49"/>
  <c r="AC382" i="49"/>
  <c r="AD382" i="49"/>
  <c r="M383" i="49"/>
  <c r="N383" i="49"/>
  <c r="O383" i="49"/>
  <c r="P383" i="49"/>
  <c r="Q383" i="49"/>
  <c r="R383" i="49"/>
  <c r="S383" i="49"/>
  <c r="T383" i="49"/>
  <c r="U383" i="49"/>
  <c r="V383" i="49"/>
  <c r="W383" i="49"/>
  <c r="X383" i="49"/>
  <c r="Y383" i="49"/>
  <c r="Z383" i="49"/>
  <c r="AA383" i="49"/>
  <c r="AB383" i="49"/>
  <c r="AC383" i="49"/>
  <c r="AD383" i="49"/>
  <c r="M366" i="49"/>
  <c r="N366" i="49"/>
  <c r="O366" i="49"/>
  <c r="P366" i="49"/>
  <c r="Q366" i="49"/>
  <c r="R366" i="49"/>
  <c r="S366" i="49"/>
  <c r="T366" i="49"/>
  <c r="U366" i="49"/>
  <c r="V366" i="49"/>
  <c r="W366" i="49"/>
  <c r="X366" i="49"/>
  <c r="Y366" i="49"/>
  <c r="Z366" i="49"/>
  <c r="AA366" i="49"/>
  <c r="AB366" i="49"/>
  <c r="AC366" i="49"/>
  <c r="AD366" i="49"/>
  <c r="M368" i="49"/>
  <c r="N368" i="49"/>
  <c r="O368" i="49"/>
  <c r="P368" i="49"/>
  <c r="Q368" i="49"/>
  <c r="R368" i="49"/>
  <c r="S368" i="49"/>
  <c r="T368" i="49"/>
  <c r="U368" i="49"/>
  <c r="V368" i="49"/>
  <c r="W368" i="49"/>
  <c r="X368" i="49"/>
  <c r="Y368" i="49"/>
  <c r="Z368" i="49"/>
  <c r="AA368" i="49"/>
  <c r="AB368" i="49"/>
  <c r="AC368" i="49"/>
  <c r="AD368" i="49"/>
  <c r="M369" i="49"/>
  <c r="N369" i="49"/>
  <c r="O369" i="49"/>
  <c r="P369" i="49"/>
  <c r="Q369" i="49"/>
  <c r="R369" i="49"/>
  <c r="S369" i="49"/>
  <c r="T369" i="49"/>
  <c r="U369" i="49"/>
  <c r="V369" i="49"/>
  <c r="W369" i="49"/>
  <c r="X369" i="49"/>
  <c r="Y369" i="49"/>
  <c r="Z369" i="49"/>
  <c r="AA369" i="49"/>
  <c r="AB369" i="49"/>
  <c r="AC369" i="49"/>
  <c r="AD369" i="49"/>
  <c r="M259" i="49"/>
  <c r="N259" i="49"/>
  <c r="O259" i="49"/>
  <c r="P259" i="49"/>
  <c r="Q259" i="49"/>
  <c r="R259" i="49"/>
  <c r="S259" i="49"/>
  <c r="T259" i="49"/>
  <c r="U259" i="49"/>
  <c r="V259" i="49"/>
  <c r="W259" i="49"/>
  <c r="X259" i="49"/>
  <c r="Y259" i="49"/>
  <c r="Z259" i="49"/>
  <c r="AA259" i="49"/>
  <c r="AB259" i="49"/>
  <c r="AC259" i="49"/>
  <c r="AD259" i="49"/>
  <c r="M260" i="49"/>
  <c r="N260" i="49"/>
  <c r="O260" i="49"/>
  <c r="P260" i="49"/>
  <c r="Q260" i="49"/>
  <c r="R260" i="49"/>
  <c r="S260" i="49"/>
  <c r="T260" i="49"/>
  <c r="U260" i="49"/>
  <c r="V260" i="49"/>
  <c r="W260" i="49"/>
  <c r="X260" i="49"/>
  <c r="Y260" i="49"/>
  <c r="Z260" i="49"/>
  <c r="AA260" i="49"/>
  <c r="AB260" i="49"/>
  <c r="AC260" i="49"/>
  <c r="AD260" i="49"/>
  <c r="M261" i="49"/>
  <c r="N261" i="49"/>
  <c r="O261" i="49"/>
  <c r="P261" i="49"/>
  <c r="Q261" i="49"/>
  <c r="R261" i="49"/>
  <c r="S261" i="49"/>
  <c r="T261" i="49"/>
  <c r="U261" i="49"/>
  <c r="V261" i="49"/>
  <c r="W261" i="49"/>
  <c r="X261" i="49"/>
  <c r="Y261" i="49"/>
  <c r="Z261" i="49"/>
  <c r="AA261" i="49"/>
  <c r="AB261" i="49"/>
  <c r="AC261" i="49"/>
  <c r="AD261" i="49"/>
  <c r="M262" i="49"/>
  <c r="N262" i="49"/>
  <c r="O262" i="49"/>
  <c r="P262" i="49"/>
  <c r="Q262" i="49"/>
  <c r="R262" i="49"/>
  <c r="S262" i="49"/>
  <c r="T262" i="49"/>
  <c r="U262" i="49"/>
  <c r="V262" i="49"/>
  <c r="W262" i="49"/>
  <c r="X262" i="49"/>
  <c r="Y262" i="49"/>
  <c r="Z262" i="49"/>
  <c r="AA262" i="49"/>
  <c r="AB262" i="49"/>
  <c r="AC262" i="49"/>
  <c r="AD262" i="49"/>
  <c r="M263" i="49"/>
  <c r="N263" i="49"/>
  <c r="O263" i="49"/>
  <c r="P263" i="49"/>
  <c r="Q263" i="49"/>
  <c r="R263" i="49"/>
  <c r="S263" i="49"/>
  <c r="T263" i="49"/>
  <c r="U263" i="49"/>
  <c r="V263" i="49"/>
  <c r="W263" i="49"/>
  <c r="X263" i="49"/>
  <c r="Y263" i="49"/>
  <c r="Z263" i="49"/>
  <c r="AA263" i="49"/>
  <c r="AB263" i="49"/>
  <c r="AC263" i="49"/>
  <c r="AD263" i="49"/>
  <c r="M264" i="49"/>
  <c r="N264" i="49"/>
  <c r="O264" i="49"/>
  <c r="P264" i="49"/>
  <c r="Q264" i="49"/>
  <c r="R264" i="49"/>
  <c r="S264" i="49"/>
  <c r="T264" i="49"/>
  <c r="U264" i="49"/>
  <c r="V264" i="49"/>
  <c r="W264" i="49"/>
  <c r="X264" i="49"/>
  <c r="Y264" i="49"/>
  <c r="Z264" i="49"/>
  <c r="AA264" i="49"/>
  <c r="AB264" i="49"/>
  <c r="AC264" i="49"/>
  <c r="AD264" i="49"/>
  <c r="M265" i="49"/>
  <c r="N265" i="49"/>
  <c r="O265" i="49"/>
  <c r="P265" i="49"/>
  <c r="Q265" i="49"/>
  <c r="R265" i="49"/>
  <c r="S265" i="49"/>
  <c r="T265" i="49"/>
  <c r="U265" i="49"/>
  <c r="V265" i="49"/>
  <c r="W265" i="49"/>
  <c r="X265" i="49"/>
  <c r="Y265" i="49"/>
  <c r="Z265" i="49"/>
  <c r="AA265" i="49"/>
  <c r="AB265" i="49"/>
  <c r="AC265" i="49"/>
  <c r="AD265" i="49"/>
  <c r="M266" i="49"/>
  <c r="N266" i="49"/>
  <c r="O266" i="49"/>
  <c r="P266" i="49"/>
  <c r="Q266" i="49"/>
  <c r="R266" i="49"/>
  <c r="S266" i="49"/>
  <c r="T266" i="49"/>
  <c r="U266" i="49"/>
  <c r="V266" i="49"/>
  <c r="W266" i="49"/>
  <c r="X266" i="49"/>
  <c r="Y266" i="49"/>
  <c r="Z266" i="49"/>
  <c r="AA266" i="49"/>
  <c r="AB266" i="49"/>
  <c r="AC266" i="49"/>
  <c r="AD266" i="49"/>
  <c r="M267" i="49"/>
  <c r="N267" i="49"/>
  <c r="O267" i="49"/>
  <c r="P267" i="49"/>
  <c r="Q267" i="49"/>
  <c r="R267" i="49"/>
  <c r="S267" i="49"/>
  <c r="T267" i="49"/>
  <c r="U267" i="49"/>
  <c r="V267" i="49"/>
  <c r="W267" i="49"/>
  <c r="X267" i="49"/>
  <c r="Y267" i="49"/>
  <c r="Z267" i="49"/>
  <c r="AA267" i="49"/>
  <c r="AB267" i="49"/>
  <c r="AC267" i="49"/>
  <c r="AD267" i="49"/>
  <c r="M268" i="49"/>
  <c r="N268" i="49"/>
  <c r="O268" i="49"/>
  <c r="P268" i="49"/>
  <c r="Q268" i="49"/>
  <c r="R268" i="49"/>
  <c r="S268" i="49"/>
  <c r="T268" i="49"/>
  <c r="U268" i="49"/>
  <c r="V268" i="49"/>
  <c r="W268" i="49"/>
  <c r="X268" i="49"/>
  <c r="Y268" i="49"/>
  <c r="Z268" i="49"/>
  <c r="AA268" i="49"/>
  <c r="AB268" i="49"/>
  <c r="AC268" i="49"/>
  <c r="AD268" i="49"/>
  <c r="M269" i="49"/>
  <c r="N269" i="49"/>
  <c r="O269" i="49"/>
  <c r="P269" i="49"/>
  <c r="Q269" i="49"/>
  <c r="R269" i="49"/>
  <c r="S269" i="49"/>
  <c r="T269" i="49"/>
  <c r="U269" i="49"/>
  <c r="V269" i="49"/>
  <c r="W269" i="49"/>
  <c r="X269" i="49"/>
  <c r="Y269" i="49"/>
  <c r="Z269" i="49"/>
  <c r="AA269" i="49"/>
  <c r="AB269" i="49"/>
  <c r="AC269" i="49"/>
  <c r="AD269" i="49"/>
  <c r="M270" i="49"/>
  <c r="N270" i="49"/>
  <c r="O270" i="49"/>
  <c r="P270" i="49"/>
  <c r="Q270" i="49"/>
  <c r="R270" i="49"/>
  <c r="S270" i="49"/>
  <c r="T270" i="49"/>
  <c r="U270" i="49"/>
  <c r="V270" i="49"/>
  <c r="W270" i="49"/>
  <c r="X270" i="49"/>
  <c r="Y270" i="49"/>
  <c r="Z270" i="49"/>
  <c r="AA270" i="49"/>
  <c r="AB270" i="49"/>
  <c r="AC270" i="49"/>
  <c r="AD270" i="49"/>
  <c r="M271" i="49"/>
  <c r="N271" i="49"/>
  <c r="O271" i="49"/>
  <c r="P271" i="49"/>
  <c r="Q271" i="49"/>
  <c r="R271" i="49"/>
  <c r="S271" i="49"/>
  <c r="T271" i="49"/>
  <c r="U271" i="49"/>
  <c r="V271" i="49"/>
  <c r="W271" i="49"/>
  <c r="X271" i="49"/>
  <c r="Y271" i="49"/>
  <c r="Z271" i="49"/>
  <c r="AA271" i="49"/>
  <c r="AB271" i="49"/>
  <c r="AC271" i="49"/>
  <c r="AD271" i="49"/>
  <c r="M272" i="49"/>
  <c r="N272" i="49"/>
  <c r="O272" i="49"/>
  <c r="P272" i="49"/>
  <c r="Q272" i="49"/>
  <c r="R272" i="49"/>
  <c r="S272" i="49"/>
  <c r="T272" i="49"/>
  <c r="U272" i="49"/>
  <c r="V272" i="49"/>
  <c r="W272" i="49"/>
  <c r="X272" i="49"/>
  <c r="Y272" i="49"/>
  <c r="Z272" i="49"/>
  <c r="AA272" i="49"/>
  <c r="AB272" i="49"/>
  <c r="AC272" i="49"/>
  <c r="AD272" i="49"/>
  <c r="M273" i="49"/>
  <c r="N273" i="49"/>
  <c r="O273" i="49"/>
  <c r="P273" i="49"/>
  <c r="Q273" i="49"/>
  <c r="R273" i="49"/>
  <c r="S273" i="49"/>
  <c r="T273" i="49"/>
  <c r="U273" i="49"/>
  <c r="V273" i="49"/>
  <c r="W273" i="49"/>
  <c r="X273" i="49"/>
  <c r="Y273" i="49"/>
  <c r="Z273" i="49"/>
  <c r="AA273" i="49"/>
  <c r="AB273" i="49"/>
  <c r="AC273" i="49"/>
  <c r="AD273" i="49"/>
  <c r="M274" i="49"/>
  <c r="N274" i="49"/>
  <c r="O274" i="49"/>
  <c r="P274" i="49"/>
  <c r="Q274" i="49"/>
  <c r="R274" i="49"/>
  <c r="S274" i="49"/>
  <c r="T274" i="49"/>
  <c r="U274" i="49"/>
  <c r="V274" i="49"/>
  <c r="W274" i="49"/>
  <c r="X274" i="49"/>
  <c r="Y274" i="49"/>
  <c r="Z274" i="49"/>
  <c r="AA274" i="49"/>
  <c r="AB274" i="49"/>
  <c r="AC274" i="49"/>
  <c r="AD274" i="49"/>
  <c r="M275" i="49"/>
  <c r="N275" i="49"/>
  <c r="O275" i="49"/>
  <c r="P275" i="49"/>
  <c r="Q275" i="49"/>
  <c r="R275" i="49"/>
  <c r="S275" i="49"/>
  <c r="T275" i="49"/>
  <c r="U275" i="49"/>
  <c r="V275" i="49"/>
  <c r="W275" i="49"/>
  <c r="X275" i="49"/>
  <c r="Y275" i="49"/>
  <c r="Z275" i="49"/>
  <c r="AA275" i="49"/>
  <c r="AB275" i="49"/>
  <c r="AC275" i="49"/>
  <c r="AD275" i="49"/>
  <c r="M276" i="49"/>
  <c r="N276" i="49"/>
  <c r="O276" i="49"/>
  <c r="P276" i="49"/>
  <c r="Q276" i="49"/>
  <c r="R276" i="49"/>
  <c r="S276" i="49"/>
  <c r="T276" i="49"/>
  <c r="U276" i="49"/>
  <c r="V276" i="49"/>
  <c r="W276" i="49"/>
  <c r="X276" i="49"/>
  <c r="Y276" i="49"/>
  <c r="Z276" i="49"/>
  <c r="AA276" i="49"/>
  <c r="AB276" i="49"/>
  <c r="AC276" i="49"/>
  <c r="AD276" i="49"/>
  <c r="M277" i="49"/>
  <c r="N277" i="49"/>
  <c r="O277" i="49"/>
  <c r="P277" i="49"/>
  <c r="Q277" i="49"/>
  <c r="R277" i="49"/>
  <c r="S277" i="49"/>
  <c r="T277" i="49"/>
  <c r="U277" i="49"/>
  <c r="V277" i="49"/>
  <c r="W277" i="49"/>
  <c r="X277" i="49"/>
  <c r="Y277" i="49"/>
  <c r="Z277" i="49"/>
  <c r="AA277" i="49"/>
  <c r="AB277" i="49"/>
  <c r="AC277" i="49"/>
  <c r="AD277" i="49"/>
  <c r="M278" i="49"/>
  <c r="N278" i="49"/>
  <c r="O278" i="49"/>
  <c r="P278" i="49"/>
  <c r="Q278" i="49"/>
  <c r="R278" i="49"/>
  <c r="S278" i="49"/>
  <c r="T278" i="49"/>
  <c r="U278" i="49"/>
  <c r="V278" i="49"/>
  <c r="W278" i="49"/>
  <c r="X278" i="49"/>
  <c r="Y278" i="49"/>
  <c r="Z278" i="49"/>
  <c r="AA278" i="49"/>
  <c r="AB278" i="49"/>
  <c r="AC278" i="49"/>
  <c r="AD278" i="49"/>
  <c r="M279" i="49"/>
  <c r="N279" i="49"/>
  <c r="O279" i="49"/>
  <c r="P279" i="49"/>
  <c r="Q279" i="49"/>
  <c r="R279" i="49"/>
  <c r="S279" i="49"/>
  <c r="T279" i="49"/>
  <c r="U279" i="49"/>
  <c r="V279" i="49"/>
  <c r="W279" i="49"/>
  <c r="X279" i="49"/>
  <c r="Y279" i="49"/>
  <c r="Z279" i="49"/>
  <c r="AA279" i="49"/>
  <c r="AB279" i="49"/>
  <c r="AC279" i="49"/>
  <c r="AD279" i="49"/>
  <c r="M280" i="49"/>
  <c r="N280" i="49"/>
  <c r="O280" i="49"/>
  <c r="P280" i="49"/>
  <c r="Q280" i="49"/>
  <c r="R280" i="49"/>
  <c r="S280" i="49"/>
  <c r="T280" i="49"/>
  <c r="U280" i="49"/>
  <c r="V280" i="49"/>
  <c r="W280" i="49"/>
  <c r="X280" i="49"/>
  <c r="Y280" i="49"/>
  <c r="Z280" i="49"/>
  <c r="AA280" i="49"/>
  <c r="AB280" i="49"/>
  <c r="AC280" i="49"/>
  <c r="AD280" i="49"/>
  <c r="M281" i="49"/>
  <c r="N281" i="49"/>
  <c r="O281" i="49"/>
  <c r="P281" i="49"/>
  <c r="Q281" i="49"/>
  <c r="R281" i="49"/>
  <c r="S281" i="49"/>
  <c r="T281" i="49"/>
  <c r="U281" i="49"/>
  <c r="V281" i="49"/>
  <c r="W281" i="49"/>
  <c r="X281" i="49"/>
  <c r="Y281" i="49"/>
  <c r="Z281" i="49"/>
  <c r="AA281" i="49"/>
  <c r="AB281" i="49"/>
  <c r="AC281" i="49"/>
  <c r="AD281" i="49"/>
  <c r="M282" i="49"/>
  <c r="N282" i="49"/>
  <c r="O282" i="49"/>
  <c r="P282" i="49"/>
  <c r="Q282" i="49"/>
  <c r="R282" i="49"/>
  <c r="S282" i="49"/>
  <c r="T282" i="49"/>
  <c r="U282" i="49"/>
  <c r="V282" i="49"/>
  <c r="W282" i="49"/>
  <c r="X282" i="49"/>
  <c r="Y282" i="49"/>
  <c r="Z282" i="49"/>
  <c r="AA282" i="49"/>
  <c r="AB282" i="49"/>
  <c r="AC282" i="49"/>
  <c r="AD282" i="49"/>
  <c r="M283" i="49"/>
  <c r="N283" i="49"/>
  <c r="O283" i="49"/>
  <c r="P283" i="49"/>
  <c r="Q283" i="49"/>
  <c r="R283" i="49"/>
  <c r="S283" i="49"/>
  <c r="T283" i="49"/>
  <c r="U283" i="49"/>
  <c r="V283" i="49"/>
  <c r="W283" i="49"/>
  <c r="X283" i="49"/>
  <c r="Y283" i="49"/>
  <c r="Z283" i="49"/>
  <c r="AA283" i="49"/>
  <c r="AB283" i="49"/>
  <c r="AC283" i="49"/>
  <c r="AD283" i="49"/>
  <c r="M284" i="49"/>
  <c r="N284" i="49"/>
  <c r="O284" i="49"/>
  <c r="P284" i="49"/>
  <c r="Q284" i="49"/>
  <c r="R284" i="49"/>
  <c r="S284" i="49"/>
  <c r="T284" i="49"/>
  <c r="U284" i="49"/>
  <c r="V284" i="49"/>
  <c r="W284" i="49"/>
  <c r="X284" i="49"/>
  <c r="Y284" i="49"/>
  <c r="Z284" i="49"/>
  <c r="AA284" i="49"/>
  <c r="AB284" i="49"/>
  <c r="AC284" i="49"/>
  <c r="AD284" i="49"/>
  <c r="M285" i="49"/>
  <c r="N285" i="49"/>
  <c r="O285" i="49"/>
  <c r="P285" i="49"/>
  <c r="Q285" i="49"/>
  <c r="R285" i="49"/>
  <c r="S285" i="49"/>
  <c r="T285" i="49"/>
  <c r="U285" i="49"/>
  <c r="V285" i="49"/>
  <c r="W285" i="49"/>
  <c r="X285" i="49"/>
  <c r="Y285" i="49"/>
  <c r="Z285" i="49"/>
  <c r="AA285" i="49"/>
  <c r="AB285" i="49"/>
  <c r="AC285" i="49"/>
  <c r="AD285" i="49"/>
  <c r="M286" i="49"/>
  <c r="N286" i="49"/>
  <c r="O286" i="49"/>
  <c r="P286" i="49"/>
  <c r="Q286" i="49"/>
  <c r="R286" i="49"/>
  <c r="S286" i="49"/>
  <c r="T286" i="49"/>
  <c r="U286" i="49"/>
  <c r="V286" i="49"/>
  <c r="W286" i="49"/>
  <c r="X286" i="49"/>
  <c r="Y286" i="49"/>
  <c r="Z286" i="49"/>
  <c r="AA286" i="49"/>
  <c r="AB286" i="49"/>
  <c r="AC286" i="49"/>
  <c r="AD286" i="49"/>
  <c r="M287" i="49"/>
  <c r="N287" i="49"/>
  <c r="O287" i="49"/>
  <c r="P287" i="49"/>
  <c r="Q287" i="49"/>
  <c r="R287" i="49"/>
  <c r="S287" i="49"/>
  <c r="T287" i="49"/>
  <c r="U287" i="49"/>
  <c r="V287" i="49"/>
  <c r="W287" i="49"/>
  <c r="X287" i="49"/>
  <c r="Y287" i="49"/>
  <c r="Z287" i="49"/>
  <c r="AA287" i="49"/>
  <c r="AB287" i="49"/>
  <c r="AC287" i="49"/>
  <c r="AD287" i="49"/>
  <c r="M288" i="49"/>
  <c r="N288" i="49"/>
  <c r="O288" i="49"/>
  <c r="P288" i="49"/>
  <c r="Q288" i="49"/>
  <c r="R288" i="49"/>
  <c r="S288" i="49"/>
  <c r="T288" i="49"/>
  <c r="U288" i="49"/>
  <c r="V288" i="49"/>
  <c r="W288" i="49"/>
  <c r="X288" i="49"/>
  <c r="Y288" i="49"/>
  <c r="Z288" i="49"/>
  <c r="AA288" i="49"/>
  <c r="AB288" i="49"/>
  <c r="AC288" i="49"/>
  <c r="AD288" i="49"/>
  <c r="M289" i="49"/>
  <c r="N289" i="49"/>
  <c r="O289" i="49"/>
  <c r="P289" i="49"/>
  <c r="Q289" i="49"/>
  <c r="R289" i="49"/>
  <c r="S289" i="49"/>
  <c r="T289" i="49"/>
  <c r="U289" i="49"/>
  <c r="V289" i="49"/>
  <c r="W289" i="49"/>
  <c r="X289" i="49"/>
  <c r="Y289" i="49"/>
  <c r="Z289" i="49"/>
  <c r="AA289" i="49"/>
  <c r="AB289" i="49"/>
  <c r="AC289" i="49"/>
  <c r="AD289" i="49"/>
  <c r="M290" i="49"/>
  <c r="N290" i="49"/>
  <c r="O290" i="49"/>
  <c r="P290" i="49"/>
  <c r="Q290" i="49"/>
  <c r="R290" i="49"/>
  <c r="S290" i="49"/>
  <c r="T290" i="49"/>
  <c r="U290" i="49"/>
  <c r="V290" i="49"/>
  <c r="W290" i="49"/>
  <c r="X290" i="49"/>
  <c r="Y290" i="49"/>
  <c r="Z290" i="49"/>
  <c r="AA290" i="49"/>
  <c r="AB290" i="49"/>
  <c r="AC290" i="49"/>
  <c r="AD290" i="49"/>
  <c r="M291" i="49"/>
  <c r="N291" i="49"/>
  <c r="O291" i="49"/>
  <c r="P291" i="49"/>
  <c r="Q291" i="49"/>
  <c r="R291" i="49"/>
  <c r="S291" i="49"/>
  <c r="T291" i="49"/>
  <c r="U291" i="49"/>
  <c r="V291" i="49"/>
  <c r="W291" i="49"/>
  <c r="X291" i="49"/>
  <c r="Y291" i="49"/>
  <c r="Z291" i="49"/>
  <c r="AA291" i="49"/>
  <c r="AB291" i="49"/>
  <c r="AC291" i="49"/>
  <c r="AD291" i="49"/>
  <c r="M292" i="49"/>
  <c r="N292" i="49"/>
  <c r="O292" i="49"/>
  <c r="P292" i="49"/>
  <c r="Q292" i="49"/>
  <c r="R292" i="49"/>
  <c r="S292" i="49"/>
  <c r="T292" i="49"/>
  <c r="U292" i="49"/>
  <c r="V292" i="49"/>
  <c r="W292" i="49"/>
  <c r="X292" i="49"/>
  <c r="Y292" i="49"/>
  <c r="Z292" i="49"/>
  <c r="AA292" i="49"/>
  <c r="AB292" i="49"/>
  <c r="AC292" i="49"/>
  <c r="AD292" i="49"/>
  <c r="M293" i="49"/>
  <c r="N293" i="49"/>
  <c r="O293" i="49"/>
  <c r="P293" i="49"/>
  <c r="Q293" i="49"/>
  <c r="R293" i="49"/>
  <c r="S293" i="49"/>
  <c r="T293" i="49"/>
  <c r="U293" i="49"/>
  <c r="V293" i="49"/>
  <c r="W293" i="49"/>
  <c r="X293" i="49"/>
  <c r="Y293" i="49"/>
  <c r="Z293" i="49"/>
  <c r="AA293" i="49"/>
  <c r="AB293" i="49"/>
  <c r="AC293" i="49"/>
  <c r="AD293" i="49"/>
  <c r="M294" i="49"/>
  <c r="N294" i="49"/>
  <c r="O294" i="49"/>
  <c r="P294" i="49"/>
  <c r="Q294" i="49"/>
  <c r="R294" i="49"/>
  <c r="S294" i="49"/>
  <c r="T294" i="49"/>
  <c r="U294" i="49"/>
  <c r="V294" i="49"/>
  <c r="W294" i="49"/>
  <c r="X294" i="49"/>
  <c r="Y294" i="49"/>
  <c r="Z294" i="49"/>
  <c r="AA294" i="49"/>
  <c r="AB294" i="49"/>
  <c r="AC294" i="49"/>
  <c r="AD294" i="49"/>
  <c r="M295" i="49"/>
  <c r="N295" i="49"/>
  <c r="O295" i="49"/>
  <c r="P295" i="49"/>
  <c r="Q295" i="49"/>
  <c r="R295" i="49"/>
  <c r="S295" i="49"/>
  <c r="T295" i="49"/>
  <c r="U295" i="49"/>
  <c r="V295" i="49"/>
  <c r="W295" i="49"/>
  <c r="X295" i="49"/>
  <c r="Y295" i="49"/>
  <c r="Z295" i="49"/>
  <c r="AA295" i="49"/>
  <c r="AB295" i="49"/>
  <c r="AC295" i="49"/>
  <c r="AD295" i="49"/>
  <c r="M296" i="49"/>
  <c r="N296" i="49"/>
  <c r="O296" i="49"/>
  <c r="P296" i="49"/>
  <c r="Q296" i="49"/>
  <c r="R296" i="49"/>
  <c r="S296" i="49"/>
  <c r="T296" i="49"/>
  <c r="U296" i="49"/>
  <c r="V296" i="49"/>
  <c r="W296" i="49"/>
  <c r="X296" i="49"/>
  <c r="Y296" i="49"/>
  <c r="Z296" i="49"/>
  <c r="AA296" i="49"/>
  <c r="AB296" i="49"/>
  <c r="AC296" i="49"/>
  <c r="AD296" i="49"/>
  <c r="M297" i="49"/>
  <c r="N297" i="49"/>
  <c r="O297" i="49"/>
  <c r="P297" i="49"/>
  <c r="Q297" i="49"/>
  <c r="R297" i="49"/>
  <c r="S297" i="49"/>
  <c r="T297" i="49"/>
  <c r="U297" i="49"/>
  <c r="V297" i="49"/>
  <c r="W297" i="49"/>
  <c r="X297" i="49"/>
  <c r="Y297" i="49"/>
  <c r="Z297" i="49"/>
  <c r="AA297" i="49"/>
  <c r="AB297" i="49"/>
  <c r="AC297" i="49"/>
  <c r="AD297" i="49"/>
  <c r="M298" i="49"/>
  <c r="N298" i="49"/>
  <c r="O298" i="49"/>
  <c r="P298" i="49"/>
  <c r="Q298" i="49"/>
  <c r="R298" i="49"/>
  <c r="S298" i="49"/>
  <c r="T298" i="49"/>
  <c r="U298" i="49"/>
  <c r="V298" i="49"/>
  <c r="W298" i="49"/>
  <c r="X298" i="49"/>
  <c r="Y298" i="49"/>
  <c r="Z298" i="49"/>
  <c r="AA298" i="49"/>
  <c r="AB298" i="49"/>
  <c r="AC298" i="49"/>
  <c r="AD298" i="49"/>
  <c r="M299" i="49"/>
  <c r="N299" i="49"/>
  <c r="O299" i="49"/>
  <c r="P299" i="49"/>
  <c r="Q299" i="49"/>
  <c r="R299" i="49"/>
  <c r="S299" i="49"/>
  <c r="T299" i="49"/>
  <c r="U299" i="49"/>
  <c r="V299" i="49"/>
  <c r="W299" i="49"/>
  <c r="X299" i="49"/>
  <c r="Y299" i="49"/>
  <c r="Z299" i="49"/>
  <c r="AA299" i="49"/>
  <c r="AB299" i="49"/>
  <c r="AC299" i="49"/>
  <c r="AD299" i="49"/>
  <c r="M300" i="49"/>
  <c r="N300" i="49"/>
  <c r="O300" i="49"/>
  <c r="P300" i="49"/>
  <c r="Q300" i="49"/>
  <c r="R300" i="49"/>
  <c r="S300" i="49"/>
  <c r="T300" i="49"/>
  <c r="U300" i="49"/>
  <c r="V300" i="49"/>
  <c r="W300" i="49"/>
  <c r="X300" i="49"/>
  <c r="Y300" i="49"/>
  <c r="Z300" i="49"/>
  <c r="AA300" i="49"/>
  <c r="AB300" i="49"/>
  <c r="AC300" i="49"/>
  <c r="AD300" i="49"/>
  <c r="M301" i="49"/>
  <c r="N301" i="49"/>
  <c r="O301" i="49"/>
  <c r="P301" i="49"/>
  <c r="Q301" i="49"/>
  <c r="R301" i="49"/>
  <c r="S301" i="49"/>
  <c r="T301" i="49"/>
  <c r="U301" i="49"/>
  <c r="V301" i="49"/>
  <c r="W301" i="49"/>
  <c r="X301" i="49"/>
  <c r="Y301" i="49"/>
  <c r="Z301" i="49"/>
  <c r="AA301" i="49"/>
  <c r="AB301" i="49"/>
  <c r="AC301" i="49"/>
  <c r="AD301" i="49"/>
  <c r="M302" i="49"/>
  <c r="N302" i="49"/>
  <c r="O302" i="49"/>
  <c r="P302" i="49"/>
  <c r="Q302" i="49"/>
  <c r="R302" i="49"/>
  <c r="S302" i="49"/>
  <c r="T302" i="49"/>
  <c r="U302" i="49"/>
  <c r="V302" i="49"/>
  <c r="W302" i="49"/>
  <c r="X302" i="49"/>
  <c r="Y302" i="49"/>
  <c r="Z302" i="49"/>
  <c r="AA302" i="49"/>
  <c r="AB302" i="49"/>
  <c r="AC302" i="49"/>
  <c r="AD302" i="49"/>
  <c r="M303" i="49"/>
  <c r="N303" i="49"/>
  <c r="O303" i="49"/>
  <c r="P303" i="49"/>
  <c r="Q303" i="49"/>
  <c r="R303" i="49"/>
  <c r="S303" i="49"/>
  <c r="T303" i="49"/>
  <c r="U303" i="49"/>
  <c r="V303" i="49"/>
  <c r="W303" i="49"/>
  <c r="X303" i="49"/>
  <c r="Y303" i="49"/>
  <c r="Z303" i="49"/>
  <c r="AA303" i="49"/>
  <c r="AB303" i="49"/>
  <c r="AC303" i="49"/>
  <c r="AD303" i="49"/>
  <c r="M304" i="49"/>
  <c r="N304" i="49"/>
  <c r="O304" i="49"/>
  <c r="P304" i="49"/>
  <c r="Q304" i="49"/>
  <c r="R304" i="49"/>
  <c r="S304" i="49"/>
  <c r="T304" i="49"/>
  <c r="U304" i="49"/>
  <c r="V304" i="49"/>
  <c r="W304" i="49"/>
  <c r="X304" i="49"/>
  <c r="Y304" i="49"/>
  <c r="Z304" i="49"/>
  <c r="AA304" i="49"/>
  <c r="AB304" i="49"/>
  <c r="AC304" i="49"/>
  <c r="AD304" i="49"/>
  <c r="M305" i="49"/>
  <c r="N305" i="49"/>
  <c r="O305" i="49"/>
  <c r="P305" i="49"/>
  <c r="Q305" i="49"/>
  <c r="R305" i="49"/>
  <c r="S305" i="49"/>
  <c r="T305" i="49"/>
  <c r="U305" i="49"/>
  <c r="V305" i="49"/>
  <c r="W305" i="49"/>
  <c r="X305" i="49"/>
  <c r="Y305" i="49"/>
  <c r="Z305" i="49"/>
  <c r="AA305" i="49"/>
  <c r="AB305" i="49"/>
  <c r="AC305" i="49"/>
  <c r="AD305" i="49"/>
  <c r="M306" i="49"/>
  <c r="N306" i="49"/>
  <c r="O306" i="49"/>
  <c r="P306" i="49"/>
  <c r="Q306" i="49"/>
  <c r="R306" i="49"/>
  <c r="S306" i="49"/>
  <c r="T306" i="49"/>
  <c r="U306" i="49"/>
  <c r="V306" i="49"/>
  <c r="W306" i="49"/>
  <c r="X306" i="49"/>
  <c r="Y306" i="49"/>
  <c r="Z306" i="49"/>
  <c r="AA306" i="49"/>
  <c r="AB306" i="49"/>
  <c r="AC306" i="49"/>
  <c r="AD306" i="49"/>
  <c r="M307" i="49"/>
  <c r="N307" i="49"/>
  <c r="O307" i="49"/>
  <c r="P307" i="49"/>
  <c r="Q307" i="49"/>
  <c r="R307" i="49"/>
  <c r="S307" i="49"/>
  <c r="T307" i="49"/>
  <c r="U307" i="49"/>
  <c r="V307" i="49"/>
  <c r="W307" i="49"/>
  <c r="X307" i="49"/>
  <c r="Y307" i="49"/>
  <c r="Z307" i="49"/>
  <c r="AA307" i="49"/>
  <c r="AB307" i="49"/>
  <c r="AC307" i="49"/>
  <c r="AD307" i="49"/>
  <c r="M308" i="49"/>
  <c r="N308" i="49"/>
  <c r="O308" i="49"/>
  <c r="P308" i="49"/>
  <c r="Q308" i="49"/>
  <c r="R308" i="49"/>
  <c r="S308" i="49"/>
  <c r="T308" i="49"/>
  <c r="U308" i="49"/>
  <c r="V308" i="49"/>
  <c r="W308" i="49"/>
  <c r="X308" i="49"/>
  <c r="Y308" i="49"/>
  <c r="Z308" i="49"/>
  <c r="AA308" i="49"/>
  <c r="AB308" i="49"/>
  <c r="AC308" i="49"/>
  <c r="AD308" i="49"/>
  <c r="M309" i="49"/>
  <c r="N309" i="49"/>
  <c r="O309" i="49"/>
  <c r="P309" i="49"/>
  <c r="Q309" i="49"/>
  <c r="R309" i="49"/>
  <c r="S309" i="49"/>
  <c r="T309" i="49"/>
  <c r="U309" i="49"/>
  <c r="V309" i="49"/>
  <c r="W309" i="49"/>
  <c r="X309" i="49"/>
  <c r="Y309" i="49"/>
  <c r="Z309" i="49"/>
  <c r="AA309" i="49"/>
  <c r="AB309" i="49"/>
  <c r="AC309" i="49"/>
  <c r="AD309" i="49"/>
  <c r="M310" i="49"/>
  <c r="N310" i="49"/>
  <c r="O310" i="49"/>
  <c r="P310" i="49"/>
  <c r="Q310" i="49"/>
  <c r="R310" i="49"/>
  <c r="S310" i="49"/>
  <c r="T310" i="49"/>
  <c r="U310" i="49"/>
  <c r="V310" i="49"/>
  <c r="W310" i="49"/>
  <c r="X310" i="49"/>
  <c r="Y310" i="49"/>
  <c r="Z310" i="49"/>
  <c r="AA310" i="49"/>
  <c r="AB310" i="49"/>
  <c r="AC310" i="49"/>
  <c r="AD310" i="49"/>
  <c r="M311" i="49"/>
  <c r="N311" i="49"/>
  <c r="O311" i="49"/>
  <c r="P311" i="49"/>
  <c r="Q311" i="49"/>
  <c r="R311" i="49"/>
  <c r="S311" i="49"/>
  <c r="T311" i="49"/>
  <c r="U311" i="49"/>
  <c r="V311" i="49"/>
  <c r="W311" i="49"/>
  <c r="X311" i="49"/>
  <c r="Y311" i="49"/>
  <c r="Z311" i="49"/>
  <c r="AA311" i="49"/>
  <c r="AB311" i="49"/>
  <c r="AC311" i="49"/>
  <c r="AD311" i="49"/>
  <c r="M312" i="49"/>
  <c r="N312" i="49"/>
  <c r="O312" i="49"/>
  <c r="P312" i="49"/>
  <c r="Q312" i="49"/>
  <c r="R312" i="49"/>
  <c r="S312" i="49"/>
  <c r="T312" i="49"/>
  <c r="U312" i="49"/>
  <c r="V312" i="49"/>
  <c r="W312" i="49"/>
  <c r="X312" i="49"/>
  <c r="Y312" i="49"/>
  <c r="Z312" i="49"/>
  <c r="AA312" i="49"/>
  <c r="AB312" i="49"/>
  <c r="AC312" i="49"/>
  <c r="AD312" i="49"/>
  <c r="M313" i="49"/>
  <c r="N313" i="49"/>
  <c r="O313" i="49"/>
  <c r="P313" i="49"/>
  <c r="Q313" i="49"/>
  <c r="R313" i="49"/>
  <c r="S313" i="49"/>
  <c r="T313" i="49"/>
  <c r="U313" i="49"/>
  <c r="V313" i="49"/>
  <c r="W313" i="49"/>
  <c r="X313" i="49"/>
  <c r="Y313" i="49"/>
  <c r="Z313" i="49"/>
  <c r="AA313" i="49"/>
  <c r="AB313" i="49"/>
  <c r="AC313" i="49"/>
  <c r="AD313" i="49"/>
  <c r="M314" i="49"/>
  <c r="N314" i="49"/>
  <c r="O314" i="49"/>
  <c r="P314" i="49"/>
  <c r="Q314" i="49"/>
  <c r="R314" i="49"/>
  <c r="S314" i="49"/>
  <c r="T314" i="49"/>
  <c r="U314" i="49"/>
  <c r="V314" i="49"/>
  <c r="W314" i="49"/>
  <c r="X314" i="49"/>
  <c r="Y314" i="49"/>
  <c r="Z314" i="49"/>
  <c r="AA314" i="49"/>
  <c r="AB314" i="49"/>
  <c r="AC314" i="49"/>
  <c r="AD314" i="49"/>
  <c r="M315" i="49"/>
  <c r="N315" i="49"/>
  <c r="O315" i="49"/>
  <c r="P315" i="49"/>
  <c r="Q315" i="49"/>
  <c r="R315" i="49"/>
  <c r="S315" i="49"/>
  <c r="T315" i="49"/>
  <c r="U315" i="49"/>
  <c r="V315" i="49"/>
  <c r="W315" i="49"/>
  <c r="X315" i="49"/>
  <c r="Y315" i="49"/>
  <c r="Z315" i="49"/>
  <c r="AA315" i="49"/>
  <c r="AB315" i="49"/>
  <c r="AC315" i="49"/>
  <c r="AD315" i="49"/>
  <c r="M316" i="49"/>
  <c r="N316" i="49"/>
  <c r="O316" i="49"/>
  <c r="P316" i="49"/>
  <c r="Q316" i="49"/>
  <c r="R316" i="49"/>
  <c r="S316" i="49"/>
  <c r="T316" i="49"/>
  <c r="U316" i="49"/>
  <c r="V316" i="49"/>
  <c r="W316" i="49"/>
  <c r="X316" i="49"/>
  <c r="Y316" i="49"/>
  <c r="Z316" i="49"/>
  <c r="AA316" i="49"/>
  <c r="AB316" i="49"/>
  <c r="AC316" i="49"/>
  <c r="AD316" i="49"/>
  <c r="M317" i="49"/>
  <c r="N317" i="49"/>
  <c r="O317" i="49"/>
  <c r="P317" i="49"/>
  <c r="Q317" i="49"/>
  <c r="R317" i="49"/>
  <c r="S317" i="49"/>
  <c r="T317" i="49"/>
  <c r="U317" i="49"/>
  <c r="V317" i="49"/>
  <c r="W317" i="49"/>
  <c r="X317" i="49"/>
  <c r="Y317" i="49"/>
  <c r="Z317" i="49"/>
  <c r="AA317" i="49"/>
  <c r="AB317" i="49"/>
  <c r="AC317" i="49"/>
  <c r="AD317" i="49"/>
  <c r="M318" i="49"/>
  <c r="N318" i="49"/>
  <c r="O318" i="49"/>
  <c r="P318" i="49"/>
  <c r="Q318" i="49"/>
  <c r="R318" i="49"/>
  <c r="S318" i="49"/>
  <c r="T318" i="49"/>
  <c r="U318" i="49"/>
  <c r="V318" i="49"/>
  <c r="W318" i="49"/>
  <c r="X318" i="49"/>
  <c r="Y318" i="49"/>
  <c r="Z318" i="49"/>
  <c r="AA318" i="49"/>
  <c r="AB318" i="49"/>
  <c r="AC318" i="49"/>
  <c r="AD318" i="49"/>
  <c r="M319" i="49"/>
  <c r="N319" i="49"/>
  <c r="O319" i="49"/>
  <c r="P319" i="49"/>
  <c r="Q319" i="49"/>
  <c r="R319" i="49"/>
  <c r="S319" i="49"/>
  <c r="T319" i="49"/>
  <c r="U319" i="49"/>
  <c r="V319" i="49"/>
  <c r="W319" i="49"/>
  <c r="X319" i="49"/>
  <c r="Y319" i="49"/>
  <c r="Z319" i="49"/>
  <c r="AA319" i="49"/>
  <c r="AB319" i="49"/>
  <c r="AC319" i="49"/>
  <c r="AD319" i="49"/>
  <c r="M320" i="49"/>
  <c r="N320" i="49"/>
  <c r="O320" i="49"/>
  <c r="P320" i="49"/>
  <c r="Q320" i="49"/>
  <c r="R320" i="49"/>
  <c r="S320" i="49"/>
  <c r="T320" i="49"/>
  <c r="U320" i="49"/>
  <c r="V320" i="49"/>
  <c r="W320" i="49"/>
  <c r="X320" i="49"/>
  <c r="Y320" i="49"/>
  <c r="Z320" i="49"/>
  <c r="AA320" i="49"/>
  <c r="AB320" i="49"/>
  <c r="AC320" i="49"/>
  <c r="AD320" i="49"/>
  <c r="M321" i="49"/>
  <c r="N321" i="49"/>
  <c r="O321" i="49"/>
  <c r="P321" i="49"/>
  <c r="Q321" i="49"/>
  <c r="R321" i="49"/>
  <c r="S321" i="49"/>
  <c r="T321" i="49"/>
  <c r="U321" i="49"/>
  <c r="V321" i="49"/>
  <c r="W321" i="49"/>
  <c r="X321" i="49"/>
  <c r="Y321" i="49"/>
  <c r="Z321" i="49"/>
  <c r="AA321" i="49"/>
  <c r="AB321" i="49"/>
  <c r="AC321" i="49"/>
  <c r="AD321" i="49"/>
  <c r="M322" i="49"/>
  <c r="N322" i="49"/>
  <c r="O322" i="49"/>
  <c r="P322" i="49"/>
  <c r="Q322" i="49"/>
  <c r="R322" i="49"/>
  <c r="S322" i="49"/>
  <c r="T322" i="49"/>
  <c r="U322" i="49"/>
  <c r="V322" i="49"/>
  <c r="W322" i="49"/>
  <c r="X322" i="49"/>
  <c r="Y322" i="49"/>
  <c r="Z322" i="49"/>
  <c r="AA322" i="49"/>
  <c r="AB322" i="49"/>
  <c r="AC322" i="49"/>
  <c r="AD322" i="49"/>
  <c r="M323" i="49"/>
  <c r="N323" i="49"/>
  <c r="O323" i="49"/>
  <c r="P323" i="49"/>
  <c r="Q323" i="49"/>
  <c r="R323" i="49"/>
  <c r="S323" i="49"/>
  <c r="T323" i="49"/>
  <c r="U323" i="49"/>
  <c r="V323" i="49"/>
  <c r="W323" i="49"/>
  <c r="X323" i="49"/>
  <c r="Y323" i="49"/>
  <c r="Z323" i="49"/>
  <c r="AA323" i="49"/>
  <c r="AB323" i="49"/>
  <c r="AC323" i="49"/>
  <c r="AD323" i="49"/>
  <c r="M324" i="49"/>
  <c r="N324" i="49"/>
  <c r="O324" i="49"/>
  <c r="P324" i="49"/>
  <c r="Q324" i="49"/>
  <c r="R324" i="49"/>
  <c r="S324" i="49"/>
  <c r="T324" i="49"/>
  <c r="U324" i="49"/>
  <c r="V324" i="49"/>
  <c r="W324" i="49"/>
  <c r="X324" i="49"/>
  <c r="Y324" i="49"/>
  <c r="Z324" i="49"/>
  <c r="AA324" i="49"/>
  <c r="AB324" i="49"/>
  <c r="AC324" i="49"/>
  <c r="AD324" i="49"/>
  <c r="M325" i="49"/>
  <c r="N325" i="49"/>
  <c r="O325" i="49"/>
  <c r="P325" i="49"/>
  <c r="Q325" i="49"/>
  <c r="R325" i="49"/>
  <c r="S325" i="49"/>
  <c r="T325" i="49"/>
  <c r="U325" i="49"/>
  <c r="V325" i="49"/>
  <c r="W325" i="49"/>
  <c r="X325" i="49"/>
  <c r="Y325" i="49"/>
  <c r="Z325" i="49"/>
  <c r="AA325" i="49"/>
  <c r="AB325" i="49"/>
  <c r="AC325" i="49"/>
  <c r="AD325" i="49"/>
  <c r="M326" i="49"/>
  <c r="N326" i="49"/>
  <c r="O326" i="49"/>
  <c r="P326" i="49"/>
  <c r="Q326" i="49"/>
  <c r="R326" i="49"/>
  <c r="S326" i="49"/>
  <c r="T326" i="49"/>
  <c r="U326" i="49"/>
  <c r="V326" i="49"/>
  <c r="W326" i="49"/>
  <c r="X326" i="49"/>
  <c r="Y326" i="49"/>
  <c r="Z326" i="49"/>
  <c r="AA326" i="49"/>
  <c r="AB326" i="49"/>
  <c r="AC326" i="49"/>
  <c r="AD326" i="49"/>
  <c r="M327" i="49"/>
  <c r="N327" i="49"/>
  <c r="O327" i="49"/>
  <c r="P327" i="49"/>
  <c r="Q327" i="49"/>
  <c r="R327" i="49"/>
  <c r="S327" i="49"/>
  <c r="T327" i="49"/>
  <c r="U327" i="49"/>
  <c r="V327" i="49"/>
  <c r="W327" i="49"/>
  <c r="X327" i="49"/>
  <c r="Y327" i="49"/>
  <c r="Z327" i="49"/>
  <c r="AA327" i="49"/>
  <c r="AB327" i="49"/>
  <c r="AC327" i="49"/>
  <c r="AD327" i="49"/>
  <c r="M328" i="49"/>
  <c r="N328" i="49"/>
  <c r="O328" i="49"/>
  <c r="P328" i="49"/>
  <c r="Q328" i="49"/>
  <c r="R328" i="49"/>
  <c r="S328" i="49"/>
  <c r="T328" i="49"/>
  <c r="U328" i="49"/>
  <c r="V328" i="49"/>
  <c r="W328" i="49"/>
  <c r="X328" i="49"/>
  <c r="Y328" i="49"/>
  <c r="Z328" i="49"/>
  <c r="AA328" i="49"/>
  <c r="AB328" i="49"/>
  <c r="AC328" i="49"/>
  <c r="AD328" i="49"/>
  <c r="M329" i="49"/>
  <c r="N329" i="49"/>
  <c r="O329" i="49"/>
  <c r="P329" i="49"/>
  <c r="Q329" i="49"/>
  <c r="R329" i="49"/>
  <c r="S329" i="49"/>
  <c r="T329" i="49"/>
  <c r="U329" i="49"/>
  <c r="V329" i="49"/>
  <c r="W329" i="49"/>
  <c r="X329" i="49"/>
  <c r="Y329" i="49"/>
  <c r="Z329" i="49"/>
  <c r="AA329" i="49"/>
  <c r="AB329" i="49"/>
  <c r="AC329" i="49"/>
  <c r="AD329" i="49"/>
  <c r="M330" i="49"/>
  <c r="N330" i="49"/>
  <c r="O330" i="49"/>
  <c r="P330" i="49"/>
  <c r="Q330" i="49"/>
  <c r="R330" i="49"/>
  <c r="S330" i="49"/>
  <c r="T330" i="49"/>
  <c r="U330" i="49"/>
  <c r="V330" i="49"/>
  <c r="W330" i="49"/>
  <c r="X330" i="49"/>
  <c r="Y330" i="49"/>
  <c r="Z330" i="49"/>
  <c r="AA330" i="49"/>
  <c r="AB330" i="49"/>
  <c r="AC330" i="49"/>
  <c r="AD330" i="49"/>
  <c r="M331" i="49"/>
  <c r="N331" i="49"/>
  <c r="O331" i="49"/>
  <c r="P331" i="49"/>
  <c r="Q331" i="49"/>
  <c r="R331" i="49"/>
  <c r="S331" i="49"/>
  <c r="T331" i="49"/>
  <c r="U331" i="49"/>
  <c r="V331" i="49"/>
  <c r="W331" i="49"/>
  <c r="X331" i="49"/>
  <c r="Y331" i="49"/>
  <c r="Z331" i="49"/>
  <c r="AA331" i="49"/>
  <c r="AB331" i="49"/>
  <c r="AC331" i="49"/>
  <c r="AD331" i="49"/>
  <c r="M332" i="49"/>
  <c r="N332" i="49"/>
  <c r="O332" i="49"/>
  <c r="P332" i="49"/>
  <c r="Q332" i="49"/>
  <c r="R332" i="49"/>
  <c r="S332" i="49"/>
  <c r="T332" i="49"/>
  <c r="U332" i="49"/>
  <c r="V332" i="49"/>
  <c r="W332" i="49"/>
  <c r="X332" i="49"/>
  <c r="Y332" i="49"/>
  <c r="Z332" i="49"/>
  <c r="AA332" i="49"/>
  <c r="AB332" i="49"/>
  <c r="AC332" i="49"/>
  <c r="AD332" i="49"/>
  <c r="M333" i="49"/>
  <c r="N333" i="49"/>
  <c r="O333" i="49"/>
  <c r="P333" i="49"/>
  <c r="Q333" i="49"/>
  <c r="R333" i="49"/>
  <c r="S333" i="49"/>
  <c r="T333" i="49"/>
  <c r="U333" i="49"/>
  <c r="V333" i="49"/>
  <c r="W333" i="49"/>
  <c r="X333" i="49"/>
  <c r="Y333" i="49"/>
  <c r="Z333" i="49"/>
  <c r="AA333" i="49"/>
  <c r="AB333" i="49"/>
  <c r="AC333" i="49"/>
  <c r="AD333" i="49"/>
  <c r="M334" i="49"/>
  <c r="N334" i="49"/>
  <c r="O334" i="49"/>
  <c r="P334" i="49"/>
  <c r="Q334" i="49"/>
  <c r="R334" i="49"/>
  <c r="S334" i="49"/>
  <c r="T334" i="49"/>
  <c r="U334" i="49"/>
  <c r="V334" i="49"/>
  <c r="W334" i="49"/>
  <c r="X334" i="49"/>
  <c r="Y334" i="49"/>
  <c r="Z334" i="49"/>
  <c r="AA334" i="49"/>
  <c r="AB334" i="49"/>
  <c r="AC334" i="49"/>
  <c r="AD334" i="49"/>
  <c r="M335" i="49"/>
  <c r="N335" i="49"/>
  <c r="O335" i="49"/>
  <c r="P335" i="49"/>
  <c r="Q335" i="49"/>
  <c r="R335" i="49"/>
  <c r="S335" i="49"/>
  <c r="T335" i="49"/>
  <c r="U335" i="49"/>
  <c r="V335" i="49"/>
  <c r="W335" i="49"/>
  <c r="X335" i="49"/>
  <c r="Y335" i="49"/>
  <c r="Z335" i="49"/>
  <c r="AA335" i="49"/>
  <c r="AB335" i="49"/>
  <c r="AC335" i="49"/>
  <c r="AD335" i="49"/>
  <c r="M336" i="49"/>
  <c r="N336" i="49"/>
  <c r="O336" i="49"/>
  <c r="P336" i="49"/>
  <c r="Q336" i="49"/>
  <c r="R336" i="49"/>
  <c r="S336" i="49"/>
  <c r="T336" i="49"/>
  <c r="U336" i="49"/>
  <c r="V336" i="49"/>
  <c r="W336" i="49"/>
  <c r="X336" i="49"/>
  <c r="Y336" i="49"/>
  <c r="Z336" i="49"/>
  <c r="AA336" i="49"/>
  <c r="AB336" i="49"/>
  <c r="AC336" i="49"/>
  <c r="AD336" i="49"/>
  <c r="M337" i="49"/>
  <c r="N337" i="49"/>
  <c r="O337" i="49"/>
  <c r="P337" i="49"/>
  <c r="Q337" i="49"/>
  <c r="R337" i="49"/>
  <c r="S337" i="49"/>
  <c r="T337" i="49"/>
  <c r="U337" i="49"/>
  <c r="V337" i="49"/>
  <c r="W337" i="49"/>
  <c r="X337" i="49"/>
  <c r="Y337" i="49"/>
  <c r="Z337" i="49"/>
  <c r="AA337" i="49"/>
  <c r="AB337" i="49"/>
  <c r="AC337" i="49"/>
  <c r="AD337" i="49"/>
  <c r="M338" i="49"/>
  <c r="N338" i="49"/>
  <c r="O338" i="49"/>
  <c r="P338" i="49"/>
  <c r="Q338" i="49"/>
  <c r="R338" i="49"/>
  <c r="S338" i="49"/>
  <c r="T338" i="49"/>
  <c r="U338" i="49"/>
  <c r="V338" i="49"/>
  <c r="W338" i="49"/>
  <c r="X338" i="49"/>
  <c r="Y338" i="49"/>
  <c r="Z338" i="49"/>
  <c r="AA338" i="49"/>
  <c r="AB338" i="49"/>
  <c r="AC338" i="49"/>
  <c r="AD338" i="49"/>
  <c r="M339" i="49"/>
  <c r="N339" i="49"/>
  <c r="O339" i="49"/>
  <c r="P339" i="49"/>
  <c r="Q339" i="49"/>
  <c r="R339" i="49"/>
  <c r="S339" i="49"/>
  <c r="T339" i="49"/>
  <c r="U339" i="49"/>
  <c r="V339" i="49"/>
  <c r="W339" i="49"/>
  <c r="X339" i="49"/>
  <c r="Y339" i="49"/>
  <c r="Z339" i="49"/>
  <c r="AA339" i="49"/>
  <c r="AB339" i="49"/>
  <c r="AC339" i="49"/>
  <c r="AD339" i="49"/>
  <c r="M340" i="49"/>
  <c r="N340" i="49"/>
  <c r="O340" i="49"/>
  <c r="P340" i="49"/>
  <c r="Q340" i="49"/>
  <c r="R340" i="49"/>
  <c r="S340" i="49"/>
  <c r="T340" i="49"/>
  <c r="U340" i="49"/>
  <c r="V340" i="49"/>
  <c r="W340" i="49"/>
  <c r="X340" i="49"/>
  <c r="Y340" i="49"/>
  <c r="Z340" i="49"/>
  <c r="AA340" i="49"/>
  <c r="AB340" i="49"/>
  <c r="AC340" i="49"/>
  <c r="AD340" i="49"/>
  <c r="M341" i="49"/>
  <c r="N341" i="49"/>
  <c r="O341" i="49"/>
  <c r="P341" i="49"/>
  <c r="Q341" i="49"/>
  <c r="R341" i="49"/>
  <c r="S341" i="49"/>
  <c r="T341" i="49"/>
  <c r="U341" i="49"/>
  <c r="V341" i="49"/>
  <c r="W341" i="49"/>
  <c r="X341" i="49"/>
  <c r="Y341" i="49"/>
  <c r="Z341" i="49"/>
  <c r="AA341" i="49"/>
  <c r="AB341" i="49"/>
  <c r="AC341" i="49"/>
  <c r="AD341" i="49"/>
  <c r="M342" i="49"/>
  <c r="N342" i="49"/>
  <c r="O342" i="49"/>
  <c r="P342" i="49"/>
  <c r="Q342" i="49"/>
  <c r="R342" i="49"/>
  <c r="S342" i="49"/>
  <c r="T342" i="49"/>
  <c r="U342" i="49"/>
  <c r="V342" i="49"/>
  <c r="W342" i="49"/>
  <c r="X342" i="49"/>
  <c r="Y342" i="49"/>
  <c r="Z342" i="49"/>
  <c r="AA342" i="49"/>
  <c r="AB342" i="49"/>
  <c r="AC342" i="49"/>
  <c r="AD342" i="49"/>
  <c r="M343" i="49"/>
  <c r="N343" i="49"/>
  <c r="O343" i="49"/>
  <c r="P343" i="49"/>
  <c r="Q343" i="49"/>
  <c r="R343" i="49"/>
  <c r="S343" i="49"/>
  <c r="T343" i="49"/>
  <c r="U343" i="49"/>
  <c r="V343" i="49"/>
  <c r="W343" i="49"/>
  <c r="X343" i="49"/>
  <c r="Y343" i="49"/>
  <c r="Z343" i="49"/>
  <c r="AA343" i="49"/>
  <c r="AB343" i="49"/>
  <c r="AC343" i="49"/>
  <c r="AD343" i="49"/>
  <c r="M344" i="49"/>
  <c r="N344" i="49"/>
  <c r="O344" i="49"/>
  <c r="P344" i="49"/>
  <c r="Q344" i="49"/>
  <c r="R344" i="49"/>
  <c r="S344" i="49"/>
  <c r="T344" i="49"/>
  <c r="U344" i="49"/>
  <c r="V344" i="49"/>
  <c r="W344" i="49"/>
  <c r="X344" i="49"/>
  <c r="Y344" i="49"/>
  <c r="Z344" i="49"/>
  <c r="AA344" i="49"/>
  <c r="AB344" i="49"/>
  <c r="AC344" i="49"/>
  <c r="AD344" i="49"/>
  <c r="M345" i="49"/>
  <c r="N345" i="49"/>
  <c r="O345" i="49"/>
  <c r="P345" i="49"/>
  <c r="Q345" i="49"/>
  <c r="R345" i="49"/>
  <c r="S345" i="49"/>
  <c r="T345" i="49"/>
  <c r="U345" i="49"/>
  <c r="V345" i="49"/>
  <c r="W345" i="49"/>
  <c r="X345" i="49"/>
  <c r="Y345" i="49"/>
  <c r="Z345" i="49"/>
  <c r="AA345" i="49"/>
  <c r="AB345" i="49"/>
  <c r="AC345" i="49"/>
  <c r="AD345" i="49"/>
  <c r="M346" i="49"/>
  <c r="N346" i="49"/>
  <c r="O346" i="49"/>
  <c r="P346" i="49"/>
  <c r="Q346" i="49"/>
  <c r="R346" i="49"/>
  <c r="S346" i="49"/>
  <c r="T346" i="49"/>
  <c r="U346" i="49"/>
  <c r="V346" i="49"/>
  <c r="W346" i="49"/>
  <c r="X346" i="49"/>
  <c r="Y346" i="49"/>
  <c r="Z346" i="49"/>
  <c r="AA346" i="49"/>
  <c r="AB346" i="49"/>
  <c r="AC346" i="49"/>
  <c r="AD346" i="49"/>
  <c r="M347" i="49"/>
  <c r="N347" i="49"/>
  <c r="O347" i="49"/>
  <c r="P347" i="49"/>
  <c r="Q347" i="49"/>
  <c r="R347" i="49"/>
  <c r="S347" i="49"/>
  <c r="T347" i="49"/>
  <c r="U347" i="49"/>
  <c r="V347" i="49"/>
  <c r="W347" i="49"/>
  <c r="X347" i="49"/>
  <c r="Y347" i="49"/>
  <c r="Z347" i="49"/>
  <c r="AA347" i="49"/>
  <c r="AB347" i="49"/>
  <c r="AC347" i="49"/>
  <c r="AD347" i="49"/>
  <c r="M348" i="49"/>
  <c r="N348" i="49"/>
  <c r="O348" i="49"/>
  <c r="P348" i="49"/>
  <c r="Q348" i="49"/>
  <c r="R348" i="49"/>
  <c r="S348" i="49"/>
  <c r="T348" i="49"/>
  <c r="U348" i="49"/>
  <c r="V348" i="49"/>
  <c r="W348" i="49"/>
  <c r="X348" i="49"/>
  <c r="Y348" i="49"/>
  <c r="Z348" i="49"/>
  <c r="AA348" i="49"/>
  <c r="AB348" i="49"/>
  <c r="AC348" i="49"/>
  <c r="AD348" i="49"/>
  <c r="M349" i="49"/>
  <c r="N349" i="49"/>
  <c r="O349" i="49"/>
  <c r="P349" i="49"/>
  <c r="Q349" i="49"/>
  <c r="R349" i="49"/>
  <c r="S349" i="49"/>
  <c r="T349" i="49"/>
  <c r="U349" i="49"/>
  <c r="V349" i="49"/>
  <c r="W349" i="49"/>
  <c r="X349" i="49"/>
  <c r="Y349" i="49"/>
  <c r="Z349" i="49"/>
  <c r="AA349" i="49"/>
  <c r="AB349" i="49"/>
  <c r="AC349" i="49"/>
  <c r="AD349" i="49"/>
  <c r="M350" i="49"/>
  <c r="N350" i="49"/>
  <c r="O350" i="49"/>
  <c r="P350" i="49"/>
  <c r="Q350" i="49"/>
  <c r="R350" i="49"/>
  <c r="S350" i="49"/>
  <c r="T350" i="49"/>
  <c r="U350" i="49"/>
  <c r="V350" i="49"/>
  <c r="W350" i="49"/>
  <c r="X350" i="49"/>
  <c r="Y350" i="49"/>
  <c r="Z350" i="49"/>
  <c r="AA350" i="49"/>
  <c r="AB350" i="49"/>
  <c r="AC350" i="49"/>
  <c r="AD350" i="49"/>
  <c r="M351" i="49"/>
  <c r="N351" i="49"/>
  <c r="O351" i="49"/>
  <c r="P351" i="49"/>
  <c r="Q351" i="49"/>
  <c r="R351" i="49"/>
  <c r="S351" i="49"/>
  <c r="T351" i="49"/>
  <c r="U351" i="49"/>
  <c r="V351" i="49"/>
  <c r="W351" i="49"/>
  <c r="X351" i="49"/>
  <c r="Y351" i="49"/>
  <c r="Z351" i="49"/>
  <c r="AA351" i="49"/>
  <c r="AB351" i="49"/>
  <c r="AC351" i="49"/>
  <c r="AD351" i="49"/>
  <c r="M352" i="49"/>
  <c r="N352" i="49"/>
  <c r="O352" i="49"/>
  <c r="P352" i="49"/>
  <c r="Q352" i="49"/>
  <c r="R352" i="49"/>
  <c r="S352" i="49"/>
  <c r="T352" i="49"/>
  <c r="U352" i="49"/>
  <c r="V352" i="49"/>
  <c r="W352" i="49"/>
  <c r="X352" i="49"/>
  <c r="Y352" i="49"/>
  <c r="Z352" i="49"/>
  <c r="AA352" i="49"/>
  <c r="AB352" i="49"/>
  <c r="AC352" i="49"/>
  <c r="AD352" i="49"/>
  <c r="M353" i="49"/>
  <c r="N353" i="49"/>
  <c r="O353" i="49"/>
  <c r="P353" i="49"/>
  <c r="Q353" i="49"/>
  <c r="R353" i="49"/>
  <c r="S353" i="49"/>
  <c r="T353" i="49"/>
  <c r="U353" i="49"/>
  <c r="V353" i="49"/>
  <c r="W353" i="49"/>
  <c r="X353" i="49"/>
  <c r="Y353" i="49"/>
  <c r="Z353" i="49"/>
  <c r="AA353" i="49"/>
  <c r="AB353" i="49"/>
  <c r="AC353" i="49"/>
  <c r="AD353" i="49"/>
  <c r="M354" i="49"/>
  <c r="N354" i="49"/>
  <c r="O354" i="49"/>
  <c r="P354" i="49"/>
  <c r="Q354" i="49"/>
  <c r="R354" i="49"/>
  <c r="S354" i="49"/>
  <c r="T354" i="49"/>
  <c r="U354" i="49"/>
  <c r="V354" i="49"/>
  <c r="W354" i="49"/>
  <c r="X354" i="49"/>
  <c r="Y354" i="49"/>
  <c r="Z354" i="49"/>
  <c r="AA354" i="49"/>
  <c r="AB354" i="49"/>
  <c r="AC354" i="49"/>
  <c r="AD354" i="49"/>
  <c r="M355" i="49"/>
  <c r="N355" i="49"/>
  <c r="O355" i="49"/>
  <c r="P355" i="49"/>
  <c r="Q355" i="49"/>
  <c r="R355" i="49"/>
  <c r="S355" i="49"/>
  <c r="T355" i="49"/>
  <c r="U355" i="49"/>
  <c r="V355" i="49"/>
  <c r="W355" i="49"/>
  <c r="X355" i="49"/>
  <c r="Y355" i="49"/>
  <c r="Z355" i="49"/>
  <c r="AA355" i="49"/>
  <c r="AB355" i="49"/>
  <c r="AC355" i="49"/>
  <c r="AD355" i="49"/>
  <c r="M356" i="49"/>
  <c r="N356" i="49"/>
  <c r="O356" i="49"/>
  <c r="P356" i="49"/>
  <c r="Q356" i="49"/>
  <c r="R356" i="49"/>
  <c r="S356" i="49"/>
  <c r="T356" i="49"/>
  <c r="U356" i="49"/>
  <c r="V356" i="49"/>
  <c r="W356" i="49"/>
  <c r="X356" i="49"/>
  <c r="Y356" i="49"/>
  <c r="Z356" i="49"/>
  <c r="AA356" i="49"/>
  <c r="AB356" i="49"/>
  <c r="AC356" i="49"/>
  <c r="AD356" i="49"/>
  <c r="M358" i="49"/>
  <c r="N358" i="49"/>
  <c r="O358" i="49"/>
  <c r="P358" i="49"/>
  <c r="Q358" i="49"/>
  <c r="R358" i="49"/>
  <c r="S358" i="49"/>
  <c r="T358" i="49"/>
  <c r="U358" i="49"/>
  <c r="V358" i="49"/>
  <c r="W358" i="49"/>
  <c r="X358" i="49"/>
  <c r="Y358" i="49"/>
  <c r="Z358" i="49"/>
  <c r="AA358" i="49"/>
  <c r="AB358" i="49"/>
  <c r="AC358" i="49"/>
  <c r="AD358" i="49"/>
  <c r="M359" i="49"/>
  <c r="N359" i="49"/>
  <c r="O359" i="49"/>
  <c r="P359" i="49"/>
  <c r="Q359" i="49"/>
  <c r="R359" i="49"/>
  <c r="S359" i="49"/>
  <c r="T359" i="49"/>
  <c r="U359" i="49"/>
  <c r="V359" i="49"/>
  <c r="W359" i="49"/>
  <c r="X359" i="49"/>
  <c r="Y359" i="49"/>
  <c r="Z359" i="49"/>
  <c r="AA359" i="49"/>
  <c r="AB359" i="49"/>
  <c r="AC359" i="49"/>
  <c r="AD359" i="49"/>
  <c r="M360" i="49"/>
  <c r="N360" i="50" s="1"/>
  <c r="N360" i="49"/>
  <c r="O360" i="50" s="1"/>
  <c r="O360" i="49"/>
  <c r="P360" i="50" s="1"/>
  <c r="P360" i="49"/>
  <c r="Q360" i="50" s="1"/>
  <c r="R360" i="49"/>
  <c r="S360" i="50" s="1"/>
  <c r="S360" i="49"/>
  <c r="T360" i="50" s="1"/>
  <c r="T360" i="49"/>
  <c r="U360" i="50" s="1"/>
  <c r="U360" i="49"/>
  <c r="V360" i="50" s="1"/>
  <c r="W360" i="49"/>
  <c r="X360" i="50" s="1"/>
  <c r="X360" i="49"/>
  <c r="Y360" i="50" s="1"/>
  <c r="Y360" i="49"/>
  <c r="Z360" i="50" s="1"/>
  <c r="Z360" i="49"/>
  <c r="AA360" i="50" s="1"/>
  <c r="AA360" i="49"/>
  <c r="AB360" i="50" s="1"/>
  <c r="AB360" i="49"/>
  <c r="AC360" i="50" s="1"/>
  <c r="M361" i="49"/>
  <c r="N361" i="49"/>
  <c r="O361" i="49"/>
  <c r="P361" i="49"/>
  <c r="Q361" i="49"/>
  <c r="R361" i="49"/>
  <c r="S361" i="49"/>
  <c r="T361" i="49"/>
  <c r="U361" i="49"/>
  <c r="V361" i="49"/>
  <c r="W361" i="49"/>
  <c r="X361" i="49"/>
  <c r="Y361" i="49"/>
  <c r="Z361" i="49"/>
  <c r="AA361" i="49"/>
  <c r="AB361" i="49"/>
  <c r="AC361" i="49"/>
  <c r="AD361" i="49"/>
  <c r="M362" i="49"/>
  <c r="N362" i="49"/>
  <c r="O362" i="49"/>
  <c r="P362" i="49"/>
  <c r="Q362" i="49"/>
  <c r="R362" i="49"/>
  <c r="S362" i="49"/>
  <c r="T362" i="49"/>
  <c r="U362" i="49"/>
  <c r="V362" i="49"/>
  <c r="W362" i="49"/>
  <c r="X362" i="49"/>
  <c r="Y362" i="49"/>
  <c r="Z362" i="49"/>
  <c r="AA362" i="49"/>
  <c r="AB362" i="49"/>
  <c r="AC362" i="49"/>
  <c r="AD362" i="49"/>
  <c r="M363" i="49"/>
  <c r="N363" i="49"/>
  <c r="O363" i="49"/>
  <c r="P363" i="49"/>
  <c r="Q363" i="49"/>
  <c r="R363" i="49"/>
  <c r="S363" i="49"/>
  <c r="T363" i="49"/>
  <c r="U363" i="49"/>
  <c r="V363" i="49"/>
  <c r="W363" i="49"/>
  <c r="X363" i="49"/>
  <c r="Y363" i="49"/>
  <c r="Z363" i="49"/>
  <c r="AA363" i="49"/>
  <c r="AB363" i="49"/>
  <c r="AC363" i="49"/>
  <c r="AD363" i="49"/>
  <c r="M364" i="49"/>
  <c r="N364" i="49"/>
  <c r="O364" i="49"/>
  <c r="P364" i="49"/>
  <c r="Q364" i="49"/>
  <c r="R364" i="49"/>
  <c r="S364" i="49"/>
  <c r="T364" i="49"/>
  <c r="U364" i="49"/>
  <c r="V364" i="49"/>
  <c r="W364" i="49"/>
  <c r="X364" i="49"/>
  <c r="Y364" i="49"/>
  <c r="Z364" i="49"/>
  <c r="AA364" i="49"/>
  <c r="AB364" i="49"/>
  <c r="AC364" i="49"/>
  <c r="AD364" i="49"/>
  <c r="M365" i="49"/>
  <c r="N365" i="49"/>
  <c r="O365" i="49"/>
  <c r="P365" i="49"/>
  <c r="Q365" i="49"/>
  <c r="R365" i="49"/>
  <c r="S365" i="49"/>
  <c r="T365" i="49"/>
  <c r="U365" i="49"/>
  <c r="V365" i="49"/>
  <c r="W365" i="49"/>
  <c r="X365" i="49"/>
  <c r="Y365" i="49"/>
  <c r="Z365" i="49"/>
  <c r="AA365" i="49"/>
  <c r="AB365" i="49"/>
  <c r="AC365" i="49"/>
  <c r="AD365" i="49"/>
  <c r="N258" i="49"/>
  <c r="O258" i="49"/>
  <c r="P258" i="49"/>
  <c r="Q258" i="49"/>
  <c r="R258" i="49"/>
  <c r="S258" i="49"/>
  <c r="T258" i="49"/>
  <c r="U258" i="49"/>
  <c r="V258" i="49"/>
  <c r="W258" i="49"/>
  <c r="X258" i="49"/>
  <c r="Y258" i="49"/>
  <c r="Z258" i="49"/>
  <c r="AA258" i="49"/>
  <c r="AB258" i="49"/>
  <c r="AC258" i="49"/>
  <c r="AD258" i="49"/>
  <c r="M258" i="49"/>
  <c r="I258" i="49"/>
  <c r="H258" i="49"/>
  <c r="G258" i="49"/>
  <c r="F258" i="49"/>
  <c r="E258" i="49"/>
  <c r="D258" i="49"/>
  <c r="M242" i="49"/>
  <c r="N242" i="49"/>
  <c r="O242" i="49"/>
  <c r="P242" i="49"/>
  <c r="Q242" i="49"/>
  <c r="R242" i="49"/>
  <c r="S242" i="49"/>
  <c r="T242" i="49"/>
  <c r="U242" i="49"/>
  <c r="V242" i="49"/>
  <c r="W242" i="49"/>
  <c r="X242" i="49"/>
  <c r="Y242" i="49"/>
  <c r="Z242" i="49"/>
  <c r="AA242" i="49"/>
  <c r="AB242" i="49"/>
  <c r="AC242" i="49"/>
  <c r="AD242" i="49"/>
  <c r="M243" i="49"/>
  <c r="N243" i="49"/>
  <c r="O243" i="49"/>
  <c r="P243" i="49"/>
  <c r="Q243" i="49"/>
  <c r="R243" i="49"/>
  <c r="S243" i="49"/>
  <c r="T243" i="49"/>
  <c r="U243" i="49"/>
  <c r="V243" i="49"/>
  <c r="W243" i="49"/>
  <c r="X243" i="49"/>
  <c r="Y243" i="49"/>
  <c r="Z243" i="49"/>
  <c r="AA243" i="49"/>
  <c r="AB243" i="49"/>
  <c r="AC243" i="49"/>
  <c r="AD243" i="49"/>
  <c r="M244" i="49"/>
  <c r="N244" i="49"/>
  <c r="O244" i="49"/>
  <c r="P244" i="49"/>
  <c r="Q244" i="49"/>
  <c r="R244" i="49"/>
  <c r="S244" i="49"/>
  <c r="T244" i="49"/>
  <c r="U244" i="49"/>
  <c r="V244" i="49"/>
  <c r="W244" i="49"/>
  <c r="X244" i="49"/>
  <c r="Y244" i="49"/>
  <c r="Z244" i="49"/>
  <c r="AA244" i="49"/>
  <c r="AB244" i="49"/>
  <c r="AC244" i="49"/>
  <c r="AD244" i="49"/>
  <c r="M245" i="49"/>
  <c r="N245" i="49"/>
  <c r="O245" i="49"/>
  <c r="P245" i="49"/>
  <c r="Q245" i="49"/>
  <c r="R245" i="49"/>
  <c r="S245" i="49"/>
  <c r="T245" i="49"/>
  <c r="U245" i="49"/>
  <c r="V245" i="49"/>
  <c r="W245" i="49"/>
  <c r="X245" i="49"/>
  <c r="Y245" i="49"/>
  <c r="Z245" i="49"/>
  <c r="AA245" i="49"/>
  <c r="AB245" i="49"/>
  <c r="AC245" i="49"/>
  <c r="AD245" i="49"/>
  <c r="M246" i="49"/>
  <c r="N246" i="49"/>
  <c r="O246" i="49"/>
  <c r="P246" i="49"/>
  <c r="Q246" i="49"/>
  <c r="R246" i="49"/>
  <c r="S246" i="49"/>
  <c r="T246" i="49"/>
  <c r="U246" i="49"/>
  <c r="V246" i="49"/>
  <c r="W246" i="49"/>
  <c r="X246" i="49"/>
  <c r="Y246" i="49"/>
  <c r="Z246" i="49"/>
  <c r="AA246" i="49"/>
  <c r="AB246" i="49"/>
  <c r="AC246" i="49"/>
  <c r="AD246" i="49"/>
  <c r="M247" i="49"/>
  <c r="N247" i="49"/>
  <c r="O247" i="49"/>
  <c r="P247" i="49"/>
  <c r="Q247" i="49"/>
  <c r="R247" i="49"/>
  <c r="S247" i="49"/>
  <c r="T247" i="49"/>
  <c r="U247" i="49"/>
  <c r="V247" i="49"/>
  <c r="W247" i="49"/>
  <c r="X247" i="49"/>
  <c r="Y247" i="49"/>
  <c r="Z247" i="49"/>
  <c r="AA247" i="49"/>
  <c r="AB247" i="49"/>
  <c r="AC247" i="49"/>
  <c r="AD247" i="49"/>
  <c r="M248" i="49"/>
  <c r="N248" i="49"/>
  <c r="O248" i="49"/>
  <c r="P248" i="49"/>
  <c r="Q248" i="49"/>
  <c r="R248" i="49"/>
  <c r="S248" i="49"/>
  <c r="T248" i="49"/>
  <c r="U248" i="49"/>
  <c r="V248" i="49"/>
  <c r="W248" i="49"/>
  <c r="X248" i="49"/>
  <c r="Y248" i="49"/>
  <c r="Z248" i="49"/>
  <c r="AA248" i="49"/>
  <c r="AB248" i="49"/>
  <c r="AC248" i="49"/>
  <c r="AD248" i="49"/>
  <c r="M249" i="49"/>
  <c r="N249" i="49"/>
  <c r="O249" i="49"/>
  <c r="P249" i="49"/>
  <c r="Q249" i="49"/>
  <c r="R249" i="49"/>
  <c r="S249" i="49"/>
  <c r="T249" i="49"/>
  <c r="U249" i="49"/>
  <c r="V249" i="49"/>
  <c r="W249" i="49"/>
  <c r="X249" i="49"/>
  <c r="Y249" i="49"/>
  <c r="Z249" i="49"/>
  <c r="AA249" i="49"/>
  <c r="AB249" i="49"/>
  <c r="AC249" i="49"/>
  <c r="AD249" i="49"/>
  <c r="M250" i="49"/>
  <c r="N250" i="49"/>
  <c r="O250" i="49"/>
  <c r="P250" i="49"/>
  <c r="Q250" i="49"/>
  <c r="R250" i="49"/>
  <c r="S250" i="49"/>
  <c r="T250" i="49"/>
  <c r="U250" i="49"/>
  <c r="V250" i="49"/>
  <c r="W250" i="49"/>
  <c r="X250" i="49"/>
  <c r="Y250" i="49"/>
  <c r="Z250" i="49"/>
  <c r="AA250" i="49"/>
  <c r="AB250" i="49"/>
  <c r="AC250" i="49"/>
  <c r="AD250" i="49"/>
  <c r="M251" i="49"/>
  <c r="N251" i="49"/>
  <c r="O251" i="49"/>
  <c r="P251" i="49"/>
  <c r="Q251" i="49"/>
  <c r="R251" i="49"/>
  <c r="S251" i="49"/>
  <c r="T251" i="49"/>
  <c r="U251" i="49"/>
  <c r="V251" i="49"/>
  <c r="W251" i="49"/>
  <c r="X251" i="49"/>
  <c r="Y251" i="49"/>
  <c r="Z251" i="49"/>
  <c r="AA251" i="49"/>
  <c r="AB251" i="49"/>
  <c r="AC251" i="49"/>
  <c r="AD251" i="49"/>
  <c r="M252" i="49"/>
  <c r="N252" i="49"/>
  <c r="O252" i="49"/>
  <c r="P252" i="49"/>
  <c r="Q252" i="49"/>
  <c r="R252" i="49"/>
  <c r="S252" i="49"/>
  <c r="T252" i="49"/>
  <c r="U252" i="49"/>
  <c r="V252" i="49"/>
  <c r="W252" i="49"/>
  <c r="X252" i="49"/>
  <c r="Y252" i="49"/>
  <c r="Z252" i="49"/>
  <c r="AA252" i="49"/>
  <c r="AB252" i="49"/>
  <c r="AC252" i="49"/>
  <c r="AD252" i="49"/>
  <c r="M253" i="49"/>
  <c r="N253" i="49"/>
  <c r="O253" i="49"/>
  <c r="P253" i="49"/>
  <c r="Q253" i="49"/>
  <c r="R253" i="49"/>
  <c r="S253" i="49"/>
  <c r="T253" i="49"/>
  <c r="U253" i="49"/>
  <c r="V253" i="49"/>
  <c r="W253" i="49"/>
  <c r="X253" i="49"/>
  <c r="Y253" i="49"/>
  <c r="Z253" i="49"/>
  <c r="AA253" i="49"/>
  <c r="AB253" i="49"/>
  <c r="AC253" i="49"/>
  <c r="AD253" i="49"/>
  <c r="M254" i="49"/>
  <c r="N254" i="49"/>
  <c r="O254" i="49"/>
  <c r="P254" i="49"/>
  <c r="Q254" i="49"/>
  <c r="R254" i="49"/>
  <c r="S254" i="49"/>
  <c r="T254" i="49"/>
  <c r="U254" i="49"/>
  <c r="V254" i="49"/>
  <c r="W254" i="49"/>
  <c r="X254" i="49"/>
  <c r="Y254" i="49"/>
  <c r="Z254" i="49"/>
  <c r="AA254" i="49"/>
  <c r="AB254" i="49"/>
  <c r="AC254" i="49"/>
  <c r="AD254" i="49"/>
  <c r="M255" i="49"/>
  <c r="N255" i="49"/>
  <c r="O255" i="49"/>
  <c r="P255" i="49"/>
  <c r="Q255" i="49"/>
  <c r="R255" i="49"/>
  <c r="S255" i="49"/>
  <c r="T255" i="49"/>
  <c r="U255" i="49"/>
  <c r="V255" i="49"/>
  <c r="W255" i="49"/>
  <c r="X255" i="49"/>
  <c r="Y255" i="49"/>
  <c r="Z255" i="49"/>
  <c r="AA255" i="49"/>
  <c r="AB255" i="49"/>
  <c r="AC255" i="49"/>
  <c r="AD255" i="49"/>
  <c r="M256" i="49"/>
  <c r="N256" i="49"/>
  <c r="O256" i="49"/>
  <c r="P256" i="49"/>
  <c r="Q256" i="49"/>
  <c r="R256" i="49"/>
  <c r="S256" i="49"/>
  <c r="T256" i="49"/>
  <c r="U256" i="49"/>
  <c r="V256" i="49"/>
  <c r="W256" i="49"/>
  <c r="X256" i="49"/>
  <c r="Y256" i="49"/>
  <c r="Z256" i="49"/>
  <c r="AA256" i="49"/>
  <c r="AB256" i="49"/>
  <c r="AC256" i="49"/>
  <c r="AD256" i="49"/>
  <c r="M257" i="49"/>
  <c r="N257" i="49"/>
  <c r="O257" i="49"/>
  <c r="P257" i="49"/>
  <c r="Q257" i="49"/>
  <c r="R257" i="49"/>
  <c r="S257" i="49"/>
  <c r="T257" i="49"/>
  <c r="U257" i="49"/>
  <c r="V257" i="49"/>
  <c r="W257" i="49"/>
  <c r="X257" i="49"/>
  <c r="Y257" i="49"/>
  <c r="Z257" i="49"/>
  <c r="AA257" i="49"/>
  <c r="AB257" i="49"/>
  <c r="AC257" i="49"/>
  <c r="AD257" i="49"/>
  <c r="C133" i="49"/>
  <c r="C133" i="50" s="1"/>
  <c r="C141" i="49"/>
  <c r="C141" i="50" s="1"/>
  <c r="C149" i="49"/>
  <c r="C149" i="50" s="1"/>
  <c r="C157" i="49"/>
  <c r="C157" i="50" s="1"/>
  <c r="C165" i="49"/>
  <c r="C165" i="50" s="1"/>
  <c r="C173" i="49"/>
  <c r="C173" i="50" s="1"/>
  <c r="C181" i="49"/>
  <c r="C181" i="50" s="1"/>
  <c r="C189" i="49"/>
  <c r="C189" i="50" s="1"/>
  <c r="C197" i="49"/>
  <c r="C197" i="50" s="1"/>
  <c r="C205" i="49"/>
  <c r="C205" i="50" s="1"/>
  <c r="C213" i="49"/>
  <c r="C213" i="50" s="1"/>
  <c r="C221" i="49"/>
  <c r="C221" i="50" s="1"/>
  <c r="C229" i="49"/>
  <c r="C229" i="50" s="1"/>
  <c r="C237" i="49"/>
  <c r="C237" i="50" s="1"/>
  <c r="C241" i="49"/>
  <c r="C241" i="50" s="1"/>
  <c r="C245" i="49"/>
  <c r="C245" i="50" s="1"/>
  <c r="C249" i="49"/>
  <c r="C249" i="50" s="1"/>
  <c r="C253" i="49"/>
  <c r="C253" i="50" s="1"/>
  <c r="C132" i="49"/>
  <c r="C132" i="50" s="1"/>
  <c r="I133" i="49"/>
  <c r="I134" i="49"/>
  <c r="I135" i="49"/>
  <c r="I136" i="49"/>
  <c r="I137" i="49"/>
  <c r="I138" i="49"/>
  <c r="I139" i="49"/>
  <c r="I140" i="49"/>
  <c r="I141" i="49"/>
  <c r="I142" i="49"/>
  <c r="I143" i="49"/>
  <c r="I144" i="49"/>
  <c r="I145" i="49"/>
  <c r="I146" i="49"/>
  <c r="I147" i="49"/>
  <c r="I148" i="49"/>
  <c r="I149" i="49"/>
  <c r="I150" i="49"/>
  <c r="I151" i="49"/>
  <c r="I152" i="49"/>
  <c r="I153" i="49"/>
  <c r="I154" i="49"/>
  <c r="I155" i="49"/>
  <c r="I156" i="49"/>
  <c r="I157" i="49"/>
  <c r="I158" i="49"/>
  <c r="I159" i="49"/>
  <c r="I160" i="49"/>
  <c r="I161" i="49"/>
  <c r="I162" i="49"/>
  <c r="I163" i="49"/>
  <c r="I164" i="49"/>
  <c r="I165" i="49"/>
  <c r="I166" i="49"/>
  <c r="I167" i="49"/>
  <c r="I168" i="49"/>
  <c r="I169" i="49"/>
  <c r="I170" i="49"/>
  <c r="I171" i="49"/>
  <c r="I172" i="49"/>
  <c r="I173" i="49"/>
  <c r="I174" i="49"/>
  <c r="I175" i="49"/>
  <c r="I176" i="49"/>
  <c r="I177" i="49"/>
  <c r="I178" i="49"/>
  <c r="I179" i="49"/>
  <c r="I180" i="49"/>
  <c r="I181" i="49"/>
  <c r="I182" i="49"/>
  <c r="I183" i="49"/>
  <c r="I184" i="49"/>
  <c r="I185" i="49"/>
  <c r="I186" i="49"/>
  <c r="I187" i="49"/>
  <c r="I188" i="49"/>
  <c r="I189" i="49"/>
  <c r="I190" i="49"/>
  <c r="I191" i="49"/>
  <c r="I192" i="49"/>
  <c r="I193" i="49"/>
  <c r="I194" i="49"/>
  <c r="I195" i="49"/>
  <c r="I196" i="49"/>
  <c r="I197" i="49"/>
  <c r="I198" i="49"/>
  <c r="I199" i="49"/>
  <c r="I200" i="49"/>
  <c r="I201" i="49"/>
  <c r="I202" i="49"/>
  <c r="I203" i="49"/>
  <c r="I204" i="49"/>
  <c r="I205" i="49"/>
  <c r="I206" i="49"/>
  <c r="I207" i="49"/>
  <c r="I208" i="49"/>
  <c r="I209" i="49"/>
  <c r="I210" i="49"/>
  <c r="I211" i="49"/>
  <c r="I212" i="49"/>
  <c r="I213" i="49"/>
  <c r="I214" i="49"/>
  <c r="I215" i="49"/>
  <c r="I216" i="49"/>
  <c r="I217" i="49"/>
  <c r="I218" i="49"/>
  <c r="I219" i="49"/>
  <c r="I220" i="49"/>
  <c r="I221" i="49"/>
  <c r="I222" i="49"/>
  <c r="I223" i="49"/>
  <c r="I224" i="49"/>
  <c r="I225" i="49"/>
  <c r="I226" i="49"/>
  <c r="I227" i="49"/>
  <c r="I228" i="49"/>
  <c r="I229" i="49"/>
  <c r="I230" i="49"/>
  <c r="I231" i="49"/>
  <c r="I232" i="49"/>
  <c r="I233" i="49"/>
  <c r="I234" i="49"/>
  <c r="I235" i="49"/>
  <c r="I236" i="49"/>
  <c r="I237" i="49"/>
  <c r="I238" i="49"/>
  <c r="I239" i="49"/>
  <c r="I240" i="49"/>
  <c r="I241" i="49"/>
  <c r="I242" i="49"/>
  <c r="I243" i="49"/>
  <c r="I244" i="49"/>
  <c r="I245" i="49"/>
  <c r="I246" i="49"/>
  <c r="I247" i="49"/>
  <c r="I248" i="49"/>
  <c r="I249" i="49"/>
  <c r="I250" i="49"/>
  <c r="I251" i="49"/>
  <c r="I252" i="49"/>
  <c r="I253" i="49"/>
  <c r="I254" i="49"/>
  <c r="I255" i="49"/>
  <c r="I256" i="49"/>
  <c r="I257" i="49"/>
  <c r="H133" i="49"/>
  <c r="H134" i="49"/>
  <c r="H135" i="49"/>
  <c r="H136" i="49"/>
  <c r="H137" i="49"/>
  <c r="H138" i="49"/>
  <c r="H139" i="49"/>
  <c r="H140" i="49"/>
  <c r="H141" i="49"/>
  <c r="H142" i="49"/>
  <c r="H143" i="49"/>
  <c r="H144" i="49"/>
  <c r="H145" i="49"/>
  <c r="H146" i="49"/>
  <c r="H147" i="49"/>
  <c r="H148" i="49"/>
  <c r="H149" i="49"/>
  <c r="H150" i="49"/>
  <c r="H151" i="49"/>
  <c r="H152" i="49"/>
  <c r="H153" i="49"/>
  <c r="H154" i="49"/>
  <c r="H155" i="49"/>
  <c r="H156" i="49"/>
  <c r="H157" i="49"/>
  <c r="H158" i="49"/>
  <c r="H159" i="49"/>
  <c r="H160" i="49"/>
  <c r="H161" i="49"/>
  <c r="H162" i="49"/>
  <c r="H163" i="49"/>
  <c r="H164" i="49"/>
  <c r="H165" i="49"/>
  <c r="H166" i="49"/>
  <c r="H167" i="49"/>
  <c r="H168" i="49"/>
  <c r="H169" i="49"/>
  <c r="H170" i="49"/>
  <c r="H171" i="49"/>
  <c r="H172" i="49"/>
  <c r="H173" i="49"/>
  <c r="H174" i="49"/>
  <c r="H175" i="49"/>
  <c r="H176" i="49"/>
  <c r="H177" i="49"/>
  <c r="H178" i="49"/>
  <c r="H179" i="49"/>
  <c r="H180" i="49"/>
  <c r="H181" i="49"/>
  <c r="H182" i="49"/>
  <c r="H183" i="49"/>
  <c r="H184" i="49"/>
  <c r="H185" i="49"/>
  <c r="H186" i="49"/>
  <c r="H187" i="49"/>
  <c r="H188" i="49"/>
  <c r="H189" i="49"/>
  <c r="H190" i="49"/>
  <c r="H191" i="49"/>
  <c r="H192" i="49"/>
  <c r="H193" i="49"/>
  <c r="H194" i="49"/>
  <c r="H195" i="49"/>
  <c r="H196" i="49"/>
  <c r="H197" i="49"/>
  <c r="H198" i="49"/>
  <c r="H199" i="49"/>
  <c r="H200" i="49"/>
  <c r="H201" i="49"/>
  <c r="H202" i="49"/>
  <c r="H203" i="49"/>
  <c r="H204" i="49"/>
  <c r="H205" i="49"/>
  <c r="H206" i="49"/>
  <c r="H207" i="49"/>
  <c r="H208" i="49"/>
  <c r="H209" i="49"/>
  <c r="H210" i="49"/>
  <c r="H211" i="49"/>
  <c r="H212" i="49"/>
  <c r="H213" i="49"/>
  <c r="H214" i="49"/>
  <c r="H215" i="49"/>
  <c r="H216" i="49"/>
  <c r="H217" i="49"/>
  <c r="H218" i="49"/>
  <c r="H219" i="49"/>
  <c r="H220" i="49"/>
  <c r="H221" i="49"/>
  <c r="H222" i="49"/>
  <c r="H223" i="49"/>
  <c r="H224" i="49"/>
  <c r="H225" i="49"/>
  <c r="H226" i="49"/>
  <c r="H227" i="49"/>
  <c r="H228" i="49"/>
  <c r="H229" i="49"/>
  <c r="H230" i="49"/>
  <c r="H231" i="49"/>
  <c r="H232" i="49"/>
  <c r="H233" i="49"/>
  <c r="H234" i="49"/>
  <c r="H235" i="49"/>
  <c r="H236" i="49"/>
  <c r="H237" i="49"/>
  <c r="H238" i="49"/>
  <c r="H239" i="49"/>
  <c r="H240" i="49"/>
  <c r="H241" i="49"/>
  <c r="H242" i="49"/>
  <c r="H243" i="49"/>
  <c r="H244" i="49"/>
  <c r="H245" i="49"/>
  <c r="H246" i="49"/>
  <c r="H247" i="49"/>
  <c r="H248" i="49"/>
  <c r="H249" i="49"/>
  <c r="H250" i="49"/>
  <c r="H251" i="49"/>
  <c r="H252" i="49"/>
  <c r="H253" i="49"/>
  <c r="H254" i="49"/>
  <c r="H255" i="49"/>
  <c r="H256" i="49"/>
  <c r="H257" i="49"/>
  <c r="G133" i="49"/>
  <c r="G134" i="49"/>
  <c r="G135" i="49"/>
  <c r="G136" i="49"/>
  <c r="G137" i="49"/>
  <c r="G138" i="49"/>
  <c r="G139" i="49"/>
  <c r="G140" i="49"/>
  <c r="G141" i="49"/>
  <c r="G142" i="49"/>
  <c r="G143" i="49"/>
  <c r="G144" i="49"/>
  <c r="G145" i="49"/>
  <c r="G146" i="49"/>
  <c r="G147" i="49"/>
  <c r="G148" i="49"/>
  <c r="G149" i="49"/>
  <c r="G150" i="49"/>
  <c r="G151" i="49"/>
  <c r="G152" i="49"/>
  <c r="G153" i="49"/>
  <c r="G154" i="49"/>
  <c r="G155" i="49"/>
  <c r="G156" i="49"/>
  <c r="G157" i="49"/>
  <c r="G158" i="49"/>
  <c r="G159" i="49"/>
  <c r="G160" i="49"/>
  <c r="G161" i="49"/>
  <c r="G162" i="49"/>
  <c r="G163" i="49"/>
  <c r="G164" i="49"/>
  <c r="G165" i="49"/>
  <c r="G166" i="49"/>
  <c r="G167" i="49"/>
  <c r="G168" i="49"/>
  <c r="G169" i="49"/>
  <c r="G170" i="49"/>
  <c r="G171" i="49"/>
  <c r="G172" i="49"/>
  <c r="G173" i="49"/>
  <c r="G174" i="49"/>
  <c r="G175" i="49"/>
  <c r="G176" i="49"/>
  <c r="G177" i="49"/>
  <c r="G178" i="49"/>
  <c r="G179" i="49"/>
  <c r="G180" i="49"/>
  <c r="G181" i="49"/>
  <c r="G182" i="49"/>
  <c r="G183" i="49"/>
  <c r="G184" i="49"/>
  <c r="G185" i="49"/>
  <c r="G186" i="49"/>
  <c r="G187" i="49"/>
  <c r="G188" i="49"/>
  <c r="G189" i="49"/>
  <c r="G190" i="49"/>
  <c r="G191" i="49"/>
  <c r="G192" i="49"/>
  <c r="G193" i="49"/>
  <c r="G194" i="49"/>
  <c r="G195" i="49"/>
  <c r="G196" i="49"/>
  <c r="G197" i="49"/>
  <c r="G198" i="49"/>
  <c r="G199" i="49"/>
  <c r="G200" i="49"/>
  <c r="G201" i="49"/>
  <c r="G202" i="49"/>
  <c r="G203" i="49"/>
  <c r="G204" i="49"/>
  <c r="G205" i="49"/>
  <c r="G206" i="49"/>
  <c r="G207" i="49"/>
  <c r="G208" i="49"/>
  <c r="G209" i="49"/>
  <c r="G210" i="49"/>
  <c r="G211" i="49"/>
  <c r="G212" i="49"/>
  <c r="G213" i="49"/>
  <c r="G214" i="49"/>
  <c r="G215" i="49"/>
  <c r="G216" i="49"/>
  <c r="G217" i="49"/>
  <c r="G218" i="49"/>
  <c r="G219" i="49"/>
  <c r="G220" i="49"/>
  <c r="G221" i="49"/>
  <c r="G222" i="49"/>
  <c r="G223" i="49"/>
  <c r="G224" i="49"/>
  <c r="G225" i="49"/>
  <c r="G226" i="49"/>
  <c r="G227" i="49"/>
  <c r="G228" i="49"/>
  <c r="G229" i="49"/>
  <c r="G230" i="49"/>
  <c r="G231" i="49"/>
  <c r="G232" i="49"/>
  <c r="G233" i="49"/>
  <c r="G234" i="49"/>
  <c r="G235" i="49"/>
  <c r="G236" i="49"/>
  <c r="G237" i="49"/>
  <c r="G238" i="49"/>
  <c r="G239" i="49"/>
  <c r="G240" i="49"/>
  <c r="G241" i="49"/>
  <c r="G242" i="49"/>
  <c r="G243" i="49"/>
  <c r="G244" i="49"/>
  <c r="G245" i="49"/>
  <c r="G246" i="49"/>
  <c r="G247" i="49"/>
  <c r="G248" i="49"/>
  <c r="G249" i="49"/>
  <c r="G250" i="49"/>
  <c r="G251" i="49"/>
  <c r="G252" i="49"/>
  <c r="G253" i="49"/>
  <c r="G254" i="49"/>
  <c r="G255" i="49"/>
  <c r="G256" i="49"/>
  <c r="G257" i="49"/>
  <c r="F133" i="49"/>
  <c r="F134" i="49"/>
  <c r="F135" i="49"/>
  <c r="F136" i="49"/>
  <c r="F137" i="49"/>
  <c r="F138" i="49"/>
  <c r="F139" i="49"/>
  <c r="F140" i="49"/>
  <c r="F141" i="49"/>
  <c r="F142" i="49"/>
  <c r="F143" i="49"/>
  <c r="F144" i="49"/>
  <c r="F145" i="49"/>
  <c r="F146" i="49"/>
  <c r="F147" i="49"/>
  <c r="F148" i="49"/>
  <c r="F149" i="49"/>
  <c r="F150" i="49"/>
  <c r="F151" i="49"/>
  <c r="F152" i="49"/>
  <c r="F153" i="49"/>
  <c r="F154" i="49"/>
  <c r="F155" i="49"/>
  <c r="F156" i="49"/>
  <c r="F157" i="49"/>
  <c r="F158" i="49"/>
  <c r="F159" i="49"/>
  <c r="F160" i="49"/>
  <c r="F161" i="49"/>
  <c r="F162" i="49"/>
  <c r="F163" i="49"/>
  <c r="F164" i="49"/>
  <c r="F165" i="49"/>
  <c r="F166" i="49"/>
  <c r="F167" i="49"/>
  <c r="F168" i="49"/>
  <c r="F169" i="49"/>
  <c r="F170" i="49"/>
  <c r="F171" i="49"/>
  <c r="F172" i="49"/>
  <c r="F173" i="49"/>
  <c r="F174" i="49"/>
  <c r="F175" i="49"/>
  <c r="F176" i="49"/>
  <c r="F177" i="49"/>
  <c r="F178" i="49"/>
  <c r="F179" i="49"/>
  <c r="F180" i="49"/>
  <c r="F181" i="49"/>
  <c r="F182" i="49"/>
  <c r="F183" i="49"/>
  <c r="F184" i="49"/>
  <c r="F185" i="49"/>
  <c r="F186" i="49"/>
  <c r="F187" i="49"/>
  <c r="F188" i="49"/>
  <c r="F189" i="49"/>
  <c r="F190" i="49"/>
  <c r="F191" i="49"/>
  <c r="F192" i="49"/>
  <c r="F193" i="49"/>
  <c r="F194" i="49"/>
  <c r="F195" i="49"/>
  <c r="F196" i="49"/>
  <c r="F197" i="49"/>
  <c r="F198" i="49"/>
  <c r="F199" i="49"/>
  <c r="F200" i="49"/>
  <c r="F201" i="49"/>
  <c r="F202" i="49"/>
  <c r="F203" i="49"/>
  <c r="F204" i="49"/>
  <c r="F205" i="49"/>
  <c r="F206" i="49"/>
  <c r="F207" i="49"/>
  <c r="F208" i="49"/>
  <c r="F209" i="49"/>
  <c r="F210" i="49"/>
  <c r="F211" i="49"/>
  <c r="F212" i="49"/>
  <c r="F213" i="49"/>
  <c r="F214" i="49"/>
  <c r="F215" i="49"/>
  <c r="F216" i="49"/>
  <c r="F217" i="49"/>
  <c r="F218" i="49"/>
  <c r="F219" i="49"/>
  <c r="F220" i="49"/>
  <c r="F221" i="49"/>
  <c r="F222" i="49"/>
  <c r="F223" i="49"/>
  <c r="F224" i="49"/>
  <c r="F225" i="49"/>
  <c r="F226" i="49"/>
  <c r="F227" i="49"/>
  <c r="F228" i="49"/>
  <c r="F229" i="49"/>
  <c r="F230" i="49"/>
  <c r="F231" i="49"/>
  <c r="F232" i="49"/>
  <c r="F233" i="49"/>
  <c r="F234" i="49"/>
  <c r="F235" i="49"/>
  <c r="F236" i="49"/>
  <c r="F237" i="49"/>
  <c r="F238" i="49"/>
  <c r="F239" i="49"/>
  <c r="F240" i="49"/>
  <c r="F241" i="49"/>
  <c r="F242" i="49"/>
  <c r="F243" i="49"/>
  <c r="F244" i="49"/>
  <c r="F245" i="49"/>
  <c r="F246" i="49"/>
  <c r="F247" i="49"/>
  <c r="F248" i="49"/>
  <c r="F249" i="49"/>
  <c r="F250" i="49"/>
  <c r="F251" i="49"/>
  <c r="F252" i="49"/>
  <c r="F253" i="49"/>
  <c r="F254" i="49"/>
  <c r="F255" i="49"/>
  <c r="F256" i="49"/>
  <c r="F257" i="49"/>
  <c r="E133" i="49"/>
  <c r="E134" i="49"/>
  <c r="E135" i="49"/>
  <c r="E136" i="49"/>
  <c r="E137" i="49"/>
  <c r="E138" i="49"/>
  <c r="E139" i="49"/>
  <c r="E140" i="49"/>
  <c r="E141" i="49"/>
  <c r="E142" i="49"/>
  <c r="E143" i="49"/>
  <c r="E144" i="49"/>
  <c r="E145" i="49"/>
  <c r="E146" i="49"/>
  <c r="E147" i="49"/>
  <c r="E148" i="49"/>
  <c r="E149" i="49"/>
  <c r="E150" i="49"/>
  <c r="E151" i="49"/>
  <c r="E152" i="49"/>
  <c r="E153" i="49"/>
  <c r="E154" i="49"/>
  <c r="E155" i="49"/>
  <c r="E156" i="49"/>
  <c r="E157" i="49"/>
  <c r="E158" i="49"/>
  <c r="E159" i="49"/>
  <c r="E160" i="49"/>
  <c r="E161" i="49"/>
  <c r="E162" i="49"/>
  <c r="E163" i="49"/>
  <c r="E164" i="49"/>
  <c r="E165" i="49"/>
  <c r="E166" i="49"/>
  <c r="E167" i="49"/>
  <c r="E168" i="49"/>
  <c r="E169" i="49"/>
  <c r="E170" i="49"/>
  <c r="E171" i="49"/>
  <c r="E172" i="49"/>
  <c r="E173" i="49"/>
  <c r="E174" i="49"/>
  <c r="E175" i="49"/>
  <c r="E176" i="49"/>
  <c r="E177" i="49"/>
  <c r="E178" i="49"/>
  <c r="E179" i="49"/>
  <c r="E180" i="49"/>
  <c r="E181" i="49"/>
  <c r="E182" i="49"/>
  <c r="E183" i="49"/>
  <c r="E184" i="49"/>
  <c r="E185" i="49"/>
  <c r="E186" i="49"/>
  <c r="E187" i="49"/>
  <c r="E188" i="49"/>
  <c r="E189" i="49"/>
  <c r="E190" i="49"/>
  <c r="E191" i="49"/>
  <c r="E192" i="49"/>
  <c r="E193" i="49"/>
  <c r="E194" i="49"/>
  <c r="E195" i="49"/>
  <c r="E196" i="49"/>
  <c r="E197" i="49"/>
  <c r="E198" i="49"/>
  <c r="E199" i="49"/>
  <c r="E200" i="49"/>
  <c r="E201" i="49"/>
  <c r="E202" i="49"/>
  <c r="E203" i="49"/>
  <c r="E204" i="49"/>
  <c r="E205" i="49"/>
  <c r="E206" i="49"/>
  <c r="E207" i="49"/>
  <c r="E208" i="49"/>
  <c r="E209" i="49"/>
  <c r="E210" i="49"/>
  <c r="E211" i="49"/>
  <c r="E212" i="49"/>
  <c r="E213" i="49"/>
  <c r="E214" i="49"/>
  <c r="E215" i="49"/>
  <c r="E216" i="49"/>
  <c r="E217" i="49"/>
  <c r="E218" i="49"/>
  <c r="E219" i="49"/>
  <c r="E220" i="49"/>
  <c r="E221" i="49"/>
  <c r="E222" i="49"/>
  <c r="E223" i="49"/>
  <c r="E224" i="49"/>
  <c r="E225" i="49"/>
  <c r="E226" i="49"/>
  <c r="E227" i="49"/>
  <c r="E228" i="49"/>
  <c r="E229" i="49"/>
  <c r="E230" i="49"/>
  <c r="E231" i="49"/>
  <c r="E232" i="49"/>
  <c r="E233" i="49"/>
  <c r="E234" i="49"/>
  <c r="E235" i="49"/>
  <c r="E236" i="49"/>
  <c r="E237" i="49"/>
  <c r="E238" i="49"/>
  <c r="E239" i="49"/>
  <c r="E240" i="49"/>
  <c r="E241" i="49"/>
  <c r="E242" i="49"/>
  <c r="E243" i="49"/>
  <c r="E244" i="49"/>
  <c r="E245" i="49"/>
  <c r="E246" i="49"/>
  <c r="E247" i="49"/>
  <c r="E248" i="49"/>
  <c r="E249" i="49"/>
  <c r="E250" i="49"/>
  <c r="E251" i="49"/>
  <c r="E252" i="49"/>
  <c r="E253" i="49"/>
  <c r="E254" i="49"/>
  <c r="E255" i="49"/>
  <c r="E256" i="49"/>
  <c r="E257" i="49"/>
  <c r="I132" i="49"/>
  <c r="H132" i="49"/>
  <c r="G132" i="49"/>
  <c r="F132" i="49"/>
  <c r="E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M133" i="49"/>
  <c r="N133" i="49"/>
  <c r="O133" i="49"/>
  <c r="P133" i="49"/>
  <c r="Q133" i="49"/>
  <c r="R133" i="49"/>
  <c r="S133" i="49"/>
  <c r="T133" i="49"/>
  <c r="U133" i="49"/>
  <c r="V133" i="49"/>
  <c r="W133" i="49"/>
  <c r="X133" i="49"/>
  <c r="Y133" i="49"/>
  <c r="Z133" i="49"/>
  <c r="AA133" i="49"/>
  <c r="AB133" i="49"/>
  <c r="AC133" i="49"/>
  <c r="AD133" i="49"/>
  <c r="M134" i="49"/>
  <c r="N134" i="49"/>
  <c r="O134" i="49"/>
  <c r="P134" i="49"/>
  <c r="Q134" i="49"/>
  <c r="R134" i="49"/>
  <c r="S134" i="49"/>
  <c r="T134" i="49"/>
  <c r="U134" i="49"/>
  <c r="V134" i="49"/>
  <c r="W134" i="49"/>
  <c r="X134" i="49"/>
  <c r="Y134" i="49"/>
  <c r="Z134" i="49"/>
  <c r="AA134" i="49"/>
  <c r="AB134" i="49"/>
  <c r="AC134" i="49"/>
  <c r="AD134" i="49"/>
  <c r="M135" i="49"/>
  <c r="N135" i="49"/>
  <c r="O135" i="49"/>
  <c r="P135" i="49"/>
  <c r="Q135" i="49"/>
  <c r="R135" i="49"/>
  <c r="S135" i="49"/>
  <c r="T135" i="49"/>
  <c r="U135" i="49"/>
  <c r="V135" i="49"/>
  <c r="W135" i="49"/>
  <c r="X135" i="49"/>
  <c r="Y135" i="49"/>
  <c r="Z135" i="49"/>
  <c r="AA135" i="49"/>
  <c r="AB135" i="49"/>
  <c r="AC135" i="49"/>
  <c r="AD135" i="49"/>
  <c r="M136" i="49"/>
  <c r="N136" i="49"/>
  <c r="O136" i="49"/>
  <c r="P136" i="49"/>
  <c r="Q136" i="49"/>
  <c r="R136" i="49"/>
  <c r="S136" i="49"/>
  <c r="T136" i="49"/>
  <c r="U136" i="49"/>
  <c r="V136" i="49"/>
  <c r="W136" i="49"/>
  <c r="X136" i="49"/>
  <c r="Y136" i="49"/>
  <c r="Z136" i="49"/>
  <c r="AA136" i="49"/>
  <c r="AB136" i="49"/>
  <c r="AC136" i="49"/>
  <c r="AD136" i="49"/>
  <c r="M137" i="49"/>
  <c r="N137" i="49"/>
  <c r="O137" i="49"/>
  <c r="P137" i="49"/>
  <c r="Q137" i="49"/>
  <c r="R137" i="49"/>
  <c r="S137" i="49"/>
  <c r="T137" i="49"/>
  <c r="U137" i="49"/>
  <c r="V137" i="49"/>
  <c r="W137" i="49"/>
  <c r="X137" i="49"/>
  <c r="Y137" i="49"/>
  <c r="Z137" i="49"/>
  <c r="AA137" i="49"/>
  <c r="AB137" i="49"/>
  <c r="AC137" i="49"/>
  <c r="AD137" i="49"/>
  <c r="M138" i="49"/>
  <c r="N138" i="49"/>
  <c r="O138" i="49"/>
  <c r="P138" i="49"/>
  <c r="Q138" i="49"/>
  <c r="R138" i="49"/>
  <c r="S138" i="49"/>
  <c r="T138" i="49"/>
  <c r="U138" i="49"/>
  <c r="V138" i="49"/>
  <c r="W138" i="49"/>
  <c r="X138" i="49"/>
  <c r="Y138" i="49"/>
  <c r="Z138" i="49"/>
  <c r="AA138" i="49"/>
  <c r="AB138" i="49"/>
  <c r="AC138" i="49"/>
  <c r="AD138" i="49"/>
  <c r="M139" i="49"/>
  <c r="N139" i="49"/>
  <c r="O139" i="49"/>
  <c r="P139" i="49"/>
  <c r="Q139" i="49"/>
  <c r="R139" i="49"/>
  <c r="S139" i="49"/>
  <c r="T139" i="49"/>
  <c r="U139" i="49"/>
  <c r="V139" i="49"/>
  <c r="W139" i="49"/>
  <c r="X139" i="49"/>
  <c r="Y139" i="49"/>
  <c r="Z139" i="49"/>
  <c r="AA139" i="49"/>
  <c r="AB139" i="49"/>
  <c r="AC139" i="49"/>
  <c r="AD139" i="49"/>
  <c r="M140" i="49"/>
  <c r="N140" i="49"/>
  <c r="O140" i="49"/>
  <c r="P140" i="49"/>
  <c r="Q140" i="49"/>
  <c r="R140" i="49"/>
  <c r="S140" i="49"/>
  <c r="T140" i="49"/>
  <c r="U140" i="49"/>
  <c r="V140" i="49"/>
  <c r="W140" i="49"/>
  <c r="X140" i="49"/>
  <c r="Y140" i="49"/>
  <c r="Z140" i="49"/>
  <c r="AA140" i="49"/>
  <c r="AB140" i="49"/>
  <c r="AC140" i="49"/>
  <c r="AD140" i="49"/>
  <c r="M141" i="49"/>
  <c r="N141" i="49"/>
  <c r="O141" i="49"/>
  <c r="P141" i="49"/>
  <c r="Q141" i="49"/>
  <c r="R141" i="49"/>
  <c r="S141" i="49"/>
  <c r="T141" i="49"/>
  <c r="U141" i="49"/>
  <c r="V141" i="49"/>
  <c r="W141" i="49"/>
  <c r="X141" i="49"/>
  <c r="Y141" i="49"/>
  <c r="Z141" i="49"/>
  <c r="AA141" i="49"/>
  <c r="AB141" i="49"/>
  <c r="AC141" i="49"/>
  <c r="AD141" i="49"/>
  <c r="M142" i="49"/>
  <c r="N142" i="49"/>
  <c r="O142" i="49"/>
  <c r="P142" i="49"/>
  <c r="Q142" i="49"/>
  <c r="R142" i="49"/>
  <c r="S142" i="49"/>
  <c r="T142" i="49"/>
  <c r="U142" i="49"/>
  <c r="V142" i="49"/>
  <c r="W142" i="49"/>
  <c r="X142" i="49"/>
  <c r="Y142" i="49"/>
  <c r="Z142" i="49"/>
  <c r="AA142" i="49"/>
  <c r="AB142" i="49"/>
  <c r="AC142" i="49"/>
  <c r="AD142" i="49"/>
  <c r="M143" i="49"/>
  <c r="N143" i="49"/>
  <c r="O143" i="49"/>
  <c r="P143" i="49"/>
  <c r="Q143" i="49"/>
  <c r="R143" i="49"/>
  <c r="S143" i="49"/>
  <c r="T143" i="49"/>
  <c r="U143" i="49"/>
  <c r="V143" i="49"/>
  <c r="W143" i="49"/>
  <c r="X143" i="49"/>
  <c r="Y143" i="49"/>
  <c r="Z143" i="49"/>
  <c r="AA143" i="49"/>
  <c r="AB143" i="49"/>
  <c r="AC143" i="49"/>
  <c r="AD143" i="49"/>
  <c r="M144" i="49"/>
  <c r="N144" i="49"/>
  <c r="O144" i="49"/>
  <c r="P144" i="49"/>
  <c r="Q144" i="49"/>
  <c r="R144" i="49"/>
  <c r="S144" i="49"/>
  <c r="T144" i="49"/>
  <c r="U144" i="49"/>
  <c r="V144" i="49"/>
  <c r="W144" i="49"/>
  <c r="X144" i="49"/>
  <c r="Y144" i="49"/>
  <c r="Z144" i="49"/>
  <c r="AA144" i="49"/>
  <c r="AB144" i="49"/>
  <c r="AC144" i="49"/>
  <c r="AD144" i="49"/>
  <c r="M145" i="49"/>
  <c r="N145" i="49"/>
  <c r="O145" i="49"/>
  <c r="P145" i="49"/>
  <c r="Q145" i="49"/>
  <c r="R145" i="49"/>
  <c r="S145" i="49"/>
  <c r="T145" i="49"/>
  <c r="U145" i="49"/>
  <c r="V145" i="49"/>
  <c r="W145" i="49"/>
  <c r="X145" i="49"/>
  <c r="Y145" i="49"/>
  <c r="Z145" i="49"/>
  <c r="AA145" i="49"/>
  <c r="AB145" i="49"/>
  <c r="AC145" i="49"/>
  <c r="AD145" i="49"/>
  <c r="M146" i="49"/>
  <c r="N146" i="49"/>
  <c r="O146" i="49"/>
  <c r="P146" i="49"/>
  <c r="Q146" i="49"/>
  <c r="R146" i="49"/>
  <c r="S146" i="49"/>
  <c r="T146" i="49"/>
  <c r="U146" i="49"/>
  <c r="V146" i="49"/>
  <c r="W146" i="49"/>
  <c r="X146" i="49"/>
  <c r="Y146" i="49"/>
  <c r="Z146" i="49"/>
  <c r="AA146" i="49"/>
  <c r="AB146" i="49"/>
  <c r="AC146" i="49"/>
  <c r="AD146" i="49"/>
  <c r="M147" i="49"/>
  <c r="N147" i="49"/>
  <c r="O147" i="49"/>
  <c r="P147" i="49"/>
  <c r="Q147" i="49"/>
  <c r="R147" i="49"/>
  <c r="S147" i="49"/>
  <c r="T147" i="49"/>
  <c r="U147" i="49"/>
  <c r="V147" i="49"/>
  <c r="W147" i="49"/>
  <c r="X147" i="49"/>
  <c r="Y147" i="49"/>
  <c r="Z147" i="49"/>
  <c r="AA147" i="49"/>
  <c r="AB147" i="49"/>
  <c r="AC147" i="49"/>
  <c r="AD147" i="49"/>
  <c r="M148" i="49"/>
  <c r="N148" i="49"/>
  <c r="O148" i="49"/>
  <c r="P148" i="49"/>
  <c r="Q148" i="49"/>
  <c r="R148" i="49"/>
  <c r="S148" i="49"/>
  <c r="T148" i="49"/>
  <c r="U148" i="49"/>
  <c r="V148" i="49"/>
  <c r="W148" i="49"/>
  <c r="X148" i="49"/>
  <c r="Y148" i="49"/>
  <c r="Z148" i="49"/>
  <c r="AA148" i="49"/>
  <c r="AB148" i="49"/>
  <c r="AC148" i="49"/>
  <c r="AD148" i="49"/>
  <c r="M149" i="49"/>
  <c r="N149" i="49"/>
  <c r="O149" i="49"/>
  <c r="P149" i="49"/>
  <c r="Q149" i="49"/>
  <c r="R149" i="49"/>
  <c r="S149" i="49"/>
  <c r="T149" i="49"/>
  <c r="U149" i="49"/>
  <c r="V149" i="49"/>
  <c r="W149" i="49"/>
  <c r="X149" i="49"/>
  <c r="Y149" i="49"/>
  <c r="Z149" i="49"/>
  <c r="AA149" i="49"/>
  <c r="AB149" i="49"/>
  <c r="AC149" i="49"/>
  <c r="AD149" i="49"/>
  <c r="M150" i="49"/>
  <c r="N150" i="49"/>
  <c r="O150" i="49"/>
  <c r="P150" i="49"/>
  <c r="Q150" i="49"/>
  <c r="R150" i="49"/>
  <c r="S150" i="49"/>
  <c r="T150" i="49"/>
  <c r="U150" i="49"/>
  <c r="V150" i="49"/>
  <c r="W150" i="49"/>
  <c r="X150" i="49"/>
  <c r="Y150" i="49"/>
  <c r="Z150" i="49"/>
  <c r="AA150" i="49"/>
  <c r="AB150" i="49"/>
  <c r="AC150" i="49"/>
  <c r="AD150" i="49"/>
  <c r="M151" i="49"/>
  <c r="N151" i="49"/>
  <c r="O151" i="49"/>
  <c r="P151" i="49"/>
  <c r="Q151" i="49"/>
  <c r="R151" i="49"/>
  <c r="S151" i="49"/>
  <c r="T151" i="49"/>
  <c r="U151" i="49"/>
  <c r="V151" i="49"/>
  <c r="W151" i="49"/>
  <c r="X151" i="49"/>
  <c r="Y151" i="49"/>
  <c r="Z151" i="49"/>
  <c r="AA151" i="49"/>
  <c r="AB151" i="49"/>
  <c r="AC151" i="49"/>
  <c r="AD151" i="49"/>
  <c r="M152" i="49"/>
  <c r="N152" i="49"/>
  <c r="O152" i="49"/>
  <c r="P152" i="49"/>
  <c r="Q152" i="49"/>
  <c r="R152" i="49"/>
  <c r="S152" i="49"/>
  <c r="T152" i="49"/>
  <c r="U152" i="49"/>
  <c r="V152" i="49"/>
  <c r="W152" i="49"/>
  <c r="X152" i="49"/>
  <c r="Y152" i="49"/>
  <c r="Z152" i="49"/>
  <c r="AA152" i="49"/>
  <c r="AB152" i="49"/>
  <c r="AC152" i="49"/>
  <c r="AD152" i="49"/>
  <c r="M153" i="49"/>
  <c r="N153" i="49"/>
  <c r="O153" i="49"/>
  <c r="P153" i="49"/>
  <c r="Q153" i="49"/>
  <c r="R153" i="49"/>
  <c r="S153" i="49"/>
  <c r="T153" i="49"/>
  <c r="U153" i="49"/>
  <c r="V153" i="49"/>
  <c r="W153" i="49"/>
  <c r="X153" i="49"/>
  <c r="Y153" i="49"/>
  <c r="Z153" i="49"/>
  <c r="AA153" i="49"/>
  <c r="AB153" i="49"/>
  <c r="AC153" i="49"/>
  <c r="AD153" i="49"/>
  <c r="M154" i="49"/>
  <c r="N154" i="49"/>
  <c r="O154" i="49"/>
  <c r="P154" i="49"/>
  <c r="Q154" i="49"/>
  <c r="R154" i="49"/>
  <c r="S154" i="49"/>
  <c r="T154" i="49"/>
  <c r="U154" i="49"/>
  <c r="V154" i="49"/>
  <c r="W154" i="49"/>
  <c r="X154" i="49"/>
  <c r="Y154" i="49"/>
  <c r="Z154" i="49"/>
  <c r="AA154" i="49"/>
  <c r="AB154" i="49"/>
  <c r="AC154" i="49"/>
  <c r="AD154" i="49"/>
  <c r="M155" i="49"/>
  <c r="N155" i="49"/>
  <c r="O155" i="49"/>
  <c r="P155" i="49"/>
  <c r="Q155" i="49"/>
  <c r="R155" i="49"/>
  <c r="S155" i="49"/>
  <c r="T155" i="49"/>
  <c r="U155" i="49"/>
  <c r="V155" i="49"/>
  <c r="W155" i="49"/>
  <c r="X155" i="49"/>
  <c r="Y155" i="49"/>
  <c r="Z155" i="49"/>
  <c r="AA155" i="49"/>
  <c r="AB155" i="49"/>
  <c r="AC155" i="49"/>
  <c r="AD155" i="49"/>
  <c r="M156" i="49"/>
  <c r="N156" i="49"/>
  <c r="O156" i="49"/>
  <c r="P156" i="49"/>
  <c r="Q156" i="49"/>
  <c r="R156" i="49"/>
  <c r="S156" i="49"/>
  <c r="T156" i="49"/>
  <c r="U156" i="49"/>
  <c r="V156" i="49"/>
  <c r="W156" i="49"/>
  <c r="X156" i="49"/>
  <c r="Y156" i="49"/>
  <c r="Z156" i="49"/>
  <c r="AA156" i="49"/>
  <c r="AB156" i="49"/>
  <c r="AC156" i="49"/>
  <c r="AD156" i="49"/>
  <c r="M157" i="49"/>
  <c r="N157" i="49"/>
  <c r="O157" i="49"/>
  <c r="P157" i="49"/>
  <c r="Q157" i="49"/>
  <c r="R157" i="49"/>
  <c r="S157" i="49"/>
  <c r="T157" i="49"/>
  <c r="U157" i="49"/>
  <c r="V157" i="49"/>
  <c r="W157" i="49"/>
  <c r="X157" i="49"/>
  <c r="Y157" i="49"/>
  <c r="Z157" i="49"/>
  <c r="AA157" i="49"/>
  <c r="AB157" i="49"/>
  <c r="AC157" i="49"/>
  <c r="AD157" i="49"/>
  <c r="M158" i="49"/>
  <c r="N158" i="49"/>
  <c r="O158" i="49"/>
  <c r="P158" i="49"/>
  <c r="Q158" i="49"/>
  <c r="R158" i="49"/>
  <c r="S158" i="49"/>
  <c r="T158" i="49"/>
  <c r="U158" i="49"/>
  <c r="V158" i="49"/>
  <c r="W158" i="49"/>
  <c r="X158" i="49"/>
  <c r="Y158" i="49"/>
  <c r="Z158" i="49"/>
  <c r="AA158" i="49"/>
  <c r="AB158" i="49"/>
  <c r="AC158" i="49"/>
  <c r="AD158" i="49"/>
  <c r="M159" i="49"/>
  <c r="N159" i="49"/>
  <c r="O159" i="49"/>
  <c r="P159" i="49"/>
  <c r="Q159" i="49"/>
  <c r="R159" i="49"/>
  <c r="S159" i="49"/>
  <c r="T159" i="49"/>
  <c r="U159" i="49"/>
  <c r="V159" i="49"/>
  <c r="W159" i="49"/>
  <c r="X159" i="49"/>
  <c r="Y159" i="49"/>
  <c r="Z159" i="49"/>
  <c r="AA159" i="49"/>
  <c r="AB159" i="49"/>
  <c r="AC159" i="49"/>
  <c r="AD159" i="49"/>
  <c r="M160" i="49"/>
  <c r="N160" i="49"/>
  <c r="O160" i="49"/>
  <c r="P160" i="49"/>
  <c r="Q160" i="49"/>
  <c r="R160" i="49"/>
  <c r="S160" i="49"/>
  <c r="T160" i="49"/>
  <c r="U160" i="49"/>
  <c r="V160" i="49"/>
  <c r="W160" i="49"/>
  <c r="X160" i="49"/>
  <c r="Y160" i="49"/>
  <c r="Z160" i="49"/>
  <c r="AA160" i="49"/>
  <c r="AB160" i="49"/>
  <c r="AC160" i="49"/>
  <c r="AD160" i="49"/>
  <c r="M161" i="49"/>
  <c r="N161" i="49"/>
  <c r="O161" i="49"/>
  <c r="P161" i="49"/>
  <c r="Q161" i="49"/>
  <c r="R161" i="49"/>
  <c r="S161" i="49"/>
  <c r="T161" i="49"/>
  <c r="U161" i="49"/>
  <c r="V161" i="49"/>
  <c r="W161" i="49"/>
  <c r="X161" i="49"/>
  <c r="Y161" i="49"/>
  <c r="Z161" i="49"/>
  <c r="AA161" i="49"/>
  <c r="AB161" i="49"/>
  <c r="AC161" i="49"/>
  <c r="AD161" i="49"/>
  <c r="M162" i="49"/>
  <c r="N162" i="49"/>
  <c r="O162" i="49"/>
  <c r="P162" i="49"/>
  <c r="Q162" i="49"/>
  <c r="R162" i="49"/>
  <c r="S162" i="49"/>
  <c r="T162" i="49"/>
  <c r="U162" i="49"/>
  <c r="V162" i="49"/>
  <c r="W162" i="49"/>
  <c r="X162" i="49"/>
  <c r="Y162" i="49"/>
  <c r="Z162" i="49"/>
  <c r="AA162" i="49"/>
  <c r="AB162" i="49"/>
  <c r="AC162" i="49"/>
  <c r="AD162" i="49"/>
  <c r="M163" i="49"/>
  <c r="N163" i="49"/>
  <c r="O163" i="49"/>
  <c r="P163" i="49"/>
  <c r="Q163" i="49"/>
  <c r="R163" i="49"/>
  <c r="S163" i="49"/>
  <c r="T163" i="49"/>
  <c r="U163" i="49"/>
  <c r="V163" i="49"/>
  <c r="W163" i="49"/>
  <c r="X163" i="49"/>
  <c r="Y163" i="49"/>
  <c r="Z163" i="49"/>
  <c r="AA163" i="49"/>
  <c r="AB163" i="49"/>
  <c r="AC163" i="49"/>
  <c r="AD163" i="49"/>
  <c r="M164" i="49"/>
  <c r="N164" i="49"/>
  <c r="O164" i="49"/>
  <c r="P164" i="49"/>
  <c r="Q164" i="49"/>
  <c r="R164" i="49"/>
  <c r="S164" i="49"/>
  <c r="T164" i="49"/>
  <c r="U164" i="49"/>
  <c r="V164" i="49"/>
  <c r="W164" i="49"/>
  <c r="X164" i="49"/>
  <c r="Y164" i="49"/>
  <c r="Z164" i="49"/>
  <c r="AA164" i="49"/>
  <c r="AB164" i="49"/>
  <c r="AC164" i="49"/>
  <c r="AD164" i="49"/>
  <c r="M165" i="49"/>
  <c r="N165" i="49"/>
  <c r="O165" i="49"/>
  <c r="P165" i="49"/>
  <c r="Q165" i="49"/>
  <c r="R165" i="49"/>
  <c r="S165" i="49"/>
  <c r="T165" i="49"/>
  <c r="U165" i="49"/>
  <c r="V165" i="49"/>
  <c r="W165" i="49"/>
  <c r="X165" i="49"/>
  <c r="Y165" i="49"/>
  <c r="Z165" i="49"/>
  <c r="AA165" i="49"/>
  <c r="AB165" i="49"/>
  <c r="AC165" i="49"/>
  <c r="AD165" i="49"/>
  <c r="M166" i="49"/>
  <c r="N166" i="49"/>
  <c r="O166" i="49"/>
  <c r="P166" i="49"/>
  <c r="Q166" i="49"/>
  <c r="R166" i="49"/>
  <c r="S166" i="49"/>
  <c r="T166" i="49"/>
  <c r="U166" i="49"/>
  <c r="V166" i="49"/>
  <c r="W166" i="49"/>
  <c r="X166" i="49"/>
  <c r="Y166" i="49"/>
  <c r="Z166" i="49"/>
  <c r="AA166" i="49"/>
  <c r="AB166" i="49"/>
  <c r="AC166" i="49"/>
  <c r="AD166" i="49"/>
  <c r="M167" i="49"/>
  <c r="N167" i="49"/>
  <c r="O167" i="49"/>
  <c r="P167" i="49"/>
  <c r="Q167" i="49"/>
  <c r="R167" i="49"/>
  <c r="S167" i="49"/>
  <c r="T167" i="49"/>
  <c r="U167" i="49"/>
  <c r="V167" i="49"/>
  <c r="W167" i="49"/>
  <c r="X167" i="49"/>
  <c r="Y167" i="49"/>
  <c r="Z167" i="49"/>
  <c r="AA167" i="49"/>
  <c r="AB167" i="49"/>
  <c r="AC167" i="49"/>
  <c r="AD167" i="49"/>
  <c r="M168" i="49"/>
  <c r="N168" i="49"/>
  <c r="O168" i="49"/>
  <c r="P168" i="49"/>
  <c r="Q168" i="49"/>
  <c r="R168" i="49"/>
  <c r="S168" i="49"/>
  <c r="T168" i="49"/>
  <c r="U168" i="49"/>
  <c r="V168" i="49"/>
  <c r="W168" i="49"/>
  <c r="X168" i="49"/>
  <c r="Y168" i="49"/>
  <c r="Z168" i="49"/>
  <c r="AA168" i="49"/>
  <c r="AB168" i="49"/>
  <c r="AC168" i="49"/>
  <c r="AD168" i="49"/>
  <c r="M169" i="49"/>
  <c r="N169" i="49"/>
  <c r="O169" i="49"/>
  <c r="P169" i="49"/>
  <c r="Q169" i="49"/>
  <c r="R169" i="49"/>
  <c r="S169" i="49"/>
  <c r="T169" i="49"/>
  <c r="U169" i="49"/>
  <c r="V169" i="49"/>
  <c r="W169" i="49"/>
  <c r="X169" i="49"/>
  <c r="Y169" i="49"/>
  <c r="Z169" i="49"/>
  <c r="AA169" i="49"/>
  <c r="AB169" i="49"/>
  <c r="AC169" i="49"/>
  <c r="AD169" i="49"/>
  <c r="M170" i="49"/>
  <c r="N170" i="49"/>
  <c r="O170" i="49"/>
  <c r="P170" i="49"/>
  <c r="Q170" i="49"/>
  <c r="R170" i="49"/>
  <c r="S170" i="49"/>
  <c r="T170" i="49"/>
  <c r="U170" i="49"/>
  <c r="V170" i="49"/>
  <c r="W170" i="49"/>
  <c r="X170" i="49"/>
  <c r="Y170" i="49"/>
  <c r="Z170" i="49"/>
  <c r="AA170" i="49"/>
  <c r="AB170" i="49"/>
  <c r="AC170" i="49"/>
  <c r="AD170" i="49"/>
  <c r="M171" i="49"/>
  <c r="N171" i="49"/>
  <c r="O171" i="49"/>
  <c r="P171" i="49"/>
  <c r="Q171" i="49"/>
  <c r="R171" i="49"/>
  <c r="S171" i="49"/>
  <c r="T171" i="49"/>
  <c r="U171" i="49"/>
  <c r="V171" i="49"/>
  <c r="W171" i="49"/>
  <c r="X171" i="49"/>
  <c r="Y171" i="49"/>
  <c r="Z171" i="49"/>
  <c r="AA171" i="49"/>
  <c r="AB171" i="49"/>
  <c r="AC171" i="49"/>
  <c r="AD171" i="49"/>
  <c r="M172" i="49"/>
  <c r="N172" i="49"/>
  <c r="O172" i="49"/>
  <c r="P172" i="49"/>
  <c r="Q172" i="49"/>
  <c r="R172" i="49"/>
  <c r="S172" i="49"/>
  <c r="T172" i="49"/>
  <c r="U172" i="49"/>
  <c r="V172" i="49"/>
  <c r="W172" i="49"/>
  <c r="X172" i="49"/>
  <c r="Y172" i="49"/>
  <c r="Z172" i="49"/>
  <c r="AA172" i="49"/>
  <c r="AB172" i="49"/>
  <c r="AC172" i="49"/>
  <c r="AD172" i="49"/>
  <c r="M173" i="49"/>
  <c r="N173" i="49"/>
  <c r="O173" i="49"/>
  <c r="P173" i="49"/>
  <c r="Q173" i="49"/>
  <c r="R173" i="49"/>
  <c r="S173" i="49"/>
  <c r="T173" i="49"/>
  <c r="U173" i="49"/>
  <c r="V173" i="49"/>
  <c r="W173" i="49"/>
  <c r="X173" i="49"/>
  <c r="Y173" i="49"/>
  <c r="Z173" i="49"/>
  <c r="AA173" i="49"/>
  <c r="AB173" i="49"/>
  <c r="AC173" i="49"/>
  <c r="AD173" i="49"/>
  <c r="M174" i="49"/>
  <c r="N174" i="49"/>
  <c r="O174" i="49"/>
  <c r="P174" i="49"/>
  <c r="Q174" i="49"/>
  <c r="R174" i="49"/>
  <c r="S174" i="49"/>
  <c r="T174" i="49"/>
  <c r="U174" i="49"/>
  <c r="V174" i="49"/>
  <c r="W174" i="49"/>
  <c r="X174" i="49"/>
  <c r="Y174" i="49"/>
  <c r="Z174" i="49"/>
  <c r="AA174" i="49"/>
  <c r="AB174" i="49"/>
  <c r="AC174" i="49"/>
  <c r="AD174" i="49"/>
  <c r="M175" i="49"/>
  <c r="N175" i="49"/>
  <c r="O175" i="49"/>
  <c r="P175" i="49"/>
  <c r="Q175" i="49"/>
  <c r="R175" i="49"/>
  <c r="S175" i="49"/>
  <c r="T175" i="49"/>
  <c r="U175" i="49"/>
  <c r="V175" i="49"/>
  <c r="W175" i="49"/>
  <c r="X175" i="49"/>
  <c r="Y175" i="49"/>
  <c r="Z175" i="49"/>
  <c r="AA175" i="49"/>
  <c r="AB175" i="49"/>
  <c r="AC175" i="49"/>
  <c r="AD175" i="49"/>
  <c r="M176" i="49"/>
  <c r="N176" i="49"/>
  <c r="O176" i="49"/>
  <c r="P176" i="49"/>
  <c r="Q176" i="49"/>
  <c r="R176" i="49"/>
  <c r="S176" i="49"/>
  <c r="T176" i="49"/>
  <c r="U176" i="49"/>
  <c r="V176" i="49"/>
  <c r="W176" i="49"/>
  <c r="X176" i="49"/>
  <c r="Y176" i="49"/>
  <c r="Z176" i="49"/>
  <c r="AA176" i="49"/>
  <c r="AB176" i="49"/>
  <c r="AC176" i="49"/>
  <c r="AD176" i="49"/>
  <c r="M177" i="49"/>
  <c r="N177" i="49"/>
  <c r="O177" i="49"/>
  <c r="P177" i="49"/>
  <c r="Q177" i="49"/>
  <c r="R177" i="49"/>
  <c r="S177" i="49"/>
  <c r="T177" i="49"/>
  <c r="U177" i="49"/>
  <c r="V177" i="49"/>
  <c r="W177" i="49"/>
  <c r="X177" i="49"/>
  <c r="Y177" i="49"/>
  <c r="Z177" i="49"/>
  <c r="AA177" i="49"/>
  <c r="AB177" i="49"/>
  <c r="AC177" i="49"/>
  <c r="AD177" i="49"/>
  <c r="M178" i="49"/>
  <c r="N178" i="49"/>
  <c r="O178" i="49"/>
  <c r="P178" i="49"/>
  <c r="Q178" i="49"/>
  <c r="R178" i="49"/>
  <c r="S178" i="49"/>
  <c r="T178" i="49"/>
  <c r="U178" i="49"/>
  <c r="V178" i="49"/>
  <c r="W178" i="49"/>
  <c r="X178" i="49"/>
  <c r="Y178" i="49"/>
  <c r="Z178" i="49"/>
  <c r="AA178" i="49"/>
  <c r="AB178" i="49"/>
  <c r="AC178" i="49"/>
  <c r="AD178" i="49"/>
  <c r="M179" i="49"/>
  <c r="N179" i="49"/>
  <c r="O179" i="49"/>
  <c r="P179" i="49"/>
  <c r="Q179" i="49"/>
  <c r="R179" i="49"/>
  <c r="S179" i="49"/>
  <c r="T179" i="49"/>
  <c r="U179" i="49"/>
  <c r="V179" i="49"/>
  <c r="W179" i="49"/>
  <c r="X179" i="49"/>
  <c r="Y179" i="49"/>
  <c r="Z179" i="49"/>
  <c r="AA179" i="49"/>
  <c r="AB179" i="49"/>
  <c r="AC179" i="49"/>
  <c r="AD179" i="49"/>
  <c r="M180" i="49"/>
  <c r="N180" i="49"/>
  <c r="O180" i="49"/>
  <c r="P180" i="49"/>
  <c r="Q180" i="49"/>
  <c r="R180" i="49"/>
  <c r="S180" i="49"/>
  <c r="T180" i="49"/>
  <c r="U180" i="49"/>
  <c r="V180" i="49"/>
  <c r="W180" i="49"/>
  <c r="X180" i="49"/>
  <c r="Y180" i="49"/>
  <c r="Z180" i="49"/>
  <c r="AA180" i="49"/>
  <c r="AB180" i="49"/>
  <c r="AC180" i="49"/>
  <c r="AD180" i="49"/>
  <c r="M181" i="49"/>
  <c r="N181" i="49"/>
  <c r="O181" i="49"/>
  <c r="P181" i="49"/>
  <c r="Q181" i="49"/>
  <c r="R181" i="49"/>
  <c r="S181" i="49"/>
  <c r="T181" i="49"/>
  <c r="U181" i="49"/>
  <c r="V181" i="49"/>
  <c r="W181" i="49"/>
  <c r="X181" i="49"/>
  <c r="Y181" i="49"/>
  <c r="Z181" i="49"/>
  <c r="AA181" i="49"/>
  <c r="AB181" i="49"/>
  <c r="AC181" i="49"/>
  <c r="AD181" i="49"/>
  <c r="M182" i="49"/>
  <c r="N182" i="49"/>
  <c r="O182" i="49"/>
  <c r="P182" i="49"/>
  <c r="Q182" i="49"/>
  <c r="R182" i="49"/>
  <c r="S182" i="49"/>
  <c r="T182" i="49"/>
  <c r="U182" i="49"/>
  <c r="V182" i="49"/>
  <c r="W182" i="49"/>
  <c r="X182" i="49"/>
  <c r="Y182" i="49"/>
  <c r="Z182" i="49"/>
  <c r="AA182" i="49"/>
  <c r="AB182" i="49"/>
  <c r="AC182" i="49"/>
  <c r="AD182" i="49"/>
  <c r="M183" i="49"/>
  <c r="N183" i="49"/>
  <c r="O183" i="49"/>
  <c r="P183" i="49"/>
  <c r="Q183" i="49"/>
  <c r="R183" i="49"/>
  <c r="S183" i="49"/>
  <c r="T183" i="49"/>
  <c r="U183" i="49"/>
  <c r="V183" i="49"/>
  <c r="W183" i="49"/>
  <c r="X183" i="49"/>
  <c r="Y183" i="49"/>
  <c r="Z183" i="49"/>
  <c r="AA183" i="49"/>
  <c r="AB183" i="49"/>
  <c r="AC183" i="49"/>
  <c r="AD183" i="49"/>
  <c r="M184" i="49"/>
  <c r="N184" i="49"/>
  <c r="O184" i="49"/>
  <c r="P184" i="49"/>
  <c r="Q184" i="49"/>
  <c r="R184" i="49"/>
  <c r="S184" i="49"/>
  <c r="T184" i="49"/>
  <c r="U184" i="49"/>
  <c r="V184" i="49"/>
  <c r="W184" i="49"/>
  <c r="X184" i="49"/>
  <c r="Y184" i="49"/>
  <c r="Z184" i="49"/>
  <c r="AA184" i="49"/>
  <c r="AB184" i="49"/>
  <c r="AC184" i="49"/>
  <c r="AD184" i="49"/>
  <c r="M185" i="49"/>
  <c r="N185" i="49"/>
  <c r="O185" i="49"/>
  <c r="P185" i="49"/>
  <c r="Q185" i="49"/>
  <c r="R185" i="49"/>
  <c r="S185" i="49"/>
  <c r="T185" i="49"/>
  <c r="U185" i="49"/>
  <c r="V185" i="49"/>
  <c r="W185" i="49"/>
  <c r="X185" i="49"/>
  <c r="Y185" i="49"/>
  <c r="Z185" i="49"/>
  <c r="AA185" i="49"/>
  <c r="AB185" i="49"/>
  <c r="AC185" i="49"/>
  <c r="AD185" i="49"/>
  <c r="M186" i="49"/>
  <c r="N186" i="49"/>
  <c r="O186" i="49"/>
  <c r="P186" i="49"/>
  <c r="Q186" i="49"/>
  <c r="R186" i="49"/>
  <c r="S186" i="49"/>
  <c r="T186" i="49"/>
  <c r="U186" i="49"/>
  <c r="V186" i="49"/>
  <c r="W186" i="49"/>
  <c r="X186" i="49"/>
  <c r="Y186" i="49"/>
  <c r="Z186" i="49"/>
  <c r="AA186" i="49"/>
  <c r="AB186" i="49"/>
  <c r="AC186" i="49"/>
  <c r="AD186" i="49"/>
  <c r="M187" i="49"/>
  <c r="N187" i="49"/>
  <c r="O187" i="49"/>
  <c r="P187" i="49"/>
  <c r="Q187" i="49"/>
  <c r="R187" i="49"/>
  <c r="S187" i="49"/>
  <c r="T187" i="49"/>
  <c r="U187" i="49"/>
  <c r="V187" i="49"/>
  <c r="W187" i="49"/>
  <c r="X187" i="49"/>
  <c r="Y187" i="49"/>
  <c r="Z187" i="49"/>
  <c r="AA187" i="49"/>
  <c r="AB187" i="49"/>
  <c r="AC187" i="49"/>
  <c r="AD187" i="49"/>
  <c r="M188" i="49"/>
  <c r="N188" i="49"/>
  <c r="O188" i="49"/>
  <c r="P188" i="49"/>
  <c r="Q188" i="49"/>
  <c r="R188" i="49"/>
  <c r="S188" i="49"/>
  <c r="T188" i="49"/>
  <c r="U188" i="49"/>
  <c r="V188" i="49"/>
  <c r="W188" i="49"/>
  <c r="X188" i="49"/>
  <c r="Y188" i="49"/>
  <c r="Z188" i="49"/>
  <c r="AA188" i="49"/>
  <c r="AB188" i="49"/>
  <c r="AC188" i="49"/>
  <c r="AD188" i="49"/>
  <c r="M189" i="49"/>
  <c r="N189" i="49"/>
  <c r="O189" i="49"/>
  <c r="P189" i="49"/>
  <c r="Q189" i="49"/>
  <c r="R189" i="49"/>
  <c r="S189" i="49"/>
  <c r="T189" i="49"/>
  <c r="U189" i="49"/>
  <c r="V189" i="49"/>
  <c r="W189" i="49"/>
  <c r="X189" i="49"/>
  <c r="Y189" i="49"/>
  <c r="Z189" i="49"/>
  <c r="AA189" i="49"/>
  <c r="AB189" i="49"/>
  <c r="AC189" i="49"/>
  <c r="AD189" i="49"/>
  <c r="M190" i="49"/>
  <c r="N190" i="49"/>
  <c r="O190" i="49"/>
  <c r="P190" i="49"/>
  <c r="Q190" i="49"/>
  <c r="R190" i="49"/>
  <c r="S190" i="49"/>
  <c r="T190" i="49"/>
  <c r="U190" i="49"/>
  <c r="V190" i="49"/>
  <c r="W190" i="49"/>
  <c r="X190" i="49"/>
  <c r="Y190" i="49"/>
  <c r="Z190" i="49"/>
  <c r="AA190" i="49"/>
  <c r="AB190" i="49"/>
  <c r="AC190" i="49"/>
  <c r="AD190" i="49"/>
  <c r="M191" i="49"/>
  <c r="N191" i="49"/>
  <c r="O191" i="49"/>
  <c r="P191" i="49"/>
  <c r="Q191" i="49"/>
  <c r="R191" i="49"/>
  <c r="S191" i="49"/>
  <c r="T191" i="49"/>
  <c r="U191" i="49"/>
  <c r="V191" i="49"/>
  <c r="W191" i="49"/>
  <c r="X191" i="49"/>
  <c r="Y191" i="49"/>
  <c r="Z191" i="49"/>
  <c r="AA191" i="49"/>
  <c r="AB191" i="49"/>
  <c r="AC191" i="49"/>
  <c r="AD191" i="49"/>
  <c r="M192" i="49"/>
  <c r="N192" i="49"/>
  <c r="O192" i="49"/>
  <c r="P192" i="49"/>
  <c r="Q192" i="49"/>
  <c r="R192" i="49"/>
  <c r="S192" i="49"/>
  <c r="T192" i="49"/>
  <c r="U192" i="49"/>
  <c r="V192" i="49"/>
  <c r="W192" i="49"/>
  <c r="X192" i="49"/>
  <c r="Y192" i="49"/>
  <c r="Z192" i="49"/>
  <c r="AA192" i="49"/>
  <c r="AB192" i="49"/>
  <c r="AC192" i="49"/>
  <c r="AD192" i="49"/>
  <c r="M193" i="49"/>
  <c r="N193" i="49"/>
  <c r="O193" i="49"/>
  <c r="P193" i="49"/>
  <c r="Q193" i="49"/>
  <c r="R193" i="49"/>
  <c r="S193" i="49"/>
  <c r="T193" i="49"/>
  <c r="U193" i="49"/>
  <c r="V193" i="49"/>
  <c r="W193" i="49"/>
  <c r="X193" i="49"/>
  <c r="Y193" i="49"/>
  <c r="Z193" i="49"/>
  <c r="AA193" i="49"/>
  <c r="AB193" i="49"/>
  <c r="AC193" i="49"/>
  <c r="AD193" i="49"/>
  <c r="M194" i="49"/>
  <c r="N194" i="49"/>
  <c r="O194" i="49"/>
  <c r="P194" i="49"/>
  <c r="Q194" i="49"/>
  <c r="R194" i="49"/>
  <c r="S194" i="49"/>
  <c r="T194" i="49"/>
  <c r="U194" i="49"/>
  <c r="V194" i="49"/>
  <c r="W194" i="49"/>
  <c r="X194" i="49"/>
  <c r="Y194" i="49"/>
  <c r="Z194" i="49"/>
  <c r="AA194" i="49"/>
  <c r="AB194" i="49"/>
  <c r="AC194" i="49"/>
  <c r="AD194" i="49"/>
  <c r="M195" i="49"/>
  <c r="N195" i="49"/>
  <c r="O195" i="49"/>
  <c r="P195" i="49"/>
  <c r="Q195" i="49"/>
  <c r="R195" i="49"/>
  <c r="S195" i="49"/>
  <c r="T195" i="49"/>
  <c r="U195" i="49"/>
  <c r="V195" i="49"/>
  <c r="W195" i="49"/>
  <c r="X195" i="49"/>
  <c r="Y195" i="49"/>
  <c r="Z195" i="49"/>
  <c r="AA195" i="49"/>
  <c r="AB195" i="49"/>
  <c r="AC195" i="49"/>
  <c r="AD195" i="49"/>
  <c r="M196" i="49"/>
  <c r="N196" i="49"/>
  <c r="O196" i="49"/>
  <c r="P196" i="49"/>
  <c r="Q196" i="49"/>
  <c r="R196" i="49"/>
  <c r="S196" i="49"/>
  <c r="T196" i="49"/>
  <c r="U196" i="49"/>
  <c r="V196" i="49"/>
  <c r="W196" i="49"/>
  <c r="X196" i="49"/>
  <c r="Y196" i="49"/>
  <c r="Z196" i="49"/>
  <c r="AA196" i="49"/>
  <c r="AB196" i="49"/>
  <c r="AC196" i="49"/>
  <c r="AD196" i="49"/>
  <c r="M197" i="49"/>
  <c r="N197" i="49"/>
  <c r="O197" i="49"/>
  <c r="P197" i="49"/>
  <c r="Q197" i="49"/>
  <c r="R197" i="49"/>
  <c r="S197" i="49"/>
  <c r="T197" i="49"/>
  <c r="U197" i="49"/>
  <c r="V197" i="49"/>
  <c r="W197" i="49"/>
  <c r="X197" i="49"/>
  <c r="Y197" i="49"/>
  <c r="Z197" i="49"/>
  <c r="AA197" i="49"/>
  <c r="AB197" i="49"/>
  <c r="AC197" i="49"/>
  <c r="AD197" i="49"/>
  <c r="M198" i="49"/>
  <c r="N198" i="49"/>
  <c r="O198" i="49"/>
  <c r="P198" i="49"/>
  <c r="Q198" i="49"/>
  <c r="R198" i="49"/>
  <c r="S198" i="49"/>
  <c r="T198" i="49"/>
  <c r="U198" i="49"/>
  <c r="V198" i="49"/>
  <c r="W198" i="49"/>
  <c r="X198" i="49"/>
  <c r="Y198" i="49"/>
  <c r="Z198" i="49"/>
  <c r="AA198" i="49"/>
  <c r="AB198" i="49"/>
  <c r="AC198" i="49"/>
  <c r="AD198" i="49"/>
  <c r="M199" i="49"/>
  <c r="N199" i="49"/>
  <c r="O199" i="49"/>
  <c r="P199" i="49"/>
  <c r="Q199" i="49"/>
  <c r="R199" i="49"/>
  <c r="S199" i="49"/>
  <c r="T199" i="49"/>
  <c r="U199" i="49"/>
  <c r="V199" i="49"/>
  <c r="W199" i="49"/>
  <c r="X199" i="49"/>
  <c r="Y199" i="49"/>
  <c r="Z199" i="49"/>
  <c r="AA199" i="49"/>
  <c r="AB199" i="49"/>
  <c r="AC199" i="49"/>
  <c r="AD199" i="49"/>
  <c r="M200" i="49"/>
  <c r="N200" i="49"/>
  <c r="O200" i="49"/>
  <c r="P200" i="49"/>
  <c r="Q200" i="49"/>
  <c r="R200" i="49"/>
  <c r="S200" i="49"/>
  <c r="T200" i="49"/>
  <c r="U200" i="49"/>
  <c r="V200" i="49"/>
  <c r="W200" i="49"/>
  <c r="X200" i="49"/>
  <c r="Y200" i="49"/>
  <c r="Z200" i="49"/>
  <c r="AA200" i="49"/>
  <c r="AB200" i="49"/>
  <c r="AC200" i="49"/>
  <c r="AD200" i="49"/>
  <c r="M201" i="49"/>
  <c r="N201" i="49"/>
  <c r="O201" i="49"/>
  <c r="P201" i="49"/>
  <c r="Q201" i="49"/>
  <c r="R201" i="49"/>
  <c r="S201" i="49"/>
  <c r="T201" i="49"/>
  <c r="U201" i="49"/>
  <c r="V201" i="49"/>
  <c r="W201" i="49"/>
  <c r="X201" i="49"/>
  <c r="Y201" i="49"/>
  <c r="Z201" i="49"/>
  <c r="AA201" i="49"/>
  <c r="AB201" i="49"/>
  <c r="AC201" i="49"/>
  <c r="AD201" i="49"/>
  <c r="M202" i="49"/>
  <c r="N202" i="49"/>
  <c r="O202" i="49"/>
  <c r="P202" i="49"/>
  <c r="Q202" i="49"/>
  <c r="R202" i="49"/>
  <c r="S202" i="49"/>
  <c r="T202" i="49"/>
  <c r="U202" i="49"/>
  <c r="V202" i="49"/>
  <c r="W202" i="49"/>
  <c r="X202" i="49"/>
  <c r="Y202" i="49"/>
  <c r="Z202" i="49"/>
  <c r="AA202" i="49"/>
  <c r="AB202" i="49"/>
  <c r="AC202" i="49"/>
  <c r="AD202" i="49"/>
  <c r="M203" i="49"/>
  <c r="N203" i="49"/>
  <c r="O203" i="49"/>
  <c r="P203" i="49"/>
  <c r="Q203" i="49"/>
  <c r="R203" i="49"/>
  <c r="S203" i="49"/>
  <c r="T203" i="49"/>
  <c r="U203" i="49"/>
  <c r="V203" i="49"/>
  <c r="W203" i="49"/>
  <c r="X203" i="49"/>
  <c r="Y203" i="49"/>
  <c r="Z203" i="49"/>
  <c r="AA203" i="49"/>
  <c r="AB203" i="49"/>
  <c r="AC203" i="49"/>
  <c r="AD203" i="49"/>
  <c r="M204" i="49"/>
  <c r="N204" i="49"/>
  <c r="O204" i="49"/>
  <c r="P204" i="49"/>
  <c r="Q204" i="49"/>
  <c r="R204" i="49"/>
  <c r="S204" i="49"/>
  <c r="T204" i="49"/>
  <c r="U204" i="49"/>
  <c r="V204" i="49"/>
  <c r="W204" i="49"/>
  <c r="X204" i="49"/>
  <c r="Y204" i="49"/>
  <c r="Z204" i="49"/>
  <c r="AA204" i="49"/>
  <c r="AB204" i="49"/>
  <c r="AC204" i="49"/>
  <c r="AD204" i="49"/>
  <c r="M205" i="49"/>
  <c r="N205" i="49"/>
  <c r="O205" i="49"/>
  <c r="P205" i="49"/>
  <c r="Q205" i="49"/>
  <c r="R205" i="49"/>
  <c r="S205" i="49"/>
  <c r="T205" i="49"/>
  <c r="U205" i="49"/>
  <c r="V205" i="49"/>
  <c r="W205" i="49"/>
  <c r="X205" i="49"/>
  <c r="Y205" i="49"/>
  <c r="Z205" i="49"/>
  <c r="AA205" i="49"/>
  <c r="AB205" i="49"/>
  <c r="AC205" i="49"/>
  <c r="AD205" i="49"/>
  <c r="M206" i="49"/>
  <c r="N206" i="49"/>
  <c r="O206" i="49"/>
  <c r="P206" i="49"/>
  <c r="Q206" i="49"/>
  <c r="R206" i="49"/>
  <c r="S206" i="49"/>
  <c r="T206" i="49"/>
  <c r="U206" i="49"/>
  <c r="V206" i="49"/>
  <c r="W206" i="49"/>
  <c r="X206" i="49"/>
  <c r="Y206" i="49"/>
  <c r="Z206" i="49"/>
  <c r="AA206" i="49"/>
  <c r="AB206" i="49"/>
  <c r="AC206" i="49"/>
  <c r="AD206" i="49"/>
  <c r="M207" i="49"/>
  <c r="N207" i="49"/>
  <c r="O207" i="49"/>
  <c r="P207" i="49"/>
  <c r="Q207" i="49"/>
  <c r="R207" i="49"/>
  <c r="S207" i="49"/>
  <c r="T207" i="49"/>
  <c r="U207" i="49"/>
  <c r="V207" i="49"/>
  <c r="W207" i="49"/>
  <c r="X207" i="49"/>
  <c r="Y207" i="49"/>
  <c r="Z207" i="49"/>
  <c r="AA207" i="49"/>
  <c r="AB207" i="49"/>
  <c r="AC207" i="49"/>
  <c r="AD207" i="49"/>
  <c r="M208" i="49"/>
  <c r="N208" i="49"/>
  <c r="O208" i="49"/>
  <c r="P208" i="49"/>
  <c r="Q208" i="49"/>
  <c r="R208" i="49"/>
  <c r="S208" i="49"/>
  <c r="T208" i="49"/>
  <c r="U208" i="49"/>
  <c r="V208" i="49"/>
  <c r="W208" i="49"/>
  <c r="X208" i="49"/>
  <c r="Y208" i="49"/>
  <c r="Z208" i="49"/>
  <c r="AA208" i="49"/>
  <c r="AB208" i="49"/>
  <c r="AC208" i="49"/>
  <c r="AD208" i="49"/>
  <c r="M209" i="49"/>
  <c r="N209" i="49"/>
  <c r="O209" i="49"/>
  <c r="P209" i="49"/>
  <c r="Q209" i="49"/>
  <c r="R209" i="49"/>
  <c r="S209" i="49"/>
  <c r="T209" i="49"/>
  <c r="U209" i="49"/>
  <c r="V209" i="49"/>
  <c r="W209" i="49"/>
  <c r="X209" i="49"/>
  <c r="Y209" i="49"/>
  <c r="Z209" i="49"/>
  <c r="AA209" i="49"/>
  <c r="AB209" i="49"/>
  <c r="AC209" i="49"/>
  <c r="AD209" i="49"/>
  <c r="M210" i="49"/>
  <c r="N210" i="49"/>
  <c r="O210" i="49"/>
  <c r="P210" i="49"/>
  <c r="Q210" i="49"/>
  <c r="R210" i="49"/>
  <c r="S210" i="49"/>
  <c r="T210" i="49"/>
  <c r="U210" i="49"/>
  <c r="V210" i="49"/>
  <c r="W210" i="49"/>
  <c r="X210" i="49"/>
  <c r="Y210" i="49"/>
  <c r="Z210" i="49"/>
  <c r="AA210" i="49"/>
  <c r="AB210" i="49"/>
  <c r="AC210" i="49"/>
  <c r="AD210" i="49"/>
  <c r="M211" i="49"/>
  <c r="N211" i="49"/>
  <c r="O211" i="49"/>
  <c r="P211" i="49"/>
  <c r="Q211" i="49"/>
  <c r="R211" i="49"/>
  <c r="S211" i="49"/>
  <c r="T211" i="49"/>
  <c r="U211" i="49"/>
  <c r="V211" i="49"/>
  <c r="W211" i="49"/>
  <c r="X211" i="49"/>
  <c r="Y211" i="49"/>
  <c r="Z211" i="49"/>
  <c r="AA211" i="49"/>
  <c r="AB211" i="49"/>
  <c r="AC211" i="49"/>
  <c r="AD211" i="49"/>
  <c r="M212" i="49"/>
  <c r="N212" i="49"/>
  <c r="O212" i="49"/>
  <c r="P212" i="49"/>
  <c r="Q212" i="49"/>
  <c r="R212" i="49"/>
  <c r="S212" i="49"/>
  <c r="T212" i="49"/>
  <c r="U212" i="49"/>
  <c r="V212" i="49"/>
  <c r="W212" i="49"/>
  <c r="X212" i="49"/>
  <c r="Y212" i="49"/>
  <c r="Z212" i="49"/>
  <c r="AA212" i="49"/>
  <c r="AB212" i="49"/>
  <c r="AC212" i="49"/>
  <c r="AD212" i="49"/>
  <c r="M213" i="49"/>
  <c r="N213" i="49"/>
  <c r="O213" i="49"/>
  <c r="P213" i="49"/>
  <c r="Q213" i="49"/>
  <c r="R213" i="49"/>
  <c r="S213" i="49"/>
  <c r="T213" i="49"/>
  <c r="U213" i="49"/>
  <c r="V213" i="49"/>
  <c r="W213" i="49"/>
  <c r="X213" i="49"/>
  <c r="Y213" i="49"/>
  <c r="Z213" i="49"/>
  <c r="AA213" i="49"/>
  <c r="AB213" i="49"/>
  <c r="AC213" i="49"/>
  <c r="AD213" i="49"/>
  <c r="M214" i="49"/>
  <c r="N214" i="49"/>
  <c r="O214" i="49"/>
  <c r="P214" i="49"/>
  <c r="Q214" i="49"/>
  <c r="R214" i="49"/>
  <c r="S214" i="49"/>
  <c r="T214" i="49"/>
  <c r="U214" i="49"/>
  <c r="V214" i="49"/>
  <c r="W214" i="49"/>
  <c r="X214" i="49"/>
  <c r="Y214" i="49"/>
  <c r="Z214" i="49"/>
  <c r="AA214" i="49"/>
  <c r="AB214" i="49"/>
  <c r="AC214" i="49"/>
  <c r="AD214" i="49"/>
  <c r="M215" i="49"/>
  <c r="N215" i="49"/>
  <c r="O215" i="49"/>
  <c r="P215" i="49"/>
  <c r="Q215" i="49"/>
  <c r="R215" i="49"/>
  <c r="S215" i="49"/>
  <c r="T215" i="49"/>
  <c r="U215" i="49"/>
  <c r="V215" i="49"/>
  <c r="W215" i="49"/>
  <c r="X215" i="49"/>
  <c r="Y215" i="49"/>
  <c r="Z215" i="49"/>
  <c r="AA215" i="49"/>
  <c r="AB215" i="49"/>
  <c r="AC215" i="49"/>
  <c r="AD215" i="49"/>
  <c r="M216" i="49"/>
  <c r="N216" i="49"/>
  <c r="O216" i="49"/>
  <c r="P216" i="49"/>
  <c r="Q216" i="49"/>
  <c r="R216" i="49"/>
  <c r="S216" i="49"/>
  <c r="T216" i="49"/>
  <c r="U216" i="49"/>
  <c r="V216" i="49"/>
  <c r="W216" i="49"/>
  <c r="X216" i="49"/>
  <c r="Y216" i="49"/>
  <c r="Z216" i="49"/>
  <c r="AA216" i="49"/>
  <c r="AB216" i="49"/>
  <c r="AC216" i="49"/>
  <c r="AD216" i="49"/>
  <c r="M217" i="49"/>
  <c r="N217" i="49"/>
  <c r="O217" i="49"/>
  <c r="P217" i="49"/>
  <c r="Q217" i="49"/>
  <c r="R217" i="49"/>
  <c r="S217" i="49"/>
  <c r="T217" i="49"/>
  <c r="U217" i="49"/>
  <c r="V217" i="49"/>
  <c r="W217" i="49"/>
  <c r="X217" i="49"/>
  <c r="Y217" i="49"/>
  <c r="Z217" i="49"/>
  <c r="AA217" i="49"/>
  <c r="AB217" i="49"/>
  <c r="AC217" i="49"/>
  <c r="AD217" i="49"/>
  <c r="M218" i="49"/>
  <c r="N218" i="49"/>
  <c r="O218" i="49"/>
  <c r="P218" i="49"/>
  <c r="Q218" i="49"/>
  <c r="R218" i="49"/>
  <c r="S218" i="49"/>
  <c r="T218" i="49"/>
  <c r="U218" i="49"/>
  <c r="V218" i="49"/>
  <c r="W218" i="49"/>
  <c r="X218" i="49"/>
  <c r="Y218" i="49"/>
  <c r="Z218" i="49"/>
  <c r="AA218" i="49"/>
  <c r="AB218" i="49"/>
  <c r="AC218" i="49"/>
  <c r="AD218" i="49"/>
  <c r="M219" i="49"/>
  <c r="N219" i="49"/>
  <c r="O219" i="49"/>
  <c r="P219" i="49"/>
  <c r="Q219" i="49"/>
  <c r="R219" i="49"/>
  <c r="S219" i="49"/>
  <c r="T219" i="49"/>
  <c r="U219" i="49"/>
  <c r="V219" i="49"/>
  <c r="W219" i="49"/>
  <c r="X219" i="49"/>
  <c r="Y219" i="49"/>
  <c r="Z219" i="49"/>
  <c r="AA219" i="49"/>
  <c r="AB219" i="49"/>
  <c r="AC219" i="49"/>
  <c r="AD219" i="49"/>
  <c r="M220" i="49"/>
  <c r="N220" i="49"/>
  <c r="O220" i="49"/>
  <c r="P220" i="49"/>
  <c r="Q220" i="49"/>
  <c r="R220" i="49"/>
  <c r="S220" i="49"/>
  <c r="T220" i="49"/>
  <c r="U220" i="49"/>
  <c r="V220" i="49"/>
  <c r="W220" i="49"/>
  <c r="X220" i="49"/>
  <c r="Y220" i="49"/>
  <c r="Z220" i="49"/>
  <c r="AA220" i="49"/>
  <c r="AB220" i="49"/>
  <c r="AC220" i="49"/>
  <c r="AD220" i="49"/>
  <c r="M221" i="49"/>
  <c r="N221" i="49"/>
  <c r="O221" i="49"/>
  <c r="P221" i="49"/>
  <c r="Q221" i="49"/>
  <c r="R221" i="49"/>
  <c r="S221" i="49"/>
  <c r="T221" i="49"/>
  <c r="U221" i="49"/>
  <c r="V221" i="49"/>
  <c r="W221" i="49"/>
  <c r="X221" i="49"/>
  <c r="Y221" i="49"/>
  <c r="Z221" i="49"/>
  <c r="AA221" i="49"/>
  <c r="AB221" i="49"/>
  <c r="AC221" i="49"/>
  <c r="AD221" i="49"/>
  <c r="M222" i="49"/>
  <c r="N222" i="49"/>
  <c r="O222" i="49"/>
  <c r="P222" i="49"/>
  <c r="Q222" i="49"/>
  <c r="R222" i="49"/>
  <c r="S222" i="49"/>
  <c r="T222" i="49"/>
  <c r="U222" i="49"/>
  <c r="V222" i="49"/>
  <c r="W222" i="49"/>
  <c r="X222" i="49"/>
  <c r="Y222" i="49"/>
  <c r="Z222" i="49"/>
  <c r="AA222" i="49"/>
  <c r="AB222" i="49"/>
  <c r="AC222" i="49"/>
  <c r="AD222" i="49"/>
  <c r="M223" i="49"/>
  <c r="N223" i="49"/>
  <c r="O223" i="49"/>
  <c r="P223" i="49"/>
  <c r="Q223" i="49"/>
  <c r="R223" i="49"/>
  <c r="S223" i="49"/>
  <c r="T223" i="49"/>
  <c r="U223" i="49"/>
  <c r="V223" i="49"/>
  <c r="W223" i="49"/>
  <c r="X223" i="49"/>
  <c r="Y223" i="49"/>
  <c r="Z223" i="49"/>
  <c r="AA223" i="49"/>
  <c r="AB223" i="49"/>
  <c r="AC223" i="49"/>
  <c r="AD223" i="49"/>
  <c r="M224" i="49"/>
  <c r="N224" i="49"/>
  <c r="O224" i="49"/>
  <c r="P224" i="49"/>
  <c r="Q224" i="49"/>
  <c r="R224" i="49"/>
  <c r="S224" i="49"/>
  <c r="T224" i="49"/>
  <c r="U224" i="49"/>
  <c r="V224" i="49"/>
  <c r="W224" i="49"/>
  <c r="X224" i="49"/>
  <c r="Y224" i="49"/>
  <c r="Z224" i="49"/>
  <c r="AA224" i="49"/>
  <c r="AB224" i="49"/>
  <c r="AC224" i="49"/>
  <c r="AD224" i="49"/>
  <c r="M225" i="49"/>
  <c r="N225" i="49"/>
  <c r="O225" i="49"/>
  <c r="P225" i="49"/>
  <c r="Q225" i="49"/>
  <c r="R225" i="49"/>
  <c r="S225" i="49"/>
  <c r="T225" i="49"/>
  <c r="U225" i="49"/>
  <c r="V225" i="49"/>
  <c r="W225" i="49"/>
  <c r="X225" i="49"/>
  <c r="Y225" i="49"/>
  <c r="Z225" i="49"/>
  <c r="AA225" i="49"/>
  <c r="AB225" i="49"/>
  <c r="AC225" i="49"/>
  <c r="AD225" i="49"/>
  <c r="M226" i="49"/>
  <c r="N226" i="49"/>
  <c r="O226" i="49"/>
  <c r="P226" i="49"/>
  <c r="Q226" i="49"/>
  <c r="R226" i="49"/>
  <c r="S226" i="49"/>
  <c r="T226" i="49"/>
  <c r="U226" i="49"/>
  <c r="V226" i="49"/>
  <c r="W226" i="49"/>
  <c r="X226" i="49"/>
  <c r="Y226" i="49"/>
  <c r="Z226" i="49"/>
  <c r="AA226" i="49"/>
  <c r="AB226" i="49"/>
  <c r="AC226" i="49"/>
  <c r="AD226" i="49"/>
  <c r="M227" i="49"/>
  <c r="N227" i="49"/>
  <c r="O227" i="49"/>
  <c r="P227" i="49"/>
  <c r="Q227" i="49"/>
  <c r="R227" i="49"/>
  <c r="S227" i="49"/>
  <c r="T227" i="49"/>
  <c r="U227" i="49"/>
  <c r="V227" i="49"/>
  <c r="W227" i="49"/>
  <c r="X227" i="49"/>
  <c r="Y227" i="49"/>
  <c r="Z227" i="49"/>
  <c r="AA227" i="49"/>
  <c r="AB227" i="49"/>
  <c r="AC227" i="49"/>
  <c r="AD227" i="49"/>
  <c r="M228" i="49"/>
  <c r="N228" i="49"/>
  <c r="O228" i="49"/>
  <c r="P228" i="49"/>
  <c r="Q228" i="49"/>
  <c r="R228" i="49"/>
  <c r="S228" i="49"/>
  <c r="T228" i="49"/>
  <c r="U228" i="49"/>
  <c r="V228" i="49"/>
  <c r="W228" i="49"/>
  <c r="X228" i="49"/>
  <c r="Y228" i="49"/>
  <c r="Z228" i="49"/>
  <c r="AA228" i="49"/>
  <c r="AB228" i="49"/>
  <c r="AC228" i="49"/>
  <c r="AD228" i="49"/>
  <c r="M229" i="49"/>
  <c r="N229" i="49"/>
  <c r="O229" i="49"/>
  <c r="P229" i="49"/>
  <c r="Q229" i="49"/>
  <c r="R229" i="49"/>
  <c r="S229" i="49"/>
  <c r="T229" i="49"/>
  <c r="U229" i="49"/>
  <c r="V229" i="49"/>
  <c r="W229" i="49"/>
  <c r="X229" i="49"/>
  <c r="Y229" i="49"/>
  <c r="Z229" i="49"/>
  <c r="AA229" i="49"/>
  <c r="AB229" i="49"/>
  <c r="AC229" i="49"/>
  <c r="AD229" i="49"/>
  <c r="M230" i="49"/>
  <c r="N230" i="49"/>
  <c r="O230" i="49"/>
  <c r="P230" i="49"/>
  <c r="Q230" i="49"/>
  <c r="R230" i="49"/>
  <c r="S230" i="49"/>
  <c r="T230" i="49"/>
  <c r="U230" i="49"/>
  <c r="V230" i="49"/>
  <c r="W230" i="49"/>
  <c r="X230" i="49"/>
  <c r="Y230" i="49"/>
  <c r="Z230" i="49"/>
  <c r="AA230" i="49"/>
  <c r="AB230" i="49"/>
  <c r="AC230" i="49"/>
  <c r="AD230" i="49"/>
  <c r="M232" i="49"/>
  <c r="N232" i="49"/>
  <c r="O232" i="49"/>
  <c r="P232" i="49"/>
  <c r="Q232" i="49"/>
  <c r="R232" i="49"/>
  <c r="S232" i="49"/>
  <c r="T232" i="49"/>
  <c r="U232" i="49"/>
  <c r="V232" i="49"/>
  <c r="W232" i="49"/>
  <c r="X232" i="49"/>
  <c r="Y232" i="49"/>
  <c r="Z232" i="49"/>
  <c r="AA232" i="49"/>
  <c r="AB232" i="49"/>
  <c r="AC232" i="49"/>
  <c r="AD232" i="49"/>
  <c r="M233" i="49"/>
  <c r="N233" i="49"/>
  <c r="O233" i="49"/>
  <c r="P233" i="49"/>
  <c r="Q233" i="49"/>
  <c r="R233" i="49"/>
  <c r="S233" i="49"/>
  <c r="T233" i="49"/>
  <c r="U233" i="49"/>
  <c r="V233" i="49"/>
  <c r="W233" i="49"/>
  <c r="X233" i="49"/>
  <c r="Y233" i="49"/>
  <c r="Z233" i="49"/>
  <c r="AA233" i="49"/>
  <c r="AB233" i="49"/>
  <c r="AC233" i="49"/>
  <c r="AD233" i="49"/>
  <c r="M234" i="49"/>
  <c r="N234" i="50" s="1"/>
  <c r="N234" i="49"/>
  <c r="O234" i="50" s="1"/>
  <c r="O234" i="49"/>
  <c r="P234" i="50" s="1"/>
  <c r="P234" i="49"/>
  <c r="Q234" i="50" s="1"/>
  <c r="R234" i="49"/>
  <c r="S234" i="50" s="1"/>
  <c r="S234" i="49"/>
  <c r="T234" i="50" s="1"/>
  <c r="T234" i="49"/>
  <c r="U234" i="50" s="1"/>
  <c r="U234" i="49"/>
  <c r="V234" i="50" s="1"/>
  <c r="W234" i="49"/>
  <c r="X234" i="50" s="1"/>
  <c r="X234" i="49"/>
  <c r="Y234" i="50" s="1"/>
  <c r="Y234" i="49"/>
  <c r="Z234" i="50" s="1"/>
  <c r="Z234" i="49"/>
  <c r="AA234" i="50" s="1"/>
  <c r="AA234" i="49"/>
  <c r="AB234" i="50" s="1"/>
  <c r="AB234" i="49"/>
  <c r="AC234" i="50" s="1"/>
  <c r="M235" i="49"/>
  <c r="N235" i="49"/>
  <c r="O235" i="49"/>
  <c r="P235" i="49"/>
  <c r="Q235" i="49"/>
  <c r="R235" i="49"/>
  <c r="S235" i="49"/>
  <c r="T235" i="49"/>
  <c r="U235" i="49"/>
  <c r="V235" i="49"/>
  <c r="W235" i="49"/>
  <c r="X235" i="49"/>
  <c r="Y235" i="49"/>
  <c r="Z235" i="49"/>
  <c r="AA235" i="49"/>
  <c r="AB235" i="49"/>
  <c r="AC235" i="49"/>
  <c r="AD235" i="49"/>
  <c r="M236" i="49"/>
  <c r="N236" i="49"/>
  <c r="O236" i="49"/>
  <c r="P236" i="49"/>
  <c r="Q236" i="49"/>
  <c r="R236" i="49"/>
  <c r="S236" i="49"/>
  <c r="T236" i="49"/>
  <c r="U236" i="49"/>
  <c r="V236" i="49"/>
  <c r="W236" i="49"/>
  <c r="X236" i="49"/>
  <c r="Y236" i="49"/>
  <c r="Z236" i="49"/>
  <c r="AA236" i="49"/>
  <c r="AB236" i="49"/>
  <c r="AC236" i="49"/>
  <c r="AD236" i="49"/>
  <c r="M237" i="49"/>
  <c r="N237" i="49"/>
  <c r="O237" i="49"/>
  <c r="P237" i="49"/>
  <c r="Q237" i="49"/>
  <c r="R237" i="49"/>
  <c r="S237" i="49"/>
  <c r="T237" i="49"/>
  <c r="U237" i="49"/>
  <c r="V237" i="49"/>
  <c r="W237" i="49"/>
  <c r="X237" i="49"/>
  <c r="Y237" i="49"/>
  <c r="Z237" i="49"/>
  <c r="AA237" i="49"/>
  <c r="AB237" i="49"/>
  <c r="AC237" i="49"/>
  <c r="AD237" i="49"/>
  <c r="M238" i="49"/>
  <c r="N238" i="49"/>
  <c r="O238" i="49"/>
  <c r="P238" i="49"/>
  <c r="Q238" i="49"/>
  <c r="R238" i="49"/>
  <c r="S238" i="49"/>
  <c r="T238" i="49"/>
  <c r="U238" i="49"/>
  <c r="V238" i="49"/>
  <c r="W238" i="49"/>
  <c r="X238" i="49"/>
  <c r="Y238" i="49"/>
  <c r="Z238" i="49"/>
  <c r="AA238" i="49"/>
  <c r="AB238" i="49"/>
  <c r="AC238" i="49"/>
  <c r="AD238" i="49"/>
  <c r="M239" i="49"/>
  <c r="N239" i="49"/>
  <c r="O239" i="49"/>
  <c r="P239" i="49"/>
  <c r="Q239" i="49"/>
  <c r="R239" i="49"/>
  <c r="S239" i="49"/>
  <c r="T239" i="49"/>
  <c r="U239" i="49"/>
  <c r="V239" i="49"/>
  <c r="W239" i="49"/>
  <c r="X239" i="49"/>
  <c r="Y239" i="49"/>
  <c r="Z239" i="49"/>
  <c r="AA239" i="49"/>
  <c r="AB239" i="49"/>
  <c r="AC239" i="49"/>
  <c r="AD239" i="49"/>
  <c r="M240" i="49"/>
  <c r="N240" i="49"/>
  <c r="O240" i="49"/>
  <c r="P240" i="49"/>
  <c r="Q240" i="49"/>
  <c r="R240" i="49"/>
  <c r="S240" i="49"/>
  <c r="T240" i="49"/>
  <c r="U240" i="49"/>
  <c r="V240" i="49"/>
  <c r="W240" i="49"/>
  <c r="X240" i="49"/>
  <c r="Y240" i="49"/>
  <c r="Z240" i="49"/>
  <c r="AA240" i="49"/>
  <c r="AB240" i="49"/>
  <c r="AC240" i="49"/>
  <c r="AD240" i="49"/>
  <c r="N132" i="49"/>
  <c r="O132" i="49"/>
  <c r="P132" i="49"/>
  <c r="Q132" i="49"/>
  <c r="R132" i="49"/>
  <c r="S132" i="49"/>
  <c r="T132" i="49"/>
  <c r="U132" i="49"/>
  <c r="V132" i="49"/>
  <c r="W132" i="49"/>
  <c r="X132" i="49"/>
  <c r="Y132" i="49"/>
  <c r="Z132" i="49"/>
  <c r="AA132" i="49"/>
  <c r="AB132" i="49"/>
  <c r="AC132" i="49"/>
  <c r="AD132" i="49"/>
  <c r="M132" i="49"/>
  <c r="D132" i="49"/>
  <c r="B10" i="61"/>
  <c r="B9" i="61"/>
  <c r="B8" i="61"/>
  <c r="B8" i="53"/>
  <c r="B7" i="61"/>
  <c r="M110" i="61" s="1"/>
  <c r="C6" i="61"/>
  <c r="C5" i="61"/>
  <c r="B6" i="61"/>
  <c r="B5" i="61"/>
  <c r="B4" i="61"/>
  <c r="B10" i="60"/>
  <c r="B9" i="60"/>
  <c r="B8" i="60"/>
  <c r="B7" i="60"/>
  <c r="K121" i="60" s="1"/>
  <c r="C6" i="60"/>
  <c r="C5" i="60"/>
  <c r="B6" i="60"/>
  <c r="B5" i="60"/>
  <c r="B4" i="60"/>
  <c r="B3" i="60"/>
  <c r="B10" i="59"/>
  <c r="B9" i="59"/>
  <c r="B8" i="59"/>
  <c r="B7" i="59"/>
  <c r="C6" i="59"/>
  <c r="C5" i="59"/>
  <c r="B6" i="59"/>
  <c r="B5" i="59"/>
  <c r="B4" i="59"/>
  <c r="B10" i="58"/>
  <c r="B9" i="58"/>
  <c r="B8" i="58"/>
  <c r="B7" i="58"/>
  <c r="C6" i="58"/>
  <c r="C5" i="58"/>
  <c r="B6" i="58"/>
  <c r="B5" i="58"/>
  <c r="B4" i="58"/>
  <c r="P87" i="61"/>
  <c r="J82" i="61"/>
  <c r="N80" i="61"/>
  <c r="H75" i="61"/>
  <c r="D74" i="61"/>
  <c r="O71" i="61"/>
  <c r="H69" i="61"/>
  <c r="E68" i="61"/>
  <c r="Q65" i="61"/>
  <c r="C64" i="61"/>
  <c r="E63" i="61"/>
  <c r="I61" i="61"/>
  <c r="K60" i="61"/>
  <c r="M59" i="61"/>
  <c r="Q57" i="61"/>
  <c r="M56" i="61"/>
  <c r="C56" i="61"/>
  <c r="K55" i="61"/>
  <c r="O53" i="61"/>
  <c r="C53" i="61"/>
  <c r="O49" i="61"/>
  <c r="E49" i="61"/>
  <c r="K48" i="61"/>
  <c r="E48" i="61"/>
  <c r="R47" i="61"/>
  <c r="M47" i="61"/>
  <c r="Q45" i="61"/>
  <c r="K45" i="61"/>
  <c r="F45" i="61"/>
  <c r="M44" i="61"/>
  <c r="H44" i="61"/>
  <c r="C44" i="61"/>
  <c r="O43" i="61"/>
  <c r="J43" i="61"/>
  <c r="E43" i="61"/>
  <c r="N41" i="61"/>
  <c r="I41" i="61"/>
  <c r="C41" i="61"/>
  <c r="P40" i="61"/>
  <c r="K40" i="61"/>
  <c r="E40" i="61"/>
  <c r="R39" i="61"/>
  <c r="M39" i="61"/>
  <c r="Q35" i="61"/>
  <c r="M35" i="61"/>
  <c r="I35" i="61"/>
  <c r="E35" i="61"/>
  <c r="O34" i="61"/>
  <c r="K34" i="61"/>
  <c r="C34" i="61"/>
  <c r="Q33" i="61"/>
  <c r="M33" i="61"/>
  <c r="I33" i="61"/>
  <c r="E33" i="61"/>
  <c r="O32" i="61"/>
  <c r="K32" i="61"/>
  <c r="C32" i="61"/>
  <c r="Q31" i="61"/>
  <c r="M31" i="61"/>
  <c r="I31" i="61"/>
  <c r="E31" i="61"/>
  <c r="O30" i="61"/>
  <c r="K30" i="61"/>
  <c r="C30" i="61"/>
  <c r="O28" i="61"/>
  <c r="K28" i="61"/>
  <c r="C28" i="61"/>
  <c r="Q27" i="61"/>
  <c r="M27" i="61"/>
  <c r="I27" i="61"/>
  <c r="E27" i="61"/>
  <c r="O26" i="61"/>
  <c r="K26" i="61"/>
  <c r="C26" i="61"/>
  <c r="O24" i="61"/>
  <c r="K24" i="61"/>
  <c r="C24" i="61"/>
  <c r="Q23" i="61"/>
  <c r="M23" i="61"/>
  <c r="I23" i="61"/>
  <c r="E23" i="61"/>
  <c r="O22" i="61"/>
  <c r="K22" i="61"/>
  <c r="C22" i="61"/>
  <c r="R19" i="61"/>
  <c r="P19" i="61"/>
  <c r="M19" i="61"/>
  <c r="J19" i="61"/>
  <c r="H19" i="61"/>
  <c r="E19" i="61"/>
  <c r="R18" i="61"/>
  <c r="O18" i="61"/>
  <c r="J18" i="61"/>
  <c r="D18" i="61"/>
  <c r="Q17" i="61"/>
  <c r="N17" i="61"/>
  <c r="J17" i="61"/>
  <c r="J16" i="61" s="1"/>
  <c r="H17" i="61"/>
  <c r="F17" i="61"/>
  <c r="D17" i="61"/>
  <c r="F94" i="61"/>
  <c r="B3" i="61"/>
  <c r="Q108" i="60"/>
  <c r="H100" i="60"/>
  <c r="M93" i="60"/>
  <c r="I92" i="60"/>
  <c r="I91" i="60" s="1"/>
  <c r="F88" i="60"/>
  <c r="H87" i="60"/>
  <c r="F83" i="60"/>
  <c r="M82" i="60"/>
  <c r="Q80" i="60"/>
  <c r="I80" i="60"/>
  <c r="Q76" i="60"/>
  <c r="I76" i="60"/>
  <c r="M74" i="60"/>
  <c r="E74" i="60"/>
  <c r="C71" i="60"/>
  <c r="M70" i="60"/>
  <c r="O69" i="60"/>
  <c r="Q68" i="60"/>
  <c r="I68" i="60"/>
  <c r="M66" i="60"/>
  <c r="E66" i="60"/>
  <c r="O65" i="60"/>
  <c r="Q64" i="60"/>
  <c r="I64" i="60"/>
  <c r="K63" i="60"/>
  <c r="C63" i="60"/>
  <c r="M62" i="60"/>
  <c r="E62" i="60"/>
  <c r="O61" i="60"/>
  <c r="Q60" i="60"/>
  <c r="I60" i="60"/>
  <c r="K59" i="60"/>
  <c r="C59" i="60"/>
  <c r="O57" i="60"/>
  <c r="I57" i="60"/>
  <c r="D57" i="60"/>
  <c r="Q56" i="60"/>
  <c r="K56" i="60"/>
  <c r="F56" i="60"/>
  <c r="M55" i="60"/>
  <c r="H55" i="60"/>
  <c r="C55" i="60"/>
  <c r="Q53" i="60"/>
  <c r="M53" i="60"/>
  <c r="I53" i="60"/>
  <c r="E53" i="60"/>
  <c r="Q50" i="60"/>
  <c r="M50" i="60"/>
  <c r="I50" i="60"/>
  <c r="E50" i="60"/>
  <c r="O49" i="60"/>
  <c r="K49" i="60"/>
  <c r="C49" i="60"/>
  <c r="Q48" i="60"/>
  <c r="M48" i="60"/>
  <c r="I48" i="60"/>
  <c r="E48" i="60"/>
  <c r="O47" i="60"/>
  <c r="K47" i="60"/>
  <c r="C47" i="60"/>
  <c r="O45" i="60"/>
  <c r="K45" i="60"/>
  <c r="C45" i="60"/>
  <c r="Q44" i="60"/>
  <c r="M44" i="60"/>
  <c r="I44" i="60"/>
  <c r="E44" i="60"/>
  <c r="O43" i="60"/>
  <c r="K43" i="60"/>
  <c r="C43" i="60"/>
  <c r="O41" i="60"/>
  <c r="K41" i="60"/>
  <c r="C41" i="60"/>
  <c r="Q40" i="60"/>
  <c r="M40" i="60"/>
  <c r="I40" i="60"/>
  <c r="E40" i="60"/>
  <c r="O39" i="60"/>
  <c r="K39" i="60"/>
  <c r="C39" i="60"/>
  <c r="Q35" i="60"/>
  <c r="M35" i="60"/>
  <c r="I35" i="60"/>
  <c r="E35" i="60"/>
  <c r="O34" i="60"/>
  <c r="I34" i="60"/>
  <c r="D34" i="60"/>
  <c r="Q33" i="60"/>
  <c r="N33" i="60"/>
  <c r="K33" i="60"/>
  <c r="I33" i="60"/>
  <c r="F33" i="60"/>
  <c r="C33" i="60"/>
  <c r="P32" i="60"/>
  <c r="M32" i="60"/>
  <c r="K32" i="60"/>
  <c r="H32" i="60"/>
  <c r="E32" i="60"/>
  <c r="C32" i="60"/>
  <c r="R31" i="60"/>
  <c r="O31" i="60"/>
  <c r="M31" i="60"/>
  <c r="J31" i="60"/>
  <c r="E31" i="60"/>
  <c r="Q30" i="60"/>
  <c r="O30" i="60"/>
  <c r="I30" i="60"/>
  <c r="D30" i="60"/>
  <c r="P28" i="60"/>
  <c r="M28" i="60"/>
  <c r="K28" i="60"/>
  <c r="H28" i="60"/>
  <c r="E28" i="60"/>
  <c r="C28" i="60"/>
  <c r="R27" i="60"/>
  <c r="O27" i="60"/>
  <c r="M27" i="60"/>
  <c r="J27" i="60"/>
  <c r="E27" i="60"/>
  <c r="Q26" i="60"/>
  <c r="O26" i="60"/>
  <c r="I26" i="60"/>
  <c r="D26" i="60"/>
  <c r="P24" i="60"/>
  <c r="M24" i="60"/>
  <c r="K24" i="60"/>
  <c r="H24" i="60"/>
  <c r="E24" i="60"/>
  <c r="C24" i="60"/>
  <c r="R23" i="60"/>
  <c r="O23" i="60"/>
  <c r="M23" i="60"/>
  <c r="J23" i="60"/>
  <c r="E23" i="60"/>
  <c r="Q22" i="60"/>
  <c r="O22" i="60"/>
  <c r="I22" i="60"/>
  <c r="D22" i="60"/>
  <c r="R19" i="60"/>
  <c r="P19" i="60"/>
  <c r="N19" i="60"/>
  <c r="J19" i="60"/>
  <c r="H19" i="60"/>
  <c r="F19" i="60"/>
  <c r="D19" i="60"/>
  <c r="R18" i="60"/>
  <c r="R16" i="60" s="1"/>
  <c r="P18" i="60"/>
  <c r="N18" i="60"/>
  <c r="J18" i="60"/>
  <c r="H18" i="60"/>
  <c r="F18" i="60"/>
  <c r="D18" i="60"/>
  <c r="R17" i="60"/>
  <c r="P17" i="60"/>
  <c r="P16" i="60" s="1"/>
  <c r="N17" i="60"/>
  <c r="J17" i="60"/>
  <c r="H17" i="60"/>
  <c r="F17" i="60"/>
  <c r="F16" i="60" s="1"/>
  <c r="D17" i="60"/>
  <c r="D16" i="60" s="1"/>
  <c r="N16" i="60"/>
  <c r="J16" i="60"/>
  <c r="O118" i="60"/>
  <c r="K102" i="59"/>
  <c r="R95" i="59"/>
  <c r="O94" i="59"/>
  <c r="H87" i="59"/>
  <c r="J86" i="59"/>
  <c r="N83" i="59"/>
  <c r="R81" i="59"/>
  <c r="H81" i="59"/>
  <c r="P74" i="59"/>
  <c r="F74" i="59"/>
  <c r="O70" i="59"/>
  <c r="K68" i="59"/>
  <c r="O66" i="59"/>
  <c r="I65" i="59"/>
  <c r="M63" i="59"/>
  <c r="E63" i="59"/>
  <c r="Q61" i="59"/>
  <c r="I61" i="59"/>
  <c r="C60" i="59"/>
  <c r="M59" i="59"/>
  <c r="Q57" i="59"/>
  <c r="K56" i="59"/>
  <c r="C56" i="59"/>
  <c r="M53" i="59"/>
  <c r="I53" i="59"/>
  <c r="Q50" i="59"/>
  <c r="M50" i="59"/>
  <c r="O49" i="59"/>
  <c r="C49" i="59"/>
  <c r="Q48" i="59"/>
  <c r="D48" i="59"/>
  <c r="N47" i="59"/>
  <c r="K47" i="59"/>
  <c r="C47" i="59"/>
  <c r="R45" i="59"/>
  <c r="O45" i="59"/>
  <c r="E45" i="59"/>
  <c r="O44" i="59"/>
  <c r="D44" i="59"/>
  <c r="K43" i="59"/>
  <c r="I43" i="59"/>
  <c r="O41" i="59"/>
  <c r="M41" i="59"/>
  <c r="E41" i="59"/>
  <c r="I40" i="59"/>
  <c r="Q39" i="59"/>
  <c r="I39" i="59"/>
  <c r="F39" i="59"/>
  <c r="Q35" i="59"/>
  <c r="I35" i="59"/>
  <c r="Q34" i="59"/>
  <c r="N34" i="59"/>
  <c r="F34" i="59"/>
  <c r="C34" i="59"/>
  <c r="M33" i="59"/>
  <c r="K33" i="59"/>
  <c r="C33" i="59"/>
  <c r="M32" i="59"/>
  <c r="K32" i="59"/>
  <c r="E32" i="59"/>
  <c r="C32" i="59"/>
  <c r="O31" i="59"/>
  <c r="M31" i="59"/>
  <c r="E31" i="59"/>
  <c r="Q30" i="59"/>
  <c r="O30" i="59"/>
  <c r="I30" i="59"/>
  <c r="M28" i="59"/>
  <c r="K28" i="59"/>
  <c r="E28" i="59"/>
  <c r="C28" i="59"/>
  <c r="O27" i="59"/>
  <c r="M27" i="59"/>
  <c r="K27" i="59"/>
  <c r="E27" i="59"/>
  <c r="C27" i="59"/>
  <c r="Q26" i="59"/>
  <c r="O26" i="59"/>
  <c r="M26" i="59"/>
  <c r="I26" i="59"/>
  <c r="E26" i="59"/>
  <c r="Q24" i="59"/>
  <c r="M24" i="59"/>
  <c r="K24" i="59"/>
  <c r="I24" i="59"/>
  <c r="E24" i="59"/>
  <c r="C24" i="59"/>
  <c r="O23" i="59"/>
  <c r="M23" i="59"/>
  <c r="K23" i="59"/>
  <c r="E23" i="59"/>
  <c r="C23" i="59"/>
  <c r="Q22" i="59"/>
  <c r="O22" i="59"/>
  <c r="M22" i="59"/>
  <c r="I22" i="59"/>
  <c r="E22" i="59"/>
  <c r="O19" i="59"/>
  <c r="M19" i="59"/>
  <c r="K19" i="59"/>
  <c r="E19" i="59"/>
  <c r="C19" i="59"/>
  <c r="Q18" i="59"/>
  <c r="O18" i="59"/>
  <c r="M18" i="59"/>
  <c r="I18" i="59"/>
  <c r="E18" i="59"/>
  <c r="Q17" i="59"/>
  <c r="P17" i="59"/>
  <c r="M17" i="59"/>
  <c r="K17" i="59"/>
  <c r="H17" i="59"/>
  <c r="E17" i="59"/>
  <c r="C17" i="59"/>
  <c r="B3" i="59"/>
  <c r="B3" i="58"/>
  <c r="C511" i="49" l="1"/>
  <c r="C511" i="50" s="1"/>
  <c r="C515" i="49"/>
  <c r="C515" i="50" s="1"/>
  <c r="C519" i="49"/>
  <c r="C519" i="50" s="1"/>
  <c r="C523" i="49"/>
  <c r="C523" i="50" s="1"/>
  <c r="B523" i="50" s="1"/>
  <c r="C527" i="49"/>
  <c r="C527" i="50" s="1"/>
  <c r="C531" i="49"/>
  <c r="C531" i="50" s="1"/>
  <c r="B531" i="50" s="1"/>
  <c r="C535" i="49"/>
  <c r="C535" i="50" s="1"/>
  <c r="C539" i="49"/>
  <c r="C539" i="50" s="1"/>
  <c r="C543" i="49"/>
  <c r="C543" i="50" s="1"/>
  <c r="C547" i="49"/>
  <c r="C547" i="50" s="1"/>
  <c r="C551" i="49"/>
  <c r="C551" i="50" s="1"/>
  <c r="C555" i="49"/>
  <c r="C555" i="50" s="1"/>
  <c r="B555" i="50" s="1"/>
  <c r="C559" i="49"/>
  <c r="C559" i="50" s="1"/>
  <c r="C563" i="49"/>
  <c r="C563" i="50" s="1"/>
  <c r="B563" i="50" s="1"/>
  <c r="C567" i="49"/>
  <c r="C567" i="50" s="1"/>
  <c r="C571" i="49"/>
  <c r="C571" i="50" s="1"/>
  <c r="C575" i="49"/>
  <c r="C575" i="50" s="1"/>
  <c r="C579" i="49"/>
  <c r="C579" i="50" s="1"/>
  <c r="C583" i="49"/>
  <c r="C583" i="50" s="1"/>
  <c r="C587" i="49"/>
  <c r="C587" i="50" s="1"/>
  <c r="C591" i="49"/>
  <c r="C591" i="50" s="1"/>
  <c r="C595" i="49"/>
  <c r="C595" i="50" s="1"/>
  <c r="C599" i="49"/>
  <c r="C599" i="50" s="1"/>
  <c r="C603" i="49"/>
  <c r="C603" i="50" s="1"/>
  <c r="B603" i="50" s="1"/>
  <c r="C607" i="49"/>
  <c r="C607" i="50" s="1"/>
  <c r="C611" i="49"/>
  <c r="C611" i="50" s="1"/>
  <c r="B611" i="50" s="1"/>
  <c r="C615" i="49"/>
  <c r="C615" i="50" s="1"/>
  <c r="C619" i="49"/>
  <c r="C619" i="50" s="1"/>
  <c r="C623" i="49"/>
  <c r="C623" i="50" s="1"/>
  <c r="C627" i="49"/>
  <c r="C627" i="50" s="1"/>
  <c r="C631" i="49"/>
  <c r="C631" i="50" s="1"/>
  <c r="C635" i="49"/>
  <c r="C635" i="50" s="1"/>
  <c r="C513" i="49"/>
  <c r="C513" i="50" s="1"/>
  <c r="C517" i="49"/>
  <c r="C517" i="50" s="1"/>
  <c r="C521" i="49"/>
  <c r="C521" i="50" s="1"/>
  <c r="C525" i="49"/>
  <c r="C525" i="50" s="1"/>
  <c r="C529" i="49"/>
  <c r="C529" i="50" s="1"/>
  <c r="C533" i="49"/>
  <c r="C533" i="50" s="1"/>
  <c r="C537" i="49"/>
  <c r="C537" i="50" s="1"/>
  <c r="C541" i="49"/>
  <c r="C541" i="50" s="1"/>
  <c r="B541" i="50" s="1"/>
  <c r="C545" i="49"/>
  <c r="C545" i="50" s="1"/>
  <c r="C549" i="49"/>
  <c r="C549" i="50" s="1"/>
  <c r="B549" i="50" s="1"/>
  <c r="C553" i="49"/>
  <c r="C553" i="50" s="1"/>
  <c r="C557" i="49"/>
  <c r="C557" i="50" s="1"/>
  <c r="C561" i="49"/>
  <c r="C561" i="50" s="1"/>
  <c r="C565" i="49"/>
  <c r="C565" i="50" s="1"/>
  <c r="C569" i="49"/>
  <c r="C569" i="50" s="1"/>
  <c r="C573" i="49"/>
  <c r="C573" i="50" s="1"/>
  <c r="C577" i="49"/>
  <c r="C577" i="50" s="1"/>
  <c r="C581" i="49"/>
  <c r="C581" i="50" s="1"/>
  <c r="C585" i="49"/>
  <c r="C585" i="50" s="1"/>
  <c r="C589" i="49"/>
  <c r="C589" i="50" s="1"/>
  <c r="C593" i="49"/>
  <c r="C593" i="50" s="1"/>
  <c r="C597" i="49"/>
  <c r="C597" i="50" s="1"/>
  <c r="C601" i="49"/>
  <c r="C601" i="50" s="1"/>
  <c r="C605" i="49"/>
  <c r="C605" i="50" s="1"/>
  <c r="C609" i="49"/>
  <c r="C609" i="50" s="1"/>
  <c r="C613" i="49"/>
  <c r="C613" i="50" s="1"/>
  <c r="C617" i="49"/>
  <c r="C617" i="50" s="1"/>
  <c r="C621" i="49"/>
  <c r="C621" i="50" s="1"/>
  <c r="B621" i="50" s="1"/>
  <c r="C625" i="49"/>
  <c r="C625" i="50" s="1"/>
  <c r="C629" i="49"/>
  <c r="C629" i="50" s="1"/>
  <c r="B629" i="50" s="1"/>
  <c r="C633" i="49"/>
  <c r="C633" i="50" s="1"/>
  <c r="C514" i="49"/>
  <c r="C514" i="50" s="1"/>
  <c r="C522" i="49"/>
  <c r="C522" i="50" s="1"/>
  <c r="C530" i="49"/>
  <c r="C530" i="50" s="1"/>
  <c r="B530" i="50" s="1"/>
  <c r="C538" i="49"/>
  <c r="C538" i="50" s="1"/>
  <c r="C546" i="49"/>
  <c r="C546" i="50" s="1"/>
  <c r="B546" i="50" s="1"/>
  <c r="C554" i="49"/>
  <c r="C554" i="50" s="1"/>
  <c r="C562" i="49"/>
  <c r="C562" i="50" s="1"/>
  <c r="B562" i="50" s="1"/>
  <c r="C570" i="49"/>
  <c r="C570" i="50" s="1"/>
  <c r="B570" i="50" s="1"/>
  <c r="C578" i="49"/>
  <c r="C578" i="50" s="1"/>
  <c r="C586" i="49"/>
  <c r="C586" i="50" s="1"/>
  <c r="C594" i="49"/>
  <c r="C594" i="50" s="1"/>
  <c r="C602" i="49"/>
  <c r="C602" i="50" s="1"/>
  <c r="C610" i="49"/>
  <c r="C610" i="50" s="1"/>
  <c r="B610" i="50" s="1"/>
  <c r="C618" i="49"/>
  <c r="C618" i="50" s="1"/>
  <c r="C626" i="49"/>
  <c r="C626" i="50" s="1"/>
  <c r="C634" i="49"/>
  <c r="C634" i="50" s="1"/>
  <c r="C518" i="49"/>
  <c r="C518" i="50" s="1"/>
  <c r="B518" i="50" s="1"/>
  <c r="C526" i="49"/>
  <c r="C526" i="50" s="1"/>
  <c r="C534" i="49"/>
  <c r="C534" i="50" s="1"/>
  <c r="C542" i="49"/>
  <c r="C542" i="50" s="1"/>
  <c r="C550" i="49"/>
  <c r="C550" i="50" s="1"/>
  <c r="C558" i="49"/>
  <c r="C558" i="50" s="1"/>
  <c r="C566" i="49"/>
  <c r="C566" i="50" s="1"/>
  <c r="C574" i="49"/>
  <c r="C574" i="50" s="1"/>
  <c r="C582" i="49"/>
  <c r="C582" i="50" s="1"/>
  <c r="C590" i="49"/>
  <c r="C590" i="50" s="1"/>
  <c r="C598" i="49"/>
  <c r="C598" i="50" s="1"/>
  <c r="B598" i="50" s="1"/>
  <c r="C606" i="49"/>
  <c r="C606" i="50" s="1"/>
  <c r="C614" i="49"/>
  <c r="C614" i="50" s="1"/>
  <c r="C622" i="49"/>
  <c r="C622" i="50" s="1"/>
  <c r="C630" i="49"/>
  <c r="C630" i="50" s="1"/>
  <c r="B630" i="50" s="1"/>
  <c r="C387" i="49"/>
  <c r="C387" i="50" s="1"/>
  <c r="C391" i="49"/>
  <c r="C391" i="50" s="1"/>
  <c r="C395" i="49"/>
  <c r="C395" i="50" s="1"/>
  <c r="C385" i="49"/>
  <c r="C385" i="50" s="1"/>
  <c r="C389" i="49"/>
  <c r="C389" i="50" s="1"/>
  <c r="C393" i="49"/>
  <c r="C393" i="50" s="1"/>
  <c r="B393" i="50" s="1"/>
  <c r="C390" i="49"/>
  <c r="C390" i="50" s="1"/>
  <c r="C397" i="49"/>
  <c r="C397" i="50" s="1"/>
  <c r="C401" i="49"/>
  <c r="C401" i="50" s="1"/>
  <c r="C405" i="49"/>
  <c r="C405" i="50" s="1"/>
  <c r="C409" i="49"/>
  <c r="C409" i="50" s="1"/>
  <c r="C413" i="49"/>
  <c r="C413" i="50" s="1"/>
  <c r="B413" i="50" s="1"/>
  <c r="C417" i="49"/>
  <c r="C417" i="50" s="1"/>
  <c r="C421" i="49"/>
  <c r="C421" i="50" s="1"/>
  <c r="B421" i="50" s="1"/>
  <c r="C425" i="49"/>
  <c r="C425" i="50" s="1"/>
  <c r="C429" i="49"/>
  <c r="C429" i="50" s="1"/>
  <c r="C433" i="49"/>
  <c r="C433" i="50" s="1"/>
  <c r="C437" i="49"/>
  <c r="C437" i="50" s="1"/>
  <c r="C441" i="49"/>
  <c r="C441" i="50" s="1"/>
  <c r="C445" i="49"/>
  <c r="C445" i="50" s="1"/>
  <c r="B445" i="50" s="1"/>
  <c r="C449" i="49"/>
  <c r="C449" i="50" s="1"/>
  <c r="C453" i="49"/>
  <c r="C453" i="50" s="1"/>
  <c r="B453" i="50" s="1"/>
  <c r="C457" i="49"/>
  <c r="C457" i="50" s="1"/>
  <c r="C461" i="49"/>
  <c r="C461" i="50" s="1"/>
  <c r="C465" i="49"/>
  <c r="C465" i="50" s="1"/>
  <c r="C469" i="49"/>
  <c r="C469" i="50" s="1"/>
  <c r="B469" i="50" s="1"/>
  <c r="C473" i="49"/>
  <c r="C473" i="50" s="1"/>
  <c r="C477" i="49"/>
  <c r="C477" i="50" s="1"/>
  <c r="B477" i="50" s="1"/>
  <c r="C481" i="49"/>
  <c r="C481" i="50" s="1"/>
  <c r="C485" i="49"/>
  <c r="C485" i="50" s="1"/>
  <c r="C489" i="49"/>
  <c r="C489" i="50" s="1"/>
  <c r="C493" i="49"/>
  <c r="C493" i="50" s="1"/>
  <c r="C497" i="49"/>
  <c r="C497" i="50" s="1"/>
  <c r="C501" i="49"/>
  <c r="C501" i="50" s="1"/>
  <c r="B501" i="50" s="1"/>
  <c r="C505" i="49"/>
  <c r="C505" i="50" s="1"/>
  <c r="C509" i="49"/>
  <c r="C509" i="50" s="1"/>
  <c r="B509" i="50" s="1"/>
  <c r="C384" i="49"/>
  <c r="C384" i="50" s="1"/>
  <c r="C386" i="49"/>
  <c r="C386" i="50" s="1"/>
  <c r="C394" i="49"/>
  <c r="C394" i="50" s="1"/>
  <c r="C399" i="49"/>
  <c r="C399" i="50" s="1"/>
  <c r="C403" i="49"/>
  <c r="C403" i="50" s="1"/>
  <c r="C407" i="49"/>
  <c r="C407" i="50" s="1"/>
  <c r="B407" i="50" s="1"/>
  <c r="C411" i="49"/>
  <c r="C411" i="50" s="1"/>
  <c r="C415" i="49"/>
  <c r="C415" i="50" s="1"/>
  <c r="B415" i="50" s="1"/>
  <c r="C419" i="49"/>
  <c r="C419" i="50" s="1"/>
  <c r="C423" i="49"/>
  <c r="C423" i="50" s="1"/>
  <c r="C427" i="49"/>
  <c r="C427" i="50" s="1"/>
  <c r="C431" i="49"/>
  <c r="C431" i="50" s="1"/>
  <c r="C435" i="49"/>
  <c r="C435" i="50" s="1"/>
  <c r="C439" i="49"/>
  <c r="C439" i="50" s="1"/>
  <c r="B439" i="50" s="1"/>
  <c r="C443" i="49"/>
  <c r="C443" i="50" s="1"/>
  <c r="C447" i="49"/>
  <c r="C447" i="50" s="1"/>
  <c r="C451" i="49"/>
  <c r="C451" i="50" s="1"/>
  <c r="C455" i="49"/>
  <c r="C455" i="50" s="1"/>
  <c r="C459" i="49"/>
  <c r="C459" i="50" s="1"/>
  <c r="C463" i="49"/>
  <c r="C463" i="50" s="1"/>
  <c r="B463" i="50" s="1"/>
  <c r="C467" i="49"/>
  <c r="C467" i="50" s="1"/>
  <c r="C471" i="49"/>
  <c r="C471" i="50" s="1"/>
  <c r="B471" i="50" s="1"/>
  <c r="C475" i="49"/>
  <c r="C475" i="50" s="1"/>
  <c r="C479" i="49"/>
  <c r="C479" i="50" s="1"/>
  <c r="C483" i="49"/>
  <c r="C483" i="50" s="1"/>
  <c r="C487" i="49"/>
  <c r="C487" i="50" s="1"/>
  <c r="C491" i="49"/>
  <c r="C491" i="50" s="1"/>
  <c r="C495" i="49"/>
  <c r="C495" i="50" s="1"/>
  <c r="B495" i="50" s="1"/>
  <c r="C499" i="49"/>
  <c r="C499" i="50" s="1"/>
  <c r="C503" i="49"/>
  <c r="C503" i="50" s="1"/>
  <c r="B503" i="50" s="1"/>
  <c r="C507" i="49"/>
  <c r="C507" i="50" s="1"/>
  <c r="C506" i="49"/>
  <c r="C506" i="50" s="1"/>
  <c r="C498" i="49"/>
  <c r="C498" i="50" s="1"/>
  <c r="C490" i="49"/>
  <c r="C490" i="50" s="1"/>
  <c r="C482" i="49"/>
  <c r="C482" i="50" s="1"/>
  <c r="C474" i="49"/>
  <c r="C474" i="50" s="1"/>
  <c r="B474" i="50" s="1"/>
  <c r="C466" i="49"/>
  <c r="C466" i="50" s="1"/>
  <c r="C458" i="49"/>
  <c r="C458" i="50" s="1"/>
  <c r="B458" i="50" s="1"/>
  <c r="C450" i="49"/>
  <c r="C450" i="50" s="1"/>
  <c r="C442" i="49"/>
  <c r="C442" i="50" s="1"/>
  <c r="C434" i="49"/>
  <c r="C434" i="50" s="1"/>
  <c r="C426" i="49"/>
  <c r="C426" i="50" s="1"/>
  <c r="C418" i="49"/>
  <c r="C418" i="50" s="1"/>
  <c r="C410" i="49"/>
  <c r="C410" i="50" s="1"/>
  <c r="B410" i="50" s="1"/>
  <c r="C402" i="49"/>
  <c r="C402" i="50" s="1"/>
  <c r="C392" i="49"/>
  <c r="C392" i="50" s="1"/>
  <c r="B392" i="50" s="1"/>
  <c r="C510" i="49"/>
  <c r="C510" i="50" s="1"/>
  <c r="C628" i="49"/>
  <c r="C628" i="50" s="1"/>
  <c r="B628" i="50" s="1"/>
  <c r="C612" i="49"/>
  <c r="C612" i="50" s="1"/>
  <c r="C596" i="49"/>
  <c r="C596" i="50" s="1"/>
  <c r="B596" i="50" s="1"/>
  <c r="C580" i="49"/>
  <c r="C580" i="50" s="1"/>
  <c r="C564" i="49"/>
  <c r="C564" i="50" s="1"/>
  <c r="B564" i="50" s="1"/>
  <c r="C548" i="49"/>
  <c r="C548" i="50" s="1"/>
  <c r="C532" i="49"/>
  <c r="C532" i="50" s="1"/>
  <c r="C516" i="49"/>
  <c r="C51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55" i="49"/>
  <c r="C255" i="50" s="1"/>
  <c r="C251" i="49"/>
  <c r="C251" i="50" s="1"/>
  <c r="C247" i="49"/>
  <c r="C247" i="50" s="1"/>
  <c r="C243" i="49"/>
  <c r="C243" i="50" s="1"/>
  <c r="C239" i="49"/>
  <c r="C239" i="50" s="1"/>
  <c r="C233" i="49"/>
  <c r="C233" i="50" s="1"/>
  <c r="C225" i="49"/>
  <c r="C225" i="50" s="1"/>
  <c r="C217" i="49"/>
  <c r="C217" i="50" s="1"/>
  <c r="C209" i="49"/>
  <c r="C209" i="50" s="1"/>
  <c r="C201" i="49"/>
  <c r="C201" i="50" s="1"/>
  <c r="C193" i="49"/>
  <c r="C193" i="50" s="1"/>
  <c r="C185" i="49"/>
  <c r="C185" i="50" s="1"/>
  <c r="C177" i="49"/>
  <c r="C177" i="50" s="1"/>
  <c r="C169" i="49"/>
  <c r="C169" i="50" s="1"/>
  <c r="C161" i="49"/>
  <c r="C161" i="50" s="1"/>
  <c r="C153" i="49"/>
  <c r="C153" i="50" s="1"/>
  <c r="C145" i="49"/>
  <c r="C145" i="50" s="1"/>
  <c r="C137" i="49"/>
  <c r="C137" i="50" s="1"/>
  <c r="C257" i="49"/>
  <c r="C257" i="50" s="1"/>
  <c r="C502" i="49"/>
  <c r="C502" i="50" s="1"/>
  <c r="C494" i="49"/>
  <c r="C494" i="50" s="1"/>
  <c r="C486" i="49"/>
  <c r="C486" i="50" s="1"/>
  <c r="C478" i="49"/>
  <c r="C478" i="50" s="1"/>
  <c r="B478" i="50" s="1"/>
  <c r="C470" i="49"/>
  <c r="C470" i="50" s="1"/>
  <c r="C462" i="49"/>
  <c r="C462" i="50" s="1"/>
  <c r="C454" i="49"/>
  <c r="C454" i="50" s="1"/>
  <c r="C446" i="49"/>
  <c r="C446" i="50" s="1"/>
  <c r="B446" i="50" s="1"/>
  <c r="C438" i="49"/>
  <c r="C438" i="50" s="1"/>
  <c r="C430" i="49"/>
  <c r="C430" i="50" s="1"/>
  <c r="C422" i="49"/>
  <c r="C422" i="50" s="1"/>
  <c r="C414" i="49"/>
  <c r="C414" i="50" s="1"/>
  <c r="B414" i="50" s="1"/>
  <c r="C406" i="49"/>
  <c r="C406" i="50" s="1"/>
  <c r="C398" i="49"/>
  <c r="C398" i="50" s="1"/>
  <c r="C620" i="49"/>
  <c r="C620" i="50" s="1"/>
  <c r="C604" i="49"/>
  <c r="C604" i="50" s="1"/>
  <c r="B604" i="50" s="1"/>
  <c r="C588" i="49"/>
  <c r="C588" i="50" s="1"/>
  <c r="C572" i="49"/>
  <c r="C572" i="50" s="1"/>
  <c r="B572" i="50" s="1"/>
  <c r="C556" i="49"/>
  <c r="C556" i="50" s="1"/>
  <c r="C540" i="49"/>
  <c r="C540" i="50" s="1"/>
  <c r="B540" i="50" s="1"/>
  <c r="C524" i="49"/>
  <c r="C524" i="50" s="1"/>
  <c r="C260" i="49"/>
  <c r="C260" i="50" s="1"/>
  <c r="C264" i="49"/>
  <c r="C264" i="50" s="1"/>
  <c r="C268" i="49"/>
  <c r="C268" i="50" s="1"/>
  <c r="C272" i="49"/>
  <c r="C272" i="50" s="1"/>
  <c r="C276" i="49"/>
  <c r="C276" i="50" s="1"/>
  <c r="B276" i="50" s="1"/>
  <c r="C280" i="49"/>
  <c r="C280" i="50" s="1"/>
  <c r="C284" i="49"/>
  <c r="C284" i="50" s="1"/>
  <c r="B284" i="50" s="1"/>
  <c r="C288" i="49"/>
  <c r="C288" i="50" s="1"/>
  <c r="C292" i="49"/>
  <c r="C292" i="50" s="1"/>
  <c r="B292" i="50" s="1"/>
  <c r="C296" i="49"/>
  <c r="C296" i="50" s="1"/>
  <c r="C300" i="49"/>
  <c r="C300" i="50" s="1"/>
  <c r="B300" i="50" s="1"/>
  <c r="C304" i="49"/>
  <c r="C304" i="50" s="1"/>
  <c r="C308" i="49"/>
  <c r="C308" i="50" s="1"/>
  <c r="B308" i="50" s="1"/>
  <c r="C312" i="49"/>
  <c r="C312" i="50" s="1"/>
  <c r="C316" i="49"/>
  <c r="C316" i="50" s="1"/>
  <c r="B316" i="50" s="1"/>
  <c r="C320" i="49"/>
  <c r="C320" i="50" s="1"/>
  <c r="C324" i="49"/>
  <c r="C324" i="50" s="1"/>
  <c r="B324" i="50" s="1"/>
  <c r="C328" i="49"/>
  <c r="C328" i="50" s="1"/>
  <c r="C332" i="49"/>
  <c r="C332" i="50" s="1"/>
  <c r="B332" i="50" s="1"/>
  <c r="C336" i="49"/>
  <c r="C336" i="50" s="1"/>
  <c r="C340" i="49"/>
  <c r="C340" i="50" s="1"/>
  <c r="B340" i="50" s="1"/>
  <c r="C344" i="49"/>
  <c r="C344" i="50" s="1"/>
  <c r="C348" i="49"/>
  <c r="C348" i="50" s="1"/>
  <c r="C352" i="49"/>
  <c r="C352" i="50" s="1"/>
  <c r="C356" i="49"/>
  <c r="C356" i="50" s="1"/>
  <c r="C360" i="49"/>
  <c r="C360" i="50" s="1"/>
  <c r="C364" i="49"/>
  <c r="C364" i="50" s="1"/>
  <c r="C368" i="49"/>
  <c r="C368" i="50" s="1"/>
  <c r="C372" i="49"/>
  <c r="C372" i="50" s="1"/>
  <c r="C376" i="49"/>
  <c r="C376" i="50" s="1"/>
  <c r="C380" i="49"/>
  <c r="C380" i="50" s="1"/>
  <c r="C262" i="49"/>
  <c r="C262" i="50" s="1"/>
  <c r="C266" i="49"/>
  <c r="C266" i="50" s="1"/>
  <c r="C270" i="49"/>
  <c r="C270" i="50" s="1"/>
  <c r="C274" i="49"/>
  <c r="C274" i="50" s="1"/>
  <c r="C278" i="49"/>
  <c r="C278" i="50" s="1"/>
  <c r="C282" i="49"/>
  <c r="C282" i="50" s="1"/>
  <c r="B282" i="50" s="1"/>
  <c r="C286" i="49"/>
  <c r="C286" i="50" s="1"/>
  <c r="C290" i="49"/>
  <c r="C290" i="50" s="1"/>
  <c r="C294" i="49"/>
  <c r="C294" i="50" s="1"/>
  <c r="C298" i="49"/>
  <c r="C298" i="50" s="1"/>
  <c r="B298" i="50" s="1"/>
  <c r="C302" i="49"/>
  <c r="C302" i="50" s="1"/>
  <c r="C306" i="49"/>
  <c r="C306" i="50" s="1"/>
  <c r="B306" i="50" s="1"/>
  <c r="C310" i="49"/>
  <c r="C310" i="50" s="1"/>
  <c r="C314" i="49"/>
  <c r="C314" i="50" s="1"/>
  <c r="C318" i="49"/>
  <c r="C318" i="50" s="1"/>
  <c r="C322" i="49"/>
  <c r="C322" i="50" s="1"/>
  <c r="C326" i="49"/>
  <c r="C326" i="50" s="1"/>
  <c r="C330" i="49"/>
  <c r="C330" i="50" s="1"/>
  <c r="B330" i="50" s="1"/>
  <c r="C334" i="49"/>
  <c r="C334" i="50" s="1"/>
  <c r="C338" i="49"/>
  <c r="C338" i="50" s="1"/>
  <c r="B338" i="50" s="1"/>
  <c r="C342" i="49"/>
  <c r="C342" i="50" s="1"/>
  <c r="C346" i="49"/>
  <c r="C346" i="50" s="1"/>
  <c r="B346" i="50" s="1"/>
  <c r="C350" i="49"/>
  <c r="C350" i="50" s="1"/>
  <c r="C354" i="49"/>
  <c r="C354" i="50" s="1"/>
  <c r="C358" i="49"/>
  <c r="C358" i="50" s="1"/>
  <c r="C362" i="49"/>
  <c r="C362" i="50" s="1"/>
  <c r="C366" i="49"/>
  <c r="C366" i="50" s="1"/>
  <c r="C370" i="49"/>
  <c r="C370" i="50" s="1"/>
  <c r="B370" i="50" s="1"/>
  <c r="C374" i="49"/>
  <c r="C374" i="50" s="1"/>
  <c r="C378" i="49"/>
  <c r="C378" i="50" s="1"/>
  <c r="C382" i="49"/>
  <c r="C382" i="50" s="1"/>
  <c r="C258" i="49"/>
  <c r="C258" i="50" s="1"/>
  <c r="C254" i="49"/>
  <c r="C254" i="50" s="1"/>
  <c r="C250" i="49"/>
  <c r="C250" i="50" s="1"/>
  <c r="C246" i="49"/>
  <c r="C246" i="50" s="1"/>
  <c r="C242" i="49"/>
  <c r="C242" i="50" s="1"/>
  <c r="C238" i="49"/>
  <c r="C238" i="50" s="1"/>
  <c r="C231" i="49"/>
  <c r="C231" i="50" s="1"/>
  <c r="C223" i="49"/>
  <c r="C223" i="50" s="1"/>
  <c r="C215" i="49"/>
  <c r="C215" i="50" s="1"/>
  <c r="C207" i="49"/>
  <c r="C207" i="50" s="1"/>
  <c r="C199" i="49"/>
  <c r="C199" i="50" s="1"/>
  <c r="C191" i="49"/>
  <c r="C191" i="50" s="1"/>
  <c r="C183" i="49"/>
  <c r="C183" i="50" s="1"/>
  <c r="C175" i="49"/>
  <c r="C175" i="50" s="1"/>
  <c r="C167" i="49"/>
  <c r="C167" i="50" s="1"/>
  <c r="C159" i="49"/>
  <c r="C159" i="50" s="1"/>
  <c r="C151" i="49"/>
  <c r="C151" i="50" s="1"/>
  <c r="C143" i="49"/>
  <c r="C143" i="50" s="1"/>
  <c r="C135" i="49"/>
  <c r="C135" i="50" s="1"/>
  <c r="C383" i="49"/>
  <c r="C383" i="50" s="1"/>
  <c r="C375" i="49"/>
  <c r="C375" i="50" s="1"/>
  <c r="B375" i="50" s="1"/>
  <c r="C367" i="49"/>
  <c r="C367" i="50" s="1"/>
  <c r="C359" i="49"/>
  <c r="C359" i="50" s="1"/>
  <c r="C351" i="49"/>
  <c r="C351" i="50" s="1"/>
  <c r="C343" i="49"/>
  <c r="C343" i="50" s="1"/>
  <c r="B343" i="50" s="1"/>
  <c r="C335" i="49"/>
  <c r="C335" i="50" s="1"/>
  <c r="C327" i="49"/>
  <c r="C327" i="50" s="1"/>
  <c r="C319" i="49"/>
  <c r="C319" i="50" s="1"/>
  <c r="C311" i="49"/>
  <c r="C311" i="50" s="1"/>
  <c r="B311" i="50" s="1"/>
  <c r="C303" i="49"/>
  <c r="C303" i="50" s="1"/>
  <c r="C295" i="49"/>
  <c r="C295" i="50" s="1"/>
  <c r="C287" i="49"/>
  <c r="C287" i="50" s="1"/>
  <c r="C279" i="49"/>
  <c r="C279" i="50" s="1"/>
  <c r="B279" i="50" s="1"/>
  <c r="C271" i="49"/>
  <c r="C271" i="50" s="1"/>
  <c r="C263" i="49"/>
  <c r="C263" i="50" s="1"/>
  <c r="C508" i="49"/>
  <c r="C508" i="50" s="1"/>
  <c r="C500" i="49"/>
  <c r="C500" i="50" s="1"/>
  <c r="C492" i="49"/>
  <c r="C492" i="50" s="1"/>
  <c r="C484" i="49"/>
  <c r="C484" i="50" s="1"/>
  <c r="C476" i="49"/>
  <c r="C476" i="50" s="1"/>
  <c r="C468" i="49"/>
  <c r="C468" i="50" s="1"/>
  <c r="C460" i="49"/>
  <c r="C460" i="50" s="1"/>
  <c r="C452" i="49"/>
  <c r="C452" i="50" s="1"/>
  <c r="C444" i="49"/>
  <c r="C444" i="50" s="1"/>
  <c r="C436" i="49"/>
  <c r="C436" i="50" s="1"/>
  <c r="C428" i="49"/>
  <c r="C428" i="50" s="1"/>
  <c r="C420" i="49"/>
  <c r="C420" i="50" s="1"/>
  <c r="C412" i="49"/>
  <c r="C412" i="50" s="1"/>
  <c r="C404" i="49"/>
  <c r="C404" i="50" s="1"/>
  <c r="C396" i="49"/>
  <c r="C396" i="50" s="1"/>
  <c r="C632" i="49"/>
  <c r="C632" i="50" s="1"/>
  <c r="C616" i="49"/>
  <c r="C616" i="50" s="1"/>
  <c r="C600" i="49"/>
  <c r="C600" i="50" s="1"/>
  <c r="C584" i="49"/>
  <c r="C584" i="50" s="1"/>
  <c r="C568" i="49"/>
  <c r="C568" i="50" s="1"/>
  <c r="C552" i="49"/>
  <c r="C552" i="50" s="1"/>
  <c r="C536" i="49"/>
  <c r="C536" i="50" s="1"/>
  <c r="C520" i="49"/>
  <c r="C520" i="50" s="1"/>
  <c r="C256" i="49"/>
  <c r="C256" i="50" s="1"/>
  <c r="C252" i="49"/>
  <c r="C252" i="50" s="1"/>
  <c r="C248" i="49"/>
  <c r="C248" i="50" s="1"/>
  <c r="C244" i="49"/>
  <c r="C244" i="50" s="1"/>
  <c r="C240" i="49"/>
  <c r="C240" i="50" s="1"/>
  <c r="C235" i="49"/>
  <c r="C235" i="50" s="1"/>
  <c r="C227" i="49"/>
  <c r="C227" i="50" s="1"/>
  <c r="C219" i="49"/>
  <c r="C219" i="50" s="1"/>
  <c r="C211" i="49"/>
  <c r="C211" i="50" s="1"/>
  <c r="C203" i="49"/>
  <c r="C203" i="50" s="1"/>
  <c r="C195" i="49"/>
  <c r="C195" i="50" s="1"/>
  <c r="C187" i="49"/>
  <c r="C187" i="50" s="1"/>
  <c r="C179" i="49"/>
  <c r="C179" i="50" s="1"/>
  <c r="C171" i="49"/>
  <c r="C171" i="50" s="1"/>
  <c r="C163" i="49"/>
  <c r="C163" i="50" s="1"/>
  <c r="C155" i="49"/>
  <c r="C155" i="50" s="1"/>
  <c r="C147" i="49"/>
  <c r="C147" i="50" s="1"/>
  <c r="C139" i="49"/>
  <c r="C139" i="50" s="1"/>
  <c r="C379" i="49"/>
  <c r="C379" i="50" s="1"/>
  <c r="B379" i="50" s="1"/>
  <c r="C371" i="49"/>
  <c r="C371" i="50" s="1"/>
  <c r="C363" i="49"/>
  <c r="C363" i="50" s="1"/>
  <c r="C355" i="49"/>
  <c r="C355" i="50" s="1"/>
  <c r="C347" i="49"/>
  <c r="C347" i="50" s="1"/>
  <c r="B347" i="50" s="1"/>
  <c r="C339" i="49"/>
  <c r="C339" i="50" s="1"/>
  <c r="C331" i="49"/>
  <c r="C331" i="50" s="1"/>
  <c r="C323" i="49"/>
  <c r="C323" i="50" s="1"/>
  <c r="C315" i="49"/>
  <c r="C315" i="50" s="1"/>
  <c r="C307" i="49"/>
  <c r="C307" i="50" s="1"/>
  <c r="C299" i="49"/>
  <c r="C299" i="50" s="1"/>
  <c r="B299" i="50" s="1"/>
  <c r="C291" i="49"/>
  <c r="C291" i="50" s="1"/>
  <c r="C283" i="49"/>
  <c r="C283" i="50" s="1"/>
  <c r="C275" i="49"/>
  <c r="C275" i="50" s="1"/>
  <c r="C267" i="49"/>
  <c r="C267" i="50" s="1"/>
  <c r="C259" i="49"/>
  <c r="C259" i="50" s="1"/>
  <c r="C504" i="49"/>
  <c r="C504" i="50" s="1"/>
  <c r="B504" i="50" s="1"/>
  <c r="C496" i="49"/>
  <c r="C496" i="50" s="1"/>
  <c r="C488" i="49"/>
  <c r="C488" i="50" s="1"/>
  <c r="B488" i="50" s="1"/>
  <c r="C480" i="49"/>
  <c r="C480" i="50" s="1"/>
  <c r="C472" i="49"/>
  <c r="C472" i="50" s="1"/>
  <c r="B472" i="50" s="1"/>
  <c r="C464" i="49"/>
  <c r="C464" i="50" s="1"/>
  <c r="C456" i="49"/>
  <c r="C456" i="50" s="1"/>
  <c r="B456" i="50" s="1"/>
  <c r="C448" i="49"/>
  <c r="C448" i="50" s="1"/>
  <c r="C440" i="49"/>
  <c r="C440" i="50" s="1"/>
  <c r="B440" i="50" s="1"/>
  <c r="C432" i="49"/>
  <c r="C432" i="50" s="1"/>
  <c r="C424" i="49"/>
  <c r="C424" i="50" s="1"/>
  <c r="B424" i="50" s="1"/>
  <c r="C416" i="49"/>
  <c r="C416" i="50" s="1"/>
  <c r="C408" i="49"/>
  <c r="C408" i="50" s="1"/>
  <c r="B408" i="50" s="1"/>
  <c r="C400" i="49"/>
  <c r="C400" i="50" s="1"/>
  <c r="C388" i="49"/>
  <c r="C388" i="50" s="1"/>
  <c r="C624" i="49"/>
  <c r="C624" i="50" s="1"/>
  <c r="C608" i="49"/>
  <c r="C608" i="50" s="1"/>
  <c r="C592" i="49"/>
  <c r="C592" i="50" s="1"/>
  <c r="C576" i="49"/>
  <c r="C576" i="50" s="1"/>
  <c r="C560" i="49"/>
  <c r="C560" i="50" s="1"/>
  <c r="C544" i="49"/>
  <c r="C544" i="50" s="1"/>
  <c r="C528" i="49"/>
  <c r="C528" i="50" s="1"/>
  <c r="C512" i="49"/>
  <c r="C512" i="50" s="1"/>
  <c r="B512" i="50" s="1"/>
  <c r="B554" i="50"/>
  <c r="B633" i="50"/>
  <c r="B625" i="50"/>
  <c r="B617" i="50"/>
  <c r="B522" i="50"/>
  <c r="B506" i="50"/>
  <c r="B426" i="50"/>
  <c r="B394" i="50"/>
  <c r="B378" i="50"/>
  <c r="B635" i="50"/>
  <c r="B631" i="50"/>
  <c r="B627" i="50"/>
  <c r="B623" i="50"/>
  <c r="B619" i="50"/>
  <c r="B591" i="50"/>
  <c r="B447" i="50"/>
  <c r="B579" i="50"/>
  <c r="B575" i="50"/>
  <c r="B571" i="50"/>
  <c r="B607" i="50"/>
  <c r="B595" i="50"/>
  <c r="B585" i="50"/>
  <c r="B547" i="50"/>
  <c r="B527" i="50"/>
  <c r="B515" i="50"/>
  <c r="B507" i="50"/>
  <c r="B499" i="50"/>
  <c r="B491" i="50"/>
  <c r="B483" i="50"/>
  <c r="B479" i="50"/>
  <c r="B475" i="50"/>
  <c r="B467" i="50"/>
  <c r="B459" i="50"/>
  <c r="B451" i="50"/>
  <c r="B443" i="50"/>
  <c r="B435" i="50"/>
  <c r="B431" i="50"/>
  <c r="B427" i="50"/>
  <c r="B419" i="50"/>
  <c r="B411" i="50"/>
  <c r="B403" i="50"/>
  <c r="B399" i="50"/>
  <c r="B395" i="50"/>
  <c r="B387" i="50"/>
  <c r="B371" i="50"/>
  <c r="B367" i="50"/>
  <c r="B363" i="50"/>
  <c r="B355" i="50"/>
  <c r="B351" i="50"/>
  <c r="B511" i="50"/>
  <c r="B383" i="50"/>
  <c r="B319" i="50"/>
  <c r="B614" i="50"/>
  <c r="B606" i="50"/>
  <c r="B594" i="50"/>
  <c r="B586" i="50"/>
  <c r="B578" i="50"/>
  <c r="B538" i="50"/>
  <c r="B490" i="50"/>
  <c r="B442" i="50"/>
  <c r="B362" i="50"/>
  <c r="B314" i="50"/>
  <c r="B613" i="50"/>
  <c r="B609" i="50"/>
  <c r="B605" i="50"/>
  <c r="B601" i="50"/>
  <c r="B597" i="50"/>
  <c r="B593" i="50"/>
  <c r="B581" i="50"/>
  <c r="B577" i="50"/>
  <c r="B573" i="50"/>
  <c r="B569" i="50"/>
  <c r="B565" i="50"/>
  <c r="B517" i="50"/>
  <c r="B485" i="50"/>
  <c r="B437" i="50"/>
  <c r="B389" i="50"/>
  <c r="B373" i="50"/>
  <c r="B357" i="50"/>
  <c r="B325" i="50"/>
  <c r="B309" i="50"/>
  <c r="B293" i="50"/>
  <c r="B533" i="50"/>
  <c r="B405" i="50"/>
  <c r="B341" i="50"/>
  <c r="B634" i="50"/>
  <c r="B626" i="50"/>
  <c r="B622" i="50"/>
  <c r="B618" i="50"/>
  <c r="B590" i="50"/>
  <c r="B582" i="50"/>
  <c r="B574" i="50"/>
  <c r="B566" i="50"/>
  <c r="B558" i="50"/>
  <c r="B542" i="50"/>
  <c r="B534" i="50"/>
  <c r="B526" i="50"/>
  <c r="B514" i="50"/>
  <c r="B510" i="50"/>
  <c r="B502" i="50"/>
  <c r="B498" i="50"/>
  <c r="B494" i="50"/>
  <c r="B486" i="50"/>
  <c r="B482" i="50"/>
  <c r="B470" i="50"/>
  <c r="B466" i="50"/>
  <c r="B462" i="50"/>
  <c r="B454" i="50"/>
  <c r="B450" i="50"/>
  <c r="B438" i="50"/>
  <c r="B434" i="50"/>
  <c r="B430" i="50"/>
  <c r="B422" i="50"/>
  <c r="B418" i="50"/>
  <c r="B406" i="50"/>
  <c r="B402" i="50"/>
  <c r="B398" i="50"/>
  <c r="B390" i="50"/>
  <c r="B386" i="50"/>
  <c r="B382" i="50"/>
  <c r="B374" i="50"/>
  <c r="B366" i="50"/>
  <c r="B358" i="50"/>
  <c r="B354" i="50"/>
  <c r="B350" i="50"/>
  <c r="B342" i="50"/>
  <c r="B334" i="50"/>
  <c r="B326" i="50"/>
  <c r="B322" i="50"/>
  <c r="B318" i="50"/>
  <c r="B310" i="50"/>
  <c r="B302" i="50"/>
  <c r="B294" i="50"/>
  <c r="B290" i="50"/>
  <c r="B286" i="50"/>
  <c r="B278" i="50"/>
  <c r="B339" i="50"/>
  <c r="B335" i="50"/>
  <c r="B331" i="50"/>
  <c r="B323" i="50"/>
  <c r="B315" i="50"/>
  <c r="B307" i="50"/>
  <c r="B303" i="50"/>
  <c r="B291" i="50"/>
  <c r="B287" i="50"/>
  <c r="B283" i="50"/>
  <c r="B543" i="50"/>
  <c r="B539" i="50"/>
  <c r="B559" i="50"/>
  <c r="B587" i="50"/>
  <c r="B602" i="50"/>
  <c r="B632" i="50"/>
  <c r="B624" i="50"/>
  <c r="B620" i="50"/>
  <c r="B616" i="50"/>
  <c r="B612" i="50"/>
  <c r="B608" i="50"/>
  <c r="B600" i="50"/>
  <c r="B536" i="50"/>
  <c r="B551" i="50"/>
  <c r="B550" i="50"/>
  <c r="B589" i="50"/>
  <c r="B561" i="50"/>
  <c r="B557" i="50"/>
  <c r="B553" i="50"/>
  <c r="B545" i="50"/>
  <c r="B537" i="50"/>
  <c r="B529" i="50"/>
  <c r="B525" i="50"/>
  <c r="B521" i="50"/>
  <c r="B513" i="50"/>
  <c r="B505" i="50"/>
  <c r="B497" i="50"/>
  <c r="B493" i="50"/>
  <c r="B489" i="50"/>
  <c r="B481" i="50"/>
  <c r="B473" i="50"/>
  <c r="B465" i="50"/>
  <c r="B461" i="50"/>
  <c r="B457" i="50"/>
  <c r="B449" i="50"/>
  <c r="B441" i="50"/>
  <c r="B433" i="50"/>
  <c r="B429" i="50"/>
  <c r="B425" i="50"/>
  <c r="B417" i="50"/>
  <c r="B409" i="50"/>
  <c r="B401" i="50"/>
  <c r="B397" i="50"/>
  <c r="B385" i="50"/>
  <c r="B381" i="50"/>
  <c r="B377" i="50"/>
  <c r="B369" i="50"/>
  <c r="B365" i="50"/>
  <c r="B361" i="50"/>
  <c r="B353" i="50"/>
  <c r="B349" i="50"/>
  <c r="B345" i="50"/>
  <c r="B337" i="50"/>
  <c r="B333" i="50"/>
  <c r="B329" i="50"/>
  <c r="B321" i="50"/>
  <c r="B317" i="50"/>
  <c r="B313" i="50"/>
  <c r="B305" i="50"/>
  <c r="B301" i="50"/>
  <c r="B297" i="50"/>
  <c r="B289" i="50"/>
  <c r="B285" i="50"/>
  <c r="B281" i="50"/>
  <c r="B277" i="50"/>
  <c r="B592" i="50"/>
  <c r="B588" i="50"/>
  <c r="B584" i="50"/>
  <c r="B580" i="50"/>
  <c r="B576" i="50"/>
  <c r="B568" i="50"/>
  <c r="B560" i="50"/>
  <c r="B556" i="50"/>
  <c r="B552" i="50"/>
  <c r="B548" i="50"/>
  <c r="B544" i="50"/>
  <c r="B532" i="50"/>
  <c r="B528" i="50"/>
  <c r="B524" i="50"/>
  <c r="B520" i="50"/>
  <c r="B516" i="50"/>
  <c r="B508" i="50"/>
  <c r="B500" i="50"/>
  <c r="B496" i="50"/>
  <c r="B492" i="50"/>
  <c r="B484" i="50"/>
  <c r="B480" i="50"/>
  <c r="B476" i="50"/>
  <c r="B468" i="50"/>
  <c r="B464" i="50"/>
  <c r="B460" i="50"/>
  <c r="B452" i="50"/>
  <c r="B448" i="50"/>
  <c r="B444" i="50"/>
  <c r="B436" i="50"/>
  <c r="B432" i="50"/>
  <c r="B428" i="50"/>
  <c r="B420" i="50"/>
  <c r="B416" i="50"/>
  <c r="B412" i="50"/>
  <c r="B404" i="50"/>
  <c r="B400" i="50"/>
  <c r="B396" i="50"/>
  <c r="B388" i="50"/>
  <c r="B384" i="50"/>
  <c r="B380" i="50"/>
  <c r="B376" i="50"/>
  <c r="B372" i="50"/>
  <c r="B368" i="50"/>
  <c r="B364" i="50"/>
  <c r="B360" i="50"/>
  <c r="B356" i="50"/>
  <c r="B352" i="50"/>
  <c r="B348" i="50"/>
  <c r="B615" i="50"/>
  <c r="B599" i="50"/>
  <c r="B583" i="50"/>
  <c r="B567" i="50"/>
  <c r="B535" i="50"/>
  <c r="B519" i="50"/>
  <c r="B487" i="50"/>
  <c r="B455" i="50"/>
  <c r="B423" i="50"/>
  <c r="B391" i="50"/>
  <c r="B359" i="50"/>
  <c r="B327" i="50"/>
  <c r="B295" i="50"/>
  <c r="B344" i="50"/>
  <c r="B336" i="50"/>
  <c r="B328" i="50"/>
  <c r="B320" i="50"/>
  <c r="B312" i="50"/>
  <c r="B304" i="50"/>
  <c r="B296" i="50"/>
  <c r="B288" i="50"/>
  <c r="B280" i="50"/>
  <c r="N100" i="61"/>
  <c r="H16" i="60"/>
  <c r="K71" i="60"/>
  <c r="C75" i="60"/>
  <c r="C79" i="60"/>
  <c r="O81" i="60"/>
  <c r="P83" i="60"/>
  <c r="D89" i="60"/>
  <c r="P94" i="60"/>
  <c r="I112" i="60"/>
  <c r="E70" i="60"/>
  <c r="O73" i="60"/>
  <c r="K75" i="60"/>
  <c r="K79" i="60"/>
  <c r="E82" i="60"/>
  <c r="J86" i="60"/>
  <c r="C90" i="60"/>
  <c r="E98" i="60"/>
  <c r="M16" i="59"/>
  <c r="E16" i="59"/>
  <c r="E21" i="59"/>
  <c r="E20" i="59" s="1"/>
  <c r="E25" i="59"/>
  <c r="E17" i="61"/>
  <c r="I17" i="61"/>
  <c r="M17" i="61"/>
  <c r="R17" i="61"/>
  <c r="R16" i="61" s="1"/>
  <c r="F18" i="61"/>
  <c r="F16" i="61" s="1"/>
  <c r="K18" i="61"/>
  <c r="P18" i="61"/>
  <c r="D19" i="61"/>
  <c r="D16" i="61" s="1"/>
  <c r="I19" i="61"/>
  <c r="L19" i="61" s="1"/>
  <c r="N19" i="61"/>
  <c r="D22" i="61"/>
  <c r="J23" i="61"/>
  <c r="R23" i="61"/>
  <c r="H24" i="61"/>
  <c r="P24" i="61"/>
  <c r="D26" i="61"/>
  <c r="J27" i="61"/>
  <c r="R27" i="61"/>
  <c r="H28" i="61"/>
  <c r="P28" i="61"/>
  <c r="D30" i="61"/>
  <c r="J31" i="61"/>
  <c r="R31" i="61"/>
  <c r="H32" i="61"/>
  <c r="P32" i="61"/>
  <c r="F33" i="61"/>
  <c r="N33" i="61"/>
  <c r="D34" i="61"/>
  <c r="J35" i="61"/>
  <c r="R35" i="61"/>
  <c r="I39" i="61"/>
  <c r="E41" i="61"/>
  <c r="O41" i="61"/>
  <c r="K43" i="61"/>
  <c r="D44" i="61"/>
  <c r="O44" i="61"/>
  <c r="R45" i="61"/>
  <c r="C47" i="61"/>
  <c r="N47" i="61"/>
  <c r="K50" i="61"/>
  <c r="Q53" i="61"/>
  <c r="C55" i="61"/>
  <c r="E56" i="61"/>
  <c r="I57" i="61"/>
  <c r="M60" i="61"/>
  <c r="I62" i="61"/>
  <c r="E64" i="61"/>
  <c r="H68" i="61"/>
  <c r="N70" i="61"/>
  <c r="C73" i="61"/>
  <c r="D79" i="61"/>
  <c r="N82" i="61"/>
  <c r="F86" i="61"/>
  <c r="P89" i="61"/>
  <c r="T126" i="61"/>
  <c r="P126" i="61"/>
  <c r="L126" i="61"/>
  <c r="H126" i="61"/>
  <c r="D126" i="61"/>
  <c r="P122" i="61"/>
  <c r="H122" i="61"/>
  <c r="D122" i="61"/>
  <c r="R121" i="61"/>
  <c r="N121" i="61"/>
  <c r="J121" i="61"/>
  <c r="F121" i="61"/>
  <c r="R118" i="61"/>
  <c r="N118" i="61"/>
  <c r="J118" i="61"/>
  <c r="F118" i="61"/>
  <c r="P117" i="61"/>
  <c r="H117" i="61"/>
  <c r="D117" i="61"/>
  <c r="R116" i="61"/>
  <c r="N116" i="61"/>
  <c r="J116" i="61"/>
  <c r="F116" i="61"/>
  <c r="P115" i="61"/>
  <c r="H115" i="61"/>
  <c r="D115" i="61"/>
  <c r="P112" i="61"/>
  <c r="H112" i="61"/>
  <c r="D112" i="61"/>
  <c r="R111" i="61"/>
  <c r="N111" i="61"/>
  <c r="J111" i="61"/>
  <c r="F111" i="61"/>
  <c r="P110" i="61"/>
  <c r="H110" i="61"/>
  <c r="D110" i="61"/>
  <c r="R109" i="61"/>
  <c r="N109" i="61"/>
  <c r="J109" i="61"/>
  <c r="F109" i="61"/>
  <c r="P108" i="61"/>
  <c r="H108" i="61"/>
  <c r="D108" i="61"/>
  <c r="R107" i="61"/>
  <c r="N107" i="61"/>
  <c r="J107" i="61"/>
  <c r="F107" i="61"/>
  <c r="R104" i="61"/>
  <c r="N104" i="61"/>
  <c r="J104" i="61"/>
  <c r="F104" i="61"/>
  <c r="P102" i="61"/>
  <c r="H102" i="61"/>
  <c r="S126" i="61"/>
  <c r="O126" i="61"/>
  <c r="K126" i="61"/>
  <c r="G126" i="61"/>
  <c r="C126" i="61"/>
  <c r="O122" i="61"/>
  <c r="K122" i="61"/>
  <c r="C122" i="61"/>
  <c r="Q121" i="61"/>
  <c r="M121" i="61"/>
  <c r="I121" i="61"/>
  <c r="E121" i="61"/>
  <c r="Q118" i="61"/>
  <c r="M118" i="61"/>
  <c r="I118" i="61"/>
  <c r="E118" i="61"/>
  <c r="O117" i="61"/>
  <c r="K117" i="61"/>
  <c r="C117" i="61"/>
  <c r="Q116" i="61"/>
  <c r="M116" i="61"/>
  <c r="I116" i="61"/>
  <c r="E116" i="61"/>
  <c r="O115" i="61"/>
  <c r="K115" i="61"/>
  <c r="C115" i="61"/>
  <c r="O112" i="61"/>
  <c r="K112" i="61"/>
  <c r="C112" i="61"/>
  <c r="Q111" i="61"/>
  <c r="M111" i="61"/>
  <c r="I111" i="61"/>
  <c r="E111" i="61"/>
  <c r="O110" i="61"/>
  <c r="K110" i="61"/>
  <c r="C110" i="61"/>
  <c r="Q109" i="61"/>
  <c r="M109" i="61"/>
  <c r="I109" i="61"/>
  <c r="E109" i="61"/>
  <c r="O108" i="61"/>
  <c r="K108" i="61"/>
  <c r="R126" i="61"/>
  <c r="J126" i="61"/>
  <c r="N122" i="61"/>
  <c r="F122" i="61"/>
  <c r="P121" i="61"/>
  <c r="H121" i="61"/>
  <c r="D118" i="61"/>
  <c r="N117" i="61"/>
  <c r="F117" i="61"/>
  <c r="P116" i="61"/>
  <c r="H116" i="61"/>
  <c r="R115" i="61"/>
  <c r="J115" i="61"/>
  <c r="N126" i="61"/>
  <c r="F126" i="61"/>
  <c r="R122" i="61"/>
  <c r="J122" i="61"/>
  <c r="D121" i="61"/>
  <c r="D120" i="61" s="1"/>
  <c r="P118" i="61"/>
  <c r="H118" i="61"/>
  <c r="R117" i="61"/>
  <c r="J117" i="61"/>
  <c r="D116" i="61"/>
  <c r="N115" i="61"/>
  <c r="F115" i="61"/>
  <c r="R112" i="61"/>
  <c r="J112" i="61"/>
  <c r="D111" i="61"/>
  <c r="N110" i="61"/>
  <c r="S110" i="61" s="1"/>
  <c r="F110" i="61"/>
  <c r="P109" i="61"/>
  <c r="H109" i="61"/>
  <c r="R108" i="61"/>
  <c r="J108" i="61"/>
  <c r="C108" i="61"/>
  <c r="P107" i="61"/>
  <c r="K107" i="61"/>
  <c r="E107" i="61"/>
  <c r="O104" i="61"/>
  <c r="I104" i="61"/>
  <c r="D104" i="61"/>
  <c r="Q102" i="61"/>
  <c r="K102" i="61"/>
  <c r="F102" i="61"/>
  <c r="P100" i="61"/>
  <c r="H100" i="61"/>
  <c r="D100" i="61"/>
  <c r="R98" i="61"/>
  <c r="N98" i="61"/>
  <c r="J98" i="61"/>
  <c r="F98" i="61"/>
  <c r="P96" i="61"/>
  <c r="H96" i="61"/>
  <c r="D96" i="61"/>
  <c r="R95" i="61"/>
  <c r="N95" i="61"/>
  <c r="J95" i="61"/>
  <c r="F95" i="61"/>
  <c r="P94" i="61"/>
  <c r="H94" i="61"/>
  <c r="D94" i="61"/>
  <c r="R93" i="61"/>
  <c r="N93" i="61"/>
  <c r="J93" i="61"/>
  <c r="F93" i="61"/>
  <c r="P92" i="61"/>
  <c r="P91" i="61" s="1"/>
  <c r="H92" i="61"/>
  <c r="D92" i="61"/>
  <c r="D91" i="61" s="1"/>
  <c r="P90" i="61"/>
  <c r="Q126" i="61"/>
  <c r="E122" i="61"/>
  <c r="K118" i="61"/>
  <c r="M117" i="61"/>
  <c r="O116" i="61"/>
  <c r="Q115" i="61"/>
  <c r="Q112" i="61"/>
  <c r="F112" i="61"/>
  <c r="O111" i="61"/>
  <c r="C111" i="61"/>
  <c r="J110" i="61"/>
  <c r="N108" i="61"/>
  <c r="E108" i="61"/>
  <c r="O107" i="61"/>
  <c r="H107" i="61"/>
  <c r="P104" i="61"/>
  <c r="H104" i="61"/>
  <c r="M102" i="61"/>
  <c r="E102" i="61"/>
  <c r="R100" i="61"/>
  <c r="M100" i="61"/>
  <c r="O98" i="61"/>
  <c r="I98" i="61"/>
  <c r="D98" i="61"/>
  <c r="Q96" i="61"/>
  <c r="K96" i="61"/>
  <c r="F96" i="61"/>
  <c r="M95" i="61"/>
  <c r="H95" i="61"/>
  <c r="C95" i="61"/>
  <c r="O94" i="61"/>
  <c r="J94" i="61"/>
  <c r="E94" i="61"/>
  <c r="Q93" i="61"/>
  <c r="N92" i="61"/>
  <c r="N91" i="61" s="1"/>
  <c r="I92" i="61"/>
  <c r="I91" i="61" s="1"/>
  <c r="C92" i="61"/>
  <c r="R90" i="61"/>
  <c r="M90" i="61"/>
  <c r="I90" i="61"/>
  <c r="E90" i="61"/>
  <c r="O89" i="61"/>
  <c r="K89" i="61"/>
  <c r="C89" i="61"/>
  <c r="Q88" i="61"/>
  <c r="M88" i="61"/>
  <c r="I88" i="61"/>
  <c r="E88" i="61"/>
  <c r="O87" i="61"/>
  <c r="K87" i="61"/>
  <c r="C87" i="61"/>
  <c r="Q86" i="61"/>
  <c r="M86" i="61"/>
  <c r="I86" i="61"/>
  <c r="E86" i="61"/>
  <c r="O85" i="61"/>
  <c r="K85" i="61"/>
  <c r="C85" i="61"/>
  <c r="O83" i="61"/>
  <c r="K83" i="61"/>
  <c r="C83" i="61"/>
  <c r="Q82" i="61"/>
  <c r="M82" i="61"/>
  <c r="I82" i="61"/>
  <c r="E82" i="61"/>
  <c r="O81" i="61"/>
  <c r="K81" i="61"/>
  <c r="C81" i="61"/>
  <c r="Q80" i="61"/>
  <c r="M80" i="61"/>
  <c r="I80" i="61"/>
  <c r="E80" i="61"/>
  <c r="O79" i="61"/>
  <c r="K79" i="61"/>
  <c r="C79" i="61"/>
  <c r="Q76" i="61"/>
  <c r="M76" i="61"/>
  <c r="I76" i="61"/>
  <c r="E76" i="61"/>
  <c r="O75" i="61"/>
  <c r="K75" i="61"/>
  <c r="I126" i="61"/>
  <c r="M122" i="61"/>
  <c r="O121" i="61"/>
  <c r="C118" i="61"/>
  <c r="E117" i="61"/>
  <c r="I115" i="61"/>
  <c r="M112" i="61"/>
  <c r="H111" i="61"/>
  <c r="L111" i="61" s="1"/>
  <c r="Q110" i="61"/>
  <c r="E110" i="61"/>
  <c r="C109" i="61"/>
  <c r="I108" i="61"/>
  <c r="D107" i="61"/>
  <c r="E104" i="61"/>
  <c r="O102" i="61"/>
  <c r="I102" i="61"/>
  <c r="C102" i="61"/>
  <c r="O100" i="61"/>
  <c r="J100" i="61"/>
  <c r="E100" i="61"/>
  <c r="Q98" i="61"/>
  <c r="N96" i="61"/>
  <c r="I96" i="61"/>
  <c r="C96" i="61"/>
  <c r="P95" i="61"/>
  <c r="K95" i="61"/>
  <c r="E95" i="61"/>
  <c r="R94" i="61"/>
  <c r="M94" i="61"/>
  <c r="O93" i="61"/>
  <c r="I93" i="61"/>
  <c r="D93" i="61"/>
  <c r="Q92" i="61"/>
  <c r="Q91" i="61" s="1"/>
  <c r="K92" i="61"/>
  <c r="K91" i="61" s="1"/>
  <c r="F92" i="61"/>
  <c r="F91" i="61" s="1"/>
  <c r="O90" i="61"/>
  <c r="K90" i="61"/>
  <c r="C90" i="61"/>
  <c r="Q89" i="61"/>
  <c r="M89" i="61"/>
  <c r="I89" i="61"/>
  <c r="E89" i="61"/>
  <c r="O88" i="61"/>
  <c r="K88" i="61"/>
  <c r="C88" i="61"/>
  <c r="Q87" i="61"/>
  <c r="M87" i="61"/>
  <c r="I87" i="61"/>
  <c r="E87" i="61"/>
  <c r="O86" i="61"/>
  <c r="K86" i="61"/>
  <c r="C86" i="61"/>
  <c r="Q85" i="61"/>
  <c r="M85" i="61"/>
  <c r="I85" i="61"/>
  <c r="E85" i="61"/>
  <c r="Q83" i="61"/>
  <c r="M83" i="61"/>
  <c r="I83" i="61"/>
  <c r="E83" i="61"/>
  <c r="O82" i="61"/>
  <c r="K82" i="61"/>
  <c r="C82" i="61"/>
  <c r="Q81" i="61"/>
  <c r="M81" i="61"/>
  <c r="I81" i="61"/>
  <c r="E81" i="61"/>
  <c r="O80" i="61"/>
  <c r="K80" i="61"/>
  <c r="C80" i="61"/>
  <c r="Q79" i="61"/>
  <c r="M79" i="61"/>
  <c r="I79" i="61"/>
  <c r="E79" i="61"/>
  <c r="O76" i="61"/>
  <c r="K76" i="61"/>
  <c r="C76" i="61"/>
  <c r="Q75" i="61"/>
  <c r="M75" i="61"/>
  <c r="I75" i="61"/>
  <c r="E75" i="61"/>
  <c r="O74" i="61"/>
  <c r="K74" i="61"/>
  <c r="C74" i="61"/>
  <c r="Q73" i="61"/>
  <c r="M73" i="61"/>
  <c r="I73" i="61"/>
  <c r="E73" i="61"/>
  <c r="Q71" i="61"/>
  <c r="M71" i="61"/>
  <c r="I71" i="61"/>
  <c r="E71" i="61"/>
  <c r="O70" i="61"/>
  <c r="K70" i="61"/>
  <c r="C70" i="61"/>
  <c r="Q69" i="61"/>
  <c r="M69" i="61"/>
  <c r="I69" i="61"/>
  <c r="E69" i="61"/>
  <c r="O68" i="61"/>
  <c r="K68" i="61"/>
  <c r="C68" i="61"/>
  <c r="O66" i="61"/>
  <c r="K66" i="61"/>
  <c r="C66" i="61"/>
  <c r="M126" i="61"/>
  <c r="Q122" i="61"/>
  <c r="C121" i="61"/>
  <c r="K116" i="61"/>
  <c r="N112" i="61"/>
  <c r="K111" i="61"/>
  <c r="I110" i="61"/>
  <c r="D109" i="61"/>
  <c r="M104" i="61"/>
  <c r="R102" i="61"/>
  <c r="D102" i="61"/>
  <c r="K100" i="61"/>
  <c r="H98" i="61"/>
  <c r="O96" i="61"/>
  <c r="E96" i="61"/>
  <c r="I94" i="61"/>
  <c r="P93" i="61"/>
  <c r="E93" i="61"/>
  <c r="M92" i="61"/>
  <c r="Q90" i="61"/>
  <c r="H90" i="61"/>
  <c r="R89" i="61"/>
  <c r="J89" i="61"/>
  <c r="D88" i="61"/>
  <c r="N87" i="61"/>
  <c r="F87" i="61"/>
  <c r="P86" i="61"/>
  <c r="H86" i="61"/>
  <c r="R85" i="61"/>
  <c r="J85" i="61"/>
  <c r="N83" i="61"/>
  <c r="F83" i="61"/>
  <c r="P82" i="61"/>
  <c r="H82" i="61"/>
  <c r="R81" i="61"/>
  <c r="J81" i="61"/>
  <c r="D80" i="61"/>
  <c r="N79" i="61"/>
  <c r="F79" i="61"/>
  <c r="D76" i="61"/>
  <c r="N75" i="61"/>
  <c r="F75" i="61"/>
  <c r="R74" i="61"/>
  <c r="M74" i="61"/>
  <c r="H74" i="61"/>
  <c r="O73" i="61"/>
  <c r="J73" i="61"/>
  <c r="D73" i="61"/>
  <c r="N71" i="61"/>
  <c r="H71" i="61"/>
  <c r="C71" i="61"/>
  <c r="P70" i="61"/>
  <c r="J70" i="61"/>
  <c r="E70" i="61"/>
  <c r="R69" i="61"/>
  <c r="N68" i="61"/>
  <c r="I68" i="61"/>
  <c r="D68" i="61"/>
  <c r="R66" i="61"/>
  <c r="M66" i="61"/>
  <c r="H66" i="61"/>
  <c r="P65" i="61"/>
  <c r="H65" i="61"/>
  <c r="D65" i="61"/>
  <c r="R64" i="61"/>
  <c r="N64" i="61"/>
  <c r="J64" i="61"/>
  <c r="F64" i="61"/>
  <c r="P63" i="61"/>
  <c r="H63" i="61"/>
  <c r="D63" i="61"/>
  <c r="R62" i="61"/>
  <c r="N62" i="61"/>
  <c r="J62" i="61"/>
  <c r="F62" i="61"/>
  <c r="P61" i="61"/>
  <c r="H61" i="61"/>
  <c r="D61" i="61"/>
  <c r="R60" i="61"/>
  <c r="N60" i="61"/>
  <c r="J60" i="61"/>
  <c r="F60" i="61"/>
  <c r="P59" i="61"/>
  <c r="H59" i="61"/>
  <c r="D59" i="61"/>
  <c r="P57" i="61"/>
  <c r="H57" i="61"/>
  <c r="D57" i="61"/>
  <c r="R56" i="61"/>
  <c r="N56" i="61"/>
  <c r="J56" i="61"/>
  <c r="F56" i="61"/>
  <c r="P55" i="61"/>
  <c r="H55" i="61"/>
  <c r="D55" i="61"/>
  <c r="P53" i="61"/>
  <c r="H53" i="61"/>
  <c r="D53" i="61"/>
  <c r="P50" i="61"/>
  <c r="H50" i="61"/>
  <c r="D50" i="61"/>
  <c r="R49" i="61"/>
  <c r="N49" i="61"/>
  <c r="J49" i="61"/>
  <c r="F49" i="61"/>
  <c r="P48" i="61"/>
  <c r="I117" i="61"/>
  <c r="M115" i="61"/>
  <c r="E112" i="61"/>
  <c r="R110" i="61"/>
  <c r="O109" i="61"/>
  <c r="M108" i="61"/>
  <c r="M107" i="61"/>
  <c r="J102" i="61"/>
  <c r="Q100" i="61"/>
  <c r="F100" i="61"/>
  <c r="M98" i="61"/>
  <c r="C98" i="61"/>
  <c r="J96" i="61"/>
  <c r="Q95" i="61"/>
  <c r="N94" i="61"/>
  <c r="C94" i="61"/>
  <c r="K93" i="61"/>
  <c r="R92" i="61"/>
  <c r="R91" i="61" s="1"/>
  <c r="D90" i="61"/>
  <c r="N89" i="61"/>
  <c r="F89" i="61"/>
  <c r="P88" i="61"/>
  <c r="H88" i="61"/>
  <c r="R87" i="61"/>
  <c r="J87" i="61"/>
  <c r="D86" i="61"/>
  <c r="N85" i="61"/>
  <c r="F85" i="61"/>
  <c r="R83" i="61"/>
  <c r="J83" i="61"/>
  <c r="D82" i="61"/>
  <c r="N81" i="61"/>
  <c r="F81" i="61"/>
  <c r="P80" i="61"/>
  <c r="H80" i="61"/>
  <c r="R79" i="61"/>
  <c r="J79" i="61"/>
  <c r="P76" i="61"/>
  <c r="H76" i="61"/>
  <c r="R75" i="61"/>
  <c r="J75" i="61"/>
  <c r="C75" i="61"/>
  <c r="P74" i="61"/>
  <c r="J74" i="61"/>
  <c r="E74" i="61"/>
  <c r="R73" i="61"/>
  <c r="P71" i="61"/>
  <c r="K71" i="61"/>
  <c r="F71" i="61"/>
  <c r="R70" i="61"/>
  <c r="M70" i="61"/>
  <c r="H70" i="61"/>
  <c r="O69" i="61"/>
  <c r="J69" i="61"/>
  <c r="D69" i="61"/>
  <c r="Q68" i="61"/>
  <c r="F68" i="61"/>
  <c r="F67" i="61" s="1"/>
  <c r="P66" i="61"/>
  <c r="J66" i="61"/>
  <c r="E66" i="61"/>
  <c r="R65" i="61"/>
  <c r="N65" i="61"/>
  <c r="J65" i="61"/>
  <c r="F65" i="61"/>
  <c r="P64" i="61"/>
  <c r="H64" i="61"/>
  <c r="D64" i="61"/>
  <c r="R63" i="61"/>
  <c r="N63" i="61"/>
  <c r="J63" i="61"/>
  <c r="F63" i="61"/>
  <c r="P62" i="61"/>
  <c r="H62" i="61"/>
  <c r="D62" i="61"/>
  <c r="R61" i="61"/>
  <c r="N61" i="61"/>
  <c r="J61" i="61"/>
  <c r="F61" i="61"/>
  <c r="P60" i="61"/>
  <c r="H60" i="61"/>
  <c r="D60" i="61"/>
  <c r="R59" i="61"/>
  <c r="N59" i="61"/>
  <c r="J59" i="61"/>
  <c r="F59" i="61"/>
  <c r="R57" i="61"/>
  <c r="N57" i="61"/>
  <c r="J57" i="61"/>
  <c r="F57" i="61"/>
  <c r="P56" i="61"/>
  <c r="H56" i="61"/>
  <c r="D56" i="61"/>
  <c r="R55" i="61"/>
  <c r="N55" i="61"/>
  <c r="J55" i="61"/>
  <c r="F55" i="61"/>
  <c r="R53" i="61"/>
  <c r="N53" i="61"/>
  <c r="J53" i="61"/>
  <c r="F53" i="61"/>
  <c r="R50" i="61"/>
  <c r="N50" i="61"/>
  <c r="J50" i="61"/>
  <c r="F50" i="61"/>
  <c r="P49" i="61"/>
  <c r="H49" i="61"/>
  <c r="D49" i="61"/>
  <c r="R48" i="61"/>
  <c r="R46" i="61" s="1"/>
  <c r="N48" i="61"/>
  <c r="J48" i="61"/>
  <c r="F48" i="61"/>
  <c r="P47" i="61"/>
  <c r="H47" i="61"/>
  <c r="D47" i="61"/>
  <c r="P45" i="61"/>
  <c r="H45" i="61"/>
  <c r="D45" i="61"/>
  <c r="R44" i="61"/>
  <c r="N44" i="61"/>
  <c r="J44" i="61"/>
  <c r="F44" i="61"/>
  <c r="P43" i="61"/>
  <c r="H43" i="61"/>
  <c r="D43" i="61"/>
  <c r="P41" i="61"/>
  <c r="H41" i="61"/>
  <c r="D41" i="61"/>
  <c r="R40" i="61"/>
  <c r="N40" i="61"/>
  <c r="J40" i="61"/>
  <c r="F40" i="61"/>
  <c r="P39" i="61"/>
  <c r="H39" i="61"/>
  <c r="D39" i="61"/>
  <c r="E126" i="61"/>
  <c r="C116" i="61"/>
  <c r="I112" i="61"/>
  <c r="Q107" i="61"/>
  <c r="N102" i="61"/>
  <c r="I100" i="61"/>
  <c r="E98" i="61"/>
  <c r="Q94" i="61"/>
  <c r="M93" i="61"/>
  <c r="J92" i="61"/>
  <c r="J91" i="61" s="1"/>
  <c r="F90" i="61"/>
  <c r="H89" i="61"/>
  <c r="J88" i="61"/>
  <c r="N86" i="61"/>
  <c r="P85" i="61"/>
  <c r="P84" i="61" s="1"/>
  <c r="D83" i="61"/>
  <c r="F82" i="61"/>
  <c r="H81" i="61"/>
  <c r="J80" i="61"/>
  <c r="R76" i="61"/>
  <c r="D75" i="61"/>
  <c r="H73" i="61"/>
  <c r="I70" i="61"/>
  <c r="P69" i="61"/>
  <c r="F69" i="61"/>
  <c r="M68" i="61"/>
  <c r="Q66" i="61"/>
  <c r="F66" i="61"/>
  <c r="O65" i="61"/>
  <c r="Q64" i="61"/>
  <c r="I64" i="61"/>
  <c r="K63" i="61"/>
  <c r="C63" i="61"/>
  <c r="M62" i="61"/>
  <c r="E62" i="61"/>
  <c r="O61" i="61"/>
  <c r="Q60" i="61"/>
  <c r="I60" i="61"/>
  <c r="K59" i="61"/>
  <c r="C59" i="61"/>
  <c r="O118" i="61"/>
  <c r="E115" i="61"/>
  <c r="P111" i="61"/>
  <c r="K109" i="61"/>
  <c r="I107" i="61"/>
  <c r="Q104" i="61"/>
  <c r="C100" i="61"/>
  <c r="R96" i="61"/>
  <c r="O95" i="61"/>
  <c r="K94" i="61"/>
  <c r="H93" i="61"/>
  <c r="L93" i="61" s="1"/>
  <c r="E92" i="61"/>
  <c r="E91" i="61" s="1"/>
  <c r="D89" i="61"/>
  <c r="F88" i="61"/>
  <c r="H87" i="61"/>
  <c r="J86" i="61"/>
  <c r="P83" i="61"/>
  <c r="R82" i="61"/>
  <c r="D81" i="61"/>
  <c r="F80" i="61"/>
  <c r="H79" i="61"/>
  <c r="N76" i="61"/>
  <c r="P75" i="61"/>
  <c r="I74" i="61"/>
  <c r="P73" i="61"/>
  <c r="F73" i="61"/>
  <c r="J71" i="61"/>
  <c r="Q70" i="61"/>
  <c r="F70" i="61"/>
  <c r="N69" i="61"/>
  <c r="C69" i="61"/>
  <c r="G69" i="61" s="1"/>
  <c r="J68" i="61"/>
  <c r="N66" i="61"/>
  <c r="D66" i="61"/>
  <c r="M65" i="61"/>
  <c r="E65" i="61"/>
  <c r="O64" i="61"/>
  <c r="Q63" i="61"/>
  <c r="I63" i="61"/>
  <c r="K62" i="61"/>
  <c r="C62" i="61"/>
  <c r="M61" i="61"/>
  <c r="E61" i="61"/>
  <c r="O60" i="61"/>
  <c r="Q59" i="61"/>
  <c r="I59" i="61"/>
  <c r="M57" i="61"/>
  <c r="E57" i="61"/>
  <c r="O56" i="61"/>
  <c r="Q55" i="61"/>
  <c r="I55" i="61"/>
  <c r="I54" i="61" s="1"/>
  <c r="M53" i="61"/>
  <c r="E53" i="61"/>
  <c r="Q50" i="61"/>
  <c r="I50" i="61"/>
  <c r="K49" i="61"/>
  <c r="C49" i="61"/>
  <c r="G49" i="61" s="1"/>
  <c r="M48" i="61"/>
  <c r="I122" i="61"/>
  <c r="Q108" i="61"/>
  <c r="K104" i="61"/>
  <c r="P98" i="61"/>
  <c r="I95" i="61"/>
  <c r="C93" i="61"/>
  <c r="N90" i="61"/>
  <c r="R88" i="61"/>
  <c r="D87" i="61"/>
  <c r="H85" i="61"/>
  <c r="P81" i="61"/>
  <c r="J76" i="61"/>
  <c r="Q74" i="61"/>
  <c r="N73" i="61"/>
  <c r="D70" i="61"/>
  <c r="R68" i="61"/>
  <c r="K65" i="61"/>
  <c r="M64" i="61"/>
  <c r="O63" i="61"/>
  <c r="Q62" i="61"/>
  <c r="C61" i="61"/>
  <c r="E60" i="61"/>
  <c r="O57" i="61"/>
  <c r="C57" i="61"/>
  <c r="K56" i="61"/>
  <c r="K53" i="61"/>
  <c r="O50" i="61"/>
  <c r="E50" i="61"/>
  <c r="M49" i="61"/>
  <c r="S49" i="61" s="1"/>
  <c r="I48" i="61"/>
  <c r="D48" i="61"/>
  <c r="Q47" i="61"/>
  <c r="K47" i="61"/>
  <c r="F47" i="61"/>
  <c r="O45" i="61"/>
  <c r="O42" i="61" s="1"/>
  <c r="J45" i="61"/>
  <c r="E45" i="61"/>
  <c r="Q44" i="61"/>
  <c r="N43" i="61"/>
  <c r="I43" i="61"/>
  <c r="C43" i="61"/>
  <c r="R41" i="61"/>
  <c r="M41" i="61"/>
  <c r="O40" i="61"/>
  <c r="I40" i="61"/>
  <c r="D40" i="61"/>
  <c r="Q39" i="61"/>
  <c r="K39" i="61"/>
  <c r="F39" i="61"/>
  <c r="P35" i="61"/>
  <c r="H35" i="61"/>
  <c r="D35" i="61"/>
  <c r="R34" i="61"/>
  <c r="N34" i="61"/>
  <c r="J34" i="61"/>
  <c r="F34" i="61"/>
  <c r="P33" i="61"/>
  <c r="S33" i="61" s="1"/>
  <c r="H33" i="61"/>
  <c r="D33" i="61"/>
  <c r="R32" i="61"/>
  <c r="N32" i="61"/>
  <c r="J32" i="61"/>
  <c r="F32" i="61"/>
  <c r="P31" i="61"/>
  <c r="H31" i="61"/>
  <c r="L31" i="61" s="1"/>
  <c r="D31" i="61"/>
  <c r="R30" i="61"/>
  <c r="R29" i="61" s="1"/>
  <c r="N30" i="61"/>
  <c r="J30" i="61"/>
  <c r="F30" i="61"/>
  <c r="R28" i="61"/>
  <c r="N28" i="61"/>
  <c r="J28" i="61"/>
  <c r="F28" i="61"/>
  <c r="P27" i="61"/>
  <c r="H27" i="61"/>
  <c r="D27" i="61"/>
  <c r="R26" i="61"/>
  <c r="N26" i="61"/>
  <c r="J26" i="61"/>
  <c r="F26" i="61"/>
  <c r="R24" i="61"/>
  <c r="N24" i="61"/>
  <c r="J24" i="61"/>
  <c r="F24" i="61"/>
  <c r="G24" i="61" s="1"/>
  <c r="P23" i="61"/>
  <c r="H23" i="61"/>
  <c r="D23" i="61"/>
  <c r="R22" i="61"/>
  <c r="N22" i="61"/>
  <c r="J22" i="61"/>
  <c r="J21" i="61" s="1"/>
  <c r="F22" i="61"/>
  <c r="K121" i="61"/>
  <c r="K120" i="61" s="1"/>
  <c r="F108" i="61"/>
  <c r="C104" i="61"/>
  <c r="G104" i="61" s="1"/>
  <c r="K98" i="61"/>
  <c r="D95" i="61"/>
  <c r="O92" i="61"/>
  <c r="O91" i="61" s="1"/>
  <c r="J90" i="61"/>
  <c r="N88" i="61"/>
  <c r="R86" i="61"/>
  <c r="D85" i="61"/>
  <c r="H83" i="61"/>
  <c r="P79" i="61"/>
  <c r="F76" i="61"/>
  <c r="N74" i="61"/>
  <c r="K73" i="61"/>
  <c r="K72" i="61" s="1"/>
  <c r="D71" i="61"/>
  <c r="P68" i="61"/>
  <c r="I66" i="61"/>
  <c r="I65" i="61"/>
  <c r="K64" i="61"/>
  <c r="M63" i="61"/>
  <c r="S63" i="61" s="1"/>
  <c r="O62" i="61"/>
  <c r="Q61" i="61"/>
  <c r="C60" i="61"/>
  <c r="E59" i="61"/>
  <c r="K57" i="61"/>
  <c r="I56" i="61"/>
  <c r="O55" i="61"/>
  <c r="E55" i="61"/>
  <c r="I53" i="61"/>
  <c r="M50" i="61"/>
  <c r="C50" i="61"/>
  <c r="I49" i="61"/>
  <c r="Q48" i="61"/>
  <c r="H48" i="61"/>
  <c r="C48" i="61"/>
  <c r="O47" i="61"/>
  <c r="J47" i="61"/>
  <c r="J46" i="61" s="1"/>
  <c r="E47" i="61"/>
  <c r="E46" i="61" s="1"/>
  <c r="N45" i="61"/>
  <c r="I45" i="61"/>
  <c r="C45" i="61"/>
  <c r="P44" i="61"/>
  <c r="K44" i="61"/>
  <c r="E44" i="61"/>
  <c r="E42" i="61" s="1"/>
  <c r="R43" i="61"/>
  <c r="R42" i="61" s="1"/>
  <c r="M43" i="61"/>
  <c r="Q41" i="61"/>
  <c r="K41" i="61"/>
  <c r="F41" i="61"/>
  <c r="M40" i="61"/>
  <c r="H40" i="61"/>
  <c r="C40" i="61"/>
  <c r="O39" i="61"/>
  <c r="J39" i="61"/>
  <c r="E39" i="61"/>
  <c r="O35" i="61"/>
  <c r="K35" i="61"/>
  <c r="C35" i="61"/>
  <c r="Q34" i="61"/>
  <c r="M34" i="61"/>
  <c r="I34" i="61"/>
  <c r="E34" i="61"/>
  <c r="O33" i="61"/>
  <c r="K33" i="61"/>
  <c r="C33" i="61"/>
  <c r="Q32" i="61"/>
  <c r="M32" i="61"/>
  <c r="I32" i="61"/>
  <c r="E32" i="61"/>
  <c r="O31" i="61"/>
  <c r="O29" i="61" s="1"/>
  <c r="K31" i="61"/>
  <c r="K29" i="61" s="1"/>
  <c r="C31" i="61"/>
  <c r="Q30" i="61"/>
  <c r="M30" i="61"/>
  <c r="I30" i="61"/>
  <c r="E30" i="61"/>
  <c r="Q28" i="61"/>
  <c r="M28" i="61"/>
  <c r="I28" i="61"/>
  <c r="E28" i="61"/>
  <c r="O27" i="61"/>
  <c r="O25" i="61" s="1"/>
  <c r="K27" i="61"/>
  <c r="K25" i="61" s="1"/>
  <c r="C27" i="61"/>
  <c r="C25" i="61" s="1"/>
  <c r="Q26" i="61"/>
  <c r="M26" i="61"/>
  <c r="I26" i="61"/>
  <c r="I25" i="61" s="1"/>
  <c r="E26" i="61"/>
  <c r="Q24" i="61"/>
  <c r="M24" i="61"/>
  <c r="I24" i="61"/>
  <c r="E24" i="61"/>
  <c r="O23" i="61"/>
  <c r="O21" i="61" s="1"/>
  <c r="K23" i="61"/>
  <c r="K21" i="61" s="1"/>
  <c r="K20" i="61" s="1"/>
  <c r="C23" i="61"/>
  <c r="Q22" i="61"/>
  <c r="M22" i="61"/>
  <c r="I22" i="61"/>
  <c r="E22" i="61"/>
  <c r="E21" i="61" s="1"/>
  <c r="O19" i="61"/>
  <c r="K19" i="61"/>
  <c r="C19" i="61"/>
  <c r="Q18" i="61"/>
  <c r="M18" i="61"/>
  <c r="I18" i="61"/>
  <c r="E18" i="61"/>
  <c r="O17" i="61"/>
  <c r="O16" i="61" s="1"/>
  <c r="C17" i="61"/>
  <c r="K17" i="61"/>
  <c r="K16" i="61" s="1"/>
  <c r="P17" i="61"/>
  <c r="P16" i="61" s="1"/>
  <c r="C18" i="61"/>
  <c r="H18" i="61"/>
  <c r="N18" i="61"/>
  <c r="N16" i="61" s="1"/>
  <c r="F19" i="61"/>
  <c r="Q19" i="61"/>
  <c r="H22" i="61"/>
  <c r="P22" i="61"/>
  <c r="F23" i="61"/>
  <c r="N23" i="61"/>
  <c r="D24" i="61"/>
  <c r="H26" i="61"/>
  <c r="P26" i="61"/>
  <c r="F27" i="61"/>
  <c r="N27" i="61"/>
  <c r="D28" i="61"/>
  <c r="H30" i="61"/>
  <c r="P30" i="61"/>
  <c r="F31" i="61"/>
  <c r="N31" i="61"/>
  <c r="S31" i="61" s="1"/>
  <c r="D32" i="61"/>
  <c r="G32" i="61" s="1"/>
  <c r="J33" i="61"/>
  <c r="R33" i="61"/>
  <c r="H34" i="61"/>
  <c r="P34" i="61"/>
  <c r="F35" i="61"/>
  <c r="N35" i="61"/>
  <c r="C39" i="61"/>
  <c r="N39" i="61"/>
  <c r="Q40" i="61"/>
  <c r="J41" i="61"/>
  <c r="F43" i="61"/>
  <c r="F42" i="61" s="1"/>
  <c r="Q43" i="61"/>
  <c r="Q42" i="61" s="1"/>
  <c r="I44" i="61"/>
  <c r="L44" i="61" s="1"/>
  <c r="M45" i="61"/>
  <c r="I47" i="61"/>
  <c r="O48" i="61"/>
  <c r="Q49" i="61"/>
  <c r="M55" i="61"/>
  <c r="Q56" i="61"/>
  <c r="O59" i="61"/>
  <c r="K61" i="61"/>
  <c r="C65" i="61"/>
  <c r="K69" i="61"/>
  <c r="R71" i="61"/>
  <c r="F74" i="61"/>
  <c r="R80" i="61"/>
  <c r="M96" i="61"/>
  <c r="C107" i="61"/>
  <c r="Q117" i="61"/>
  <c r="O21" i="60"/>
  <c r="E17" i="60"/>
  <c r="E16" i="60" s="1"/>
  <c r="I17" i="60"/>
  <c r="M17" i="60"/>
  <c r="Q17" i="60"/>
  <c r="C18" i="60"/>
  <c r="G18" i="60" s="1"/>
  <c r="K18" i="60"/>
  <c r="O18" i="60"/>
  <c r="E19" i="60"/>
  <c r="I19" i="60"/>
  <c r="L19" i="60" s="1"/>
  <c r="M19" i="60"/>
  <c r="Q19" i="60"/>
  <c r="C22" i="60"/>
  <c r="H22" i="60"/>
  <c r="M22" i="60"/>
  <c r="F23" i="60"/>
  <c r="K23" i="60"/>
  <c r="Q23" i="60"/>
  <c r="D24" i="60"/>
  <c r="I24" i="60"/>
  <c r="O24" i="60"/>
  <c r="E26" i="60"/>
  <c r="E25" i="60" s="1"/>
  <c r="K26" i="60"/>
  <c r="P26" i="60"/>
  <c r="C27" i="60"/>
  <c r="I27" i="60"/>
  <c r="N27" i="60"/>
  <c r="Q28" i="60"/>
  <c r="C30" i="60"/>
  <c r="H30" i="60"/>
  <c r="M30" i="60"/>
  <c r="F31" i="60"/>
  <c r="K31" i="60"/>
  <c r="Q31" i="60"/>
  <c r="S31" i="60" s="1"/>
  <c r="D32" i="60"/>
  <c r="I32" i="60"/>
  <c r="O32" i="60"/>
  <c r="O29" i="60" s="1"/>
  <c r="M33" i="60"/>
  <c r="R33" i="60"/>
  <c r="E34" i="60"/>
  <c r="K34" i="60"/>
  <c r="Q34" i="60"/>
  <c r="O35" i="60"/>
  <c r="I39" i="60"/>
  <c r="Q39" i="60"/>
  <c r="O40" i="60"/>
  <c r="O38" i="60" s="1"/>
  <c r="E41" i="60"/>
  <c r="M41" i="60"/>
  <c r="I43" i="60"/>
  <c r="Q43" i="60"/>
  <c r="O44" i="60"/>
  <c r="O42" i="60" s="1"/>
  <c r="E45" i="60"/>
  <c r="M45" i="60"/>
  <c r="I47" i="60"/>
  <c r="Q47" i="60"/>
  <c r="O48" i="60"/>
  <c r="E49" i="60"/>
  <c r="M49" i="60"/>
  <c r="C50" i="60"/>
  <c r="K50" i="60"/>
  <c r="O53" i="60"/>
  <c r="E55" i="60"/>
  <c r="P55" i="60"/>
  <c r="I56" i="60"/>
  <c r="O59" i="60"/>
  <c r="M60" i="60"/>
  <c r="K61" i="60"/>
  <c r="I62" i="60"/>
  <c r="E64" i="60"/>
  <c r="C65" i="60"/>
  <c r="Q66" i="60"/>
  <c r="M68" i="60"/>
  <c r="K69" i="60"/>
  <c r="I70" i="60"/>
  <c r="C73" i="60"/>
  <c r="Q74" i="60"/>
  <c r="O75" i="60"/>
  <c r="M76" i="60"/>
  <c r="E80" i="60"/>
  <c r="C81" i="60"/>
  <c r="R82" i="60"/>
  <c r="P87" i="60"/>
  <c r="E94" i="60"/>
  <c r="M110" i="60"/>
  <c r="T126" i="60"/>
  <c r="P126" i="60"/>
  <c r="L126" i="60"/>
  <c r="H126" i="60"/>
  <c r="D126" i="60"/>
  <c r="P122" i="60"/>
  <c r="H122" i="60"/>
  <c r="D122" i="60"/>
  <c r="R121" i="60"/>
  <c r="N121" i="60"/>
  <c r="J121" i="60"/>
  <c r="F121" i="60"/>
  <c r="R118" i="60"/>
  <c r="N118" i="60"/>
  <c r="J118" i="60"/>
  <c r="F118" i="60"/>
  <c r="P117" i="60"/>
  <c r="H117" i="60"/>
  <c r="D117" i="60"/>
  <c r="R116" i="60"/>
  <c r="N116" i="60"/>
  <c r="J116" i="60"/>
  <c r="F116" i="60"/>
  <c r="P115" i="60"/>
  <c r="H115" i="60"/>
  <c r="D115" i="60"/>
  <c r="P112" i="60"/>
  <c r="H112" i="60"/>
  <c r="D112" i="60"/>
  <c r="R111" i="60"/>
  <c r="N111" i="60"/>
  <c r="J111" i="60"/>
  <c r="F111" i="60"/>
  <c r="P110" i="60"/>
  <c r="H110" i="60"/>
  <c r="D110" i="60"/>
  <c r="R109" i="60"/>
  <c r="N109" i="60"/>
  <c r="J109" i="60"/>
  <c r="F109" i="60"/>
  <c r="P108" i="60"/>
  <c r="H108" i="60"/>
  <c r="D108" i="60"/>
  <c r="R107" i="60"/>
  <c r="N107" i="60"/>
  <c r="J107" i="60"/>
  <c r="F107" i="60"/>
  <c r="R104" i="60"/>
  <c r="N104" i="60"/>
  <c r="J104" i="60"/>
  <c r="F104" i="60"/>
  <c r="P102" i="60"/>
  <c r="H102" i="60"/>
  <c r="S126" i="60"/>
  <c r="O126" i="60"/>
  <c r="K126" i="60"/>
  <c r="G126" i="60"/>
  <c r="C126" i="60"/>
  <c r="O122" i="60"/>
  <c r="K122" i="60"/>
  <c r="K120" i="60" s="1"/>
  <c r="C122" i="60"/>
  <c r="Q121" i="60"/>
  <c r="M121" i="60"/>
  <c r="I121" i="60"/>
  <c r="E121" i="60"/>
  <c r="Q118" i="60"/>
  <c r="M118" i="60"/>
  <c r="I118" i="60"/>
  <c r="E118" i="60"/>
  <c r="O117" i="60"/>
  <c r="K117" i="60"/>
  <c r="C117" i="60"/>
  <c r="Q116" i="60"/>
  <c r="M116" i="60"/>
  <c r="I116" i="60"/>
  <c r="E116" i="60"/>
  <c r="O115" i="60"/>
  <c r="K115" i="60"/>
  <c r="C115" i="60"/>
  <c r="O112" i="60"/>
  <c r="K112" i="60"/>
  <c r="C112" i="60"/>
  <c r="Q111" i="60"/>
  <c r="M111" i="60"/>
  <c r="I111" i="60"/>
  <c r="E111" i="60"/>
  <c r="O110" i="60"/>
  <c r="K110" i="60"/>
  <c r="C110" i="60"/>
  <c r="Q109" i="60"/>
  <c r="M109" i="60"/>
  <c r="I109" i="60"/>
  <c r="E109" i="60"/>
  <c r="O108" i="60"/>
  <c r="K108" i="60"/>
  <c r="C108" i="60"/>
  <c r="Q107" i="60"/>
  <c r="M107" i="60"/>
  <c r="I107" i="60"/>
  <c r="E107" i="60"/>
  <c r="Q104" i="60"/>
  <c r="M104" i="60"/>
  <c r="I104" i="60"/>
  <c r="E104" i="60"/>
  <c r="R126" i="60"/>
  <c r="J126" i="60"/>
  <c r="N122" i="60"/>
  <c r="F122" i="60"/>
  <c r="P121" i="60"/>
  <c r="H121" i="60"/>
  <c r="D118" i="60"/>
  <c r="N117" i="60"/>
  <c r="F117" i="60"/>
  <c r="P116" i="60"/>
  <c r="H116" i="60"/>
  <c r="R115" i="60"/>
  <c r="J115" i="60"/>
  <c r="N112" i="60"/>
  <c r="F112" i="60"/>
  <c r="P111" i="60"/>
  <c r="H111" i="60"/>
  <c r="R110" i="60"/>
  <c r="J110" i="60"/>
  <c r="D109" i="60"/>
  <c r="N108" i="60"/>
  <c r="F108" i="60"/>
  <c r="P107" i="60"/>
  <c r="H107" i="60"/>
  <c r="D104" i="60"/>
  <c r="O102" i="60"/>
  <c r="J102" i="60"/>
  <c r="E102" i="60"/>
  <c r="Q126" i="60"/>
  <c r="I126" i="60"/>
  <c r="M122" i="60"/>
  <c r="E122" i="60"/>
  <c r="O121" i="60"/>
  <c r="O120" i="60" s="1"/>
  <c r="K118" i="60"/>
  <c r="C118" i="60"/>
  <c r="M117" i="60"/>
  <c r="E117" i="60"/>
  <c r="O116" i="60"/>
  <c r="Q115" i="60"/>
  <c r="I115" i="60"/>
  <c r="M112" i="60"/>
  <c r="E112" i="60"/>
  <c r="O111" i="60"/>
  <c r="Q110" i="60"/>
  <c r="I110" i="60"/>
  <c r="K109" i="60"/>
  <c r="C109" i="60"/>
  <c r="M108" i="60"/>
  <c r="E108" i="60"/>
  <c r="O107" i="60"/>
  <c r="K104" i="60"/>
  <c r="C104" i="60"/>
  <c r="N102" i="60"/>
  <c r="I102" i="60"/>
  <c r="D102" i="60"/>
  <c r="R100" i="60"/>
  <c r="N100" i="60"/>
  <c r="J100" i="60"/>
  <c r="F100" i="60"/>
  <c r="P98" i="60"/>
  <c r="H98" i="60"/>
  <c r="D98" i="60"/>
  <c r="R96" i="60"/>
  <c r="N96" i="60"/>
  <c r="J96" i="60"/>
  <c r="F96" i="60"/>
  <c r="P95" i="60"/>
  <c r="H95" i="60"/>
  <c r="D95" i="60"/>
  <c r="R94" i="60"/>
  <c r="N94" i="60"/>
  <c r="J94" i="60"/>
  <c r="F94" i="60"/>
  <c r="P93" i="60"/>
  <c r="H93" i="60"/>
  <c r="D93" i="60"/>
  <c r="R92" i="60"/>
  <c r="R91" i="60" s="1"/>
  <c r="N92" i="60"/>
  <c r="N91" i="60" s="1"/>
  <c r="J92" i="60"/>
  <c r="J91" i="60" s="1"/>
  <c r="F92" i="60"/>
  <c r="F91" i="60" s="1"/>
  <c r="R90" i="60"/>
  <c r="N90" i="60"/>
  <c r="J90" i="60"/>
  <c r="F90" i="60"/>
  <c r="N126" i="60"/>
  <c r="R122" i="60"/>
  <c r="D121" i="60"/>
  <c r="H118" i="60"/>
  <c r="L118" i="60" s="1"/>
  <c r="J117" i="60"/>
  <c r="N115" i="60"/>
  <c r="R112" i="60"/>
  <c r="D111" i="60"/>
  <c r="F110" i="60"/>
  <c r="H109" i="60"/>
  <c r="J108" i="60"/>
  <c r="P104" i="60"/>
  <c r="R102" i="60"/>
  <c r="Q100" i="60"/>
  <c r="N98" i="60"/>
  <c r="I98" i="60"/>
  <c r="C98" i="60"/>
  <c r="P96" i="60"/>
  <c r="K96" i="60"/>
  <c r="E96" i="60"/>
  <c r="R95" i="60"/>
  <c r="M95" i="60"/>
  <c r="O94" i="60"/>
  <c r="I94" i="60"/>
  <c r="D94" i="60"/>
  <c r="Q93" i="60"/>
  <c r="K93" i="60"/>
  <c r="F93" i="60"/>
  <c r="M92" i="60"/>
  <c r="H92" i="60"/>
  <c r="C92" i="60"/>
  <c r="Q90" i="60"/>
  <c r="O89" i="60"/>
  <c r="K89" i="60"/>
  <c r="C89" i="60"/>
  <c r="Q88" i="60"/>
  <c r="M88" i="60"/>
  <c r="I88" i="60"/>
  <c r="E88" i="60"/>
  <c r="O87" i="60"/>
  <c r="K87" i="60"/>
  <c r="C87" i="60"/>
  <c r="Q86" i="60"/>
  <c r="M86" i="60"/>
  <c r="I86" i="60"/>
  <c r="E86" i="60"/>
  <c r="O85" i="60"/>
  <c r="K85" i="60"/>
  <c r="C85" i="60"/>
  <c r="F126" i="60"/>
  <c r="J122" i="60"/>
  <c r="P118" i="60"/>
  <c r="R117" i="60"/>
  <c r="D116" i="60"/>
  <c r="F115" i="60"/>
  <c r="J112" i="60"/>
  <c r="N110" i="60"/>
  <c r="P109" i="60"/>
  <c r="R108" i="60"/>
  <c r="D107" i="60"/>
  <c r="H104" i="60"/>
  <c r="M102" i="60"/>
  <c r="C102" i="60"/>
  <c r="O100" i="60"/>
  <c r="I100" i="60"/>
  <c r="L100" i="60" s="1"/>
  <c r="D100" i="60"/>
  <c r="Q98" i="60"/>
  <c r="K98" i="60"/>
  <c r="F98" i="60"/>
  <c r="M96" i="60"/>
  <c r="H96" i="60"/>
  <c r="C96" i="60"/>
  <c r="G96" i="60" s="1"/>
  <c r="O95" i="60"/>
  <c r="J95" i="60"/>
  <c r="E95" i="60"/>
  <c r="Q94" i="60"/>
  <c r="N93" i="60"/>
  <c r="I93" i="60"/>
  <c r="C93" i="60"/>
  <c r="P92" i="60"/>
  <c r="P91" i="60" s="1"/>
  <c r="K92" i="60"/>
  <c r="K91" i="60" s="1"/>
  <c r="E92" i="60"/>
  <c r="E91" i="60" s="1"/>
  <c r="O90" i="60"/>
  <c r="I90" i="60"/>
  <c r="D90" i="60"/>
  <c r="G90" i="60" s="1"/>
  <c r="Q89" i="60"/>
  <c r="M89" i="60"/>
  <c r="I89" i="60"/>
  <c r="E89" i="60"/>
  <c r="O88" i="60"/>
  <c r="K88" i="60"/>
  <c r="C88" i="60"/>
  <c r="Q87" i="60"/>
  <c r="M87" i="60"/>
  <c r="I87" i="60"/>
  <c r="E87" i="60"/>
  <c r="O86" i="60"/>
  <c r="K86" i="60"/>
  <c r="C86" i="60"/>
  <c r="Q85" i="60"/>
  <c r="M85" i="60"/>
  <c r="I85" i="60"/>
  <c r="E85" i="60"/>
  <c r="Q83" i="60"/>
  <c r="M83" i="60"/>
  <c r="I83" i="60"/>
  <c r="E83" i="60"/>
  <c r="O82" i="60"/>
  <c r="M126" i="60"/>
  <c r="Q122" i="60"/>
  <c r="C121" i="60"/>
  <c r="K116" i="60"/>
  <c r="E110" i="60"/>
  <c r="I108" i="60"/>
  <c r="Q102" i="60"/>
  <c r="P100" i="60"/>
  <c r="E100" i="60"/>
  <c r="M98" i="60"/>
  <c r="I96" i="60"/>
  <c r="Q95" i="60"/>
  <c r="F95" i="60"/>
  <c r="M94" i="60"/>
  <c r="C94" i="60"/>
  <c r="J93" i="60"/>
  <c r="Q92" i="60"/>
  <c r="Q91" i="60" s="1"/>
  <c r="K90" i="60"/>
  <c r="R89" i="60"/>
  <c r="J89" i="60"/>
  <c r="D88" i="60"/>
  <c r="N87" i="60"/>
  <c r="F87" i="60"/>
  <c r="P86" i="60"/>
  <c r="H86" i="60"/>
  <c r="R85" i="60"/>
  <c r="J85" i="60"/>
  <c r="O83" i="60"/>
  <c r="J83" i="60"/>
  <c r="D83" i="60"/>
  <c r="Q82" i="60"/>
  <c r="H82" i="60"/>
  <c r="D82" i="60"/>
  <c r="R81" i="60"/>
  <c r="N81" i="60"/>
  <c r="J81" i="60"/>
  <c r="F81" i="60"/>
  <c r="P80" i="60"/>
  <c r="H80" i="60"/>
  <c r="D80" i="60"/>
  <c r="R79" i="60"/>
  <c r="N79" i="60"/>
  <c r="J79" i="60"/>
  <c r="F79" i="60"/>
  <c r="P76" i="60"/>
  <c r="H76" i="60"/>
  <c r="D76" i="60"/>
  <c r="R75" i="60"/>
  <c r="N75" i="60"/>
  <c r="J75" i="60"/>
  <c r="F75" i="60"/>
  <c r="P74" i="60"/>
  <c r="H74" i="60"/>
  <c r="D74" i="60"/>
  <c r="R73" i="60"/>
  <c r="N73" i="60"/>
  <c r="J73" i="60"/>
  <c r="F73" i="60"/>
  <c r="R71" i="60"/>
  <c r="N71" i="60"/>
  <c r="J71" i="60"/>
  <c r="F71" i="60"/>
  <c r="P70" i="60"/>
  <c r="H70" i="60"/>
  <c r="D70" i="60"/>
  <c r="R69" i="60"/>
  <c r="N69" i="60"/>
  <c r="J69" i="60"/>
  <c r="F69" i="60"/>
  <c r="P68" i="60"/>
  <c r="H68" i="60"/>
  <c r="D68" i="60"/>
  <c r="P66" i="60"/>
  <c r="H66" i="60"/>
  <c r="D66" i="60"/>
  <c r="R65" i="60"/>
  <c r="N65" i="60"/>
  <c r="J65" i="60"/>
  <c r="F65" i="60"/>
  <c r="P64" i="60"/>
  <c r="H64" i="60"/>
  <c r="D64" i="60"/>
  <c r="R63" i="60"/>
  <c r="N63" i="60"/>
  <c r="J63" i="60"/>
  <c r="F63" i="60"/>
  <c r="P62" i="60"/>
  <c r="H62" i="60"/>
  <c r="D62" i="60"/>
  <c r="R61" i="60"/>
  <c r="N61" i="60"/>
  <c r="J61" i="60"/>
  <c r="F61" i="60"/>
  <c r="P60" i="60"/>
  <c r="H60" i="60"/>
  <c r="D60" i="60"/>
  <c r="R59" i="60"/>
  <c r="N59" i="60"/>
  <c r="J59" i="60"/>
  <c r="F59" i="60"/>
  <c r="R57" i="60"/>
  <c r="N57" i="60"/>
  <c r="J57" i="60"/>
  <c r="F57" i="60"/>
  <c r="P56" i="60"/>
  <c r="H56" i="60"/>
  <c r="D56" i="60"/>
  <c r="R55" i="60"/>
  <c r="N55" i="60"/>
  <c r="J55" i="60"/>
  <c r="F55" i="60"/>
  <c r="I117" i="60"/>
  <c r="M115" i="60"/>
  <c r="Q112" i="60"/>
  <c r="C111" i="60"/>
  <c r="K107" i="60"/>
  <c r="O104" i="60"/>
  <c r="F102" i="60"/>
  <c r="K100" i="60"/>
  <c r="R98" i="60"/>
  <c r="O96" i="60"/>
  <c r="D96" i="60"/>
  <c r="K95" i="60"/>
  <c r="H94" i="60"/>
  <c r="L94" i="60" s="1"/>
  <c r="O93" i="60"/>
  <c r="E93" i="60"/>
  <c r="P90" i="60"/>
  <c r="E90" i="60"/>
  <c r="N89" i="60"/>
  <c r="F89" i="60"/>
  <c r="P88" i="60"/>
  <c r="H88" i="60"/>
  <c r="R87" i="60"/>
  <c r="J87" i="60"/>
  <c r="D86" i="60"/>
  <c r="N85" i="60"/>
  <c r="N84" i="60" s="1"/>
  <c r="F85" i="60"/>
  <c r="R83" i="60"/>
  <c r="N82" i="60"/>
  <c r="J82" i="60"/>
  <c r="F82" i="60"/>
  <c r="P81" i="60"/>
  <c r="H81" i="60"/>
  <c r="D81" i="60"/>
  <c r="R80" i="60"/>
  <c r="N80" i="60"/>
  <c r="J80" i="60"/>
  <c r="F80" i="60"/>
  <c r="P79" i="60"/>
  <c r="H79" i="60"/>
  <c r="D79" i="60"/>
  <c r="R76" i="60"/>
  <c r="N76" i="60"/>
  <c r="J76" i="60"/>
  <c r="F76" i="60"/>
  <c r="P75" i="60"/>
  <c r="H75" i="60"/>
  <c r="D75" i="60"/>
  <c r="R74" i="60"/>
  <c r="N74" i="60"/>
  <c r="J74" i="60"/>
  <c r="F74" i="60"/>
  <c r="P73" i="60"/>
  <c r="H73" i="60"/>
  <c r="D73" i="60"/>
  <c r="P71" i="60"/>
  <c r="H71" i="60"/>
  <c r="D71" i="60"/>
  <c r="R70" i="60"/>
  <c r="N70" i="60"/>
  <c r="J70" i="60"/>
  <c r="F70" i="60"/>
  <c r="P69" i="60"/>
  <c r="H69" i="60"/>
  <c r="D69" i="60"/>
  <c r="R68" i="60"/>
  <c r="N68" i="60"/>
  <c r="J68" i="60"/>
  <c r="F68" i="60"/>
  <c r="R66" i="60"/>
  <c r="N66" i="60"/>
  <c r="S66" i="60" s="1"/>
  <c r="J66" i="60"/>
  <c r="F66" i="60"/>
  <c r="P65" i="60"/>
  <c r="H65" i="60"/>
  <c r="D65" i="60"/>
  <c r="R64" i="60"/>
  <c r="N64" i="60"/>
  <c r="J64" i="60"/>
  <c r="F64" i="60"/>
  <c r="P63" i="60"/>
  <c r="H63" i="60"/>
  <c r="D63" i="60"/>
  <c r="R62" i="60"/>
  <c r="N62" i="60"/>
  <c r="J62" i="60"/>
  <c r="F62" i="60"/>
  <c r="P61" i="60"/>
  <c r="H61" i="60"/>
  <c r="D61" i="60"/>
  <c r="R60" i="60"/>
  <c r="N60" i="60"/>
  <c r="J60" i="60"/>
  <c r="F60" i="60"/>
  <c r="P59" i="60"/>
  <c r="H59" i="60"/>
  <c r="D59" i="60"/>
  <c r="E126" i="60"/>
  <c r="C116" i="60"/>
  <c r="K111" i="60"/>
  <c r="K102" i="60"/>
  <c r="C100" i="60"/>
  <c r="Q96" i="60"/>
  <c r="N95" i="60"/>
  <c r="K94" i="60"/>
  <c r="D92" i="60"/>
  <c r="D91" i="60" s="1"/>
  <c r="P89" i="60"/>
  <c r="R88" i="60"/>
  <c r="D87" i="60"/>
  <c r="F86" i="60"/>
  <c r="H85" i="60"/>
  <c r="N83" i="60"/>
  <c r="C83" i="60"/>
  <c r="K82" i="60"/>
  <c r="C82" i="60"/>
  <c r="G82" i="60" s="1"/>
  <c r="M81" i="60"/>
  <c r="E81" i="60"/>
  <c r="O80" i="60"/>
  <c r="Q79" i="60"/>
  <c r="I79" i="60"/>
  <c r="O76" i="60"/>
  <c r="Q75" i="60"/>
  <c r="I75" i="60"/>
  <c r="K74" i="60"/>
  <c r="C74" i="60"/>
  <c r="M73" i="60"/>
  <c r="E73" i="60"/>
  <c r="Q71" i="60"/>
  <c r="I71" i="60"/>
  <c r="K70" i="60"/>
  <c r="C70" i="60"/>
  <c r="M69" i="60"/>
  <c r="E69" i="60"/>
  <c r="O68" i="60"/>
  <c r="K66" i="60"/>
  <c r="C66" i="60"/>
  <c r="G66" i="60" s="1"/>
  <c r="M65" i="60"/>
  <c r="E65" i="60"/>
  <c r="O64" i="60"/>
  <c r="Q63" i="60"/>
  <c r="I63" i="60"/>
  <c r="K62" i="60"/>
  <c r="C62" i="60"/>
  <c r="G62" i="60" s="1"/>
  <c r="M61" i="60"/>
  <c r="S61" i="60" s="1"/>
  <c r="E61" i="60"/>
  <c r="O60" i="60"/>
  <c r="Q59" i="60"/>
  <c r="I59" i="60"/>
  <c r="M57" i="60"/>
  <c r="H57" i="60"/>
  <c r="L57" i="60" s="1"/>
  <c r="C57" i="60"/>
  <c r="O56" i="60"/>
  <c r="J56" i="60"/>
  <c r="E56" i="60"/>
  <c r="Q55" i="60"/>
  <c r="P53" i="60"/>
  <c r="H53" i="60"/>
  <c r="D53" i="60"/>
  <c r="P50" i="60"/>
  <c r="H50" i="60"/>
  <c r="L50" i="60" s="1"/>
  <c r="D50" i="60"/>
  <c r="R49" i="60"/>
  <c r="N49" i="60"/>
  <c r="J49" i="60"/>
  <c r="F49" i="60"/>
  <c r="P48" i="60"/>
  <c r="H48" i="60"/>
  <c r="D48" i="60"/>
  <c r="R47" i="60"/>
  <c r="N47" i="60"/>
  <c r="J47" i="60"/>
  <c r="F47" i="60"/>
  <c r="F46" i="60" s="1"/>
  <c r="R45" i="60"/>
  <c r="N45" i="60"/>
  <c r="J45" i="60"/>
  <c r="F45" i="60"/>
  <c r="P44" i="60"/>
  <c r="H44" i="60"/>
  <c r="D44" i="60"/>
  <c r="R43" i="60"/>
  <c r="N43" i="60"/>
  <c r="J43" i="60"/>
  <c r="F43" i="60"/>
  <c r="R41" i="60"/>
  <c r="N41" i="60"/>
  <c r="J41" i="60"/>
  <c r="F41" i="60"/>
  <c r="P40" i="60"/>
  <c r="H40" i="60"/>
  <c r="D40" i="60"/>
  <c r="R39" i="60"/>
  <c r="N39" i="60"/>
  <c r="J39" i="60"/>
  <c r="F39" i="60"/>
  <c r="P35" i="60"/>
  <c r="H35" i="60"/>
  <c r="D35" i="60"/>
  <c r="R34" i="60"/>
  <c r="N34" i="60"/>
  <c r="J34" i="60"/>
  <c r="F34" i="60"/>
  <c r="P33" i="60"/>
  <c r="H33" i="60"/>
  <c r="D33" i="60"/>
  <c r="R32" i="60"/>
  <c r="N32" i="60"/>
  <c r="J32" i="60"/>
  <c r="F32" i="60"/>
  <c r="G32" i="60" s="1"/>
  <c r="P31" i="60"/>
  <c r="H31" i="60"/>
  <c r="D31" i="60"/>
  <c r="D29" i="60" s="1"/>
  <c r="R30" i="60"/>
  <c r="R29" i="60" s="1"/>
  <c r="N30" i="60"/>
  <c r="J30" i="60"/>
  <c r="F30" i="60"/>
  <c r="R28" i="60"/>
  <c r="N28" i="60"/>
  <c r="J28" i="60"/>
  <c r="F28" i="60"/>
  <c r="P27" i="60"/>
  <c r="H27" i="60"/>
  <c r="D27" i="60"/>
  <c r="D25" i="60" s="1"/>
  <c r="R26" i="60"/>
  <c r="N26" i="60"/>
  <c r="N25" i="60" s="1"/>
  <c r="J26" i="60"/>
  <c r="F26" i="60"/>
  <c r="R24" i="60"/>
  <c r="N24" i="60"/>
  <c r="J24" i="60"/>
  <c r="F24" i="60"/>
  <c r="P23" i="60"/>
  <c r="H23" i="60"/>
  <c r="D23" i="60"/>
  <c r="D21" i="60" s="1"/>
  <c r="R22" i="60"/>
  <c r="N22" i="60"/>
  <c r="J22" i="60"/>
  <c r="J21" i="60" s="1"/>
  <c r="F22" i="60"/>
  <c r="I122" i="60"/>
  <c r="Q117" i="60"/>
  <c r="O109" i="60"/>
  <c r="M100" i="60"/>
  <c r="J98" i="60"/>
  <c r="C95" i="60"/>
  <c r="G95" i="60" s="1"/>
  <c r="R93" i="60"/>
  <c r="O92" i="60"/>
  <c r="O91" i="60" s="1"/>
  <c r="H90" i="60"/>
  <c r="L90" i="60" s="1"/>
  <c r="H89" i="60"/>
  <c r="J88" i="60"/>
  <c r="N86" i="60"/>
  <c r="P85" i="60"/>
  <c r="P84" i="60" s="1"/>
  <c r="H83" i="60"/>
  <c r="P82" i="60"/>
  <c r="Q81" i="60"/>
  <c r="I81" i="60"/>
  <c r="K80" i="60"/>
  <c r="C80" i="60"/>
  <c r="M79" i="60"/>
  <c r="E79" i="60"/>
  <c r="E78" i="60" s="1"/>
  <c r="K76" i="60"/>
  <c r="C76" i="60"/>
  <c r="G76" i="60" s="1"/>
  <c r="M75" i="60"/>
  <c r="E75" i="60"/>
  <c r="O74" i="60"/>
  <c r="O72" i="60" s="1"/>
  <c r="Q73" i="60"/>
  <c r="I73" i="60"/>
  <c r="M71" i="60"/>
  <c r="E71" i="60"/>
  <c r="O70" i="60"/>
  <c r="Q69" i="60"/>
  <c r="I69" i="60"/>
  <c r="I67" i="60" s="1"/>
  <c r="K68" i="60"/>
  <c r="C68" i="60"/>
  <c r="O66" i="60"/>
  <c r="Q65" i="60"/>
  <c r="I65" i="60"/>
  <c r="K64" i="60"/>
  <c r="C64" i="60"/>
  <c r="M63" i="60"/>
  <c r="E63" i="60"/>
  <c r="O62" i="60"/>
  <c r="Q61" i="60"/>
  <c r="I61" i="60"/>
  <c r="K60" i="60"/>
  <c r="C60" i="60"/>
  <c r="M59" i="60"/>
  <c r="E59" i="60"/>
  <c r="P57" i="60"/>
  <c r="K57" i="60"/>
  <c r="E57" i="60"/>
  <c r="R56" i="60"/>
  <c r="M56" i="60"/>
  <c r="M54" i="60" s="1"/>
  <c r="O55" i="60"/>
  <c r="O54" i="60" s="1"/>
  <c r="I55" i="60"/>
  <c r="I54" i="60" s="1"/>
  <c r="D55" i="60"/>
  <c r="D54" i="60" s="1"/>
  <c r="R53" i="60"/>
  <c r="N53" i="60"/>
  <c r="J53" i="60"/>
  <c r="F53" i="60"/>
  <c r="R50" i="60"/>
  <c r="N50" i="60"/>
  <c r="J50" i="60"/>
  <c r="F50" i="60"/>
  <c r="P49" i="60"/>
  <c r="H49" i="60"/>
  <c r="D49" i="60"/>
  <c r="G49" i="60" s="1"/>
  <c r="R48" i="60"/>
  <c r="N48" i="60"/>
  <c r="J48" i="60"/>
  <c r="F48" i="60"/>
  <c r="P47" i="60"/>
  <c r="H47" i="60"/>
  <c r="D47" i="60"/>
  <c r="P45" i="60"/>
  <c r="H45" i="60"/>
  <c r="D45" i="60"/>
  <c r="R44" i="60"/>
  <c r="N44" i="60"/>
  <c r="J44" i="60"/>
  <c r="F44" i="60"/>
  <c r="P43" i="60"/>
  <c r="P42" i="60" s="1"/>
  <c r="H43" i="60"/>
  <c r="D43" i="60"/>
  <c r="P41" i="60"/>
  <c r="H41" i="60"/>
  <c r="D41" i="60"/>
  <c r="R40" i="60"/>
  <c r="N40" i="60"/>
  <c r="S40" i="60" s="1"/>
  <c r="J40" i="60"/>
  <c r="F40" i="60"/>
  <c r="P39" i="60"/>
  <c r="H39" i="60"/>
  <c r="D39" i="60"/>
  <c r="R35" i="60"/>
  <c r="N35" i="60"/>
  <c r="J35" i="60"/>
  <c r="F35" i="60"/>
  <c r="P34" i="60"/>
  <c r="C17" i="60"/>
  <c r="K17" i="60"/>
  <c r="O17" i="60"/>
  <c r="E18" i="60"/>
  <c r="I18" i="60"/>
  <c r="L18" i="60" s="1"/>
  <c r="M18" i="60"/>
  <c r="Q18" i="60"/>
  <c r="C19" i="60"/>
  <c r="G19" i="60" s="1"/>
  <c r="K19" i="60"/>
  <c r="O19" i="60"/>
  <c r="E22" i="60"/>
  <c r="E21" i="60" s="1"/>
  <c r="K22" i="60"/>
  <c r="K21" i="60" s="1"/>
  <c r="P22" i="60"/>
  <c r="C23" i="60"/>
  <c r="I23" i="60"/>
  <c r="I21" i="60" s="1"/>
  <c r="N23" i="60"/>
  <c r="Q24" i="60"/>
  <c r="C26" i="60"/>
  <c r="H26" i="60"/>
  <c r="M26" i="60"/>
  <c r="F27" i="60"/>
  <c r="K27" i="60"/>
  <c r="Q27" i="60"/>
  <c r="Q25" i="60" s="1"/>
  <c r="D28" i="60"/>
  <c r="I28" i="60"/>
  <c r="L28" i="60" s="1"/>
  <c r="O28" i="60"/>
  <c r="O25" i="60" s="1"/>
  <c r="E30" i="60"/>
  <c r="E29" i="60" s="1"/>
  <c r="K30" i="60"/>
  <c r="K29" i="60" s="1"/>
  <c r="P30" i="60"/>
  <c r="P29" i="60" s="1"/>
  <c r="C31" i="60"/>
  <c r="I31" i="60"/>
  <c r="I29" i="60" s="1"/>
  <c r="N31" i="60"/>
  <c r="Q32" i="60"/>
  <c r="E33" i="60"/>
  <c r="J33" i="60"/>
  <c r="O33" i="60"/>
  <c r="C34" i="60"/>
  <c r="G34" i="60" s="1"/>
  <c r="H34" i="60"/>
  <c r="M34" i="60"/>
  <c r="C35" i="60"/>
  <c r="K35" i="60"/>
  <c r="E39" i="60"/>
  <c r="E38" i="60" s="1"/>
  <c r="M39" i="60"/>
  <c r="C40" i="60"/>
  <c r="K40" i="60"/>
  <c r="K38" i="60" s="1"/>
  <c r="I41" i="60"/>
  <c r="Q41" i="60"/>
  <c r="E43" i="60"/>
  <c r="M43" i="60"/>
  <c r="C44" i="60"/>
  <c r="G44" i="60" s="1"/>
  <c r="K44" i="60"/>
  <c r="K42" i="60" s="1"/>
  <c r="I45" i="60"/>
  <c r="Q45" i="60"/>
  <c r="E47" i="60"/>
  <c r="E46" i="60" s="1"/>
  <c r="M47" i="60"/>
  <c r="C48" i="60"/>
  <c r="K48" i="60"/>
  <c r="K46" i="60" s="1"/>
  <c r="I49" i="60"/>
  <c r="Q49" i="60"/>
  <c r="O50" i="60"/>
  <c r="C53" i="60"/>
  <c r="K53" i="60"/>
  <c r="K55" i="60"/>
  <c r="C56" i="60"/>
  <c r="N56" i="60"/>
  <c r="Q57" i="60"/>
  <c r="E60" i="60"/>
  <c r="C61" i="60"/>
  <c r="Q62" i="60"/>
  <c r="O63" i="60"/>
  <c r="M64" i="60"/>
  <c r="K65" i="60"/>
  <c r="I66" i="60"/>
  <c r="E68" i="60"/>
  <c r="E67" i="60" s="1"/>
  <c r="C69" i="60"/>
  <c r="Q70" i="60"/>
  <c r="O71" i="60"/>
  <c r="K73" i="60"/>
  <c r="I74" i="60"/>
  <c r="E76" i="60"/>
  <c r="O79" i="60"/>
  <c r="O78" i="60" s="1"/>
  <c r="M80" i="60"/>
  <c r="K81" i="60"/>
  <c r="I82" i="60"/>
  <c r="K83" i="60"/>
  <c r="D85" i="60"/>
  <c r="D84" i="60" s="1"/>
  <c r="R86" i="60"/>
  <c r="N88" i="60"/>
  <c r="M90" i="60"/>
  <c r="I95" i="60"/>
  <c r="O98" i="60"/>
  <c r="C107" i="60"/>
  <c r="E115" i="60"/>
  <c r="Q16" i="59"/>
  <c r="T126" i="59"/>
  <c r="P126" i="59"/>
  <c r="L126" i="59"/>
  <c r="H126" i="59"/>
  <c r="D126" i="59"/>
  <c r="P122" i="59"/>
  <c r="H122" i="59"/>
  <c r="D122" i="59"/>
  <c r="R121" i="59"/>
  <c r="N121" i="59"/>
  <c r="J121" i="59"/>
  <c r="F121" i="59"/>
  <c r="R118" i="59"/>
  <c r="N118" i="59"/>
  <c r="J118" i="59"/>
  <c r="F118" i="59"/>
  <c r="P117" i="59"/>
  <c r="H117" i="59"/>
  <c r="D117" i="59"/>
  <c r="R116" i="59"/>
  <c r="N116" i="59"/>
  <c r="J116" i="59"/>
  <c r="F116" i="59"/>
  <c r="P115" i="59"/>
  <c r="H115" i="59"/>
  <c r="D115" i="59"/>
  <c r="P112" i="59"/>
  <c r="H112" i="59"/>
  <c r="D112" i="59"/>
  <c r="R111" i="59"/>
  <c r="N111" i="59"/>
  <c r="J111" i="59"/>
  <c r="F111" i="59"/>
  <c r="P110" i="59"/>
  <c r="H110" i="59"/>
  <c r="D110" i="59"/>
  <c r="R109" i="59"/>
  <c r="N109" i="59"/>
  <c r="J109" i="59"/>
  <c r="F109" i="59"/>
  <c r="P108" i="59"/>
  <c r="H108" i="59"/>
  <c r="D108" i="59"/>
  <c r="R107" i="59"/>
  <c r="N107" i="59"/>
  <c r="J107" i="59"/>
  <c r="F107" i="59"/>
  <c r="R104" i="59"/>
  <c r="N104" i="59"/>
  <c r="J104" i="59"/>
  <c r="F104" i="59"/>
  <c r="P102" i="59"/>
  <c r="H102" i="59"/>
  <c r="S126" i="59"/>
  <c r="O126" i="59"/>
  <c r="K126" i="59"/>
  <c r="G126" i="59"/>
  <c r="C126" i="59"/>
  <c r="O122" i="59"/>
  <c r="K122" i="59"/>
  <c r="C122" i="59"/>
  <c r="Q121" i="59"/>
  <c r="M121" i="59"/>
  <c r="I121" i="59"/>
  <c r="E121" i="59"/>
  <c r="E120" i="59" s="1"/>
  <c r="Q118" i="59"/>
  <c r="M118" i="59"/>
  <c r="I118" i="59"/>
  <c r="E118" i="59"/>
  <c r="O117" i="59"/>
  <c r="K117" i="59"/>
  <c r="C117" i="59"/>
  <c r="Q116" i="59"/>
  <c r="M116" i="59"/>
  <c r="I116" i="59"/>
  <c r="E116" i="59"/>
  <c r="O115" i="59"/>
  <c r="K115" i="59"/>
  <c r="C115" i="59"/>
  <c r="O112" i="59"/>
  <c r="K112" i="59"/>
  <c r="C112" i="59"/>
  <c r="Q111" i="59"/>
  <c r="M111" i="59"/>
  <c r="I111" i="59"/>
  <c r="E111" i="59"/>
  <c r="O110" i="59"/>
  <c r="K110" i="59"/>
  <c r="C110" i="59"/>
  <c r="Q109" i="59"/>
  <c r="M109" i="59"/>
  <c r="I109" i="59"/>
  <c r="E109" i="59"/>
  <c r="O108" i="59"/>
  <c r="K108" i="59"/>
  <c r="C108" i="59"/>
  <c r="Q107" i="59"/>
  <c r="M107" i="59"/>
  <c r="I107" i="59"/>
  <c r="E107" i="59"/>
  <c r="Q104" i="59"/>
  <c r="M104" i="59"/>
  <c r="Q126" i="59"/>
  <c r="I126" i="59"/>
  <c r="M122" i="59"/>
  <c r="E122" i="59"/>
  <c r="O121" i="59"/>
  <c r="O120" i="59" s="1"/>
  <c r="K118" i="59"/>
  <c r="C118" i="59"/>
  <c r="M117" i="59"/>
  <c r="E117" i="59"/>
  <c r="O116" i="59"/>
  <c r="Q115" i="59"/>
  <c r="I115" i="59"/>
  <c r="M112" i="59"/>
  <c r="E112" i="59"/>
  <c r="O111" i="59"/>
  <c r="Q110" i="59"/>
  <c r="I110" i="59"/>
  <c r="K109" i="59"/>
  <c r="C109" i="59"/>
  <c r="M108" i="59"/>
  <c r="E108" i="59"/>
  <c r="O107" i="59"/>
  <c r="K104" i="59"/>
  <c r="E104" i="59"/>
  <c r="R102" i="59"/>
  <c r="M102" i="59"/>
  <c r="C102" i="59"/>
  <c r="Q100" i="59"/>
  <c r="M100" i="59"/>
  <c r="I100" i="59"/>
  <c r="E100" i="59"/>
  <c r="O98" i="59"/>
  <c r="K98" i="59"/>
  <c r="C98" i="59"/>
  <c r="Q96" i="59"/>
  <c r="M96" i="59"/>
  <c r="I96" i="59"/>
  <c r="E96" i="59"/>
  <c r="O95" i="59"/>
  <c r="K95" i="59"/>
  <c r="C95" i="59"/>
  <c r="Q94" i="59"/>
  <c r="M94" i="59"/>
  <c r="I94" i="59"/>
  <c r="E94" i="59"/>
  <c r="O93" i="59"/>
  <c r="K93" i="59"/>
  <c r="C93" i="59"/>
  <c r="Q92" i="59"/>
  <c r="Q91" i="59" s="1"/>
  <c r="M92" i="59"/>
  <c r="I92" i="59"/>
  <c r="I91" i="59" s="1"/>
  <c r="E92" i="59"/>
  <c r="E91" i="59" s="1"/>
  <c r="Q90" i="59"/>
  <c r="M90" i="59"/>
  <c r="I90" i="59"/>
  <c r="E90" i="59"/>
  <c r="R126" i="59"/>
  <c r="F126" i="59"/>
  <c r="J122" i="59"/>
  <c r="H121" i="59"/>
  <c r="R117" i="59"/>
  <c r="I117" i="59"/>
  <c r="P116" i="59"/>
  <c r="D116" i="59"/>
  <c r="M115" i="59"/>
  <c r="Q112" i="59"/>
  <c r="F112" i="59"/>
  <c r="C111" i="59"/>
  <c r="J110" i="59"/>
  <c r="P109" i="59"/>
  <c r="N108" i="59"/>
  <c r="K107" i="59"/>
  <c r="O104" i="59"/>
  <c r="Q102" i="59"/>
  <c r="J102" i="59"/>
  <c r="D102" i="59"/>
  <c r="P100" i="59"/>
  <c r="K100" i="59"/>
  <c r="F100" i="59"/>
  <c r="R98" i="59"/>
  <c r="M98" i="59"/>
  <c r="H98" i="59"/>
  <c r="O96" i="59"/>
  <c r="J96" i="59"/>
  <c r="D96" i="59"/>
  <c r="Q95" i="59"/>
  <c r="F95" i="59"/>
  <c r="N94" i="59"/>
  <c r="H94" i="59"/>
  <c r="C94" i="59"/>
  <c r="P93" i="59"/>
  <c r="J93" i="59"/>
  <c r="E93" i="59"/>
  <c r="R92" i="59"/>
  <c r="R91" i="59" s="1"/>
  <c r="P90" i="59"/>
  <c r="K90" i="59"/>
  <c r="F90" i="59"/>
  <c r="O89" i="59"/>
  <c r="K89" i="59"/>
  <c r="C89" i="59"/>
  <c r="Q88" i="59"/>
  <c r="M88" i="59"/>
  <c r="I88" i="59"/>
  <c r="E88" i="59"/>
  <c r="O87" i="59"/>
  <c r="K87" i="59"/>
  <c r="C87" i="59"/>
  <c r="Q86" i="59"/>
  <c r="M86" i="59"/>
  <c r="I86" i="59"/>
  <c r="E86" i="59"/>
  <c r="O85" i="59"/>
  <c r="K85" i="59"/>
  <c r="C85" i="59"/>
  <c r="O83" i="59"/>
  <c r="K83" i="59"/>
  <c r="C83" i="59"/>
  <c r="Q82" i="59"/>
  <c r="M82" i="59"/>
  <c r="I82" i="59"/>
  <c r="E82" i="59"/>
  <c r="O81" i="59"/>
  <c r="K81" i="59"/>
  <c r="C81" i="59"/>
  <c r="Q80" i="59"/>
  <c r="M80" i="59"/>
  <c r="I80" i="59"/>
  <c r="E80" i="59"/>
  <c r="O79" i="59"/>
  <c r="K79" i="59"/>
  <c r="C79" i="59"/>
  <c r="Q76" i="59"/>
  <c r="M76" i="59"/>
  <c r="I76" i="59"/>
  <c r="E76" i="59"/>
  <c r="O75" i="59"/>
  <c r="K75" i="59"/>
  <c r="C75" i="59"/>
  <c r="Q74" i="59"/>
  <c r="M74" i="59"/>
  <c r="I74" i="59"/>
  <c r="E74" i="59"/>
  <c r="O73" i="59"/>
  <c r="K73" i="59"/>
  <c r="C73" i="59"/>
  <c r="M126" i="59"/>
  <c r="Q122" i="59"/>
  <c r="F122" i="59"/>
  <c r="C121" i="59"/>
  <c r="P118" i="59"/>
  <c r="N117" i="59"/>
  <c r="K116" i="59"/>
  <c r="R115" i="59"/>
  <c r="F115" i="59"/>
  <c r="J112" i="59"/>
  <c r="H111" i="59"/>
  <c r="N110" i="59"/>
  <c r="E110" i="59"/>
  <c r="R108" i="59"/>
  <c r="I108" i="59"/>
  <c r="P107" i="59"/>
  <c r="D107" i="59"/>
  <c r="I104" i="59"/>
  <c r="C104" i="59"/>
  <c r="N102" i="59"/>
  <c r="F102" i="59"/>
  <c r="N100" i="59"/>
  <c r="H100" i="59"/>
  <c r="C100" i="59"/>
  <c r="P98" i="59"/>
  <c r="J98" i="59"/>
  <c r="E98" i="59"/>
  <c r="R96" i="59"/>
  <c r="N95" i="59"/>
  <c r="I95" i="59"/>
  <c r="D95" i="59"/>
  <c r="P94" i="59"/>
  <c r="K94" i="59"/>
  <c r="F94" i="59"/>
  <c r="R93" i="59"/>
  <c r="M93" i="59"/>
  <c r="H93" i="59"/>
  <c r="O92" i="59"/>
  <c r="O91" i="59" s="1"/>
  <c r="J92" i="59"/>
  <c r="J91" i="59" s="1"/>
  <c r="D92" i="59"/>
  <c r="D91" i="59" s="1"/>
  <c r="N90" i="59"/>
  <c r="H90" i="59"/>
  <c r="C90" i="59"/>
  <c r="Q89" i="59"/>
  <c r="M89" i="59"/>
  <c r="I89" i="59"/>
  <c r="E89" i="59"/>
  <c r="O88" i="59"/>
  <c r="K88" i="59"/>
  <c r="C88" i="59"/>
  <c r="Q87" i="59"/>
  <c r="M87" i="59"/>
  <c r="I87" i="59"/>
  <c r="E87" i="59"/>
  <c r="O86" i="59"/>
  <c r="K86" i="59"/>
  <c r="C86" i="59"/>
  <c r="Q85" i="59"/>
  <c r="Q84" i="59" s="1"/>
  <c r="M85" i="59"/>
  <c r="I85" i="59"/>
  <c r="N126" i="59"/>
  <c r="I122" i="59"/>
  <c r="D121" i="59"/>
  <c r="Q117" i="59"/>
  <c r="J115" i="59"/>
  <c r="R110" i="59"/>
  <c r="O109" i="59"/>
  <c r="J108" i="59"/>
  <c r="H107" i="59"/>
  <c r="D104" i="59"/>
  <c r="I102" i="59"/>
  <c r="O100" i="59"/>
  <c r="D100" i="59"/>
  <c r="H96" i="59"/>
  <c r="P95" i="59"/>
  <c r="E95" i="59"/>
  <c r="I93" i="59"/>
  <c r="P92" i="59"/>
  <c r="P91" i="59" s="1"/>
  <c r="F92" i="59"/>
  <c r="F91" i="59" s="1"/>
  <c r="J90" i="59"/>
  <c r="R89" i="59"/>
  <c r="J89" i="59"/>
  <c r="D88" i="59"/>
  <c r="N87" i="59"/>
  <c r="F87" i="59"/>
  <c r="P86" i="59"/>
  <c r="H86" i="59"/>
  <c r="R85" i="59"/>
  <c r="J85" i="59"/>
  <c r="D85" i="59"/>
  <c r="R83" i="59"/>
  <c r="M83" i="59"/>
  <c r="H83" i="59"/>
  <c r="O82" i="59"/>
  <c r="J82" i="59"/>
  <c r="D82" i="59"/>
  <c r="Q81" i="59"/>
  <c r="F81" i="59"/>
  <c r="N80" i="59"/>
  <c r="H80" i="59"/>
  <c r="C80" i="59"/>
  <c r="P79" i="59"/>
  <c r="J79" i="59"/>
  <c r="E79" i="59"/>
  <c r="P76" i="59"/>
  <c r="K76" i="59"/>
  <c r="F76" i="59"/>
  <c r="R75" i="59"/>
  <c r="M75" i="59"/>
  <c r="H75" i="59"/>
  <c r="O74" i="59"/>
  <c r="J74" i="59"/>
  <c r="D74" i="59"/>
  <c r="Q73" i="59"/>
  <c r="F73" i="59"/>
  <c r="P71" i="59"/>
  <c r="H71" i="59"/>
  <c r="L71" i="59" s="1"/>
  <c r="D71" i="59"/>
  <c r="R70" i="59"/>
  <c r="N70" i="59"/>
  <c r="J70" i="59"/>
  <c r="F70" i="59"/>
  <c r="P69" i="59"/>
  <c r="H69" i="59"/>
  <c r="D69" i="59"/>
  <c r="R68" i="59"/>
  <c r="N68" i="59"/>
  <c r="J68" i="59"/>
  <c r="F68" i="59"/>
  <c r="R66" i="59"/>
  <c r="N66" i="59"/>
  <c r="J66" i="59"/>
  <c r="F66" i="59"/>
  <c r="P65" i="59"/>
  <c r="H65" i="59"/>
  <c r="D65" i="59"/>
  <c r="R64" i="59"/>
  <c r="N64" i="59"/>
  <c r="J64" i="59"/>
  <c r="F64" i="59"/>
  <c r="P63" i="59"/>
  <c r="H63" i="59"/>
  <c r="D63" i="59"/>
  <c r="R62" i="59"/>
  <c r="N62" i="59"/>
  <c r="J62" i="59"/>
  <c r="F62" i="59"/>
  <c r="P61" i="59"/>
  <c r="H61" i="59"/>
  <c r="D61" i="59"/>
  <c r="R60" i="59"/>
  <c r="N60" i="59"/>
  <c r="J60" i="59"/>
  <c r="F60" i="59"/>
  <c r="P59" i="59"/>
  <c r="H59" i="59"/>
  <c r="D59" i="59"/>
  <c r="P57" i="59"/>
  <c r="H57" i="59"/>
  <c r="D57" i="59"/>
  <c r="R56" i="59"/>
  <c r="N56" i="59"/>
  <c r="J56" i="59"/>
  <c r="F56" i="59"/>
  <c r="G56" i="59" s="1"/>
  <c r="P55" i="59"/>
  <c r="H55" i="59"/>
  <c r="D55" i="59"/>
  <c r="J126" i="59"/>
  <c r="O118" i="59"/>
  <c r="J117" i="59"/>
  <c r="H116" i="59"/>
  <c r="E115" i="59"/>
  <c r="R112" i="59"/>
  <c r="P111" i="59"/>
  <c r="M110" i="59"/>
  <c r="H109" i="59"/>
  <c r="F108" i="59"/>
  <c r="C107" i="59"/>
  <c r="P104" i="59"/>
  <c r="E102" i="59"/>
  <c r="I98" i="59"/>
  <c r="P96" i="59"/>
  <c r="F96" i="59"/>
  <c r="M95" i="59"/>
  <c r="J94" i="59"/>
  <c r="Q93" i="59"/>
  <c r="F93" i="59"/>
  <c r="N92" i="59"/>
  <c r="N91" i="59" s="1"/>
  <c r="C92" i="59"/>
  <c r="R90" i="59"/>
  <c r="P89" i="59"/>
  <c r="H89" i="59"/>
  <c r="R88" i="59"/>
  <c r="J88" i="59"/>
  <c r="D87" i="59"/>
  <c r="N86" i="59"/>
  <c r="F86" i="59"/>
  <c r="P85" i="59"/>
  <c r="H85" i="59"/>
  <c r="Q83" i="59"/>
  <c r="F83" i="59"/>
  <c r="N82" i="59"/>
  <c r="H82" i="59"/>
  <c r="C82" i="59"/>
  <c r="P81" i="59"/>
  <c r="J81" i="59"/>
  <c r="E81" i="59"/>
  <c r="R80" i="59"/>
  <c r="N79" i="59"/>
  <c r="I79" i="59"/>
  <c r="D79" i="59"/>
  <c r="O76" i="59"/>
  <c r="J76" i="59"/>
  <c r="D76" i="59"/>
  <c r="Q75" i="59"/>
  <c r="F75" i="59"/>
  <c r="N74" i="59"/>
  <c r="H74" i="59"/>
  <c r="C74" i="59"/>
  <c r="P73" i="59"/>
  <c r="J73" i="59"/>
  <c r="J72" i="59" s="1"/>
  <c r="E73" i="59"/>
  <c r="O71" i="59"/>
  <c r="K71" i="59"/>
  <c r="C71" i="59"/>
  <c r="Q70" i="59"/>
  <c r="M70" i="59"/>
  <c r="I70" i="59"/>
  <c r="E70" i="59"/>
  <c r="O69" i="59"/>
  <c r="K69" i="59"/>
  <c r="C69" i="59"/>
  <c r="Q68" i="59"/>
  <c r="M68" i="59"/>
  <c r="I68" i="59"/>
  <c r="E68" i="59"/>
  <c r="Q66" i="59"/>
  <c r="M66" i="59"/>
  <c r="I66" i="59"/>
  <c r="E66" i="59"/>
  <c r="O65" i="59"/>
  <c r="K65" i="59"/>
  <c r="C65" i="59"/>
  <c r="Q64" i="59"/>
  <c r="M64" i="59"/>
  <c r="I64" i="59"/>
  <c r="E64" i="59"/>
  <c r="O63" i="59"/>
  <c r="K63" i="59"/>
  <c r="C63" i="59"/>
  <c r="Q62" i="59"/>
  <c r="M62" i="59"/>
  <c r="I62" i="59"/>
  <c r="E62" i="59"/>
  <c r="O61" i="59"/>
  <c r="K61" i="59"/>
  <c r="C61" i="59"/>
  <c r="Q60" i="59"/>
  <c r="M60" i="59"/>
  <c r="I60" i="59"/>
  <c r="E60" i="59"/>
  <c r="O59" i="59"/>
  <c r="K59" i="59"/>
  <c r="C59" i="59"/>
  <c r="O57" i="59"/>
  <c r="K57" i="59"/>
  <c r="C57" i="59"/>
  <c r="Q56" i="59"/>
  <c r="M56" i="59"/>
  <c r="I56" i="59"/>
  <c r="E56" i="59"/>
  <c r="O55" i="59"/>
  <c r="K55" i="59"/>
  <c r="C55" i="59"/>
  <c r="E126" i="59"/>
  <c r="P121" i="59"/>
  <c r="P120" i="59" s="1"/>
  <c r="H118" i="59"/>
  <c r="L118" i="59" s="1"/>
  <c r="C116" i="59"/>
  <c r="N112" i="59"/>
  <c r="F110" i="59"/>
  <c r="Q98" i="59"/>
  <c r="N96" i="59"/>
  <c r="J95" i="59"/>
  <c r="D93" i="59"/>
  <c r="O90" i="59"/>
  <c r="N89" i="59"/>
  <c r="P88" i="59"/>
  <c r="R87" i="59"/>
  <c r="D86" i="59"/>
  <c r="F85" i="59"/>
  <c r="J83" i="59"/>
  <c r="R82" i="59"/>
  <c r="N81" i="59"/>
  <c r="D81" i="59"/>
  <c r="K80" i="59"/>
  <c r="R79" i="59"/>
  <c r="R78" i="59" s="1"/>
  <c r="H79" i="59"/>
  <c r="H76" i="59"/>
  <c r="P75" i="59"/>
  <c r="E75" i="59"/>
  <c r="I73" i="59"/>
  <c r="R71" i="59"/>
  <c r="J71" i="59"/>
  <c r="D70" i="59"/>
  <c r="N69" i="59"/>
  <c r="F69" i="59"/>
  <c r="P68" i="59"/>
  <c r="H68" i="59"/>
  <c r="D66" i="59"/>
  <c r="N65" i="59"/>
  <c r="F65" i="59"/>
  <c r="P64" i="59"/>
  <c r="H64" i="59"/>
  <c r="R63" i="59"/>
  <c r="J63" i="59"/>
  <c r="D62" i="59"/>
  <c r="N61" i="59"/>
  <c r="F61" i="59"/>
  <c r="P60" i="59"/>
  <c r="H60" i="59"/>
  <c r="R59" i="59"/>
  <c r="J59" i="59"/>
  <c r="N57" i="59"/>
  <c r="F57" i="59"/>
  <c r="P56" i="59"/>
  <c r="H56" i="59"/>
  <c r="L56" i="59" s="1"/>
  <c r="R55" i="59"/>
  <c r="J55" i="59"/>
  <c r="P53" i="59"/>
  <c r="H53" i="59"/>
  <c r="D53" i="59"/>
  <c r="P50" i="59"/>
  <c r="H50" i="59"/>
  <c r="D50" i="59"/>
  <c r="R49" i="59"/>
  <c r="N49" i="59"/>
  <c r="J49" i="59"/>
  <c r="F49" i="59"/>
  <c r="P48" i="59"/>
  <c r="R122" i="59"/>
  <c r="F117" i="59"/>
  <c r="K111" i="59"/>
  <c r="D109" i="59"/>
  <c r="O102" i="59"/>
  <c r="J100" i="59"/>
  <c r="F98" i="59"/>
  <c r="C96" i="59"/>
  <c r="R94" i="59"/>
  <c r="N93" i="59"/>
  <c r="K92" i="59"/>
  <c r="K91" i="59" s="1"/>
  <c r="D90" i="59"/>
  <c r="F89" i="59"/>
  <c r="H88" i="59"/>
  <c r="J87" i="59"/>
  <c r="N85" i="59"/>
  <c r="P83" i="59"/>
  <c r="E83" i="59"/>
  <c r="I81" i="59"/>
  <c r="P80" i="59"/>
  <c r="F80" i="59"/>
  <c r="M79" i="59"/>
  <c r="N76" i="59"/>
  <c r="C76" i="59"/>
  <c r="J75" i="59"/>
  <c r="R74" i="59"/>
  <c r="N73" i="59"/>
  <c r="D73" i="59"/>
  <c r="N71" i="59"/>
  <c r="F71" i="59"/>
  <c r="P70" i="59"/>
  <c r="H70" i="59"/>
  <c r="R69" i="59"/>
  <c r="J69" i="59"/>
  <c r="D68" i="59"/>
  <c r="P66" i="59"/>
  <c r="H66" i="59"/>
  <c r="R65" i="59"/>
  <c r="J65" i="59"/>
  <c r="D64" i="59"/>
  <c r="N63" i="59"/>
  <c r="F63" i="59"/>
  <c r="P62" i="59"/>
  <c r="H62" i="59"/>
  <c r="R61" i="59"/>
  <c r="J61" i="59"/>
  <c r="D60" i="59"/>
  <c r="G60" i="59" s="1"/>
  <c r="N59" i="59"/>
  <c r="F59" i="59"/>
  <c r="R57" i="59"/>
  <c r="J57" i="59"/>
  <c r="D56" i="59"/>
  <c r="N55" i="59"/>
  <c r="F55" i="59"/>
  <c r="F54" i="59" s="1"/>
  <c r="R53" i="59"/>
  <c r="N53" i="59"/>
  <c r="J53" i="59"/>
  <c r="F53" i="59"/>
  <c r="R50" i="59"/>
  <c r="N50" i="59"/>
  <c r="J50" i="59"/>
  <c r="F50" i="59"/>
  <c r="P49" i="59"/>
  <c r="H49" i="59"/>
  <c r="D49" i="59"/>
  <c r="R48" i="59"/>
  <c r="N48" i="59"/>
  <c r="N46" i="59" s="1"/>
  <c r="J48" i="59"/>
  <c r="F48" i="59"/>
  <c r="P47" i="59"/>
  <c r="H47" i="59"/>
  <c r="D47" i="59"/>
  <c r="P45" i="59"/>
  <c r="H45" i="59"/>
  <c r="D45" i="59"/>
  <c r="R44" i="59"/>
  <c r="N44" i="59"/>
  <c r="J44" i="59"/>
  <c r="F44" i="59"/>
  <c r="P43" i="59"/>
  <c r="H43" i="59"/>
  <c r="D43" i="59"/>
  <c r="P41" i="59"/>
  <c r="H41" i="59"/>
  <c r="D41" i="59"/>
  <c r="R40" i="59"/>
  <c r="N40" i="59"/>
  <c r="J40" i="59"/>
  <c r="F40" i="59"/>
  <c r="P39" i="59"/>
  <c r="H39" i="59"/>
  <c r="D39" i="59"/>
  <c r="R35" i="59"/>
  <c r="N35" i="59"/>
  <c r="J35" i="59"/>
  <c r="F35" i="59"/>
  <c r="P34" i="59"/>
  <c r="H34" i="59"/>
  <c r="D34" i="59"/>
  <c r="G34" i="59" s="1"/>
  <c r="R33" i="59"/>
  <c r="N33" i="59"/>
  <c r="J33" i="59"/>
  <c r="F33" i="59"/>
  <c r="D118" i="59"/>
  <c r="I112" i="59"/>
  <c r="R100" i="59"/>
  <c r="K96" i="59"/>
  <c r="D94" i="59"/>
  <c r="P87" i="59"/>
  <c r="I83" i="59"/>
  <c r="F82" i="59"/>
  <c r="Q79" i="59"/>
  <c r="D75" i="59"/>
  <c r="R73" i="59"/>
  <c r="R72" i="59" s="1"/>
  <c r="Q71" i="59"/>
  <c r="C70" i="59"/>
  <c r="E69" i="59"/>
  <c r="K66" i="59"/>
  <c r="M65" i="59"/>
  <c r="O64" i="59"/>
  <c r="Q63" i="59"/>
  <c r="C62" i="59"/>
  <c r="E61" i="59"/>
  <c r="I59" i="59"/>
  <c r="M57" i="59"/>
  <c r="O56" i="59"/>
  <c r="Q55" i="59"/>
  <c r="O53" i="59"/>
  <c r="K50" i="59"/>
  <c r="C50" i="59"/>
  <c r="M49" i="59"/>
  <c r="E49" i="59"/>
  <c r="O48" i="59"/>
  <c r="H48" i="59"/>
  <c r="C48" i="59"/>
  <c r="C46" i="59" s="1"/>
  <c r="O47" i="59"/>
  <c r="J47" i="59"/>
  <c r="E47" i="59"/>
  <c r="N45" i="59"/>
  <c r="I45" i="59"/>
  <c r="C45" i="59"/>
  <c r="P44" i="59"/>
  <c r="K44" i="59"/>
  <c r="E44" i="59"/>
  <c r="R43" i="59"/>
  <c r="R42" i="59" s="1"/>
  <c r="M43" i="59"/>
  <c r="Q41" i="59"/>
  <c r="K41" i="59"/>
  <c r="F41" i="59"/>
  <c r="M40" i="59"/>
  <c r="H40" i="59"/>
  <c r="C40" i="59"/>
  <c r="O39" i="59"/>
  <c r="O38" i="59" s="1"/>
  <c r="J39" i="59"/>
  <c r="E39" i="59"/>
  <c r="P35" i="59"/>
  <c r="K35" i="59"/>
  <c r="E35" i="59"/>
  <c r="R34" i="59"/>
  <c r="M34" i="59"/>
  <c r="O33" i="59"/>
  <c r="I33" i="59"/>
  <c r="D33" i="59"/>
  <c r="G33" i="59" s="1"/>
  <c r="R32" i="59"/>
  <c r="N32" i="59"/>
  <c r="J32" i="59"/>
  <c r="F32" i="59"/>
  <c r="P31" i="59"/>
  <c r="H31" i="59"/>
  <c r="D31" i="59"/>
  <c r="R30" i="59"/>
  <c r="N30" i="59"/>
  <c r="J30" i="59"/>
  <c r="F30" i="59"/>
  <c r="R28" i="59"/>
  <c r="N28" i="59"/>
  <c r="J28" i="59"/>
  <c r="F28" i="59"/>
  <c r="P27" i="59"/>
  <c r="H27" i="59"/>
  <c r="D27" i="59"/>
  <c r="R26" i="59"/>
  <c r="N26" i="59"/>
  <c r="J26" i="59"/>
  <c r="F26" i="59"/>
  <c r="R24" i="59"/>
  <c r="N24" i="59"/>
  <c r="J24" i="59"/>
  <c r="F24" i="59"/>
  <c r="P23" i="59"/>
  <c r="H23" i="59"/>
  <c r="D23" i="59"/>
  <c r="R22" i="59"/>
  <c r="N22" i="59"/>
  <c r="J22" i="59"/>
  <c r="F22" i="59"/>
  <c r="P19" i="59"/>
  <c r="H19" i="59"/>
  <c r="D19" i="59"/>
  <c r="R18" i="59"/>
  <c r="N18" i="59"/>
  <c r="S18" i="59" s="1"/>
  <c r="J18" i="59"/>
  <c r="F18" i="59"/>
  <c r="K121" i="59"/>
  <c r="N115" i="59"/>
  <c r="H104" i="59"/>
  <c r="N98" i="59"/>
  <c r="H95" i="59"/>
  <c r="N88" i="59"/>
  <c r="R86" i="59"/>
  <c r="E85" i="59"/>
  <c r="E84" i="59" s="1"/>
  <c r="P82" i="59"/>
  <c r="M81" i="59"/>
  <c r="J80" i="59"/>
  <c r="F79" i="59"/>
  <c r="R76" i="59"/>
  <c r="N75" i="59"/>
  <c r="K74" i="59"/>
  <c r="H73" i="59"/>
  <c r="I71" i="59"/>
  <c r="K70" i="59"/>
  <c r="M69" i="59"/>
  <c r="O68" i="59"/>
  <c r="O67" i="59" s="1"/>
  <c r="C66" i="59"/>
  <c r="E65" i="59"/>
  <c r="I63" i="59"/>
  <c r="K62" i="59"/>
  <c r="M61" i="59"/>
  <c r="O60" i="59"/>
  <c r="Q59" i="59"/>
  <c r="E57" i="59"/>
  <c r="I55" i="59"/>
  <c r="K53" i="59"/>
  <c r="C53" i="59"/>
  <c r="O50" i="59"/>
  <c r="Q49" i="59"/>
  <c r="I49" i="59"/>
  <c r="K48" i="59"/>
  <c r="K46" i="59" s="1"/>
  <c r="E48" i="59"/>
  <c r="R47" i="59"/>
  <c r="M47" i="59"/>
  <c r="Q45" i="59"/>
  <c r="K45" i="59"/>
  <c r="F45" i="59"/>
  <c r="M44" i="59"/>
  <c r="H44" i="59"/>
  <c r="C44" i="59"/>
  <c r="G44" i="59" s="1"/>
  <c r="O43" i="59"/>
  <c r="O42" i="59" s="1"/>
  <c r="J43" i="59"/>
  <c r="E43" i="59"/>
  <c r="E42" i="59" s="1"/>
  <c r="N41" i="59"/>
  <c r="S41" i="59" s="1"/>
  <c r="I41" i="59"/>
  <c r="I38" i="59" s="1"/>
  <c r="C41" i="59"/>
  <c r="G41" i="59" s="1"/>
  <c r="P40" i="59"/>
  <c r="K40" i="59"/>
  <c r="E40" i="59"/>
  <c r="R39" i="59"/>
  <c r="M39" i="59"/>
  <c r="M35" i="59"/>
  <c r="H35" i="59"/>
  <c r="C35" i="59"/>
  <c r="O34" i="59"/>
  <c r="J34" i="59"/>
  <c r="E34" i="59"/>
  <c r="Q33" i="59"/>
  <c r="P32" i="59"/>
  <c r="H32" i="59"/>
  <c r="D32" i="59"/>
  <c r="G32" i="59" s="1"/>
  <c r="R31" i="59"/>
  <c r="N31" i="59"/>
  <c r="S31" i="59" s="1"/>
  <c r="J31" i="59"/>
  <c r="F31" i="59"/>
  <c r="P30" i="59"/>
  <c r="H30" i="59"/>
  <c r="D30" i="59"/>
  <c r="P28" i="59"/>
  <c r="H28" i="59"/>
  <c r="D28" i="59"/>
  <c r="G28" i="59" s="1"/>
  <c r="R27" i="59"/>
  <c r="N27" i="59"/>
  <c r="S27" i="59" s="1"/>
  <c r="J27" i="59"/>
  <c r="F27" i="59"/>
  <c r="P26" i="59"/>
  <c r="H26" i="59"/>
  <c r="D26" i="59"/>
  <c r="P24" i="59"/>
  <c r="H24" i="59"/>
  <c r="L24" i="59" s="1"/>
  <c r="D24" i="59"/>
  <c r="R23" i="59"/>
  <c r="N23" i="59"/>
  <c r="J23" i="59"/>
  <c r="F23" i="59"/>
  <c r="P22" i="59"/>
  <c r="H22" i="59"/>
  <c r="D22" i="59"/>
  <c r="R19" i="59"/>
  <c r="N19" i="59"/>
  <c r="J19" i="59"/>
  <c r="F19" i="59"/>
  <c r="P18" i="59"/>
  <c r="H18" i="59"/>
  <c r="D18" i="59"/>
  <c r="R17" i="59"/>
  <c r="N17" i="59"/>
  <c r="J17" i="59"/>
  <c r="F17" i="59"/>
  <c r="D17" i="59"/>
  <c r="I17" i="59"/>
  <c r="O17" i="59"/>
  <c r="O16" i="59" s="1"/>
  <c r="C18" i="59"/>
  <c r="K18" i="59"/>
  <c r="K16" i="59" s="1"/>
  <c r="I19" i="59"/>
  <c r="Q19" i="59"/>
  <c r="M21" i="59"/>
  <c r="C22" i="59"/>
  <c r="K22" i="59"/>
  <c r="K21" i="59" s="1"/>
  <c r="I23" i="59"/>
  <c r="I21" i="59" s="1"/>
  <c r="Q23" i="59"/>
  <c r="Q21" i="59" s="1"/>
  <c r="O24" i="59"/>
  <c r="O21" i="59" s="1"/>
  <c r="M25" i="59"/>
  <c r="C26" i="59"/>
  <c r="K26" i="59"/>
  <c r="K25" i="59" s="1"/>
  <c r="I27" i="59"/>
  <c r="Q27" i="59"/>
  <c r="O28" i="59"/>
  <c r="O25" i="59" s="1"/>
  <c r="C30" i="59"/>
  <c r="K30" i="59"/>
  <c r="I31" i="59"/>
  <c r="Q31" i="59"/>
  <c r="O32" i="59"/>
  <c r="O29" i="59" s="1"/>
  <c r="E33" i="59"/>
  <c r="P33" i="59"/>
  <c r="I34" i="59"/>
  <c r="K39" i="59"/>
  <c r="D40" i="59"/>
  <c r="O40" i="59"/>
  <c r="R41" i="59"/>
  <c r="C43" i="59"/>
  <c r="N43" i="59"/>
  <c r="Q44" i="59"/>
  <c r="J45" i="59"/>
  <c r="F47" i="59"/>
  <c r="Q47" i="59"/>
  <c r="Q46" i="59" s="1"/>
  <c r="I48" i="59"/>
  <c r="E50" i="59"/>
  <c r="Q53" i="59"/>
  <c r="E55" i="59"/>
  <c r="K60" i="59"/>
  <c r="C64" i="59"/>
  <c r="G64" i="59" s="1"/>
  <c r="Q65" i="59"/>
  <c r="I69" i="59"/>
  <c r="E71" i="59"/>
  <c r="I75" i="59"/>
  <c r="D80" i="59"/>
  <c r="K82" i="59"/>
  <c r="F88" i="59"/>
  <c r="H92" i="59"/>
  <c r="D98" i="59"/>
  <c r="Q108" i="59"/>
  <c r="F38" i="59"/>
  <c r="L81" i="59"/>
  <c r="P16" i="59"/>
  <c r="I28" i="59"/>
  <c r="Q28" i="59"/>
  <c r="E30" i="59"/>
  <c r="E29" i="59" s="1"/>
  <c r="M30" i="59"/>
  <c r="C31" i="59"/>
  <c r="G31" i="59" s="1"/>
  <c r="K31" i="59"/>
  <c r="I32" i="59"/>
  <c r="Q32" i="59"/>
  <c r="H33" i="59"/>
  <c r="L33" i="59" s="1"/>
  <c r="K34" i="59"/>
  <c r="D35" i="59"/>
  <c r="O35" i="59"/>
  <c r="C39" i="59"/>
  <c r="N39" i="59"/>
  <c r="N38" i="59" s="1"/>
  <c r="Q40" i="59"/>
  <c r="Q38" i="59" s="1"/>
  <c r="J41" i="59"/>
  <c r="F43" i="59"/>
  <c r="Q43" i="59"/>
  <c r="I44" i="59"/>
  <c r="I42" i="59" s="1"/>
  <c r="M45" i="59"/>
  <c r="I47" i="59"/>
  <c r="I46" i="59" s="1"/>
  <c r="M48" i="59"/>
  <c r="K49" i="59"/>
  <c r="I50" i="59"/>
  <c r="E53" i="59"/>
  <c r="M55" i="59"/>
  <c r="I57" i="59"/>
  <c r="E59" i="59"/>
  <c r="O62" i="59"/>
  <c r="K64" i="59"/>
  <c r="C68" i="59"/>
  <c r="Q69" i="59"/>
  <c r="M71" i="59"/>
  <c r="M73" i="59"/>
  <c r="O80" i="59"/>
  <c r="D83" i="59"/>
  <c r="D89" i="59"/>
  <c r="D111" i="59"/>
  <c r="N122" i="59"/>
  <c r="T126" i="58"/>
  <c r="P126" i="58"/>
  <c r="L126" i="58"/>
  <c r="H126" i="58"/>
  <c r="D126" i="58"/>
  <c r="P122" i="58"/>
  <c r="H122" i="58"/>
  <c r="D122" i="58"/>
  <c r="R121" i="58"/>
  <c r="N121" i="58"/>
  <c r="J121" i="58"/>
  <c r="F121" i="58"/>
  <c r="R118" i="58"/>
  <c r="N118" i="58"/>
  <c r="J118" i="58"/>
  <c r="F118" i="58"/>
  <c r="P117" i="58"/>
  <c r="H117" i="58"/>
  <c r="D117" i="58"/>
  <c r="R116" i="58"/>
  <c r="N116" i="58"/>
  <c r="J116" i="58"/>
  <c r="F116" i="58"/>
  <c r="P115" i="58"/>
  <c r="H115" i="58"/>
  <c r="D115" i="58"/>
  <c r="P112" i="58"/>
  <c r="H112" i="58"/>
  <c r="D112" i="58"/>
  <c r="R111" i="58"/>
  <c r="N111" i="58"/>
  <c r="J111" i="58"/>
  <c r="F111" i="58"/>
  <c r="P110" i="58"/>
  <c r="H110" i="58"/>
  <c r="D110" i="58"/>
  <c r="R109" i="58"/>
  <c r="N109" i="58"/>
  <c r="J109" i="58"/>
  <c r="F109" i="58"/>
  <c r="P108" i="58"/>
  <c r="H108" i="58"/>
  <c r="D108" i="58"/>
  <c r="R107" i="58"/>
  <c r="N107" i="58"/>
  <c r="J107" i="58"/>
  <c r="F107" i="58"/>
  <c r="S126" i="58"/>
  <c r="O126" i="58"/>
  <c r="K126" i="58"/>
  <c r="G126" i="58"/>
  <c r="C126" i="58"/>
  <c r="R126" i="58"/>
  <c r="N126" i="58"/>
  <c r="J126" i="58"/>
  <c r="F126" i="58"/>
  <c r="R122" i="58"/>
  <c r="N122" i="58"/>
  <c r="J122" i="58"/>
  <c r="F122" i="58"/>
  <c r="P121" i="58"/>
  <c r="H121" i="58"/>
  <c r="D121" i="58"/>
  <c r="P118" i="58"/>
  <c r="H118" i="58"/>
  <c r="D118" i="58"/>
  <c r="R117" i="58"/>
  <c r="N117" i="58"/>
  <c r="J117" i="58"/>
  <c r="F117" i="58"/>
  <c r="P116" i="58"/>
  <c r="H116" i="58"/>
  <c r="D116" i="58"/>
  <c r="R115" i="58"/>
  <c r="N115" i="58"/>
  <c r="J115" i="58"/>
  <c r="F115" i="58"/>
  <c r="R112" i="58"/>
  <c r="N112" i="58"/>
  <c r="J112" i="58"/>
  <c r="F112" i="58"/>
  <c r="P111" i="58"/>
  <c r="H111" i="58"/>
  <c r="D111" i="58"/>
  <c r="R110" i="58"/>
  <c r="N110" i="58"/>
  <c r="J110" i="58"/>
  <c r="F110" i="58"/>
  <c r="P109" i="58"/>
  <c r="H109" i="58"/>
  <c r="D109" i="58"/>
  <c r="R108" i="58"/>
  <c r="N108" i="58"/>
  <c r="J108" i="58"/>
  <c r="F108" i="58"/>
  <c r="P107" i="58"/>
  <c r="H107" i="58"/>
  <c r="D107" i="58"/>
  <c r="P104" i="58"/>
  <c r="H104" i="58"/>
  <c r="D104" i="58"/>
  <c r="R102" i="58"/>
  <c r="N102" i="58"/>
  <c r="J102" i="58"/>
  <c r="F102" i="58"/>
  <c r="Q126" i="58"/>
  <c r="K122" i="58"/>
  <c r="C122" i="58"/>
  <c r="M121" i="58"/>
  <c r="E121" i="58"/>
  <c r="Q118" i="58"/>
  <c r="I118" i="58"/>
  <c r="K117" i="58"/>
  <c r="C117" i="58"/>
  <c r="M116" i="58"/>
  <c r="E116" i="58"/>
  <c r="O115" i="58"/>
  <c r="K112" i="58"/>
  <c r="C112" i="58"/>
  <c r="M111" i="58"/>
  <c r="E111" i="58"/>
  <c r="O110" i="58"/>
  <c r="Q109" i="58"/>
  <c r="I109" i="58"/>
  <c r="K108" i="58"/>
  <c r="C108" i="58"/>
  <c r="M107" i="58"/>
  <c r="E107" i="58"/>
  <c r="O104" i="58"/>
  <c r="J104" i="58"/>
  <c r="E104" i="58"/>
  <c r="Q102" i="58"/>
  <c r="P100" i="58"/>
  <c r="H100" i="58"/>
  <c r="D100" i="58"/>
  <c r="R98" i="58"/>
  <c r="N98" i="58"/>
  <c r="J98" i="58"/>
  <c r="F98" i="58"/>
  <c r="P96" i="58"/>
  <c r="H96" i="58"/>
  <c r="D96" i="58"/>
  <c r="R95" i="58"/>
  <c r="N95" i="58"/>
  <c r="J95" i="58"/>
  <c r="F95" i="58"/>
  <c r="P94" i="58"/>
  <c r="H94" i="58"/>
  <c r="D94" i="58"/>
  <c r="R93" i="58"/>
  <c r="N93" i="58"/>
  <c r="J93" i="58"/>
  <c r="F93" i="58"/>
  <c r="P92" i="58"/>
  <c r="P91" i="58" s="1"/>
  <c r="H92" i="58"/>
  <c r="D92" i="58"/>
  <c r="D91" i="58" s="1"/>
  <c r="P90" i="58"/>
  <c r="H90" i="58"/>
  <c r="D90" i="58"/>
  <c r="R89" i="58"/>
  <c r="I126" i="58"/>
  <c r="O122" i="58"/>
  <c r="Q121" i="58"/>
  <c r="I121" i="58"/>
  <c r="M118" i="58"/>
  <c r="E118" i="58"/>
  <c r="O117" i="58"/>
  <c r="Q116" i="58"/>
  <c r="I116" i="58"/>
  <c r="K115" i="58"/>
  <c r="C115" i="58"/>
  <c r="O112" i="58"/>
  <c r="Q111" i="58"/>
  <c r="I111" i="58"/>
  <c r="K110" i="58"/>
  <c r="C110" i="58"/>
  <c r="M109" i="58"/>
  <c r="E109" i="58"/>
  <c r="O108" i="58"/>
  <c r="Q107" i="58"/>
  <c r="I107" i="58"/>
  <c r="R104" i="58"/>
  <c r="M104" i="58"/>
  <c r="O102" i="58"/>
  <c r="I102" i="58"/>
  <c r="D102" i="58"/>
  <c r="R100" i="58"/>
  <c r="N100" i="58"/>
  <c r="J100" i="58"/>
  <c r="F100" i="58"/>
  <c r="P98" i="58"/>
  <c r="H98" i="58"/>
  <c r="D98" i="58"/>
  <c r="R96" i="58"/>
  <c r="N96" i="58"/>
  <c r="J96" i="58"/>
  <c r="F96" i="58"/>
  <c r="P95" i="58"/>
  <c r="H95" i="58"/>
  <c r="D95" i="58"/>
  <c r="R94" i="58"/>
  <c r="N94" i="58"/>
  <c r="J94" i="58"/>
  <c r="F94" i="58"/>
  <c r="P93" i="58"/>
  <c r="H93" i="58"/>
  <c r="D93" i="58"/>
  <c r="R92" i="58"/>
  <c r="R91" i="58" s="1"/>
  <c r="N92" i="58"/>
  <c r="N91" i="58" s="1"/>
  <c r="J92" i="58"/>
  <c r="J91" i="58" s="1"/>
  <c r="F92" i="58"/>
  <c r="F91" i="58" s="1"/>
  <c r="R90" i="58"/>
  <c r="N90" i="58"/>
  <c r="J90" i="58"/>
  <c r="F90" i="58"/>
  <c r="P89" i="58"/>
  <c r="H89" i="58"/>
  <c r="D89" i="58"/>
  <c r="R88" i="58"/>
  <c r="N88" i="58"/>
  <c r="J88" i="58"/>
  <c r="F88" i="58"/>
  <c r="P87" i="58"/>
  <c r="H87" i="58"/>
  <c r="D87" i="58"/>
  <c r="R86" i="58"/>
  <c r="N86" i="58"/>
  <c r="J86" i="58"/>
  <c r="F86" i="58"/>
  <c r="P85" i="58"/>
  <c r="H85" i="58"/>
  <c r="D85" i="58"/>
  <c r="P83" i="58"/>
  <c r="H83" i="58"/>
  <c r="D83" i="58"/>
  <c r="R82" i="58"/>
  <c r="N82" i="58"/>
  <c r="J82" i="58"/>
  <c r="F82" i="58"/>
  <c r="P81" i="58"/>
  <c r="H81" i="58"/>
  <c r="D81" i="58"/>
  <c r="R80" i="58"/>
  <c r="N80" i="58"/>
  <c r="J80" i="58"/>
  <c r="F80" i="58"/>
  <c r="P79" i="58"/>
  <c r="H79" i="58"/>
  <c r="D79" i="58"/>
  <c r="M126" i="58"/>
  <c r="Q122" i="58"/>
  <c r="C121" i="58"/>
  <c r="I117" i="58"/>
  <c r="K116" i="58"/>
  <c r="M115" i="58"/>
  <c r="Q112" i="58"/>
  <c r="C111" i="58"/>
  <c r="E110" i="58"/>
  <c r="I108" i="58"/>
  <c r="K107" i="58"/>
  <c r="I104" i="58"/>
  <c r="P102" i="58"/>
  <c r="E102" i="58"/>
  <c r="O100" i="58"/>
  <c r="Q98" i="58"/>
  <c r="I98" i="58"/>
  <c r="K96" i="58"/>
  <c r="C96" i="58"/>
  <c r="M95" i="58"/>
  <c r="E95" i="58"/>
  <c r="O94" i="58"/>
  <c r="Q93" i="58"/>
  <c r="I93" i="58"/>
  <c r="K92" i="58"/>
  <c r="K91" i="58" s="1"/>
  <c r="C92" i="58"/>
  <c r="O90" i="58"/>
  <c r="Q89" i="58"/>
  <c r="K89" i="58"/>
  <c r="F89" i="58"/>
  <c r="M88" i="58"/>
  <c r="H88" i="58"/>
  <c r="C88" i="58"/>
  <c r="O87" i="58"/>
  <c r="J87" i="58"/>
  <c r="E87" i="58"/>
  <c r="Q86" i="58"/>
  <c r="N85" i="58"/>
  <c r="I85" i="58"/>
  <c r="C85" i="58"/>
  <c r="R83" i="58"/>
  <c r="M83" i="58"/>
  <c r="O82" i="58"/>
  <c r="I82" i="58"/>
  <c r="D82" i="58"/>
  <c r="Q81" i="58"/>
  <c r="K81" i="58"/>
  <c r="F81" i="58"/>
  <c r="M80" i="58"/>
  <c r="H80" i="58"/>
  <c r="C80" i="58"/>
  <c r="O79" i="58"/>
  <c r="J79" i="58"/>
  <c r="E79" i="58"/>
  <c r="E126" i="58"/>
  <c r="M122" i="58"/>
  <c r="O121" i="58"/>
  <c r="O120" i="58" s="1"/>
  <c r="C118" i="58"/>
  <c r="E117" i="58"/>
  <c r="I115" i="58"/>
  <c r="M112" i="58"/>
  <c r="O111" i="58"/>
  <c r="Q110" i="58"/>
  <c r="C109" i="58"/>
  <c r="E108" i="58"/>
  <c r="Q104" i="58"/>
  <c r="F104" i="58"/>
  <c r="M102" i="58"/>
  <c r="C102" i="58"/>
  <c r="M100" i="58"/>
  <c r="E100" i="58"/>
  <c r="O98" i="58"/>
  <c r="Q96" i="58"/>
  <c r="I96" i="58"/>
  <c r="K95" i="58"/>
  <c r="C95" i="58"/>
  <c r="M94" i="58"/>
  <c r="E94" i="58"/>
  <c r="O93" i="58"/>
  <c r="Q92" i="58"/>
  <c r="Q91" i="58" s="1"/>
  <c r="I92" i="58"/>
  <c r="I91" i="58" s="1"/>
  <c r="M90" i="58"/>
  <c r="E90" i="58"/>
  <c r="O89" i="58"/>
  <c r="J89" i="58"/>
  <c r="E89" i="58"/>
  <c r="Q88" i="58"/>
  <c r="N87" i="58"/>
  <c r="I87" i="58"/>
  <c r="C87" i="58"/>
  <c r="P86" i="58"/>
  <c r="K86" i="58"/>
  <c r="E86" i="58"/>
  <c r="R85" i="58"/>
  <c r="M85" i="58"/>
  <c r="Q83" i="58"/>
  <c r="K83" i="58"/>
  <c r="F83" i="58"/>
  <c r="M82" i="58"/>
  <c r="H82" i="58"/>
  <c r="C82" i="58"/>
  <c r="O81" i="58"/>
  <c r="J81" i="58"/>
  <c r="E81" i="58"/>
  <c r="Q80" i="58"/>
  <c r="N79" i="58"/>
  <c r="I79" i="58"/>
  <c r="C79" i="58"/>
  <c r="K121" i="58"/>
  <c r="O118" i="58"/>
  <c r="E115" i="58"/>
  <c r="I112" i="58"/>
  <c r="M110" i="58"/>
  <c r="Q108" i="58"/>
  <c r="C107" i="58"/>
  <c r="N104" i="58"/>
  <c r="K102" i="58"/>
  <c r="K100" i="58"/>
  <c r="M98" i="58"/>
  <c r="O96" i="58"/>
  <c r="Q95" i="58"/>
  <c r="C94" i="58"/>
  <c r="E93" i="58"/>
  <c r="K90" i="58"/>
  <c r="N89" i="58"/>
  <c r="C89" i="58"/>
  <c r="K88" i="58"/>
  <c r="R87" i="58"/>
  <c r="O86" i="58"/>
  <c r="D86" i="58"/>
  <c r="K85" i="58"/>
  <c r="O83" i="58"/>
  <c r="E83" i="58"/>
  <c r="I81" i="58"/>
  <c r="P80" i="58"/>
  <c r="E80" i="58"/>
  <c r="M79" i="58"/>
  <c r="R76" i="58"/>
  <c r="N76" i="58"/>
  <c r="J76" i="58"/>
  <c r="F76" i="58"/>
  <c r="P75" i="58"/>
  <c r="H75" i="58"/>
  <c r="D75" i="58"/>
  <c r="R74" i="58"/>
  <c r="N74" i="58"/>
  <c r="J74" i="58"/>
  <c r="F74" i="58"/>
  <c r="P73" i="58"/>
  <c r="H73" i="58"/>
  <c r="D73" i="58"/>
  <c r="P71" i="58"/>
  <c r="H71" i="58"/>
  <c r="D71" i="58"/>
  <c r="R70" i="58"/>
  <c r="N70" i="58"/>
  <c r="J70" i="58"/>
  <c r="F70" i="58"/>
  <c r="P69" i="58"/>
  <c r="H69" i="58"/>
  <c r="D69" i="58"/>
  <c r="R68" i="58"/>
  <c r="N68" i="58"/>
  <c r="J68" i="58"/>
  <c r="F68" i="58"/>
  <c r="R66" i="58"/>
  <c r="N66" i="58"/>
  <c r="J66" i="58"/>
  <c r="F66" i="58"/>
  <c r="P65" i="58"/>
  <c r="H65" i="58"/>
  <c r="D65" i="58"/>
  <c r="R64" i="58"/>
  <c r="N64" i="58"/>
  <c r="J64" i="58"/>
  <c r="F64" i="58"/>
  <c r="P63" i="58"/>
  <c r="H63" i="58"/>
  <c r="D63" i="58"/>
  <c r="R62" i="58"/>
  <c r="N62" i="58"/>
  <c r="J62" i="58"/>
  <c r="F62" i="58"/>
  <c r="P61" i="58"/>
  <c r="H61" i="58"/>
  <c r="D61" i="58"/>
  <c r="R60" i="58"/>
  <c r="N60" i="58"/>
  <c r="J60" i="58"/>
  <c r="F60" i="58"/>
  <c r="P59" i="58"/>
  <c r="H59" i="58"/>
  <c r="D59" i="58"/>
  <c r="P57" i="58"/>
  <c r="H57" i="58"/>
  <c r="D57" i="58"/>
  <c r="R56" i="58"/>
  <c r="N56" i="58"/>
  <c r="J56" i="58"/>
  <c r="F56" i="58"/>
  <c r="P55" i="58"/>
  <c r="H55" i="58"/>
  <c r="D55" i="58"/>
  <c r="I122" i="58"/>
  <c r="Q117" i="58"/>
  <c r="C116" i="58"/>
  <c r="K111" i="58"/>
  <c r="O109" i="58"/>
  <c r="C104" i="58"/>
  <c r="C100" i="58"/>
  <c r="E98" i="58"/>
  <c r="I95" i="58"/>
  <c r="K94" i="58"/>
  <c r="M93" i="58"/>
  <c r="O92" i="58"/>
  <c r="O91" i="58" s="1"/>
  <c r="C90" i="58"/>
  <c r="I89" i="58"/>
  <c r="P88" i="58"/>
  <c r="E88" i="58"/>
  <c r="M87" i="58"/>
  <c r="I86" i="58"/>
  <c r="Q85" i="58"/>
  <c r="F85" i="58"/>
  <c r="J83" i="58"/>
  <c r="Q82" i="58"/>
  <c r="N81" i="58"/>
  <c r="C81" i="58"/>
  <c r="K80" i="58"/>
  <c r="R79" i="58"/>
  <c r="P76" i="58"/>
  <c r="H76" i="58"/>
  <c r="D76" i="58"/>
  <c r="R75" i="58"/>
  <c r="N75" i="58"/>
  <c r="J75" i="58"/>
  <c r="F75" i="58"/>
  <c r="P74" i="58"/>
  <c r="H74" i="58"/>
  <c r="D74" i="58"/>
  <c r="R73" i="58"/>
  <c r="N73" i="58"/>
  <c r="J73" i="58"/>
  <c r="F73" i="58"/>
  <c r="R71" i="58"/>
  <c r="N71" i="58"/>
  <c r="J71" i="58"/>
  <c r="F71" i="58"/>
  <c r="P70" i="58"/>
  <c r="H70" i="58"/>
  <c r="D70" i="58"/>
  <c r="R69" i="58"/>
  <c r="N69" i="58"/>
  <c r="J69" i="58"/>
  <c r="F69" i="58"/>
  <c r="P68" i="58"/>
  <c r="H68" i="58"/>
  <c r="D68" i="58"/>
  <c r="P66" i="58"/>
  <c r="H66" i="58"/>
  <c r="D66" i="58"/>
  <c r="R65" i="58"/>
  <c r="N65" i="58"/>
  <c r="J65" i="58"/>
  <c r="F65" i="58"/>
  <c r="P64" i="58"/>
  <c r="H64" i="58"/>
  <c r="D64" i="58"/>
  <c r="R63" i="58"/>
  <c r="N63" i="58"/>
  <c r="J63" i="58"/>
  <c r="F63" i="58"/>
  <c r="P62" i="58"/>
  <c r="H62" i="58"/>
  <c r="D62" i="58"/>
  <c r="R61" i="58"/>
  <c r="N61" i="58"/>
  <c r="J61" i="58"/>
  <c r="F61" i="58"/>
  <c r="P60" i="58"/>
  <c r="H60" i="58"/>
  <c r="D60" i="58"/>
  <c r="R59" i="58"/>
  <c r="N59" i="58"/>
  <c r="J59" i="58"/>
  <c r="F59" i="58"/>
  <c r="R57" i="58"/>
  <c r="N57" i="58"/>
  <c r="J57" i="58"/>
  <c r="F57" i="58"/>
  <c r="P56" i="58"/>
  <c r="H56" i="58"/>
  <c r="D56" i="58"/>
  <c r="R55" i="58"/>
  <c r="N55" i="58"/>
  <c r="J55" i="58"/>
  <c r="F55" i="58"/>
  <c r="R53" i="58"/>
  <c r="N53" i="58"/>
  <c r="J53" i="58"/>
  <c r="F53" i="58"/>
  <c r="R50" i="58"/>
  <c r="N50" i="58"/>
  <c r="J50" i="58"/>
  <c r="F50" i="58"/>
  <c r="P49" i="58"/>
  <c r="H49" i="58"/>
  <c r="D49" i="58"/>
  <c r="R48" i="58"/>
  <c r="N48" i="58"/>
  <c r="J48" i="58"/>
  <c r="K118" i="58"/>
  <c r="I110" i="58"/>
  <c r="H102" i="58"/>
  <c r="K98" i="58"/>
  <c r="O95" i="58"/>
  <c r="E92" i="58"/>
  <c r="E91" i="58" s="1"/>
  <c r="I90" i="58"/>
  <c r="Q87" i="58"/>
  <c r="M86" i="58"/>
  <c r="J85" i="58"/>
  <c r="C83" i="58"/>
  <c r="R81" i="58"/>
  <c r="O80" i="58"/>
  <c r="K79" i="58"/>
  <c r="Q76" i="58"/>
  <c r="I76" i="58"/>
  <c r="K75" i="58"/>
  <c r="C75" i="58"/>
  <c r="M74" i="58"/>
  <c r="E74" i="58"/>
  <c r="O73" i="58"/>
  <c r="K71" i="58"/>
  <c r="C71" i="58"/>
  <c r="M70" i="58"/>
  <c r="E70" i="58"/>
  <c r="O69" i="58"/>
  <c r="Q68" i="58"/>
  <c r="I68" i="58"/>
  <c r="M66" i="58"/>
  <c r="E66" i="58"/>
  <c r="O65" i="58"/>
  <c r="Q64" i="58"/>
  <c r="I64" i="58"/>
  <c r="K63" i="58"/>
  <c r="C63" i="58"/>
  <c r="M62" i="58"/>
  <c r="E62" i="58"/>
  <c r="O61" i="58"/>
  <c r="Q60" i="58"/>
  <c r="I60" i="58"/>
  <c r="K59" i="58"/>
  <c r="C59" i="58"/>
  <c r="O57" i="58"/>
  <c r="Q56" i="58"/>
  <c r="I56" i="58"/>
  <c r="K55" i="58"/>
  <c r="C55" i="58"/>
  <c r="Q53" i="58"/>
  <c r="P50" i="58"/>
  <c r="K50" i="58"/>
  <c r="E50" i="58"/>
  <c r="R49" i="58"/>
  <c r="M49" i="58"/>
  <c r="O48" i="58"/>
  <c r="I48" i="58"/>
  <c r="E48" i="58"/>
  <c r="O47" i="58"/>
  <c r="K47" i="58"/>
  <c r="C47" i="58"/>
  <c r="O45" i="58"/>
  <c r="K45" i="58"/>
  <c r="C45" i="58"/>
  <c r="Q44" i="58"/>
  <c r="M44" i="58"/>
  <c r="I44" i="58"/>
  <c r="E44" i="58"/>
  <c r="O43" i="58"/>
  <c r="K43" i="58"/>
  <c r="C43" i="58"/>
  <c r="O41" i="58"/>
  <c r="K41" i="58"/>
  <c r="C41" i="58"/>
  <c r="Q40" i="58"/>
  <c r="M40" i="58"/>
  <c r="I40" i="58"/>
  <c r="E40" i="58"/>
  <c r="O39" i="58"/>
  <c r="K39" i="58"/>
  <c r="C39" i="58"/>
  <c r="E122" i="58"/>
  <c r="M117" i="58"/>
  <c r="K109" i="58"/>
  <c r="Q100" i="58"/>
  <c r="C98" i="58"/>
  <c r="K93" i="58"/>
  <c r="O88" i="58"/>
  <c r="K87" i="58"/>
  <c r="H86" i="58"/>
  <c r="E85" i="58"/>
  <c r="P82" i="58"/>
  <c r="M81" i="58"/>
  <c r="I80" i="58"/>
  <c r="F79" i="58"/>
  <c r="O76" i="58"/>
  <c r="Q75" i="58"/>
  <c r="I75" i="58"/>
  <c r="K74" i="58"/>
  <c r="C74" i="58"/>
  <c r="M73" i="58"/>
  <c r="E73" i="58"/>
  <c r="Q71" i="58"/>
  <c r="I71" i="58"/>
  <c r="K70" i="58"/>
  <c r="C70" i="58"/>
  <c r="M69" i="58"/>
  <c r="E69" i="58"/>
  <c r="O68" i="58"/>
  <c r="K66" i="58"/>
  <c r="C66" i="58"/>
  <c r="M65" i="58"/>
  <c r="E65" i="58"/>
  <c r="O64" i="58"/>
  <c r="Q63" i="58"/>
  <c r="I63" i="58"/>
  <c r="K62" i="58"/>
  <c r="C62" i="58"/>
  <c r="M61" i="58"/>
  <c r="E61" i="58"/>
  <c r="O60" i="58"/>
  <c r="Q59" i="58"/>
  <c r="I59" i="58"/>
  <c r="M57" i="58"/>
  <c r="E57" i="58"/>
  <c r="O56" i="58"/>
  <c r="Q55" i="58"/>
  <c r="I55" i="58"/>
  <c r="P53" i="58"/>
  <c r="K53" i="58"/>
  <c r="E53" i="58"/>
  <c r="O50" i="58"/>
  <c r="I50" i="58"/>
  <c r="D50" i="58"/>
  <c r="Q49" i="58"/>
  <c r="K49" i="58"/>
  <c r="F49" i="58"/>
  <c r="M48" i="58"/>
  <c r="H48" i="58"/>
  <c r="D48" i="58"/>
  <c r="R47" i="58"/>
  <c r="N47" i="58"/>
  <c r="J47" i="58"/>
  <c r="F47" i="58"/>
  <c r="R45" i="58"/>
  <c r="N45" i="58"/>
  <c r="J45" i="58"/>
  <c r="F45" i="58"/>
  <c r="P44" i="58"/>
  <c r="H44" i="58"/>
  <c r="D44" i="58"/>
  <c r="R43" i="58"/>
  <c r="N43" i="58"/>
  <c r="J43" i="58"/>
  <c r="F43" i="58"/>
  <c r="R41" i="58"/>
  <c r="N41" i="58"/>
  <c r="J41" i="58"/>
  <c r="F41" i="58"/>
  <c r="P40" i="58"/>
  <c r="H40" i="58"/>
  <c r="D40" i="58"/>
  <c r="R39" i="58"/>
  <c r="N39" i="58"/>
  <c r="J39" i="58"/>
  <c r="F39" i="58"/>
  <c r="P35" i="58"/>
  <c r="H35" i="58"/>
  <c r="D35" i="58"/>
  <c r="R34" i="58"/>
  <c r="N34" i="58"/>
  <c r="J34" i="58"/>
  <c r="F34" i="58"/>
  <c r="P33" i="58"/>
  <c r="H33" i="58"/>
  <c r="D33" i="58"/>
  <c r="R32" i="58"/>
  <c r="N32" i="58"/>
  <c r="J32" i="58"/>
  <c r="F32" i="58"/>
  <c r="P31" i="58"/>
  <c r="H31" i="58"/>
  <c r="D31" i="58"/>
  <c r="R30" i="58"/>
  <c r="N30" i="58"/>
  <c r="J30" i="58"/>
  <c r="F30" i="58"/>
  <c r="E112" i="58"/>
  <c r="K104" i="58"/>
  <c r="M96" i="58"/>
  <c r="C93" i="58"/>
  <c r="M89" i="58"/>
  <c r="F87" i="58"/>
  <c r="K82" i="58"/>
  <c r="D80" i="58"/>
  <c r="E76" i="58"/>
  <c r="I74" i="58"/>
  <c r="K73" i="58"/>
  <c r="O71" i="58"/>
  <c r="Q70" i="58"/>
  <c r="C69" i="58"/>
  <c r="E68" i="58"/>
  <c r="I66" i="58"/>
  <c r="K65" i="58"/>
  <c r="M64" i="58"/>
  <c r="O63" i="58"/>
  <c r="Q62" i="58"/>
  <c r="C61" i="58"/>
  <c r="E60" i="58"/>
  <c r="K57" i="58"/>
  <c r="M56" i="58"/>
  <c r="O55" i="58"/>
  <c r="I53" i="58"/>
  <c r="M50" i="58"/>
  <c r="C50" i="58"/>
  <c r="J49" i="58"/>
  <c r="Q48" i="58"/>
  <c r="Q47" i="58"/>
  <c r="I47" i="58"/>
  <c r="M45" i="58"/>
  <c r="E45" i="58"/>
  <c r="O44" i="58"/>
  <c r="Q43" i="58"/>
  <c r="I43" i="58"/>
  <c r="M41" i="58"/>
  <c r="E41" i="58"/>
  <c r="O40" i="58"/>
  <c r="Q39" i="58"/>
  <c r="I39" i="58"/>
  <c r="R35" i="58"/>
  <c r="M35" i="58"/>
  <c r="O34" i="58"/>
  <c r="I34" i="58"/>
  <c r="D34" i="58"/>
  <c r="Q33" i="58"/>
  <c r="K33" i="58"/>
  <c r="F33" i="58"/>
  <c r="M32" i="58"/>
  <c r="H32" i="58"/>
  <c r="C32" i="58"/>
  <c r="O31" i="58"/>
  <c r="J31" i="58"/>
  <c r="E31" i="58"/>
  <c r="Q30" i="58"/>
  <c r="P28" i="58"/>
  <c r="H28" i="58"/>
  <c r="D28" i="58"/>
  <c r="R27" i="58"/>
  <c r="N27" i="58"/>
  <c r="J27" i="58"/>
  <c r="F27" i="58"/>
  <c r="P26" i="58"/>
  <c r="H26" i="58"/>
  <c r="D26" i="58"/>
  <c r="P24" i="58"/>
  <c r="H24" i="58"/>
  <c r="D24" i="58"/>
  <c r="R23" i="58"/>
  <c r="N23" i="58"/>
  <c r="J23" i="58"/>
  <c r="F23" i="58"/>
  <c r="P22" i="58"/>
  <c r="H22" i="58"/>
  <c r="D22" i="58"/>
  <c r="R19" i="58"/>
  <c r="N19" i="58"/>
  <c r="J19" i="58"/>
  <c r="F19" i="58"/>
  <c r="P18" i="58"/>
  <c r="H18" i="58"/>
  <c r="D18" i="58"/>
  <c r="R17" i="58"/>
  <c r="N17" i="58"/>
  <c r="J17" i="58"/>
  <c r="F17" i="58"/>
  <c r="E96" i="58"/>
  <c r="M92" i="58"/>
  <c r="E82" i="58"/>
  <c r="Q79" i="58"/>
  <c r="O116" i="58"/>
  <c r="M108" i="58"/>
  <c r="I100" i="58"/>
  <c r="Q94" i="58"/>
  <c r="I88" i="58"/>
  <c r="C86" i="58"/>
  <c r="N83" i="58"/>
  <c r="M76" i="58"/>
  <c r="O75" i="58"/>
  <c r="Q74" i="58"/>
  <c r="C73" i="58"/>
  <c r="I70" i="58"/>
  <c r="K69" i="58"/>
  <c r="M68" i="58"/>
  <c r="Q66" i="58"/>
  <c r="C65" i="58"/>
  <c r="E64" i="58"/>
  <c r="I62" i="58"/>
  <c r="K61" i="58"/>
  <c r="M60" i="58"/>
  <c r="O59" i="58"/>
  <c r="C57" i="58"/>
  <c r="E56" i="58"/>
  <c r="O53" i="58"/>
  <c r="D53" i="58"/>
  <c r="H50" i="58"/>
  <c r="O49" i="58"/>
  <c r="E49" i="58"/>
  <c r="C48" i="58"/>
  <c r="M47" i="58"/>
  <c r="E47" i="58"/>
  <c r="Q45" i="58"/>
  <c r="I45" i="58"/>
  <c r="K44" i="58"/>
  <c r="C44" i="58"/>
  <c r="M43" i="58"/>
  <c r="E43" i="58"/>
  <c r="Q41" i="58"/>
  <c r="I41" i="58"/>
  <c r="K40" i="58"/>
  <c r="C40" i="58"/>
  <c r="M39" i="58"/>
  <c r="E39" i="58"/>
  <c r="E38" i="58" s="1"/>
  <c r="O35" i="58"/>
  <c r="J35" i="58"/>
  <c r="E35" i="58"/>
  <c r="Q34" i="58"/>
  <c r="N33" i="58"/>
  <c r="I33" i="58"/>
  <c r="C33" i="58"/>
  <c r="P32" i="58"/>
  <c r="K32" i="58"/>
  <c r="E32" i="58"/>
  <c r="R31" i="58"/>
  <c r="M31" i="58"/>
  <c r="O30" i="58"/>
  <c r="I30" i="58"/>
  <c r="D30" i="58"/>
  <c r="R28" i="58"/>
  <c r="N28" i="58"/>
  <c r="J28" i="58"/>
  <c r="F28" i="58"/>
  <c r="P27" i="58"/>
  <c r="H27" i="58"/>
  <c r="D27" i="58"/>
  <c r="R26" i="58"/>
  <c r="N26" i="58"/>
  <c r="J26" i="58"/>
  <c r="F26" i="58"/>
  <c r="R24" i="58"/>
  <c r="N24" i="58"/>
  <c r="J24" i="58"/>
  <c r="F24" i="58"/>
  <c r="P23" i="58"/>
  <c r="H23" i="58"/>
  <c r="D23" i="58"/>
  <c r="R22" i="58"/>
  <c r="N22" i="58"/>
  <c r="J22" i="58"/>
  <c r="F22" i="58"/>
  <c r="P19" i="58"/>
  <c r="H19" i="58"/>
  <c r="D19" i="58"/>
  <c r="R18" i="58"/>
  <c r="N18" i="58"/>
  <c r="J18" i="58"/>
  <c r="F18" i="58"/>
  <c r="P17" i="58"/>
  <c r="H17" i="58"/>
  <c r="D17" i="58"/>
  <c r="Q115" i="58"/>
  <c r="O107" i="58"/>
  <c r="I94" i="58"/>
  <c r="Q90" i="58"/>
  <c r="D88" i="58"/>
  <c r="O85" i="58"/>
  <c r="I83" i="58"/>
  <c r="K76" i="58"/>
  <c r="M75" i="58"/>
  <c r="O74" i="58"/>
  <c r="Q73" i="58"/>
  <c r="E71" i="58"/>
  <c r="I69" i="58"/>
  <c r="K68" i="58"/>
  <c r="O66" i="58"/>
  <c r="Q65" i="58"/>
  <c r="C64" i="58"/>
  <c r="E63" i="58"/>
  <c r="I61" i="58"/>
  <c r="K60" i="58"/>
  <c r="M59" i="58"/>
  <c r="Q57" i="58"/>
  <c r="C56" i="58"/>
  <c r="E55" i="58"/>
  <c r="M53" i="58"/>
  <c r="C53" i="58"/>
  <c r="Q50" i="58"/>
  <c r="N49" i="58"/>
  <c r="C49" i="58"/>
  <c r="K48" i="58"/>
  <c r="D47" i="58"/>
  <c r="P45" i="58"/>
  <c r="H45" i="58"/>
  <c r="R44" i="58"/>
  <c r="J44" i="58"/>
  <c r="D43" i="58"/>
  <c r="P41" i="58"/>
  <c r="H41" i="58"/>
  <c r="R40" i="58"/>
  <c r="J40" i="58"/>
  <c r="D39" i="58"/>
  <c r="E22" i="58"/>
  <c r="M22" i="58"/>
  <c r="C23" i="58"/>
  <c r="K23" i="58"/>
  <c r="I24" i="58"/>
  <c r="Q24" i="58"/>
  <c r="E26" i="58"/>
  <c r="M26" i="58"/>
  <c r="C27" i="58"/>
  <c r="K27" i="58"/>
  <c r="K31" i="58"/>
  <c r="D32" i="58"/>
  <c r="O32" i="58"/>
  <c r="R33" i="58"/>
  <c r="C35" i="58"/>
  <c r="N35" i="58"/>
  <c r="N40" i="58"/>
  <c r="O70" i="58"/>
  <c r="I17" i="58"/>
  <c r="Q17" i="58"/>
  <c r="O18" i="58"/>
  <c r="M19" i="58"/>
  <c r="E23" i="58"/>
  <c r="C24" i="58"/>
  <c r="E27" i="58"/>
  <c r="K30" i="58"/>
  <c r="C31" i="58"/>
  <c r="N31" i="58"/>
  <c r="Q32" i="58"/>
  <c r="C34" i="58"/>
  <c r="F35" i="58"/>
  <c r="Q35" i="58"/>
  <c r="H39" i="58"/>
  <c r="D41" i="58"/>
  <c r="F48" i="58"/>
  <c r="I57" i="58"/>
  <c r="M71" i="58"/>
  <c r="C17" i="58"/>
  <c r="K17" i="58"/>
  <c r="K16" i="58" s="1"/>
  <c r="I18" i="58"/>
  <c r="Q18" i="58"/>
  <c r="O19" i="58"/>
  <c r="I22" i="58"/>
  <c r="Q22" i="58"/>
  <c r="O23" i="58"/>
  <c r="E24" i="58"/>
  <c r="M24" i="58"/>
  <c r="I26" i="58"/>
  <c r="Q26" i="58"/>
  <c r="O27" i="58"/>
  <c r="E28" i="58"/>
  <c r="M28" i="58"/>
  <c r="C30" i="58"/>
  <c r="M30" i="58"/>
  <c r="F31" i="58"/>
  <c r="Q31" i="58"/>
  <c r="I32" i="58"/>
  <c r="M33" i="58"/>
  <c r="E34" i="58"/>
  <c r="P34" i="58"/>
  <c r="I35" i="58"/>
  <c r="P39" i="58"/>
  <c r="H43" i="58"/>
  <c r="D45" i="58"/>
  <c r="P48" i="58"/>
  <c r="Q61" i="58"/>
  <c r="I65" i="58"/>
  <c r="C76" i="58"/>
  <c r="O17" i="58"/>
  <c r="E18" i="58"/>
  <c r="M18" i="58"/>
  <c r="C19" i="58"/>
  <c r="K19" i="58"/>
  <c r="I28" i="58"/>
  <c r="Q28" i="58"/>
  <c r="H30" i="58"/>
  <c r="K34" i="58"/>
  <c r="F44" i="58"/>
  <c r="P47" i="58"/>
  <c r="P46" i="58" s="1"/>
  <c r="H53" i="58"/>
  <c r="K56" i="58"/>
  <c r="C60" i="58"/>
  <c r="M63" i="58"/>
  <c r="E19" i="58"/>
  <c r="O22" i="58"/>
  <c r="M23" i="58"/>
  <c r="K24" i="58"/>
  <c r="O26" i="58"/>
  <c r="M27" i="58"/>
  <c r="C28" i="58"/>
  <c r="K28" i="58"/>
  <c r="J33" i="58"/>
  <c r="M34" i="58"/>
  <c r="N44" i="58"/>
  <c r="K64" i="58"/>
  <c r="C68" i="58"/>
  <c r="E75" i="58"/>
  <c r="E17" i="58"/>
  <c r="M17" i="58"/>
  <c r="C18" i="58"/>
  <c r="K18" i="58"/>
  <c r="I19" i="58"/>
  <c r="Q19" i="58"/>
  <c r="C22" i="58"/>
  <c r="K22" i="58"/>
  <c r="I23" i="58"/>
  <c r="Q23" i="58"/>
  <c r="O24" i="58"/>
  <c r="C26" i="58"/>
  <c r="K26" i="58"/>
  <c r="I27" i="58"/>
  <c r="Q27" i="58"/>
  <c r="O28" i="58"/>
  <c r="E30" i="58"/>
  <c r="P30" i="58"/>
  <c r="I31" i="58"/>
  <c r="E33" i="58"/>
  <c r="O33" i="58"/>
  <c r="H34" i="58"/>
  <c r="K35" i="58"/>
  <c r="F40" i="58"/>
  <c r="P43" i="58"/>
  <c r="H47" i="58"/>
  <c r="I49" i="58"/>
  <c r="M55" i="58"/>
  <c r="E59" i="58"/>
  <c r="O62" i="58"/>
  <c r="Q69" i="58"/>
  <c r="I73" i="58"/>
  <c r="AJ275" i="50" l="1"/>
  <c r="AH275" i="50"/>
  <c r="AJ273" i="50"/>
  <c r="AH273" i="50"/>
  <c r="AJ271" i="50"/>
  <c r="AH271" i="50"/>
  <c r="AJ269" i="50"/>
  <c r="AH269" i="50"/>
  <c r="AJ267" i="50"/>
  <c r="AH267" i="50"/>
  <c r="AJ265" i="50"/>
  <c r="AH265" i="50"/>
  <c r="AJ263" i="50"/>
  <c r="AH263" i="50"/>
  <c r="AJ261" i="50"/>
  <c r="AH261" i="50"/>
  <c r="AJ259" i="50"/>
  <c r="AH259" i="50"/>
  <c r="AJ257" i="50"/>
  <c r="AH257" i="50"/>
  <c r="AJ255" i="50"/>
  <c r="AH255" i="50"/>
  <c r="AJ253" i="50"/>
  <c r="AH253" i="50"/>
  <c r="AJ251" i="50"/>
  <c r="AH251" i="50"/>
  <c r="AJ249" i="50"/>
  <c r="AH249" i="50"/>
  <c r="AJ247" i="50"/>
  <c r="AH247" i="50"/>
  <c r="AJ245" i="50"/>
  <c r="AH245" i="50"/>
  <c r="AJ243" i="50"/>
  <c r="AH243" i="50"/>
  <c r="AJ239" i="50"/>
  <c r="AH239" i="50"/>
  <c r="AJ237" i="50"/>
  <c r="AH237" i="50"/>
  <c r="AH235" i="50"/>
  <c r="AJ233" i="50"/>
  <c r="AH233" i="50"/>
  <c r="AJ229" i="50"/>
  <c r="AH229" i="50"/>
  <c r="AJ227" i="50"/>
  <c r="AH227" i="50"/>
  <c r="AJ225" i="50"/>
  <c r="AH225" i="50"/>
  <c r="AJ223" i="50"/>
  <c r="AH223" i="50"/>
  <c r="AJ221" i="50"/>
  <c r="AH221" i="50"/>
  <c r="AJ219" i="50"/>
  <c r="AH219" i="50"/>
  <c r="AJ217" i="50"/>
  <c r="AH217" i="50"/>
  <c r="AJ215" i="50"/>
  <c r="AH215" i="50"/>
  <c r="AJ213" i="50"/>
  <c r="AH213" i="50"/>
  <c r="AJ211" i="50"/>
  <c r="AH211" i="50"/>
  <c r="AJ209" i="50"/>
  <c r="AH209" i="50"/>
  <c r="AJ207" i="50"/>
  <c r="AH207" i="50"/>
  <c r="AJ205" i="50"/>
  <c r="AH205" i="50"/>
  <c r="AJ203" i="50"/>
  <c r="AH203" i="50"/>
  <c r="AJ201" i="50"/>
  <c r="AH201" i="50"/>
  <c r="AJ199" i="50"/>
  <c r="AH199" i="50"/>
  <c r="AJ197" i="50"/>
  <c r="AH197" i="50"/>
  <c r="AJ195" i="50"/>
  <c r="AH195" i="50"/>
  <c r="AJ193" i="50"/>
  <c r="AH193" i="50"/>
  <c r="AJ191" i="50"/>
  <c r="AH191" i="50"/>
  <c r="AJ189" i="50"/>
  <c r="AH189" i="50"/>
  <c r="AJ187" i="50"/>
  <c r="AH187" i="50"/>
  <c r="AJ185" i="50"/>
  <c r="AH185" i="50"/>
  <c r="AJ183" i="50"/>
  <c r="AH183" i="50"/>
  <c r="AJ181" i="50"/>
  <c r="AH181" i="50"/>
  <c r="AJ179" i="50"/>
  <c r="AH179" i="50"/>
  <c r="AJ177" i="50"/>
  <c r="AH177" i="50"/>
  <c r="AJ175" i="50"/>
  <c r="AH175" i="50"/>
  <c r="AJ173" i="50"/>
  <c r="AH173" i="50"/>
  <c r="AJ171" i="50"/>
  <c r="AH171" i="50"/>
  <c r="AJ169" i="50"/>
  <c r="AH169" i="50"/>
  <c r="AJ167" i="50"/>
  <c r="AH167" i="50"/>
  <c r="AJ165" i="50"/>
  <c r="AH165" i="50"/>
  <c r="AJ163" i="50"/>
  <c r="AH163" i="50"/>
  <c r="AH161" i="50"/>
  <c r="AJ159" i="50"/>
  <c r="AH159" i="50"/>
  <c r="AJ157" i="50"/>
  <c r="AH157" i="50"/>
  <c r="AJ155" i="50"/>
  <c r="AH155" i="50"/>
  <c r="AJ153" i="50"/>
  <c r="AH153" i="50"/>
  <c r="AJ151" i="50"/>
  <c r="AH151" i="50"/>
  <c r="AJ149" i="50"/>
  <c r="AH149" i="50"/>
  <c r="AJ147" i="50"/>
  <c r="AH147" i="50"/>
  <c r="AJ145" i="50"/>
  <c r="AH145" i="50"/>
  <c r="AJ143" i="50"/>
  <c r="AH143" i="50"/>
  <c r="AJ141" i="50"/>
  <c r="AH141" i="50"/>
  <c r="AJ139" i="50"/>
  <c r="AH139" i="50"/>
  <c r="AJ137" i="50"/>
  <c r="AH137" i="50"/>
  <c r="AJ135" i="50"/>
  <c r="AH135" i="50"/>
  <c r="AJ133" i="50"/>
  <c r="AH133" i="50"/>
  <c r="AJ131" i="50"/>
  <c r="AH131" i="50"/>
  <c r="AJ129" i="50"/>
  <c r="AH129" i="50"/>
  <c r="AJ127" i="50"/>
  <c r="AH127" i="50"/>
  <c r="AJ125" i="50"/>
  <c r="AH125" i="50"/>
  <c r="AJ123" i="50"/>
  <c r="AJ121" i="50"/>
  <c r="AH121" i="50"/>
  <c r="AJ119" i="50"/>
  <c r="AH119" i="50"/>
  <c r="AI114" i="50"/>
  <c r="AI110" i="50"/>
  <c r="AI104" i="50"/>
  <c r="AI96" i="50"/>
  <c r="AI94" i="50"/>
  <c r="AI92" i="50"/>
  <c r="AI90" i="50"/>
  <c r="AI88" i="50"/>
  <c r="AI42" i="50"/>
  <c r="P21" i="61"/>
  <c r="G65" i="61"/>
  <c r="S35" i="61"/>
  <c r="R38" i="61"/>
  <c r="R37" i="61" s="1"/>
  <c r="J42" i="61"/>
  <c r="G56" i="61"/>
  <c r="T56" i="61" s="1"/>
  <c r="F84" i="61"/>
  <c r="E67" i="61"/>
  <c r="P120" i="61"/>
  <c r="P29" i="61"/>
  <c r="S23" i="61"/>
  <c r="G18" i="61"/>
  <c r="Q16" i="61"/>
  <c r="G23" i="61"/>
  <c r="T23" i="61" s="1"/>
  <c r="S28" i="61"/>
  <c r="J38" i="61"/>
  <c r="L48" i="61"/>
  <c r="L83" i="61"/>
  <c r="L23" i="61"/>
  <c r="N25" i="61"/>
  <c r="S27" i="61"/>
  <c r="L35" i="61"/>
  <c r="N42" i="61"/>
  <c r="S56" i="61"/>
  <c r="G41" i="61"/>
  <c r="G64" i="61"/>
  <c r="S70" i="61"/>
  <c r="N84" i="61"/>
  <c r="S98" i="61"/>
  <c r="P54" i="61"/>
  <c r="P52" i="61" s="1"/>
  <c r="L74" i="61"/>
  <c r="L69" i="61"/>
  <c r="T69" i="61" s="1"/>
  <c r="S122" i="61"/>
  <c r="L94" i="61"/>
  <c r="L109" i="61"/>
  <c r="J120" i="61"/>
  <c r="K42" i="61"/>
  <c r="S19" i="61"/>
  <c r="S96" i="61"/>
  <c r="I46" i="61"/>
  <c r="L34" i="61"/>
  <c r="G28" i="61"/>
  <c r="Q25" i="61"/>
  <c r="E29" i="61"/>
  <c r="G31" i="61"/>
  <c r="S34" i="61"/>
  <c r="G40" i="61"/>
  <c r="O46" i="61"/>
  <c r="E54" i="61"/>
  <c r="E58" i="61"/>
  <c r="P67" i="61"/>
  <c r="R21" i="61"/>
  <c r="F25" i="61"/>
  <c r="J29" i="61"/>
  <c r="F38" i="61"/>
  <c r="K46" i="61"/>
  <c r="K54" i="61"/>
  <c r="G61" i="61"/>
  <c r="S57" i="61"/>
  <c r="S65" i="61"/>
  <c r="L87" i="61"/>
  <c r="G100" i="61"/>
  <c r="R54" i="61"/>
  <c r="F58" i="61"/>
  <c r="L62" i="61"/>
  <c r="D54" i="61"/>
  <c r="L57" i="61"/>
  <c r="L75" i="61"/>
  <c r="E84" i="61"/>
  <c r="G86" i="61"/>
  <c r="S89" i="61"/>
  <c r="G118" i="61"/>
  <c r="S76" i="61"/>
  <c r="K84" i="61"/>
  <c r="L100" i="61"/>
  <c r="E120" i="61"/>
  <c r="G122" i="61"/>
  <c r="N106" i="61"/>
  <c r="R120" i="61"/>
  <c r="K78" i="60"/>
  <c r="G69" i="60"/>
  <c r="S64" i="60"/>
  <c r="S34" i="60"/>
  <c r="E20" i="60"/>
  <c r="O16" i="60"/>
  <c r="L49" i="60"/>
  <c r="S50" i="60"/>
  <c r="S53" i="60"/>
  <c r="S24" i="60"/>
  <c r="S27" i="60"/>
  <c r="G33" i="60"/>
  <c r="N38" i="60"/>
  <c r="S69" i="60"/>
  <c r="Q67" i="60"/>
  <c r="S81" i="60"/>
  <c r="S70" i="60"/>
  <c r="G75" i="60"/>
  <c r="J54" i="60"/>
  <c r="L56" i="60"/>
  <c r="G63" i="60"/>
  <c r="I84" i="60"/>
  <c r="S93" i="60"/>
  <c r="N120" i="60"/>
  <c r="G24" i="60"/>
  <c r="P38" i="60"/>
  <c r="L45" i="60"/>
  <c r="P46" i="60"/>
  <c r="S63" i="60"/>
  <c r="S71" i="60"/>
  <c r="R21" i="60"/>
  <c r="J29" i="60"/>
  <c r="S32" i="60"/>
  <c r="F38" i="60"/>
  <c r="N46" i="60"/>
  <c r="G100" i="60"/>
  <c r="L63" i="60"/>
  <c r="R67" i="60"/>
  <c r="G71" i="60"/>
  <c r="S74" i="60"/>
  <c r="L88" i="60"/>
  <c r="K106" i="60"/>
  <c r="S82" i="60"/>
  <c r="Q84" i="60"/>
  <c r="G88" i="60"/>
  <c r="D106" i="60"/>
  <c r="K84" i="60"/>
  <c r="L95" i="60"/>
  <c r="G104" i="60"/>
  <c r="S108" i="60"/>
  <c r="S117" i="60"/>
  <c r="AC486" i="49" s="1"/>
  <c r="AD486" i="50" s="1"/>
  <c r="AJ486" i="50" s="1"/>
  <c r="R114" i="60"/>
  <c r="AB483" i="49" s="1"/>
  <c r="AC483" i="50" s="1"/>
  <c r="E106" i="60"/>
  <c r="G108" i="60"/>
  <c r="G117" i="60"/>
  <c r="Q486" i="49" s="1"/>
  <c r="R106" i="60"/>
  <c r="I46" i="60"/>
  <c r="E114" i="60"/>
  <c r="O483" i="49" s="1"/>
  <c r="P483" i="50" s="1"/>
  <c r="S90" i="60"/>
  <c r="T90" i="60" s="1"/>
  <c r="Q21" i="60"/>
  <c r="Q20" i="60" s="1"/>
  <c r="P21" i="60"/>
  <c r="S35" i="60"/>
  <c r="G28" i="60"/>
  <c r="T28" i="60" s="1"/>
  <c r="S23" i="60"/>
  <c r="G41" i="60"/>
  <c r="S44" i="60"/>
  <c r="S62" i="60"/>
  <c r="T62" i="60" s="1"/>
  <c r="G94" i="60"/>
  <c r="L87" i="60"/>
  <c r="K58" i="60"/>
  <c r="P54" i="60"/>
  <c r="S48" i="60"/>
  <c r="G45" i="60"/>
  <c r="I38" i="60"/>
  <c r="L32" i="60"/>
  <c r="T32" i="60" s="1"/>
  <c r="S28" i="60"/>
  <c r="L24" i="60"/>
  <c r="S19" i="59"/>
  <c r="N114" i="59"/>
  <c r="X357" i="49" s="1"/>
  <c r="Y357" i="50" s="1"/>
  <c r="L31" i="59"/>
  <c r="G45" i="59"/>
  <c r="S33" i="59"/>
  <c r="G49" i="59"/>
  <c r="N54" i="59"/>
  <c r="S63" i="59"/>
  <c r="S50" i="59"/>
  <c r="J54" i="59"/>
  <c r="G82" i="59"/>
  <c r="L89" i="59"/>
  <c r="J120" i="59"/>
  <c r="E15" i="59"/>
  <c r="E54" i="59"/>
  <c r="Q25" i="59"/>
  <c r="Q20" i="59" s="1"/>
  <c r="Q15" i="59" s="1"/>
  <c r="G24" i="59"/>
  <c r="L95" i="59"/>
  <c r="G76" i="59"/>
  <c r="K67" i="59"/>
  <c r="S26" i="59"/>
  <c r="K42" i="59"/>
  <c r="S71" i="59"/>
  <c r="F42" i="59"/>
  <c r="K38" i="59"/>
  <c r="K37" i="59" s="1"/>
  <c r="F16" i="59"/>
  <c r="S23" i="59"/>
  <c r="L44" i="59"/>
  <c r="T44" i="59" s="1"/>
  <c r="Q58" i="59"/>
  <c r="S69" i="59"/>
  <c r="L104" i="59"/>
  <c r="R25" i="59"/>
  <c r="F29" i="59"/>
  <c r="J38" i="59"/>
  <c r="E46" i="59"/>
  <c r="G62" i="59"/>
  <c r="L34" i="59"/>
  <c r="D42" i="59"/>
  <c r="L45" i="59"/>
  <c r="P46" i="59"/>
  <c r="L88" i="59"/>
  <c r="L50" i="59"/>
  <c r="L64" i="59"/>
  <c r="T64" i="59" s="1"/>
  <c r="K54" i="59"/>
  <c r="G61" i="59"/>
  <c r="S64" i="59"/>
  <c r="Q67" i="59"/>
  <c r="D58" i="59"/>
  <c r="S75" i="59"/>
  <c r="G80" i="59"/>
  <c r="J84" i="59"/>
  <c r="J114" i="59"/>
  <c r="T357" i="49" s="1"/>
  <c r="U357" i="50" s="1"/>
  <c r="L87" i="59"/>
  <c r="D106" i="59"/>
  <c r="G75" i="59"/>
  <c r="K78" i="59"/>
  <c r="S80" i="59"/>
  <c r="G94" i="59"/>
  <c r="G98" i="59"/>
  <c r="O106" i="59"/>
  <c r="S111" i="59"/>
  <c r="I120" i="59"/>
  <c r="L112" i="59"/>
  <c r="F120" i="59"/>
  <c r="E16" i="58"/>
  <c r="P38" i="58"/>
  <c r="G56" i="58"/>
  <c r="G61" i="58"/>
  <c r="I72" i="58"/>
  <c r="S34" i="58"/>
  <c r="S27" i="58"/>
  <c r="O21" i="58"/>
  <c r="O16" i="58"/>
  <c r="S71" i="58"/>
  <c r="L41" i="58"/>
  <c r="K67" i="58"/>
  <c r="O84" i="58"/>
  <c r="O106" i="58"/>
  <c r="P16" i="58"/>
  <c r="F21" i="58"/>
  <c r="J25" i="58"/>
  <c r="S60" i="58"/>
  <c r="G65" i="58"/>
  <c r="S76" i="58"/>
  <c r="Q78" i="58"/>
  <c r="F16" i="58"/>
  <c r="I46" i="58"/>
  <c r="G50" i="58"/>
  <c r="T50" i="58" s="1"/>
  <c r="S56" i="58"/>
  <c r="G93" i="58"/>
  <c r="L33" i="58"/>
  <c r="R38" i="58"/>
  <c r="F42" i="58"/>
  <c r="J46" i="58"/>
  <c r="S61" i="58"/>
  <c r="G66" i="58"/>
  <c r="S69" i="58"/>
  <c r="F78" i="58"/>
  <c r="E84" i="58"/>
  <c r="O46" i="58"/>
  <c r="S66" i="58"/>
  <c r="J54" i="58"/>
  <c r="P67" i="58"/>
  <c r="G81" i="58"/>
  <c r="D54" i="58"/>
  <c r="L57" i="58"/>
  <c r="S98" i="58"/>
  <c r="I78" i="58"/>
  <c r="D84" i="58"/>
  <c r="I120" i="58"/>
  <c r="G122" i="58"/>
  <c r="L34" i="58"/>
  <c r="P29" i="58"/>
  <c r="S63" i="58"/>
  <c r="S18" i="58"/>
  <c r="S24" i="58"/>
  <c r="I21" i="58"/>
  <c r="I16" i="58"/>
  <c r="D42" i="58"/>
  <c r="E54" i="58"/>
  <c r="D16" i="58"/>
  <c r="N21" i="58"/>
  <c r="N20" i="58" s="1"/>
  <c r="N15" i="58" s="1"/>
  <c r="R25" i="58"/>
  <c r="D29" i="58"/>
  <c r="L50" i="58"/>
  <c r="G57" i="58"/>
  <c r="G86" i="58"/>
  <c r="S108" i="58"/>
  <c r="N16" i="58"/>
  <c r="I38" i="58"/>
  <c r="S64" i="58"/>
  <c r="G69" i="58"/>
  <c r="N29" i="58"/>
  <c r="N42" i="58"/>
  <c r="R46" i="58"/>
  <c r="O67" i="58"/>
  <c r="S81" i="58"/>
  <c r="O42" i="58"/>
  <c r="Q67" i="58"/>
  <c r="G83" i="58"/>
  <c r="T83" i="58" s="1"/>
  <c r="L102" i="58"/>
  <c r="R54" i="58"/>
  <c r="F58" i="58"/>
  <c r="D67" i="58"/>
  <c r="N72" i="58"/>
  <c r="R78" i="58"/>
  <c r="G104" i="58"/>
  <c r="P54" i="58"/>
  <c r="F67" i="58"/>
  <c r="L71" i="58"/>
  <c r="S110" i="58"/>
  <c r="K120" i="58"/>
  <c r="G82" i="58"/>
  <c r="G102" i="58"/>
  <c r="S112" i="58"/>
  <c r="J78" i="58"/>
  <c r="P84" i="58"/>
  <c r="L100" i="58"/>
  <c r="G117" i="58"/>
  <c r="Q234" i="49" s="1"/>
  <c r="R234" i="50" s="1"/>
  <c r="E120" i="58"/>
  <c r="D106" i="58"/>
  <c r="L109" i="58"/>
  <c r="R114" i="58"/>
  <c r="AB231" i="49" s="1"/>
  <c r="AC231" i="50" s="1"/>
  <c r="L117" i="58"/>
  <c r="V234" i="49" s="1"/>
  <c r="W234" i="50" s="1"/>
  <c r="O20" i="61"/>
  <c r="O15" i="61" s="1"/>
  <c r="T18" i="61"/>
  <c r="S30" i="61"/>
  <c r="M29" i="61"/>
  <c r="G35" i="61"/>
  <c r="J37" i="61"/>
  <c r="S40" i="61"/>
  <c r="S43" i="61"/>
  <c r="M42" i="61"/>
  <c r="S50" i="61"/>
  <c r="Q38" i="61"/>
  <c r="S41" i="61"/>
  <c r="Q58" i="61"/>
  <c r="G62" i="61"/>
  <c r="P72" i="61"/>
  <c r="H78" i="61"/>
  <c r="L79" i="61"/>
  <c r="I106" i="61"/>
  <c r="G63" i="61"/>
  <c r="S93" i="61"/>
  <c r="L43" i="61"/>
  <c r="H42" i="61"/>
  <c r="S44" i="61"/>
  <c r="J54" i="61"/>
  <c r="L56" i="61"/>
  <c r="N58" i="61"/>
  <c r="L76" i="61"/>
  <c r="L80" i="61"/>
  <c r="L88" i="61"/>
  <c r="M106" i="61"/>
  <c r="S107" i="61"/>
  <c r="L53" i="61"/>
  <c r="D58" i="61"/>
  <c r="L61" i="61"/>
  <c r="L66" i="61"/>
  <c r="I67" i="61"/>
  <c r="R84" i="61"/>
  <c r="L90" i="61"/>
  <c r="L98" i="61"/>
  <c r="S104" i="61"/>
  <c r="G68" i="61"/>
  <c r="C67" i="61"/>
  <c r="S71" i="61"/>
  <c r="S73" i="61"/>
  <c r="M72" i="61"/>
  <c r="E78" i="61"/>
  <c r="E77" i="61" s="1"/>
  <c r="G80" i="61"/>
  <c r="S83" i="61"/>
  <c r="S85" i="61"/>
  <c r="M84" i="61"/>
  <c r="G90" i="61"/>
  <c r="I114" i="61"/>
  <c r="S609" i="49" s="1"/>
  <c r="T609" i="50" s="1"/>
  <c r="G79" i="61"/>
  <c r="C78" i="61"/>
  <c r="S82" i="61"/>
  <c r="G87" i="61"/>
  <c r="S90" i="61"/>
  <c r="H106" i="61"/>
  <c r="L107" i="61"/>
  <c r="P106" i="61"/>
  <c r="N114" i="61"/>
  <c r="X609" i="49" s="1"/>
  <c r="Y609" i="50" s="1"/>
  <c r="L118" i="61"/>
  <c r="R114" i="61"/>
  <c r="AB609" i="49" s="1"/>
  <c r="AC609" i="50" s="1"/>
  <c r="S109" i="61"/>
  <c r="G115" i="61"/>
  <c r="C114" i="61"/>
  <c r="M609" i="49" s="1"/>
  <c r="N609" i="50" s="1"/>
  <c r="S118" i="61"/>
  <c r="S121" i="61"/>
  <c r="M120" i="61"/>
  <c r="F106" i="61"/>
  <c r="L110" i="61"/>
  <c r="L122" i="61"/>
  <c r="M58" i="61"/>
  <c r="M38" i="61"/>
  <c r="C72" i="61"/>
  <c r="G73" i="61"/>
  <c r="C54" i="61"/>
  <c r="G55" i="61"/>
  <c r="C46" i="61"/>
  <c r="G47" i="61"/>
  <c r="L24" i="61"/>
  <c r="I16" i="61"/>
  <c r="G44" i="61"/>
  <c r="T44" i="61" s="1"/>
  <c r="S39" i="61"/>
  <c r="S55" i="61"/>
  <c r="M54" i="61"/>
  <c r="S47" i="61"/>
  <c r="N38" i="61"/>
  <c r="H29" i="61"/>
  <c r="L30" i="61"/>
  <c r="P25" i="61"/>
  <c r="P20" i="61" s="1"/>
  <c r="G19" i="61"/>
  <c r="I21" i="61"/>
  <c r="I20" i="61" s="1"/>
  <c r="S24" i="61"/>
  <c r="S26" i="61"/>
  <c r="M25" i="61"/>
  <c r="Q29" i="61"/>
  <c r="G33" i="61"/>
  <c r="O38" i="61"/>
  <c r="G45" i="61"/>
  <c r="D84" i="61"/>
  <c r="N21" i="61"/>
  <c r="N20" i="61" s="1"/>
  <c r="N15" i="61" s="1"/>
  <c r="R25" i="61"/>
  <c r="F29" i="61"/>
  <c r="L33" i="61"/>
  <c r="F46" i="61"/>
  <c r="F37" i="61" s="1"/>
  <c r="S64" i="61"/>
  <c r="N72" i="61"/>
  <c r="H84" i="61"/>
  <c r="L85" i="61"/>
  <c r="G93" i="61"/>
  <c r="S53" i="61"/>
  <c r="J67" i="61"/>
  <c r="C58" i="61"/>
  <c r="G59" i="61"/>
  <c r="L89" i="61"/>
  <c r="Q106" i="61"/>
  <c r="D38" i="61"/>
  <c r="L41" i="61"/>
  <c r="T41" i="61" s="1"/>
  <c r="P42" i="61"/>
  <c r="D46" i="61"/>
  <c r="L49" i="61"/>
  <c r="T49" i="61" s="1"/>
  <c r="N54" i="61"/>
  <c r="R58" i="61"/>
  <c r="L64" i="61"/>
  <c r="R72" i="61"/>
  <c r="G75" i="61"/>
  <c r="S108" i="61"/>
  <c r="S115" i="61"/>
  <c r="M114" i="61"/>
  <c r="W609" i="49" s="1"/>
  <c r="X609" i="50" s="1"/>
  <c r="L50" i="61"/>
  <c r="L59" i="61"/>
  <c r="H58" i="61"/>
  <c r="S66" i="61"/>
  <c r="N67" i="61"/>
  <c r="D72" i="61"/>
  <c r="S74" i="61"/>
  <c r="L86" i="61"/>
  <c r="G66" i="61"/>
  <c r="T66" i="61" s="1"/>
  <c r="K67" i="61"/>
  <c r="S69" i="61"/>
  <c r="Q72" i="61"/>
  <c r="G76" i="61"/>
  <c r="T76" i="61" s="1"/>
  <c r="I78" i="61"/>
  <c r="S81" i="61"/>
  <c r="Q84" i="61"/>
  <c r="G88" i="61"/>
  <c r="S94" i="61"/>
  <c r="G102" i="61"/>
  <c r="D106" i="61"/>
  <c r="K78" i="61"/>
  <c r="S80" i="61"/>
  <c r="G85" i="61"/>
  <c r="T85" i="61" s="1"/>
  <c r="C84" i="61"/>
  <c r="S88" i="61"/>
  <c r="G95" i="61"/>
  <c r="S102" i="61"/>
  <c r="O106" i="61"/>
  <c r="G111" i="61"/>
  <c r="Q114" i="61"/>
  <c r="AA609" i="49" s="1"/>
  <c r="AB609" i="50" s="1"/>
  <c r="L92" i="61"/>
  <c r="H91" i="61"/>
  <c r="L91" i="61" s="1"/>
  <c r="G108" i="61"/>
  <c r="T108" i="61" s="1"/>
  <c r="L116" i="61"/>
  <c r="G112" i="61"/>
  <c r="K114" i="61"/>
  <c r="U609" i="49" s="1"/>
  <c r="V609" i="50" s="1"/>
  <c r="S116" i="61"/>
  <c r="Q120" i="61"/>
  <c r="J106" i="61"/>
  <c r="L108" i="61"/>
  <c r="D114" i="61"/>
  <c r="N609" i="49" s="1"/>
  <c r="O609" i="50" s="1"/>
  <c r="L117" i="61"/>
  <c r="V612" i="49" s="1"/>
  <c r="W612" i="50" s="1"/>
  <c r="AI612" i="50" s="1"/>
  <c r="N120" i="61"/>
  <c r="S59" i="61"/>
  <c r="S60" i="61"/>
  <c r="D29" i="61"/>
  <c r="G30" i="61"/>
  <c r="E16" i="61"/>
  <c r="C38" i="61"/>
  <c r="G39" i="61"/>
  <c r="H25" i="61"/>
  <c r="L26" i="61"/>
  <c r="K15" i="61"/>
  <c r="S22" i="61"/>
  <c r="M21" i="61"/>
  <c r="T31" i="61"/>
  <c r="G43" i="61"/>
  <c r="C42" i="61"/>
  <c r="G42" i="61" s="1"/>
  <c r="K58" i="61"/>
  <c r="L39" i="61"/>
  <c r="H38" i="61"/>
  <c r="L47" i="61"/>
  <c r="H46" i="61"/>
  <c r="L46" i="61" s="1"/>
  <c r="J78" i="61"/>
  <c r="P58" i="61"/>
  <c r="L65" i="61"/>
  <c r="G71" i="61"/>
  <c r="J72" i="61"/>
  <c r="F78" i="61"/>
  <c r="F77" i="61" s="1"/>
  <c r="F52" i="61" s="1"/>
  <c r="S92" i="61"/>
  <c r="M91" i="61"/>
  <c r="S91" i="61" s="1"/>
  <c r="C120" i="61"/>
  <c r="G121" i="61"/>
  <c r="O67" i="61"/>
  <c r="E72" i="61"/>
  <c r="G74" i="61"/>
  <c r="S79" i="61"/>
  <c r="M78" i="61"/>
  <c r="G96" i="61"/>
  <c r="O78" i="61"/>
  <c r="G83" i="61"/>
  <c r="T83" i="61" s="1"/>
  <c r="S86" i="61"/>
  <c r="C91" i="61"/>
  <c r="G91" i="61" s="1"/>
  <c r="T91" i="61" s="1"/>
  <c r="G92" i="61"/>
  <c r="L95" i="61"/>
  <c r="S100" i="61"/>
  <c r="L104" i="61"/>
  <c r="T104" i="61" s="1"/>
  <c r="E106" i="61"/>
  <c r="H120" i="61"/>
  <c r="L121" i="61"/>
  <c r="G110" i="61"/>
  <c r="O114" i="61"/>
  <c r="Y609" i="49" s="1"/>
  <c r="Z609" i="50" s="1"/>
  <c r="T122" i="61"/>
  <c r="L102" i="61"/>
  <c r="L115" i="61"/>
  <c r="H114" i="61"/>
  <c r="R609" i="49" s="1"/>
  <c r="S609" i="50" s="1"/>
  <c r="L68" i="61"/>
  <c r="H67" i="61"/>
  <c r="G34" i="61"/>
  <c r="L32" i="61"/>
  <c r="D25" i="61"/>
  <c r="G25" i="61" s="1"/>
  <c r="G26" i="61"/>
  <c r="T26" i="61" s="1"/>
  <c r="C29" i="61"/>
  <c r="C21" i="61"/>
  <c r="G53" i="61"/>
  <c r="T53" i="61" s="1"/>
  <c r="G107" i="61"/>
  <c r="C106" i="61"/>
  <c r="O58" i="61"/>
  <c r="S45" i="61"/>
  <c r="H21" i="61"/>
  <c r="L22" i="61"/>
  <c r="L18" i="61"/>
  <c r="H16" i="61"/>
  <c r="G17" i="61"/>
  <c r="C16" i="61"/>
  <c r="S18" i="61"/>
  <c r="Q21" i="61"/>
  <c r="Q20" i="61" s="1"/>
  <c r="Q15" i="61" s="1"/>
  <c r="E25" i="61"/>
  <c r="E20" i="61" s="1"/>
  <c r="G27" i="61"/>
  <c r="I29" i="61"/>
  <c r="S32" i="61"/>
  <c r="E38" i="61"/>
  <c r="E37" i="61" s="1"/>
  <c r="L40" i="61"/>
  <c r="T40" i="61" s="1"/>
  <c r="G48" i="61"/>
  <c r="G50" i="61"/>
  <c r="T50" i="61" s="1"/>
  <c r="O54" i="61"/>
  <c r="G60" i="61"/>
  <c r="T60" i="61" s="1"/>
  <c r="P78" i="61"/>
  <c r="P77" i="61" s="1"/>
  <c r="F21" i="61"/>
  <c r="F20" i="61" s="1"/>
  <c r="F15" i="61" s="1"/>
  <c r="J25" i="61"/>
  <c r="J20" i="61" s="1"/>
  <c r="L27" i="61"/>
  <c r="N29" i="61"/>
  <c r="K38" i="61"/>
  <c r="K37" i="61" s="1"/>
  <c r="I42" i="61"/>
  <c r="Q46" i="61"/>
  <c r="G57" i="61"/>
  <c r="T57" i="61" s="1"/>
  <c r="R67" i="61"/>
  <c r="S48" i="61"/>
  <c r="Q54" i="61"/>
  <c r="I58" i="61"/>
  <c r="S61" i="61"/>
  <c r="T61" i="61" s="1"/>
  <c r="F72" i="61"/>
  <c r="E114" i="61"/>
  <c r="O609" i="49" s="1"/>
  <c r="P609" i="50" s="1"/>
  <c r="S62" i="61"/>
  <c r="S68" i="61"/>
  <c r="M67" i="61"/>
  <c r="L73" i="61"/>
  <c r="H72" i="61"/>
  <c r="L81" i="61"/>
  <c r="G116" i="61"/>
  <c r="P38" i="61"/>
  <c r="P37" i="61" s="1"/>
  <c r="D42" i="61"/>
  <c r="L45" i="61"/>
  <c r="P46" i="61"/>
  <c r="F54" i="61"/>
  <c r="J58" i="61"/>
  <c r="L60" i="61"/>
  <c r="Q67" i="61"/>
  <c r="L70" i="61"/>
  <c r="R78" i="61"/>
  <c r="R77" i="61" s="1"/>
  <c r="G94" i="61"/>
  <c r="G98" i="61"/>
  <c r="T98" i="61" s="1"/>
  <c r="L55" i="61"/>
  <c r="H54" i="61"/>
  <c r="L63" i="61"/>
  <c r="D67" i="61"/>
  <c r="L71" i="61"/>
  <c r="O72" i="61"/>
  <c r="N78" i="61"/>
  <c r="L82" i="61"/>
  <c r="J84" i="61"/>
  <c r="G70" i="61"/>
  <c r="T70" i="61" s="1"/>
  <c r="I72" i="61"/>
  <c r="S75" i="61"/>
  <c r="Q78" i="61"/>
  <c r="Q77" i="61" s="1"/>
  <c r="G82" i="61"/>
  <c r="I84" i="61"/>
  <c r="S87" i="61"/>
  <c r="G109" i="61"/>
  <c r="T109" i="61" s="1"/>
  <c r="S112" i="61"/>
  <c r="O120" i="61"/>
  <c r="G81" i="61"/>
  <c r="O84" i="61"/>
  <c r="G89" i="61"/>
  <c r="T89" i="61" s="1"/>
  <c r="S95" i="61"/>
  <c r="S117" i="61"/>
  <c r="AC612" i="49" s="1"/>
  <c r="AD612" i="50" s="1"/>
  <c r="AJ612" i="50" s="1"/>
  <c r="L96" i="61"/>
  <c r="K106" i="61"/>
  <c r="F114" i="61"/>
  <c r="P609" i="49" s="1"/>
  <c r="Q609" i="50" s="1"/>
  <c r="J114" i="61"/>
  <c r="T609" i="49" s="1"/>
  <c r="U609" i="50" s="1"/>
  <c r="S111" i="61"/>
  <c r="G117" i="61"/>
  <c r="I120" i="61"/>
  <c r="R106" i="61"/>
  <c r="L112" i="61"/>
  <c r="P114" i="61"/>
  <c r="Z609" i="49" s="1"/>
  <c r="AA609" i="50" s="1"/>
  <c r="F120" i="61"/>
  <c r="D78" i="61"/>
  <c r="N46" i="61"/>
  <c r="I38" i="61"/>
  <c r="I37" i="61" s="1"/>
  <c r="L28" i="61"/>
  <c r="D21" i="61"/>
  <c r="G22" i="61"/>
  <c r="S17" i="61"/>
  <c r="M16" i="61"/>
  <c r="M46" i="61"/>
  <c r="L17" i="61"/>
  <c r="K37" i="60"/>
  <c r="T33" i="60"/>
  <c r="T24" i="60"/>
  <c r="G56" i="60"/>
  <c r="C54" i="60"/>
  <c r="S43" i="60"/>
  <c r="M42" i="60"/>
  <c r="G17" i="60"/>
  <c r="C16" i="60"/>
  <c r="D42" i="60"/>
  <c r="G43" i="60"/>
  <c r="E58" i="60"/>
  <c r="F25" i="60"/>
  <c r="L31" i="60"/>
  <c r="J42" i="60"/>
  <c r="L44" i="60"/>
  <c r="O67" i="60"/>
  <c r="M72" i="60"/>
  <c r="S73" i="60"/>
  <c r="H72" i="60"/>
  <c r="L73" i="60"/>
  <c r="R54" i="60"/>
  <c r="F58" i="60"/>
  <c r="L62" i="60"/>
  <c r="D67" i="60"/>
  <c r="L70" i="60"/>
  <c r="N72" i="60"/>
  <c r="F78" i="60"/>
  <c r="L82" i="60"/>
  <c r="T82" i="60" s="1"/>
  <c r="S86" i="60"/>
  <c r="I114" i="60"/>
  <c r="S483" i="49" s="1"/>
  <c r="T483" i="50" s="1"/>
  <c r="H106" i="60"/>
  <c r="L107" i="60"/>
  <c r="S111" i="60"/>
  <c r="I120" i="60"/>
  <c r="L112" i="60"/>
  <c r="P114" i="60"/>
  <c r="Z483" i="49" s="1"/>
  <c r="AA483" i="50" s="1"/>
  <c r="F120" i="60"/>
  <c r="L55" i="60"/>
  <c r="G79" i="60"/>
  <c r="C72" i="60"/>
  <c r="G73" i="60"/>
  <c r="S41" i="60"/>
  <c r="P25" i="60"/>
  <c r="P20" i="60" s="1"/>
  <c r="P15" i="60" s="1"/>
  <c r="S17" i="60"/>
  <c r="M16" i="60"/>
  <c r="S55" i="60"/>
  <c r="O20" i="60"/>
  <c r="O46" i="60"/>
  <c r="O37" i="60" s="1"/>
  <c r="S80" i="60"/>
  <c r="K72" i="60"/>
  <c r="G59" i="60"/>
  <c r="T59" i="60" s="1"/>
  <c r="K54" i="60"/>
  <c r="G48" i="60"/>
  <c r="E42" i="60"/>
  <c r="E37" i="60" s="1"/>
  <c r="G40" i="60"/>
  <c r="T40" i="60" s="1"/>
  <c r="G35" i="60"/>
  <c r="S26" i="60"/>
  <c r="M25" i="60"/>
  <c r="K20" i="60"/>
  <c r="H42" i="60"/>
  <c r="L43" i="60"/>
  <c r="S59" i="60"/>
  <c r="M58" i="60"/>
  <c r="G64" i="60"/>
  <c r="I72" i="60"/>
  <c r="S75" i="60"/>
  <c r="M78" i="60"/>
  <c r="S79" i="60"/>
  <c r="S100" i="60"/>
  <c r="F21" i="60"/>
  <c r="D20" i="60"/>
  <c r="D15" i="60" s="1"/>
  <c r="J25" i="60"/>
  <c r="J20" i="60" s="1"/>
  <c r="J15" i="60" s="1"/>
  <c r="L27" i="60"/>
  <c r="N29" i="60"/>
  <c r="J38" i="60"/>
  <c r="L40" i="60"/>
  <c r="N42" i="60"/>
  <c r="N37" i="60" s="1"/>
  <c r="R46" i="60"/>
  <c r="L53" i="60"/>
  <c r="S57" i="60"/>
  <c r="S65" i="60"/>
  <c r="G74" i="60"/>
  <c r="G83" i="60"/>
  <c r="D58" i="60"/>
  <c r="L61" i="60"/>
  <c r="F67" i="60"/>
  <c r="L71" i="60"/>
  <c r="T71" i="60" s="1"/>
  <c r="P72" i="60"/>
  <c r="D78" i="60"/>
  <c r="D77" i="60" s="1"/>
  <c r="L81" i="60"/>
  <c r="G111" i="60"/>
  <c r="T111" i="60" s="1"/>
  <c r="F54" i="60"/>
  <c r="J58" i="60"/>
  <c r="L60" i="60"/>
  <c r="L68" i="60"/>
  <c r="H67" i="60"/>
  <c r="R72" i="60"/>
  <c r="J78" i="60"/>
  <c r="L80" i="60"/>
  <c r="J84" i="60"/>
  <c r="C120" i="60"/>
  <c r="G121" i="60"/>
  <c r="E84" i="60"/>
  <c r="E77" i="60" s="1"/>
  <c r="G86" i="60"/>
  <c r="S89" i="60"/>
  <c r="G93" i="60"/>
  <c r="L96" i="60"/>
  <c r="T96" i="60" s="1"/>
  <c r="G102" i="60"/>
  <c r="F114" i="60"/>
  <c r="P483" i="49" s="1"/>
  <c r="Q483" i="50" s="1"/>
  <c r="O84" i="60"/>
  <c r="O77" i="60" s="1"/>
  <c r="G89" i="60"/>
  <c r="G92" i="60"/>
  <c r="C91" i="60"/>
  <c r="G91" i="60" s="1"/>
  <c r="D120" i="60"/>
  <c r="L93" i="60"/>
  <c r="G109" i="60"/>
  <c r="Q114" i="60"/>
  <c r="AA483" i="49" s="1"/>
  <c r="AB483" i="50" s="1"/>
  <c r="G118" i="60"/>
  <c r="S122" i="60"/>
  <c r="P106" i="60"/>
  <c r="L116" i="60"/>
  <c r="I106" i="60"/>
  <c r="S109" i="60"/>
  <c r="G115" i="60"/>
  <c r="C114" i="60"/>
  <c r="M483" i="49" s="1"/>
  <c r="N483" i="50" s="1"/>
  <c r="S118" i="60"/>
  <c r="S121" i="60"/>
  <c r="M120" i="60"/>
  <c r="F106" i="60"/>
  <c r="L110" i="60"/>
  <c r="J120" i="60"/>
  <c r="L122" i="60"/>
  <c r="S76" i="60"/>
  <c r="G65" i="60"/>
  <c r="S60" i="60"/>
  <c r="E54" i="60"/>
  <c r="G50" i="60"/>
  <c r="Q46" i="60"/>
  <c r="M29" i="60"/>
  <c r="S29" i="60" s="1"/>
  <c r="S30" i="60"/>
  <c r="K25" i="60"/>
  <c r="M21" i="60"/>
  <c r="S22" i="60"/>
  <c r="S19" i="60"/>
  <c r="T19" i="60" s="1"/>
  <c r="I16" i="60"/>
  <c r="G55" i="60"/>
  <c r="T55" i="60" s="1"/>
  <c r="C38" i="60"/>
  <c r="C42" i="60"/>
  <c r="S47" i="60"/>
  <c r="M46" i="60"/>
  <c r="S39" i="60"/>
  <c r="M38" i="60"/>
  <c r="H25" i="60"/>
  <c r="L26" i="60"/>
  <c r="O15" i="60"/>
  <c r="D38" i="60"/>
  <c r="G39" i="60"/>
  <c r="L41" i="60"/>
  <c r="T41" i="60" s="1"/>
  <c r="D46" i="60"/>
  <c r="G47" i="60"/>
  <c r="G60" i="60"/>
  <c r="G68" i="60"/>
  <c r="C67" i="60"/>
  <c r="G67" i="60" s="1"/>
  <c r="Q72" i="60"/>
  <c r="G80" i="60"/>
  <c r="L23" i="60"/>
  <c r="L35" i="60"/>
  <c r="R42" i="60"/>
  <c r="I58" i="60"/>
  <c r="I78" i="60"/>
  <c r="I77" i="60" s="1"/>
  <c r="H58" i="60"/>
  <c r="L58" i="60" s="1"/>
  <c r="L59" i="60"/>
  <c r="J67" i="60"/>
  <c r="L69" i="60"/>
  <c r="T69" i="60" s="1"/>
  <c r="H78" i="60"/>
  <c r="L79" i="60"/>
  <c r="N58" i="60"/>
  <c r="L66" i="60"/>
  <c r="T66" i="60" s="1"/>
  <c r="P67" i="60"/>
  <c r="F72" i="60"/>
  <c r="L76" i="60"/>
  <c r="N78" i="60"/>
  <c r="N77" i="60" s="1"/>
  <c r="R84" i="60"/>
  <c r="S94" i="60"/>
  <c r="T94" i="60" s="1"/>
  <c r="S98" i="60"/>
  <c r="S87" i="60"/>
  <c r="S96" i="60"/>
  <c r="S102" i="60"/>
  <c r="G87" i="60"/>
  <c r="H91" i="60"/>
  <c r="L91" i="60" s="1"/>
  <c r="L92" i="60"/>
  <c r="S95" i="60"/>
  <c r="L109" i="60"/>
  <c r="N114" i="60"/>
  <c r="X483" i="49" s="1"/>
  <c r="Y483" i="50" s="1"/>
  <c r="O106" i="60"/>
  <c r="H120" i="60"/>
  <c r="L121" i="60"/>
  <c r="S104" i="60"/>
  <c r="M106" i="60"/>
  <c r="S107" i="60"/>
  <c r="G112" i="60"/>
  <c r="K114" i="60"/>
  <c r="U483" i="49" s="1"/>
  <c r="V483" i="50" s="1"/>
  <c r="S116" i="60"/>
  <c r="Q120" i="60"/>
  <c r="J106" i="60"/>
  <c r="L108" i="60"/>
  <c r="T108" i="60" s="1"/>
  <c r="D114" i="60"/>
  <c r="N483" i="49" s="1"/>
  <c r="O483" i="50" s="1"/>
  <c r="L117" i="60"/>
  <c r="C58" i="60"/>
  <c r="S110" i="60"/>
  <c r="G81" i="60"/>
  <c r="O58" i="60"/>
  <c r="S49" i="60"/>
  <c r="T49" i="60" s="1"/>
  <c r="Q42" i="60"/>
  <c r="S33" i="60"/>
  <c r="Q29" i="60"/>
  <c r="H29" i="60"/>
  <c r="L30" i="60"/>
  <c r="I25" i="60"/>
  <c r="I20" i="60" s="1"/>
  <c r="H21" i="60"/>
  <c r="L22" i="60"/>
  <c r="E15" i="60"/>
  <c r="C106" i="60"/>
  <c r="G106" i="60" s="1"/>
  <c r="G107" i="60"/>
  <c r="G61" i="60"/>
  <c r="T61" i="60" s="1"/>
  <c r="G53" i="60"/>
  <c r="T53" i="60" s="1"/>
  <c r="T44" i="60"/>
  <c r="L34" i="60"/>
  <c r="T34" i="60" s="1"/>
  <c r="G31" i="60"/>
  <c r="G26" i="60"/>
  <c r="T26" i="60" s="1"/>
  <c r="C25" i="60"/>
  <c r="G23" i="60"/>
  <c r="S18" i="60"/>
  <c r="T18" i="60" s="1"/>
  <c r="K16" i="60"/>
  <c r="K15" i="60" s="1"/>
  <c r="H38" i="60"/>
  <c r="L39" i="60"/>
  <c r="H46" i="60"/>
  <c r="L47" i="60"/>
  <c r="S56" i="60"/>
  <c r="K67" i="60"/>
  <c r="L83" i="60"/>
  <c r="L89" i="60"/>
  <c r="T95" i="60"/>
  <c r="N21" i="60"/>
  <c r="N20" i="60" s="1"/>
  <c r="N15" i="60" s="1"/>
  <c r="R25" i="60"/>
  <c r="R20" i="60" s="1"/>
  <c r="R15" i="60" s="1"/>
  <c r="F29" i="60"/>
  <c r="L33" i="60"/>
  <c r="R38" i="60"/>
  <c r="F42" i="60"/>
  <c r="F37" i="60" s="1"/>
  <c r="J46" i="60"/>
  <c r="L48" i="60"/>
  <c r="Q54" i="60"/>
  <c r="G57" i="60"/>
  <c r="T57" i="60" s="1"/>
  <c r="Q58" i="60"/>
  <c r="G70" i="60"/>
  <c r="T70" i="60" s="1"/>
  <c r="E72" i="60"/>
  <c r="Q78" i="60"/>
  <c r="Q77" i="60" s="1"/>
  <c r="H84" i="60"/>
  <c r="L85" i="60"/>
  <c r="G116" i="60"/>
  <c r="T116" i="60" s="1"/>
  <c r="P58" i="60"/>
  <c r="L65" i="60"/>
  <c r="N67" i="60"/>
  <c r="D72" i="60"/>
  <c r="L75" i="60"/>
  <c r="T75" i="60" s="1"/>
  <c r="P78" i="60"/>
  <c r="P77" i="60" s="1"/>
  <c r="F84" i="60"/>
  <c r="S115" i="60"/>
  <c r="M114" i="60"/>
  <c r="W483" i="49" s="1"/>
  <c r="X483" i="50" s="1"/>
  <c r="N54" i="60"/>
  <c r="R58" i="60"/>
  <c r="L64" i="60"/>
  <c r="J72" i="60"/>
  <c r="L74" i="60"/>
  <c r="R78" i="60"/>
  <c r="L86" i="60"/>
  <c r="S83" i="60"/>
  <c r="S85" i="60"/>
  <c r="M84" i="60"/>
  <c r="L104" i="60"/>
  <c r="T104" i="60" s="1"/>
  <c r="G85" i="60"/>
  <c r="C84" i="60"/>
  <c r="S88" i="60"/>
  <c r="T88" i="60" s="1"/>
  <c r="S92" i="60"/>
  <c r="M91" i="60"/>
  <c r="S91" i="60" s="1"/>
  <c r="G98" i="60"/>
  <c r="L98" i="60"/>
  <c r="S112" i="60"/>
  <c r="L111" i="60"/>
  <c r="J114" i="60"/>
  <c r="T483" i="49" s="1"/>
  <c r="U483" i="50" s="1"/>
  <c r="P120" i="60"/>
  <c r="Q106" i="60"/>
  <c r="G110" i="60"/>
  <c r="O114" i="60"/>
  <c r="Y483" i="49" s="1"/>
  <c r="Z483" i="50" s="1"/>
  <c r="E120" i="60"/>
  <c r="G122" i="60"/>
  <c r="L102" i="60"/>
  <c r="N106" i="60"/>
  <c r="L115" i="60"/>
  <c r="H114" i="60"/>
  <c r="R483" i="49" s="1"/>
  <c r="S483" i="50" s="1"/>
  <c r="R120" i="60"/>
  <c r="H54" i="60"/>
  <c r="L54" i="60" s="1"/>
  <c r="S68" i="60"/>
  <c r="M67" i="60"/>
  <c r="S45" i="60"/>
  <c r="T45" i="60" s="1"/>
  <c r="I42" i="60"/>
  <c r="I37" i="60" s="1"/>
  <c r="Q38" i="60"/>
  <c r="G30" i="60"/>
  <c r="T30" i="60" s="1"/>
  <c r="C29" i="60"/>
  <c r="G27" i="60"/>
  <c r="T27" i="60" s="1"/>
  <c r="C21" i="60"/>
  <c r="G22" i="60"/>
  <c r="Q16" i="60"/>
  <c r="Q15" i="60" s="1"/>
  <c r="C78" i="60"/>
  <c r="L17" i="60"/>
  <c r="C46" i="60"/>
  <c r="G43" i="59"/>
  <c r="C42" i="59"/>
  <c r="G42" i="59" s="1"/>
  <c r="H21" i="59"/>
  <c r="L22" i="59"/>
  <c r="H29" i="59"/>
  <c r="L30" i="59"/>
  <c r="S39" i="59"/>
  <c r="M38" i="59"/>
  <c r="G53" i="59"/>
  <c r="L19" i="59"/>
  <c r="M42" i="59"/>
  <c r="S43" i="59"/>
  <c r="L48" i="59"/>
  <c r="S79" i="59"/>
  <c r="M78" i="59"/>
  <c r="H78" i="59"/>
  <c r="L79" i="59"/>
  <c r="S56" i="59"/>
  <c r="T56" i="59" s="1"/>
  <c r="G71" i="59"/>
  <c r="T71" i="59" s="1"/>
  <c r="N78" i="59"/>
  <c r="C91" i="59"/>
  <c r="G91" i="59" s="1"/>
  <c r="G92" i="59"/>
  <c r="L61" i="59"/>
  <c r="F67" i="59"/>
  <c r="S89" i="59"/>
  <c r="F114" i="59"/>
  <c r="P357" i="49" s="1"/>
  <c r="Q357" i="50" s="1"/>
  <c r="S88" i="59"/>
  <c r="L98" i="59"/>
  <c r="T98" i="59" s="1"/>
  <c r="S90" i="59"/>
  <c r="M91" i="59"/>
  <c r="S91" i="59" s="1"/>
  <c r="S92" i="59"/>
  <c r="S102" i="59"/>
  <c r="E106" i="59"/>
  <c r="I37" i="59"/>
  <c r="O20" i="59"/>
  <c r="S45" i="59"/>
  <c r="S30" i="59"/>
  <c r="M29" i="59"/>
  <c r="Q29" i="59"/>
  <c r="G26" i="59"/>
  <c r="C25" i="59"/>
  <c r="O15" i="59"/>
  <c r="L18" i="59"/>
  <c r="D25" i="59"/>
  <c r="P29" i="59"/>
  <c r="S44" i="59"/>
  <c r="F25" i="59"/>
  <c r="J29" i="59"/>
  <c r="S32" i="59"/>
  <c r="T45" i="59"/>
  <c r="S57" i="59"/>
  <c r="L43" i="59"/>
  <c r="H42" i="59"/>
  <c r="L66" i="59"/>
  <c r="O54" i="59"/>
  <c r="G59" i="59"/>
  <c r="C58" i="59"/>
  <c r="E67" i="59"/>
  <c r="P72" i="59"/>
  <c r="L109" i="59"/>
  <c r="L59" i="59"/>
  <c r="H58" i="59"/>
  <c r="J67" i="59"/>
  <c r="E78" i="59"/>
  <c r="E77" i="59" s="1"/>
  <c r="S83" i="59"/>
  <c r="I84" i="59"/>
  <c r="G100" i="59"/>
  <c r="R114" i="59"/>
  <c r="AB357" i="49" s="1"/>
  <c r="AC357" i="50" s="1"/>
  <c r="S76" i="59"/>
  <c r="G83" i="59"/>
  <c r="S86" i="59"/>
  <c r="S98" i="59"/>
  <c r="S115" i="59"/>
  <c r="M114" i="59"/>
  <c r="W357" i="49" s="1"/>
  <c r="X357" i="50" s="1"/>
  <c r="S112" i="59"/>
  <c r="I106" i="59"/>
  <c r="S118" i="59"/>
  <c r="F106" i="59"/>
  <c r="C67" i="59"/>
  <c r="G68" i="59"/>
  <c r="I29" i="59"/>
  <c r="K20" i="59"/>
  <c r="L17" i="59"/>
  <c r="I16" i="59"/>
  <c r="S17" i="59"/>
  <c r="N16" i="59"/>
  <c r="H25" i="59"/>
  <c r="L26" i="59"/>
  <c r="L35" i="59"/>
  <c r="R46" i="59"/>
  <c r="I54" i="59"/>
  <c r="S61" i="59"/>
  <c r="T61" i="59" s="1"/>
  <c r="G66" i="59"/>
  <c r="K120" i="59"/>
  <c r="F21" i="59"/>
  <c r="G23" i="59"/>
  <c r="J25" i="59"/>
  <c r="L27" i="59"/>
  <c r="S28" i="59"/>
  <c r="N29" i="59"/>
  <c r="S34" i="59"/>
  <c r="T34" i="59" s="1"/>
  <c r="G40" i="59"/>
  <c r="O46" i="59"/>
  <c r="I58" i="59"/>
  <c r="G70" i="59"/>
  <c r="Q78" i="59"/>
  <c r="Q77" i="59" s="1"/>
  <c r="D38" i="59"/>
  <c r="L41" i="59"/>
  <c r="T41" i="59" s="1"/>
  <c r="P42" i="59"/>
  <c r="D46" i="59"/>
  <c r="L49" i="59"/>
  <c r="N58" i="59"/>
  <c r="L62" i="59"/>
  <c r="L70" i="59"/>
  <c r="D72" i="59"/>
  <c r="T76" i="59"/>
  <c r="N84" i="59"/>
  <c r="G96" i="59"/>
  <c r="R54" i="59"/>
  <c r="P67" i="59"/>
  <c r="G57" i="59"/>
  <c r="K58" i="59"/>
  <c r="S60" i="59"/>
  <c r="G65" i="59"/>
  <c r="I67" i="59"/>
  <c r="S70" i="59"/>
  <c r="G74" i="59"/>
  <c r="D78" i="59"/>
  <c r="L82" i="59"/>
  <c r="H84" i="59"/>
  <c r="L84" i="59" s="1"/>
  <c r="L85" i="59"/>
  <c r="S110" i="59"/>
  <c r="L116" i="59"/>
  <c r="D54" i="59"/>
  <c r="L57" i="59"/>
  <c r="P58" i="59"/>
  <c r="L65" i="59"/>
  <c r="N67" i="59"/>
  <c r="F72" i="59"/>
  <c r="J78" i="59"/>
  <c r="J77" i="59" s="1"/>
  <c r="L86" i="59"/>
  <c r="D120" i="59"/>
  <c r="S85" i="59"/>
  <c r="M84" i="59"/>
  <c r="G90" i="59"/>
  <c r="L100" i="59"/>
  <c r="G104" i="59"/>
  <c r="L111" i="59"/>
  <c r="K72" i="59"/>
  <c r="S74" i="59"/>
  <c r="G81" i="59"/>
  <c r="O84" i="59"/>
  <c r="G89" i="59"/>
  <c r="K106" i="59"/>
  <c r="G111" i="59"/>
  <c r="H120" i="59"/>
  <c r="L121" i="59"/>
  <c r="G93" i="59"/>
  <c r="S96" i="59"/>
  <c r="S108" i="59"/>
  <c r="I114" i="59"/>
  <c r="S357" i="49" s="1"/>
  <c r="T357" i="50" s="1"/>
  <c r="S117" i="59"/>
  <c r="AC360" i="49" s="1"/>
  <c r="AD360" i="50" s="1"/>
  <c r="AJ360" i="50" s="1"/>
  <c r="S104" i="59"/>
  <c r="M106" i="59"/>
  <c r="S107" i="59"/>
  <c r="G112" i="59"/>
  <c r="K114" i="59"/>
  <c r="U357" i="49" s="1"/>
  <c r="V357" i="50" s="1"/>
  <c r="S116" i="59"/>
  <c r="Q120" i="59"/>
  <c r="J106" i="59"/>
  <c r="L108" i="59"/>
  <c r="D114" i="59"/>
  <c r="N357" i="49" s="1"/>
  <c r="O357" i="50" s="1"/>
  <c r="L117" i="59"/>
  <c r="V360" i="49" s="1"/>
  <c r="W360" i="50" s="1"/>
  <c r="AI360" i="50" s="1"/>
  <c r="N120" i="59"/>
  <c r="G39" i="59"/>
  <c r="C38" i="59"/>
  <c r="T31" i="59"/>
  <c r="L92" i="59"/>
  <c r="H91" i="59"/>
  <c r="L91" i="59" s="1"/>
  <c r="G30" i="59"/>
  <c r="T30" i="59" s="1"/>
  <c r="C29" i="59"/>
  <c r="M20" i="59"/>
  <c r="G18" i="59"/>
  <c r="T18" i="59" s="1"/>
  <c r="C16" i="59"/>
  <c r="N21" i="59"/>
  <c r="S40" i="59"/>
  <c r="G50" i="59"/>
  <c r="T50" i="59" s="1"/>
  <c r="P38" i="59"/>
  <c r="R58" i="59"/>
  <c r="I72" i="59"/>
  <c r="P54" i="59"/>
  <c r="L83" i="59"/>
  <c r="H106" i="59"/>
  <c r="L106" i="59" s="1"/>
  <c r="L107" i="59"/>
  <c r="G86" i="59"/>
  <c r="L93" i="59"/>
  <c r="G85" i="59"/>
  <c r="T85" i="59" s="1"/>
  <c r="C84" i="59"/>
  <c r="G108" i="59"/>
  <c r="G117" i="59"/>
  <c r="Q360" i="49" s="1"/>
  <c r="R106" i="59"/>
  <c r="P114" i="59"/>
  <c r="Z357" i="49" s="1"/>
  <c r="AA357" i="50" s="1"/>
  <c r="S59" i="59"/>
  <c r="S22" i="59"/>
  <c r="E58" i="59"/>
  <c r="H16" i="59"/>
  <c r="J16" i="59"/>
  <c r="P21" i="59"/>
  <c r="P20" i="59" s="1"/>
  <c r="P15" i="59" s="1"/>
  <c r="L28" i="59"/>
  <c r="G35" i="59"/>
  <c r="R38" i="59"/>
  <c r="J42" i="59"/>
  <c r="J37" i="59" s="1"/>
  <c r="S47" i="59"/>
  <c r="M46" i="59"/>
  <c r="S81" i="59"/>
  <c r="R21" i="59"/>
  <c r="R20" i="59" s="1"/>
  <c r="G27" i="59"/>
  <c r="O37" i="59"/>
  <c r="J46" i="59"/>
  <c r="J52" i="59"/>
  <c r="F58" i="59"/>
  <c r="L60" i="59"/>
  <c r="H67" i="59"/>
  <c r="L68" i="59"/>
  <c r="S62" i="59"/>
  <c r="G69" i="59"/>
  <c r="S95" i="59"/>
  <c r="E114" i="59"/>
  <c r="O357" i="49" s="1"/>
  <c r="P357" i="50" s="1"/>
  <c r="L69" i="59"/>
  <c r="L80" i="59"/>
  <c r="T80" i="59" s="1"/>
  <c r="R84" i="59"/>
  <c r="R77" i="59" s="1"/>
  <c r="S87" i="59"/>
  <c r="S93" i="59"/>
  <c r="P106" i="59"/>
  <c r="C120" i="59"/>
  <c r="G120" i="59" s="1"/>
  <c r="G121" i="59"/>
  <c r="G73" i="59"/>
  <c r="C72" i="59"/>
  <c r="O78" i="59"/>
  <c r="O77" i="59" s="1"/>
  <c r="K84" i="59"/>
  <c r="L94" i="59"/>
  <c r="G95" i="59"/>
  <c r="S100" i="59"/>
  <c r="S109" i="59"/>
  <c r="G115" i="59"/>
  <c r="C114" i="59"/>
  <c r="M357" i="49" s="1"/>
  <c r="N357" i="50" s="1"/>
  <c r="S121" i="59"/>
  <c r="M120" i="59"/>
  <c r="L110" i="59"/>
  <c r="L122" i="59"/>
  <c r="T33" i="59"/>
  <c r="S73" i="59"/>
  <c r="M72" i="59"/>
  <c r="S55" i="59"/>
  <c r="M54" i="59"/>
  <c r="S48" i="59"/>
  <c r="Q42" i="59"/>
  <c r="Q37" i="59" s="1"/>
  <c r="S53" i="59"/>
  <c r="F46" i="59"/>
  <c r="G46" i="59" s="1"/>
  <c r="N42" i="59"/>
  <c r="N37" i="59" s="1"/>
  <c r="K29" i="59"/>
  <c r="I25" i="59"/>
  <c r="I20" i="59" s="1"/>
  <c r="G22" i="59"/>
  <c r="T22" i="59" s="1"/>
  <c r="C21" i="59"/>
  <c r="D16" i="59"/>
  <c r="G17" i="59"/>
  <c r="R16" i="59"/>
  <c r="D21" i="59"/>
  <c r="D20" i="59" s="1"/>
  <c r="P25" i="59"/>
  <c r="D29" i="59"/>
  <c r="L32" i="59"/>
  <c r="T32" i="59" s="1"/>
  <c r="S35" i="59"/>
  <c r="L73" i="59"/>
  <c r="H72" i="59"/>
  <c r="L72" i="59" s="1"/>
  <c r="F78" i="59"/>
  <c r="G19" i="59"/>
  <c r="J21" i="59"/>
  <c r="L23" i="59"/>
  <c r="S24" i="59"/>
  <c r="T24" i="59" s="1"/>
  <c r="N25" i="59"/>
  <c r="S25" i="59" s="1"/>
  <c r="R29" i="59"/>
  <c r="E38" i="59"/>
  <c r="E37" i="59" s="1"/>
  <c r="L40" i="59"/>
  <c r="G48" i="59"/>
  <c r="S49" i="59"/>
  <c r="Q54" i="59"/>
  <c r="Q52" i="59" s="1"/>
  <c r="S65" i="59"/>
  <c r="L39" i="59"/>
  <c r="H38" i="59"/>
  <c r="L47" i="59"/>
  <c r="H46" i="59"/>
  <c r="D67" i="59"/>
  <c r="N72" i="59"/>
  <c r="L53" i="59"/>
  <c r="J58" i="59"/>
  <c r="L76" i="59"/>
  <c r="F84" i="59"/>
  <c r="G116" i="59"/>
  <c r="T116" i="59" s="1"/>
  <c r="G55" i="59"/>
  <c r="C54" i="59"/>
  <c r="G54" i="59" s="1"/>
  <c r="O58" i="59"/>
  <c r="G63" i="59"/>
  <c r="S66" i="59"/>
  <c r="M67" i="59"/>
  <c r="S68" i="59"/>
  <c r="E72" i="59"/>
  <c r="E52" i="59" s="1"/>
  <c r="E124" i="59" s="1"/>
  <c r="O367" i="49" s="1"/>
  <c r="P367" i="50" s="1"/>
  <c r="L74" i="59"/>
  <c r="I78" i="59"/>
  <c r="I77" i="59" s="1"/>
  <c r="P84" i="59"/>
  <c r="C106" i="59"/>
  <c r="G107" i="59"/>
  <c r="L55" i="59"/>
  <c r="H54" i="59"/>
  <c r="L63" i="59"/>
  <c r="R67" i="59"/>
  <c r="Q72" i="59"/>
  <c r="L75" i="59"/>
  <c r="T75" i="59" s="1"/>
  <c r="P78" i="59"/>
  <c r="D84" i="59"/>
  <c r="L96" i="59"/>
  <c r="G88" i="59"/>
  <c r="T88" i="59" s="1"/>
  <c r="L90" i="59"/>
  <c r="O72" i="59"/>
  <c r="G79" i="59"/>
  <c r="T79" i="59" s="1"/>
  <c r="C78" i="59"/>
  <c r="S82" i="59"/>
  <c r="T82" i="59" s="1"/>
  <c r="G87" i="59"/>
  <c r="T87" i="59" s="1"/>
  <c r="S94" i="59"/>
  <c r="G102" i="59"/>
  <c r="G109" i="59"/>
  <c r="T109" i="59" s="1"/>
  <c r="Q114" i="59"/>
  <c r="AA357" i="49" s="1"/>
  <c r="AB357" i="50" s="1"/>
  <c r="G118" i="59"/>
  <c r="S122" i="59"/>
  <c r="Q106" i="59"/>
  <c r="G110" i="59"/>
  <c r="O114" i="59"/>
  <c r="Y357" i="49" s="1"/>
  <c r="Z357" i="50" s="1"/>
  <c r="G122" i="59"/>
  <c r="T122" i="59" s="1"/>
  <c r="L102" i="59"/>
  <c r="N106" i="59"/>
  <c r="L115" i="59"/>
  <c r="H114" i="59"/>
  <c r="R357" i="49" s="1"/>
  <c r="S357" i="50" s="1"/>
  <c r="R120" i="59"/>
  <c r="G47" i="59"/>
  <c r="M58" i="59"/>
  <c r="S55" i="58"/>
  <c r="M54" i="58"/>
  <c r="G26" i="58"/>
  <c r="C25" i="58"/>
  <c r="K21" i="58"/>
  <c r="G30" i="58"/>
  <c r="C29" i="58"/>
  <c r="Q25" i="58"/>
  <c r="H38" i="58"/>
  <c r="L39" i="58"/>
  <c r="G27" i="58"/>
  <c r="E21" i="58"/>
  <c r="G53" i="58"/>
  <c r="L27" i="58"/>
  <c r="O29" i="58"/>
  <c r="S43" i="58"/>
  <c r="M42" i="58"/>
  <c r="L22" i="58"/>
  <c r="H21" i="58"/>
  <c r="L32" i="58"/>
  <c r="S35" i="58"/>
  <c r="Q42" i="58"/>
  <c r="F29" i="58"/>
  <c r="L48" i="58"/>
  <c r="Q54" i="58"/>
  <c r="I58" i="58"/>
  <c r="T66" i="58"/>
  <c r="S117" i="58"/>
  <c r="AC234" i="49" s="1"/>
  <c r="AD234" i="50" s="1"/>
  <c r="O38" i="58"/>
  <c r="O37" i="58" s="1"/>
  <c r="G43" i="58"/>
  <c r="C42" i="58"/>
  <c r="S49" i="58"/>
  <c r="K58" i="58"/>
  <c r="O72" i="58"/>
  <c r="S86" i="58"/>
  <c r="L56" i="58"/>
  <c r="T56" i="58" s="1"/>
  <c r="N58" i="58"/>
  <c r="L66" i="58"/>
  <c r="F72" i="58"/>
  <c r="L76" i="58"/>
  <c r="F84" i="58"/>
  <c r="F77" i="58" s="1"/>
  <c r="P58" i="58"/>
  <c r="L65" i="58"/>
  <c r="N67" i="58"/>
  <c r="D72" i="58"/>
  <c r="L75" i="58"/>
  <c r="K84" i="58"/>
  <c r="C106" i="58"/>
  <c r="G107" i="58"/>
  <c r="E114" i="58"/>
  <c r="O231" i="49" s="1"/>
  <c r="P231" i="50" s="1"/>
  <c r="S82" i="58"/>
  <c r="S85" i="58"/>
  <c r="M84" i="58"/>
  <c r="G80" i="58"/>
  <c r="I84" i="58"/>
  <c r="I77" i="58" s="1"/>
  <c r="S88" i="58"/>
  <c r="G96" i="58"/>
  <c r="K106" i="58"/>
  <c r="C120" i="58"/>
  <c r="G121" i="58"/>
  <c r="L79" i="58"/>
  <c r="H78" i="58"/>
  <c r="L87" i="58"/>
  <c r="L98" i="58"/>
  <c r="Q106" i="58"/>
  <c r="G110" i="58"/>
  <c r="L94" i="58"/>
  <c r="E106" i="58"/>
  <c r="S111" i="58"/>
  <c r="L104" i="58"/>
  <c r="P106" i="58"/>
  <c r="J114" i="58"/>
  <c r="T231" i="49" s="1"/>
  <c r="U231" i="50" s="1"/>
  <c r="L116" i="58"/>
  <c r="R106" i="58"/>
  <c r="L112" i="58"/>
  <c r="P114" i="58"/>
  <c r="Z231" i="49" s="1"/>
  <c r="AA231" i="50" s="1"/>
  <c r="F120" i="58"/>
  <c r="C21" i="58"/>
  <c r="G22" i="58"/>
  <c r="G18" i="58"/>
  <c r="C67" i="58"/>
  <c r="G68" i="58"/>
  <c r="O25" i="58"/>
  <c r="O20" i="58" s="1"/>
  <c r="O15" i="58" s="1"/>
  <c r="L53" i="58"/>
  <c r="L30" i="58"/>
  <c r="H29" i="58"/>
  <c r="G19" i="58"/>
  <c r="G76" i="58"/>
  <c r="S28" i="58"/>
  <c r="I25" i="58"/>
  <c r="Q21" i="58"/>
  <c r="Q20" i="58" s="1"/>
  <c r="G24" i="58"/>
  <c r="Q16" i="58"/>
  <c r="S26" i="58"/>
  <c r="M25" i="58"/>
  <c r="D38" i="58"/>
  <c r="L45" i="58"/>
  <c r="G49" i="58"/>
  <c r="S53" i="58"/>
  <c r="S59" i="58"/>
  <c r="M58" i="58"/>
  <c r="G64" i="58"/>
  <c r="S75" i="58"/>
  <c r="Q114" i="58"/>
  <c r="AA231" i="49" s="1"/>
  <c r="AB231" i="50" s="1"/>
  <c r="J21" i="58"/>
  <c r="J20" i="58" s="1"/>
  <c r="L23" i="58"/>
  <c r="N25" i="58"/>
  <c r="S31" i="58"/>
  <c r="G44" i="58"/>
  <c r="E46" i="58"/>
  <c r="G73" i="58"/>
  <c r="C72" i="58"/>
  <c r="J16" i="58"/>
  <c r="L18" i="58"/>
  <c r="P21" i="58"/>
  <c r="D25" i="58"/>
  <c r="L28" i="58"/>
  <c r="S32" i="58"/>
  <c r="Q46" i="58"/>
  <c r="S50" i="58"/>
  <c r="E67" i="58"/>
  <c r="K72" i="58"/>
  <c r="S96" i="58"/>
  <c r="J29" i="58"/>
  <c r="L31" i="58"/>
  <c r="F38" i="58"/>
  <c r="J42" i="58"/>
  <c r="L44" i="58"/>
  <c r="N46" i="58"/>
  <c r="S48" i="58"/>
  <c r="Q58" i="58"/>
  <c r="G62" i="58"/>
  <c r="G70" i="58"/>
  <c r="E72" i="58"/>
  <c r="L86" i="58"/>
  <c r="T86" i="58" s="1"/>
  <c r="G98" i="58"/>
  <c r="T98" i="58" s="1"/>
  <c r="G41" i="58"/>
  <c r="K42" i="58"/>
  <c r="S44" i="58"/>
  <c r="S62" i="58"/>
  <c r="I67" i="58"/>
  <c r="S70" i="58"/>
  <c r="L49" i="58"/>
  <c r="N54" i="58"/>
  <c r="R58" i="58"/>
  <c r="L64" i="58"/>
  <c r="J72" i="58"/>
  <c r="L74" i="58"/>
  <c r="Q84" i="58"/>
  <c r="Q77" i="58" s="1"/>
  <c r="S93" i="58"/>
  <c r="G100" i="58"/>
  <c r="T100" i="58" s="1"/>
  <c r="G116" i="58"/>
  <c r="L55" i="58"/>
  <c r="H54" i="58"/>
  <c r="L63" i="58"/>
  <c r="R67" i="58"/>
  <c r="L73" i="58"/>
  <c r="H72" i="58"/>
  <c r="G89" i="58"/>
  <c r="G94" i="58"/>
  <c r="N78" i="58"/>
  <c r="R84" i="58"/>
  <c r="G87" i="58"/>
  <c r="S90" i="58"/>
  <c r="S100" i="58"/>
  <c r="G118" i="58"/>
  <c r="E78" i="58"/>
  <c r="E77" i="58" s="1"/>
  <c r="L80" i="58"/>
  <c r="S83" i="58"/>
  <c r="N84" i="58"/>
  <c r="C91" i="58"/>
  <c r="G91" i="58" s="1"/>
  <c r="G92" i="58"/>
  <c r="S115" i="58"/>
  <c r="M114" i="58"/>
  <c r="W231" i="49" s="1"/>
  <c r="X231" i="50" s="1"/>
  <c r="P78" i="58"/>
  <c r="P77" i="58" s="1"/>
  <c r="L85" i="58"/>
  <c r="H84" i="58"/>
  <c r="L95" i="58"/>
  <c r="S104" i="58"/>
  <c r="G115" i="58"/>
  <c r="C114" i="58"/>
  <c r="M231" i="49" s="1"/>
  <c r="N231" i="50" s="1"/>
  <c r="Q120" i="58"/>
  <c r="L92" i="58"/>
  <c r="H91" i="58"/>
  <c r="L91" i="58" s="1"/>
  <c r="M106" i="58"/>
  <c r="S107" i="58"/>
  <c r="G112" i="58"/>
  <c r="T112" i="58" s="1"/>
  <c r="S116" i="58"/>
  <c r="L111" i="58"/>
  <c r="N114" i="58"/>
  <c r="X231" i="49" s="1"/>
  <c r="Y231" i="50" s="1"/>
  <c r="D120" i="58"/>
  <c r="F106" i="58"/>
  <c r="L110" i="58"/>
  <c r="J120" i="58"/>
  <c r="L122" i="58"/>
  <c r="H46" i="58"/>
  <c r="L47" i="58"/>
  <c r="S17" i="58"/>
  <c r="M16" i="58"/>
  <c r="H42" i="58"/>
  <c r="L43" i="58"/>
  <c r="I20" i="58"/>
  <c r="G31" i="58"/>
  <c r="T31" i="58" s="1"/>
  <c r="G35" i="58"/>
  <c r="E25" i="58"/>
  <c r="G23" i="58"/>
  <c r="L19" i="58"/>
  <c r="G33" i="58"/>
  <c r="T33" i="58" s="1"/>
  <c r="S39" i="58"/>
  <c r="M38" i="58"/>
  <c r="S47" i="58"/>
  <c r="M46" i="58"/>
  <c r="S46" i="58" s="1"/>
  <c r="M67" i="58"/>
  <c r="S68" i="58"/>
  <c r="S92" i="58"/>
  <c r="M91" i="58"/>
  <c r="S91" i="58" s="1"/>
  <c r="L26" i="58"/>
  <c r="H25" i="58"/>
  <c r="S41" i="58"/>
  <c r="J38" i="58"/>
  <c r="L40" i="58"/>
  <c r="M72" i="58"/>
  <c r="S73" i="58"/>
  <c r="G39" i="58"/>
  <c r="C38" i="58"/>
  <c r="G47" i="58"/>
  <c r="C46" i="58"/>
  <c r="C54" i="58"/>
  <c r="G54" i="58" s="1"/>
  <c r="G55" i="58"/>
  <c r="G63" i="58"/>
  <c r="G71" i="58"/>
  <c r="S74" i="58"/>
  <c r="L62" i="58"/>
  <c r="L70" i="58"/>
  <c r="R77" i="58"/>
  <c r="D58" i="58"/>
  <c r="L61" i="58"/>
  <c r="P72" i="58"/>
  <c r="M78" i="58"/>
  <c r="S79" i="58"/>
  <c r="S94" i="58"/>
  <c r="S80" i="58"/>
  <c r="G88" i="58"/>
  <c r="L83" i="58"/>
  <c r="L93" i="58"/>
  <c r="T93" i="58" s="1"/>
  <c r="K114" i="58"/>
  <c r="U231" i="49" s="1"/>
  <c r="V231" i="50" s="1"/>
  <c r="L90" i="58"/>
  <c r="G108" i="58"/>
  <c r="T117" i="58"/>
  <c r="AD234" i="49" s="1"/>
  <c r="AE234" i="50" s="1"/>
  <c r="H120" i="58"/>
  <c r="L121" i="58"/>
  <c r="J106" i="58"/>
  <c r="L108" i="58"/>
  <c r="D114" i="58"/>
  <c r="N231" i="49" s="1"/>
  <c r="O231" i="50" s="1"/>
  <c r="N120" i="58"/>
  <c r="E58" i="58"/>
  <c r="P42" i="58"/>
  <c r="E29" i="58"/>
  <c r="K25" i="58"/>
  <c r="G28" i="58"/>
  <c r="S23" i="58"/>
  <c r="G60" i="58"/>
  <c r="P37" i="58"/>
  <c r="S33" i="58"/>
  <c r="M29" i="58"/>
  <c r="S30" i="58"/>
  <c r="C16" i="58"/>
  <c r="G17" i="58"/>
  <c r="G34" i="58"/>
  <c r="T34" i="58" s="1"/>
  <c r="K29" i="58"/>
  <c r="S19" i="58"/>
  <c r="S22" i="58"/>
  <c r="M21" i="58"/>
  <c r="D46" i="58"/>
  <c r="Q72" i="58"/>
  <c r="H16" i="58"/>
  <c r="L17" i="58"/>
  <c r="R21" i="58"/>
  <c r="R20" i="58" s="1"/>
  <c r="F25" i="58"/>
  <c r="F20" i="58" s="1"/>
  <c r="F15" i="58" s="1"/>
  <c r="I29" i="58"/>
  <c r="G40" i="58"/>
  <c r="E42" i="58"/>
  <c r="E37" i="58" s="1"/>
  <c r="G48" i="58"/>
  <c r="O58" i="58"/>
  <c r="R16" i="58"/>
  <c r="D21" i="58"/>
  <c r="D20" i="58" s="1"/>
  <c r="L24" i="58"/>
  <c r="P25" i="58"/>
  <c r="Q29" i="58"/>
  <c r="G32" i="58"/>
  <c r="Q38" i="58"/>
  <c r="I42" i="58"/>
  <c r="S45" i="58"/>
  <c r="O54" i="58"/>
  <c r="T61" i="58"/>
  <c r="S89" i="58"/>
  <c r="R29" i="58"/>
  <c r="L35" i="58"/>
  <c r="N38" i="58"/>
  <c r="N37" i="58" s="1"/>
  <c r="R42" i="58"/>
  <c r="F46" i="58"/>
  <c r="I54" i="58"/>
  <c r="S57" i="58"/>
  <c r="T57" i="58" s="1"/>
  <c r="S65" i="58"/>
  <c r="G74" i="58"/>
  <c r="K38" i="58"/>
  <c r="S40" i="58"/>
  <c r="G45" i="58"/>
  <c r="K46" i="58"/>
  <c r="K54" i="58"/>
  <c r="C58" i="58"/>
  <c r="G58" i="58" s="1"/>
  <c r="G59" i="58"/>
  <c r="G75" i="58"/>
  <c r="K78" i="58"/>
  <c r="J84" i="58"/>
  <c r="J77" i="58" s="1"/>
  <c r="F54" i="58"/>
  <c r="J58" i="58"/>
  <c r="L60" i="58"/>
  <c r="H67" i="58"/>
  <c r="L67" i="58" s="1"/>
  <c r="L68" i="58"/>
  <c r="R72" i="58"/>
  <c r="S87" i="58"/>
  <c r="G90" i="58"/>
  <c r="T90" i="58" s="1"/>
  <c r="L59" i="58"/>
  <c r="H58" i="58"/>
  <c r="J67" i="58"/>
  <c r="L69" i="58"/>
  <c r="T69" i="58" s="1"/>
  <c r="G79" i="58"/>
  <c r="C78" i="58"/>
  <c r="L82" i="58"/>
  <c r="G95" i="58"/>
  <c r="T95" i="58" s="1"/>
  <c r="S102" i="58"/>
  <c r="G109" i="58"/>
  <c r="I114" i="58"/>
  <c r="S231" i="49" s="1"/>
  <c r="T231" i="50" s="1"/>
  <c r="S122" i="58"/>
  <c r="O78" i="58"/>
  <c r="O77" i="58" s="1"/>
  <c r="G85" i="58"/>
  <c r="C84" i="58"/>
  <c r="L88" i="58"/>
  <c r="S95" i="58"/>
  <c r="G111" i="58"/>
  <c r="T111" i="58" s="1"/>
  <c r="D78" i="58"/>
  <c r="D77" i="58" s="1"/>
  <c r="L81" i="58"/>
  <c r="T81" i="58" s="1"/>
  <c r="L89" i="58"/>
  <c r="I106" i="58"/>
  <c r="S109" i="58"/>
  <c r="S118" i="58"/>
  <c r="L96" i="58"/>
  <c r="O114" i="58"/>
  <c r="Y231" i="49" s="1"/>
  <c r="Z231" i="50" s="1"/>
  <c r="S121" i="58"/>
  <c r="M120" i="58"/>
  <c r="S120" i="58" s="1"/>
  <c r="L107" i="58"/>
  <c r="H106" i="58"/>
  <c r="F114" i="58"/>
  <c r="P231" i="49" s="1"/>
  <c r="Q231" i="50" s="1"/>
  <c r="L118" i="58"/>
  <c r="P120" i="58"/>
  <c r="N106" i="58"/>
  <c r="L115" i="58"/>
  <c r="H114" i="58"/>
  <c r="R120" i="58"/>
  <c r="AJ235" i="50"/>
  <c r="AJ161" i="50"/>
  <c r="AH123" i="50"/>
  <c r="AI274" i="50"/>
  <c r="AI272" i="50"/>
  <c r="AI270" i="50"/>
  <c r="AI268" i="50"/>
  <c r="AI266" i="50"/>
  <c r="AI264" i="50"/>
  <c r="AI262" i="50"/>
  <c r="AI260" i="50"/>
  <c r="AI258" i="50"/>
  <c r="AI256" i="50"/>
  <c r="AI254" i="50"/>
  <c r="AI252" i="50"/>
  <c r="AI250" i="50"/>
  <c r="AI248" i="50"/>
  <c r="AI246" i="50"/>
  <c r="AI244" i="50"/>
  <c r="AI242" i="50"/>
  <c r="AI240" i="50"/>
  <c r="AJ274" i="50"/>
  <c r="AH274" i="50"/>
  <c r="AJ272" i="50"/>
  <c r="AH272" i="50"/>
  <c r="AJ270" i="50"/>
  <c r="AH270" i="50"/>
  <c r="AJ268" i="50"/>
  <c r="AH268" i="50"/>
  <c r="AJ266" i="50"/>
  <c r="AH266" i="50"/>
  <c r="AJ264" i="50"/>
  <c r="AH264" i="50"/>
  <c r="AJ262" i="50"/>
  <c r="AH262" i="50"/>
  <c r="AJ260" i="50"/>
  <c r="AH260" i="50"/>
  <c r="AJ258" i="50"/>
  <c r="AH258" i="50"/>
  <c r="AJ256" i="50"/>
  <c r="AH256" i="50"/>
  <c r="AJ254" i="50"/>
  <c r="AH254" i="50"/>
  <c r="AJ252" i="50"/>
  <c r="AH252" i="50"/>
  <c r="AJ250" i="50"/>
  <c r="AH250" i="50"/>
  <c r="AJ248" i="50"/>
  <c r="AH248" i="50"/>
  <c r="AJ246" i="50"/>
  <c r="AH246" i="50"/>
  <c r="AJ244" i="50"/>
  <c r="AH244" i="50"/>
  <c r="AJ242" i="50"/>
  <c r="AH242" i="50"/>
  <c r="AJ240" i="50"/>
  <c r="AH240" i="50"/>
  <c r="AJ238" i="50"/>
  <c r="AH238" i="50"/>
  <c r="AJ236" i="50"/>
  <c r="AH236" i="50"/>
  <c r="AJ234" i="50"/>
  <c r="AJ232" i="50"/>
  <c r="AJ230" i="50"/>
  <c r="AH228" i="50"/>
  <c r="AH226" i="50"/>
  <c r="AH224" i="50"/>
  <c r="AH222" i="50"/>
  <c r="AJ218" i="50"/>
  <c r="AH216" i="50"/>
  <c r="AJ214" i="50"/>
  <c r="AH212" i="50"/>
  <c r="AJ210" i="50"/>
  <c r="AJ208" i="50"/>
  <c r="AJ204" i="50"/>
  <c r="AJ202" i="50"/>
  <c r="AJ200" i="50"/>
  <c r="AJ196" i="50"/>
  <c r="AH196" i="50"/>
  <c r="AJ194" i="50"/>
  <c r="AH194" i="50"/>
  <c r="AJ192" i="50"/>
  <c r="AH192" i="50"/>
  <c r="AJ190" i="50"/>
  <c r="AH190" i="50"/>
  <c r="AJ188" i="50"/>
  <c r="AH188" i="50"/>
  <c r="AJ186" i="50"/>
  <c r="AH186" i="50"/>
  <c r="AJ184" i="50"/>
  <c r="AH184" i="50"/>
  <c r="AJ182" i="50"/>
  <c r="AH182" i="50"/>
  <c r="AJ180" i="50"/>
  <c r="AH180" i="50"/>
  <c r="AJ178" i="50"/>
  <c r="AH178" i="50"/>
  <c r="AJ176" i="50"/>
  <c r="AH176" i="50"/>
  <c r="AJ174" i="50"/>
  <c r="AH174" i="50"/>
  <c r="AJ172" i="50"/>
  <c r="AH172" i="50"/>
  <c r="AJ170" i="50"/>
  <c r="AH170" i="50"/>
  <c r="AJ168" i="50"/>
  <c r="AH168" i="50"/>
  <c r="AJ166" i="50"/>
  <c r="AH166" i="50"/>
  <c r="AJ164" i="50"/>
  <c r="AH164" i="50"/>
  <c r="AJ162" i="50"/>
  <c r="AH162" i="50"/>
  <c r="AJ160" i="50"/>
  <c r="AH160" i="50"/>
  <c r="AJ158" i="50"/>
  <c r="AH158" i="50"/>
  <c r="AJ156" i="50"/>
  <c r="AH156" i="50"/>
  <c r="AJ154" i="50"/>
  <c r="AH154" i="50"/>
  <c r="AJ152" i="50"/>
  <c r="AH152" i="50"/>
  <c r="AJ150" i="50"/>
  <c r="AH150" i="50"/>
  <c r="AJ148" i="50"/>
  <c r="AH148" i="50"/>
  <c r="AJ146" i="50"/>
  <c r="AH146" i="50"/>
  <c r="AJ144" i="50"/>
  <c r="AH144" i="50"/>
  <c r="AJ142" i="50"/>
  <c r="AH142" i="50"/>
  <c r="AJ140" i="50"/>
  <c r="AH140" i="50"/>
  <c r="AJ138" i="50"/>
  <c r="AH138" i="50"/>
  <c r="AJ136" i="50"/>
  <c r="AH136" i="50"/>
  <c r="AJ134" i="50"/>
  <c r="AH134" i="50"/>
  <c r="AJ132" i="50"/>
  <c r="AH132" i="50"/>
  <c r="AJ130" i="50"/>
  <c r="AH130" i="50"/>
  <c r="AJ128" i="50"/>
  <c r="AH234" i="50"/>
  <c r="AH232" i="50"/>
  <c r="AH230" i="50"/>
  <c r="AJ228" i="50"/>
  <c r="AJ226" i="50"/>
  <c r="AJ224" i="50"/>
  <c r="AJ222" i="50"/>
  <c r="AJ220" i="50"/>
  <c r="AH220" i="50"/>
  <c r="AH218" i="50"/>
  <c r="AJ216" i="50"/>
  <c r="AH214" i="50"/>
  <c r="AJ212" i="50"/>
  <c r="AH210" i="50"/>
  <c r="AH208" i="50"/>
  <c r="AJ206" i="50"/>
  <c r="AH206" i="50"/>
  <c r="AH204" i="50"/>
  <c r="AH202" i="50"/>
  <c r="AH200" i="50"/>
  <c r="AJ198" i="50"/>
  <c r="AH198" i="50"/>
  <c r="AI275" i="50"/>
  <c r="AI273" i="50"/>
  <c r="AI271" i="50"/>
  <c r="AI269" i="50"/>
  <c r="AI267" i="50"/>
  <c r="AI265" i="50"/>
  <c r="AI263" i="50"/>
  <c r="AI261" i="50"/>
  <c r="AI259" i="50"/>
  <c r="AI257" i="50"/>
  <c r="AI255" i="50"/>
  <c r="AI253" i="50"/>
  <c r="AI251" i="50"/>
  <c r="AI249" i="50"/>
  <c r="AI247" i="50"/>
  <c r="AI245" i="50"/>
  <c r="AI243" i="50"/>
  <c r="AI239" i="50"/>
  <c r="AI237" i="50"/>
  <c r="AI235" i="50"/>
  <c r="AI233" i="50"/>
  <c r="AI229" i="50"/>
  <c r="AI227" i="50"/>
  <c r="AI225" i="50"/>
  <c r="AI223" i="50"/>
  <c r="AI221" i="50"/>
  <c r="AI219" i="50"/>
  <c r="AI217" i="50"/>
  <c r="AI215" i="50"/>
  <c r="AI213" i="50"/>
  <c r="AI211" i="50"/>
  <c r="AI209" i="50"/>
  <c r="AI207" i="50"/>
  <c r="AI205" i="50"/>
  <c r="AI203" i="50"/>
  <c r="AI201" i="50"/>
  <c r="AI199" i="50"/>
  <c r="AI197" i="50"/>
  <c r="AI195" i="50"/>
  <c r="AI193" i="50"/>
  <c r="AI191" i="50"/>
  <c r="AI189" i="50"/>
  <c r="AI187" i="50"/>
  <c r="AI185" i="50"/>
  <c r="AI183" i="50"/>
  <c r="AI181" i="50"/>
  <c r="AI179" i="50"/>
  <c r="AI177" i="50"/>
  <c r="AI175" i="50"/>
  <c r="AI173" i="50"/>
  <c r="AI171" i="50"/>
  <c r="AI169" i="50"/>
  <c r="AI167" i="50"/>
  <c r="AI165" i="50"/>
  <c r="AI163" i="50"/>
  <c r="AI161" i="50"/>
  <c r="AI238" i="50"/>
  <c r="AI236" i="50"/>
  <c r="AI234" i="50"/>
  <c r="AI232" i="50"/>
  <c r="AI230" i="50"/>
  <c r="AI228" i="50"/>
  <c r="AI226" i="50"/>
  <c r="AI224" i="50"/>
  <c r="AI222" i="50"/>
  <c r="AI220" i="50"/>
  <c r="AI218" i="50"/>
  <c r="AI216" i="50"/>
  <c r="AI214" i="50"/>
  <c r="AI212" i="50"/>
  <c r="AI210" i="50"/>
  <c r="AI208" i="50"/>
  <c r="AI206" i="50"/>
  <c r="AI204" i="50"/>
  <c r="AI202" i="50"/>
  <c r="AI200" i="50"/>
  <c r="AI198" i="50"/>
  <c r="AI196" i="50"/>
  <c r="AI194" i="50"/>
  <c r="AI192" i="50"/>
  <c r="AI190" i="50"/>
  <c r="AI188" i="50"/>
  <c r="AI186" i="50"/>
  <c r="AI184" i="50"/>
  <c r="AI182" i="50"/>
  <c r="AI180" i="50"/>
  <c r="AI178" i="50"/>
  <c r="AI176" i="50"/>
  <c r="AI174" i="50"/>
  <c r="AI172" i="50"/>
  <c r="AI170" i="50"/>
  <c r="AI168" i="50"/>
  <c r="AI166" i="50"/>
  <c r="AI164" i="50"/>
  <c r="AI162" i="50"/>
  <c r="AI160" i="50"/>
  <c r="AI158" i="50"/>
  <c r="AI156" i="50"/>
  <c r="AI154" i="50"/>
  <c r="AI152" i="50"/>
  <c r="AI150" i="50"/>
  <c r="AI148" i="50"/>
  <c r="AI146" i="50"/>
  <c r="AI144" i="50"/>
  <c r="AI142" i="50"/>
  <c r="AI140" i="50"/>
  <c r="AI138" i="50"/>
  <c r="AI136" i="50"/>
  <c r="AI134" i="50"/>
  <c r="AI132" i="50"/>
  <c r="AI130" i="50"/>
  <c r="AI128" i="50"/>
  <c r="AI126" i="50"/>
  <c r="AI124" i="50"/>
  <c r="AI122" i="50"/>
  <c r="AI120" i="50"/>
  <c r="AI118" i="50"/>
  <c r="AI116" i="50"/>
  <c r="AJ114" i="50"/>
  <c r="AH114" i="50"/>
  <c r="AJ110" i="50"/>
  <c r="AH110" i="50"/>
  <c r="AJ104" i="50"/>
  <c r="AH104" i="50"/>
  <c r="AJ96" i="50"/>
  <c r="AH96" i="50"/>
  <c r="AJ94" i="50"/>
  <c r="AH94" i="50"/>
  <c r="AJ92" i="50"/>
  <c r="AH92" i="50"/>
  <c r="AJ90" i="50"/>
  <c r="AH90" i="50"/>
  <c r="AJ88" i="50"/>
  <c r="AH88" i="50"/>
  <c r="AJ42" i="50"/>
  <c r="AH42" i="50"/>
  <c r="AH128" i="50"/>
  <c r="AJ126" i="50"/>
  <c r="AH126" i="50"/>
  <c r="AJ124" i="50"/>
  <c r="AH124" i="50"/>
  <c r="AJ122" i="50"/>
  <c r="AH122" i="50"/>
  <c r="AJ120" i="50"/>
  <c r="AH120" i="50"/>
  <c r="AJ118" i="50"/>
  <c r="AH118" i="50"/>
  <c r="AJ116" i="50"/>
  <c r="AI27" i="50"/>
  <c r="AI159" i="50"/>
  <c r="AI157" i="50"/>
  <c r="AI155" i="50"/>
  <c r="AI153" i="50"/>
  <c r="AI151" i="50"/>
  <c r="AI149" i="50"/>
  <c r="AI147" i="50"/>
  <c r="AI145" i="50"/>
  <c r="AI143" i="50"/>
  <c r="AI141" i="50"/>
  <c r="AI139" i="50"/>
  <c r="AI137" i="50"/>
  <c r="AI135" i="50"/>
  <c r="AI133" i="50"/>
  <c r="AI131" i="50"/>
  <c r="AI129" i="50"/>
  <c r="AI127" i="50"/>
  <c r="AI125" i="50"/>
  <c r="AI123" i="50"/>
  <c r="AI121" i="50"/>
  <c r="AI119" i="50"/>
  <c r="AJ27" i="50"/>
  <c r="AH27" i="50"/>
  <c r="L114" i="58" l="1"/>
  <c r="V231" i="49" s="1"/>
  <c r="W231" i="50" s="1"/>
  <c r="R231" i="49"/>
  <c r="S231" i="50" s="1"/>
  <c r="R360" i="50"/>
  <c r="AF360" i="49"/>
  <c r="R486" i="50"/>
  <c r="T117" i="60"/>
  <c r="AD486" i="49" s="1"/>
  <c r="AE486" i="50" s="1"/>
  <c r="V486" i="49"/>
  <c r="W486" i="50" s="1"/>
  <c r="AI486" i="50" s="1"/>
  <c r="T117" i="61"/>
  <c r="AD612" i="49" s="1"/>
  <c r="AE612" i="50" s="1"/>
  <c r="Q612" i="49"/>
  <c r="F124" i="61"/>
  <c r="P619" i="49" s="1"/>
  <c r="Q619" i="50" s="1"/>
  <c r="D20" i="61"/>
  <c r="D15" i="61" s="1"/>
  <c r="Q52" i="61"/>
  <c r="G106" i="61"/>
  <c r="T34" i="61"/>
  <c r="E52" i="61"/>
  <c r="K77" i="61"/>
  <c r="K52" i="61" s="1"/>
  <c r="K124" i="61" s="1"/>
  <c r="U619" i="49" s="1"/>
  <c r="V619" i="50" s="1"/>
  <c r="R52" i="61"/>
  <c r="T19" i="61"/>
  <c r="T28" i="61"/>
  <c r="N77" i="61"/>
  <c r="N52" i="61" s="1"/>
  <c r="T94" i="61"/>
  <c r="J15" i="61"/>
  <c r="L67" i="61"/>
  <c r="T100" i="61"/>
  <c r="T86" i="61"/>
  <c r="T65" i="61"/>
  <c r="E15" i="61"/>
  <c r="T59" i="61"/>
  <c r="T93" i="61"/>
  <c r="R20" i="61"/>
  <c r="R15" i="61" s="1"/>
  <c r="O37" i="61"/>
  <c r="P15" i="61"/>
  <c r="P124" i="61" s="1"/>
  <c r="Z619" i="49" s="1"/>
  <c r="AA619" i="50" s="1"/>
  <c r="G72" i="61"/>
  <c r="T118" i="61"/>
  <c r="T80" i="61"/>
  <c r="S42" i="61"/>
  <c r="T35" i="61"/>
  <c r="T22" i="61"/>
  <c r="T32" i="61"/>
  <c r="L114" i="61"/>
  <c r="V609" i="49" s="1"/>
  <c r="W609" i="50" s="1"/>
  <c r="AI609" i="50" s="1"/>
  <c r="T92" i="61"/>
  <c r="T74" i="61"/>
  <c r="T39" i="61"/>
  <c r="T64" i="61"/>
  <c r="L29" i="61"/>
  <c r="T24" i="61"/>
  <c r="T115" i="61"/>
  <c r="T79" i="61"/>
  <c r="T89" i="60"/>
  <c r="S84" i="60"/>
  <c r="R77" i="60"/>
  <c r="L46" i="60"/>
  <c r="L29" i="60"/>
  <c r="T112" i="60"/>
  <c r="T76" i="60"/>
  <c r="I52" i="60"/>
  <c r="O52" i="60"/>
  <c r="L106" i="60"/>
  <c r="N52" i="60"/>
  <c r="Q52" i="60"/>
  <c r="K52" i="60"/>
  <c r="T23" i="60"/>
  <c r="T107" i="60"/>
  <c r="T80" i="60"/>
  <c r="L25" i="60"/>
  <c r="T50" i="60"/>
  <c r="T100" i="60"/>
  <c r="T73" i="60"/>
  <c r="P37" i="60"/>
  <c r="G29" i="60"/>
  <c r="P52" i="60"/>
  <c r="T81" i="60"/>
  <c r="D37" i="60"/>
  <c r="L67" i="60"/>
  <c r="D52" i="60"/>
  <c r="T64" i="60"/>
  <c r="R52" i="60"/>
  <c r="T63" i="60"/>
  <c r="K77" i="60"/>
  <c r="F37" i="59"/>
  <c r="T102" i="59"/>
  <c r="T94" i="59"/>
  <c r="T93" i="59"/>
  <c r="K15" i="59"/>
  <c r="G67" i="59"/>
  <c r="T67" i="59" s="1"/>
  <c r="O52" i="59"/>
  <c r="L114" i="59"/>
  <c r="V357" i="49" s="1"/>
  <c r="W357" i="50" s="1"/>
  <c r="AI357" i="50" s="1"/>
  <c r="L54" i="59"/>
  <c r="T118" i="59"/>
  <c r="S67" i="59"/>
  <c r="P37" i="59"/>
  <c r="T110" i="59"/>
  <c r="L46" i="59"/>
  <c r="K77" i="59"/>
  <c r="T28" i="59"/>
  <c r="T62" i="59"/>
  <c r="T70" i="59"/>
  <c r="T66" i="59"/>
  <c r="T83" i="59"/>
  <c r="T91" i="59"/>
  <c r="T108" i="59"/>
  <c r="S21" i="59"/>
  <c r="G29" i="59"/>
  <c r="T111" i="59"/>
  <c r="T81" i="59"/>
  <c r="T74" i="59"/>
  <c r="T60" i="59"/>
  <c r="R52" i="59"/>
  <c r="T49" i="59"/>
  <c r="J52" i="58"/>
  <c r="T40" i="58"/>
  <c r="Q15" i="58"/>
  <c r="G67" i="58"/>
  <c r="T67" i="58" s="1"/>
  <c r="F52" i="58"/>
  <c r="T102" i="58"/>
  <c r="T79" i="58"/>
  <c r="T59" i="58"/>
  <c r="T45" i="58"/>
  <c r="T65" i="58"/>
  <c r="R37" i="58"/>
  <c r="I37" i="58"/>
  <c r="I124" i="58" s="1"/>
  <c r="S241" i="49" s="1"/>
  <c r="T241" i="50" s="1"/>
  <c r="O52" i="58"/>
  <c r="I15" i="58"/>
  <c r="E52" i="58"/>
  <c r="T108" i="58"/>
  <c r="T55" i="58"/>
  <c r="L46" i="58"/>
  <c r="T115" i="58"/>
  <c r="T92" i="58"/>
  <c r="R52" i="58"/>
  <c r="T76" i="58"/>
  <c r="T122" i="58"/>
  <c r="T73" i="58"/>
  <c r="O124" i="58"/>
  <c r="Y241" i="49" s="1"/>
  <c r="Z241" i="50" s="1"/>
  <c r="G120" i="58"/>
  <c r="I52" i="58"/>
  <c r="G25" i="58"/>
  <c r="D52" i="58"/>
  <c r="G84" i="58"/>
  <c r="T82" i="58"/>
  <c r="D15" i="58"/>
  <c r="T60" i="58"/>
  <c r="L120" i="58"/>
  <c r="P52" i="58"/>
  <c r="T71" i="58"/>
  <c r="T23" i="58"/>
  <c r="F37" i="58"/>
  <c r="T68" i="58"/>
  <c r="T104" i="58"/>
  <c r="T110" i="58"/>
  <c r="T43" i="58"/>
  <c r="S16" i="61"/>
  <c r="T27" i="61"/>
  <c r="G16" i="61"/>
  <c r="G21" i="61"/>
  <c r="C20" i="61"/>
  <c r="T96" i="61"/>
  <c r="G120" i="61"/>
  <c r="T120" i="61" s="1"/>
  <c r="J77" i="61"/>
  <c r="J52" i="61" s="1"/>
  <c r="J124" i="61" s="1"/>
  <c r="T619" i="49" s="1"/>
  <c r="U619" i="50" s="1"/>
  <c r="L38" i="61"/>
  <c r="H37" i="61"/>
  <c r="L37" i="61" s="1"/>
  <c r="S21" i="61"/>
  <c r="M20" i="61"/>
  <c r="S20" i="61" s="1"/>
  <c r="E124" i="61"/>
  <c r="O619" i="49" s="1"/>
  <c r="P619" i="50" s="1"/>
  <c r="T111" i="61"/>
  <c r="T88" i="61"/>
  <c r="T45" i="61"/>
  <c r="S25" i="61"/>
  <c r="T25" i="61" s="1"/>
  <c r="G46" i="61"/>
  <c r="T90" i="61"/>
  <c r="Q37" i="61"/>
  <c r="Q124" i="61" s="1"/>
  <c r="AA619" i="49" s="1"/>
  <c r="AB619" i="50" s="1"/>
  <c r="T82" i="61"/>
  <c r="L54" i="61"/>
  <c r="T116" i="61"/>
  <c r="S67" i="61"/>
  <c r="T17" i="61"/>
  <c r="L21" i="61"/>
  <c r="H20" i="61"/>
  <c r="L20" i="61" s="1"/>
  <c r="T107" i="61"/>
  <c r="G29" i="61"/>
  <c r="T29" i="61" s="1"/>
  <c r="L120" i="61"/>
  <c r="T71" i="61"/>
  <c r="L25" i="61"/>
  <c r="T30" i="61"/>
  <c r="G84" i="61"/>
  <c r="T75" i="61"/>
  <c r="L84" i="61"/>
  <c r="N37" i="61"/>
  <c r="I15" i="61"/>
  <c r="T55" i="61"/>
  <c r="S38" i="61"/>
  <c r="M37" i="61"/>
  <c r="G114" i="61"/>
  <c r="Q609" i="49" s="1"/>
  <c r="L106" i="61"/>
  <c r="C77" i="61"/>
  <c r="G78" i="61"/>
  <c r="S84" i="61"/>
  <c r="G67" i="61"/>
  <c r="T67" i="61" s="1"/>
  <c r="L78" i="61"/>
  <c r="H77" i="61"/>
  <c r="S29" i="61"/>
  <c r="L16" i="61"/>
  <c r="O77" i="61"/>
  <c r="O52" i="61" s="1"/>
  <c r="O124" i="61" s="1"/>
  <c r="Y619" i="49" s="1"/>
  <c r="Z619" i="50" s="1"/>
  <c r="S78" i="61"/>
  <c r="M77" i="61"/>
  <c r="S77" i="61" s="1"/>
  <c r="T112" i="61"/>
  <c r="T102" i="61"/>
  <c r="L58" i="61"/>
  <c r="S114" i="61"/>
  <c r="AC609" i="49" s="1"/>
  <c r="AD609" i="50" s="1"/>
  <c r="AJ609" i="50" s="1"/>
  <c r="T33" i="61"/>
  <c r="G54" i="61"/>
  <c r="C52" i="61"/>
  <c r="S58" i="61"/>
  <c r="S120" i="61"/>
  <c r="S72" i="61"/>
  <c r="T72" i="61" s="1"/>
  <c r="T68" i="61"/>
  <c r="S106" i="61"/>
  <c r="T63" i="61"/>
  <c r="S46" i="61"/>
  <c r="D77" i="61"/>
  <c r="D52" i="61" s="1"/>
  <c r="T81" i="61"/>
  <c r="L72" i="61"/>
  <c r="T48" i="61"/>
  <c r="T110" i="61"/>
  <c r="T121" i="61"/>
  <c r="T43" i="61"/>
  <c r="G38" i="61"/>
  <c r="T38" i="61" s="1"/>
  <c r="C37" i="61"/>
  <c r="T95" i="61"/>
  <c r="I77" i="61"/>
  <c r="I52" i="61" s="1"/>
  <c r="D37" i="61"/>
  <c r="G58" i="61"/>
  <c r="S54" i="61"/>
  <c r="T47" i="61"/>
  <c r="T73" i="61"/>
  <c r="T87" i="61"/>
  <c r="H52" i="61"/>
  <c r="L42" i="61"/>
  <c r="T42" i="61" s="1"/>
  <c r="T62" i="61"/>
  <c r="P124" i="60"/>
  <c r="Z493" i="49" s="1"/>
  <c r="AA493" i="50" s="1"/>
  <c r="G78" i="60"/>
  <c r="C77" i="60"/>
  <c r="T47" i="60"/>
  <c r="G38" i="60"/>
  <c r="C37" i="60"/>
  <c r="G37" i="60" s="1"/>
  <c r="T29" i="60"/>
  <c r="T98" i="60"/>
  <c r="R37" i="60"/>
  <c r="R124" i="60" s="1"/>
  <c r="AB493" i="49" s="1"/>
  <c r="AC493" i="50" s="1"/>
  <c r="T31" i="60"/>
  <c r="L21" i="60"/>
  <c r="H20" i="60"/>
  <c r="G58" i="60"/>
  <c r="S38" i="60"/>
  <c r="M37" i="60"/>
  <c r="M20" i="60"/>
  <c r="S20" i="60" s="1"/>
  <c r="S21" i="60"/>
  <c r="T65" i="60"/>
  <c r="T118" i="60"/>
  <c r="T121" i="60"/>
  <c r="T83" i="60"/>
  <c r="G72" i="60"/>
  <c r="T17" i="60"/>
  <c r="G46" i="60"/>
  <c r="T22" i="60"/>
  <c r="T110" i="60"/>
  <c r="T85" i="60"/>
  <c r="S114" i="60"/>
  <c r="AC483" i="49" s="1"/>
  <c r="AD483" i="50" s="1"/>
  <c r="AJ483" i="50" s="1"/>
  <c r="C52" i="60"/>
  <c r="L120" i="60"/>
  <c r="T60" i="60"/>
  <c r="I15" i="60"/>
  <c r="L16" i="60"/>
  <c r="G114" i="60"/>
  <c r="Q483" i="49" s="1"/>
  <c r="T91" i="60"/>
  <c r="G120" i="60"/>
  <c r="J77" i="60"/>
  <c r="J52" i="60" s="1"/>
  <c r="T74" i="60"/>
  <c r="J37" i="60"/>
  <c r="D124" i="60"/>
  <c r="N493" i="49" s="1"/>
  <c r="O493" i="50" s="1"/>
  <c r="S78" i="60"/>
  <c r="M77" i="60"/>
  <c r="S77" i="60" s="1"/>
  <c r="S58" i="60"/>
  <c r="L42" i="60"/>
  <c r="T48" i="60"/>
  <c r="T79" i="60"/>
  <c r="S72" i="60"/>
  <c r="T43" i="60"/>
  <c r="G54" i="60"/>
  <c r="T54" i="60" s="1"/>
  <c r="K124" i="60"/>
  <c r="U493" i="49" s="1"/>
  <c r="V493" i="50" s="1"/>
  <c r="G16" i="60"/>
  <c r="S42" i="60"/>
  <c r="G84" i="60"/>
  <c r="L84" i="60"/>
  <c r="N124" i="60"/>
  <c r="X493" i="49" s="1"/>
  <c r="Y493" i="50" s="1"/>
  <c r="S54" i="60"/>
  <c r="T87" i="60"/>
  <c r="T68" i="60"/>
  <c r="O124" i="60"/>
  <c r="Y493" i="49" s="1"/>
  <c r="Z493" i="50" s="1"/>
  <c r="T93" i="60"/>
  <c r="S25" i="60"/>
  <c r="G21" i="60"/>
  <c r="C20" i="60"/>
  <c r="Q37" i="60"/>
  <c r="Q124" i="60" s="1"/>
  <c r="AA493" i="49" s="1"/>
  <c r="AB493" i="50" s="1"/>
  <c r="S67" i="60"/>
  <c r="T67" i="60" s="1"/>
  <c r="L114" i="60"/>
  <c r="V483" i="49" s="1"/>
  <c r="W483" i="50" s="1"/>
  <c r="AI483" i="50" s="1"/>
  <c r="T122" i="60"/>
  <c r="L38" i="60"/>
  <c r="H37" i="60"/>
  <c r="G25" i="60"/>
  <c r="S106" i="60"/>
  <c r="T106" i="60" s="1"/>
  <c r="L78" i="60"/>
  <c r="H77" i="60"/>
  <c r="T39" i="60"/>
  <c r="S46" i="60"/>
  <c r="G42" i="60"/>
  <c r="E52" i="60"/>
  <c r="E124" i="60" s="1"/>
  <c r="O493" i="49" s="1"/>
  <c r="P493" i="50" s="1"/>
  <c r="S120" i="60"/>
  <c r="T115" i="60"/>
  <c r="T109" i="60"/>
  <c r="T92" i="60"/>
  <c r="T102" i="60"/>
  <c r="T86" i="60"/>
  <c r="F20" i="60"/>
  <c r="F15" i="60" s="1"/>
  <c r="T35" i="60"/>
  <c r="S16" i="60"/>
  <c r="F77" i="60"/>
  <c r="F52" i="60" s="1"/>
  <c r="L72" i="60"/>
  <c r="T56" i="60"/>
  <c r="K52" i="59"/>
  <c r="K124" i="59" s="1"/>
  <c r="U367" i="49" s="1"/>
  <c r="V367" i="50" s="1"/>
  <c r="C77" i="59"/>
  <c r="G77" i="59" s="1"/>
  <c r="G78" i="59"/>
  <c r="G21" i="59"/>
  <c r="C20" i="59"/>
  <c r="G16" i="59"/>
  <c r="T40" i="59"/>
  <c r="S16" i="59"/>
  <c r="O124" i="59"/>
  <c r="Y367" i="49" s="1"/>
  <c r="Z367" i="50" s="1"/>
  <c r="S58" i="59"/>
  <c r="S72" i="59"/>
  <c r="T95" i="59"/>
  <c r="L67" i="59"/>
  <c r="R37" i="59"/>
  <c r="S114" i="59"/>
  <c r="AC357" i="49" s="1"/>
  <c r="AD357" i="50" s="1"/>
  <c r="AJ357" i="50" s="1"/>
  <c r="L58" i="59"/>
  <c r="S29" i="59"/>
  <c r="T47" i="59"/>
  <c r="T107" i="59"/>
  <c r="T55" i="59"/>
  <c r="H37" i="59"/>
  <c r="L37" i="59" s="1"/>
  <c r="L38" i="59"/>
  <c r="J20" i="59"/>
  <c r="T17" i="59"/>
  <c r="T115" i="59"/>
  <c r="T73" i="59"/>
  <c r="T69" i="59"/>
  <c r="S46" i="59"/>
  <c r="T46" i="59" s="1"/>
  <c r="T35" i="59"/>
  <c r="G38" i="59"/>
  <c r="C37" i="59"/>
  <c r="T89" i="59"/>
  <c r="T90" i="59"/>
  <c r="T57" i="59"/>
  <c r="T96" i="59"/>
  <c r="D37" i="59"/>
  <c r="T23" i="59"/>
  <c r="I15" i="59"/>
  <c r="G58" i="59"/>
  <c r="T58" i="59" s="1"/>
  <c r="T26" i="59"/>
  <c r="N77" i="59"/>
  <c r="N52" i="59" s="1"/>
  <c r="L78" i="59"/>
  <c r="H77" i="59"/>
  <c r="L77" i="59" s="1"/>
  <c r="S42" i="59"/>
  <c r="T53" i="59"/>
  <c r="L29" i="59"/>
  <c r="F77" i="59"/>
  <c r="F52" i="59" s="1"/>
  <c r="T29" i="59"/>
  <c r="T104" i="59"/>
  <c r="T100" i="59"/>
  <c r="Q124" i="59"/>
  <c r="AA367" i="49" s="1"/>
  <c r="AB367" i="50" s="1"/>
  <c r="T92" i="59"/>
  <c r="M77" i="59"/>
  <c r="S78" i="59"/>
  <c r="L21" i="59"/>
  <c r="H20" i="59"/>
  <c r="L20" i="59" s="1"/>
  <c r="R15" i="59"/>
  <c r="G114" i="59"/>
  <c r="G72" i="59"/>
  <c r="T72" i="59" s="1"/>
  <c r="J15" i="59"/>
  <c r="J124" i="59" s="1"/>
  <c r="T367" i="49" s="1"/>
  <c r="U367" i="50" s="1"/>
  <c r="T112" i="59"/>
  <c r="G25" i="59"/>
  <c r="P77" i="59"/>
  <c r="P52" i="59" s="1"/>
  <c r="P124" i="59" s="1"/>
  <c r="Z367" i="49" s="1"/>
  <c r="AA367" i="50" s="1"/>
  <c r="G106" i="59"/>
  <c r="T63" i="59"/>
  <c r="H52" i="59"/>
  <c r="T48" i="59"/>
  <c r="T19" i="59"/>
  <c r="D15" i="59"/>
  <c r="S54" i="59"/>
  <c r="T54" i="59" s="1"/>
  <c r="M52" i="59"/>
  <c r="S120" i="59"/>
  <c r="T121" i="59"/>
  <c r="T27" i="59"/>
  <c r="L16" i="59"/>
  <c r="H15" i="59"/>
  <c r="T117" i="59"/>
  <c r="AD360" i="49" s="1"/>
  <c r="AE360" i="50" s="1"/>
  <c r="G84" i="59"/>
  <c r="T86" i="59"/>
  <c r="N20" i="59"/>
  <c r="N15" i="59" s="1"/>
  <c r="N124" i="59" s="1"/>
  <c r="X367" i="49" s="1"/>
  <c r="Y367" i="50" s="1"/>
  <c r="M15" i="59"/>
  <c r="T39" i="59"/>
  <c r="S106" i="59"/>
  <c r="L120" i="59"/>
  <c r="S84" i="59"/>
  <c r="D77" i="59"/>
  <c r="D52" i="59" s="1"/>
  <c r="T65" i="59"/>
  <c r="F20" i="59"/>
  <c r="F15" i="59" s="1"/>
  <c r="I52" i="59"/>
  <c r="L25" i="59"/>
  <c r="T68" i="59"/>
  <c r="T59" i="59"/>
  <c r="L42" i="59"/>
  <c r="S38" i="59"/>
  <c r="M37" i="59"/>
  <c r="S37" i="59" s="1"/>
  <c r="T43" i="59"/>
  <c r="F124" i="58"/>
  <c r="P241" i="49" s="1"/>
  <c r="Q241" i="50" s="1"/>
  <c r="Q52" i="58"/>
  <c r="M52" i="58"/>
  <c r="G38" i="58"/>
  <c r="C37" i="58"/>
  <c r="G37" i="58" s="1"/>
  <c r="P20" i="58"/>
  <c r="P15" i="58" s="1"/>
  <c r="P124" i="58" s="1"/>
  <c r="Z241" i="49" s="1"/>
  <c r="AA241" i="50" s="1"/>
  <c r="T30" i="58"/>
  <c r="L16" i="58"/>
  <c r="H15" i="58"/>
  <c r="S29" i="58"/>
  <c r="S16" i="58"/>
  <c r="T91" i="58"/>
  <c r="T87" i="58"/>
  <c r="T41" i="58"/>
  <c r="D37" i="58"/>
  <c r="T53" i="58"/>
  <c r="L106" i="58"/>
  <c r="T85" i="58"/>
  <c r="T109" i="58"/>
  <c r="G78" i="58"/>
  <c r="C77" i="58"/>
  <c r="L58" i="58"/>
  <c r="T58" i="58" s="1"/>
  <c r="K77" i="58"/>
  <c r="K52" i="58" s="1"/>
  <c r="K37" i="58"/>
  <c r="T32" i="58"/>
  <c r="T48" i="58"/>
  <c r="T17" i="58"/>
  <c r="T28" i="58"/>
  <c r="G46" i="58"/>
  <c r="T46" i="58" s="1"/>
  <c r="J37" i="58"/>
  <c r="S67" i="58"/>
  <c r="S38" i="58"/>
  <c r="M37" i="58"/>
  <c r="T35" i="58"/>
  <c r="S114" i="58"/>
  <c r="AC231" i="49" s="1"/>
  <c r="AD231" i="50" s="1"/>
  <c r="AJ231" i="50" s="1"/>
  <c r="T118" i="58"/>
  <c r="L72" i="58"/>
  <c r="L54" i="58"/>
  <c r="T62" i="58"/>
  <c r="J15" i="58"/>
  <c r="T44" i="58"/>
  <c r="T64" i="58"/>
  <c r="S25" i="58"/>
  <c r="T19" i="58"/>
  <c r="T18" i="58"/>
  <c r="T96" i="58"/>
  <c r="S84" i="58"/>
  <c r="S42" i="58"/>
  <c r="E20" i="58"/>
  <c r="E15" i="58" s="1"/>
  <c r="E124" i="58" s="1"/>
  <c r="O241" i="49" s="1"/>
  <c r="P241" i="50" s="1"/>
  <c r="S54" i="58"/>
  <c r="T88" i="58"/>
  <c r="L42" i="58"/>
  <c r="T94" i="58"/>
  <c r="T116" i="58"/>
  <c r="C20" i="58"/>
  <c r="C15" i="58" s="1"/>
  <c r="G21" i="58"/>
  <c r="T120" i="58"/>
  <c r="G106" i="58"/>
  <c r="T106" i="58" s="1"/>
  <c r="H20" i="58"/>
  <c r="L21" i="58"/>
  <c r="Q37" i="58"/>
  <c r="Q124" i="58" s="1"/>
  <c r="AA241" i="49" s="1"/>
  <c r="AB241" i="50" s="1"/>
  <c r="S21" i="58"/>
  <c r="M20" i="58"/>
  <c r="T39" i="58"/>
  <c r="T89" i="58"/>
  <c r="T70" i="58"/>
  <c r="T24" i="58"/>
  <c r="L78" i="58"/>
  <c r="H77" i="58"/>
  <c r="L77" i="58" s="1"/>
  <c r="T80" i="58"/>
  <c r="L38" i="58"/>
  <c r="H37" i="58"/>
  <c r="L37" i="58" s="1"/>
  <c r="T26" i="58"/>
  <c r="T75" i="58"/>
  <c r="T74" i="58"/>
  <c r="R15" i="58"/>
  <c r="R124" i="58" s="1"/>
  <c r="AB241" i="49" s="1"/>
  <c r="AC241" i="50" s="1"/>
  <c r="G16" i="58"/>
  <c r="T16" i="58" s="1"/>
  <c r="M77" i="58"/>
  <c r="S78" i="58"/>
  <c r="T63" i="58"/>
  <c r="T47" i="58"/>
  <c r="S72" i="58"/>
  <c r="L25" i="58"/>
  <c r="T25" i="58" s="1"/>
  <c r="S106" i="58"/>
  <c r="G114" i="58"/>
  <c r="Q231" i="49" s="1"/>
  <c r="R231" i="50" s="1"/>
  <c r="AH231" i="50" s="1"/>
  <c r="L84" i="58"/>
  <c r="T84" i="58" s="1"/>
  <c r="N77" i="58"/>
  <c r="N52" i="58" s="1"/>
  <c r="N124" i="58" s="1"/>
  <c r="X241" i="49" s="1"/>
  <c r="Y241" i="50" s="1"/>
  <c r="G72" i="58"/>
  <c r="S58" i="58"/>
  <c r="T49" i="58"/>
  <c r="L29" i="58"/>
  <c r="T22" i="58"/>
  <c r="T121" i="58"/>
  <c r="T107" i="58"/>
  <c r="G42" i="58"/>
  <c r="T42" i="58" s="1"/>
  <c r="T27" i="58"/>
  <c r="G29" i="58"/>
  <c r="K20" i="58"/>
  <c r="K15" i="58" s="1"/>
  <c r="R3" i="42"/>
  <c r="R4" i="42"/>
  <c r="R5" i="42"/>
  <c r="R6" i="42"/>
  <c r="R7" i="42"/>
  <c r="R8" i="42"/>
  <c r="R9" i="42"/>
  <c r="R10" i="42"/>
  <c r="R11" i="42"/>
  <c r="R12" i="42"/>
  <c r="R13" i="42"/>
  <c r="R14" i="42"/>
  <c r="R15" i="42"/>
  <c r="R16" i="42"/>
  <c r="R17" i="42"/>
  <c r="R18" i="42"/>
  <c r="R19" i="42"/>
  <c r="R20" i="42"/>
  <c r="R21" i="42"/>
  <c r="R22" i="42"/>
  <c r="R23" i="42"/>
  <c r="R24" i="42"/>
  <c r="R25" i="42"/>
  <c r="R26" i="42"/>
  <c r="R27" i="42"/>
  <c r="R28" i="42"/>
  <c r="R29" i="42"/>
  <c r="R30" i="42"/>
  <c r="R31" i="42"/>
  <c r="R32" i="42"/>
  <c r="R33" i="42"/>
  <c r="R34" i="42"/>
  <c r="R35" i="42"/>
  <c r="R36" i="42"/>
  <c r="R37" i="42"/>
  <c r="R38" i="42"/>
  <c r="R39" i="42"/>
  <c r="R40" i="42"/>
  <c r="R41" i="42"/>
  <c r="R42" i="42"/>
  <c r="R43" i="42"/>
  <c r="R44" i="42"/>
  <c r="R45" i="42"/>
  <c r="R46" i="42"/>
  <c r="R47" i="42"/>
  <c r="R48" i="42"/>
  <c r="R49" i="42"/>
  <c r="R50" i="42"/>
  <c r="R51" i="42"/>
  <c r="R52" i="42"/>
  <c r="R53" i="42"/>
  <c r="R54" i="42"/>
  <c r="R55" i="42"/>
  <c r="R56" i="42"/>
  <c r="R57" i="42"/>
  <c r="R58" i="42"/>
  <c r="R61" i="42"/>
  <c r="R62" i="42"/>
  <c r="R63" i="42"/>
  <c r="R64" i="42"/>
  <c r="R65" i="42"/>
  <c r="R66" i="42"/>
  <c r="R67" i="42"/>
  <c r="R68" i="42"/>
  <c r="R69" i="42"/>
  <c r="R70" i="42"/>
  <c r="R71" i="42"/>
  <c r="R72" i="42"/>
  <c r="R73" i="42"/>
  <c r="R74" i="42"/>
  <c r="R75" i="42"/>
  <c r="R76" i="42"/>
  <c r="R77" i="42"/>
  <c r="R78" i="42"/>
  <c r="R79" i="42"/>
  <c r="R80" i="42"/>
  <c r="R81" i="42"/>
  <c r="R82" i="42"/>
  <c r="R83" i="42"/>
  <c r="R84" i="42"/>
  <c r="R85" i="42"/>
  <c r="R86" i="42"/>
  <c r="R87" i="42"/>
  <c r="R88" i="42"/>
  <c r="R89" i="42"/>
  <c r="R90" i="42"/>
  <c r="R91" i="42"/>
  <c r="R92" i="42"/>
  <c r="R93" i="42"/>
  <c r="R94" i="42"/>
  <c r="R95" i="42"/>
  <c r="R96" i="42"/>
  <c r="R97" i="42"/>
  <c r="R98" i="42"/>
  <c r="R99" i="42"/>
  <c r="R100" i="42"/>
  <c r="R101" i="42"/>
  <c r="R102" i="42"/>
  <c r="R103" i="42"/>
  <c r="R104" i="42"/>
  <c r="R105" i="42"/>
  <c r="R107" i="42"/>
  <c r="R109" i="42"/>
  <c r="R110" i="42"/>
  <c r="R111" i="42"/>
  <c r="R112" i="42"/>
  <c r="R113" i="42"/>
  <c r="R114" i="42"/>
  <c r="R115" i="42"/>
  <c r="R116" i="42"/>
  <c r="R117" i="42"/>
  <c r="R118" i="42"/>
  <c r="R119" i="42"/>
  <c r="R120" i="42"/>
  <c r="R121" i="42"/>
  <c r="R122" i="42"/>
  <c r="R123" i="42"/>
  <c r="R124" i="42"/>
  <c r="R125" i="42"/>
  <c r="R126" i="42"/>
  <c r="R127" i="42"/>
  <c r="R128" i="42"/>
  <c r="R129" i="42"/>
  <c r="R130" i="42"/>
  <c r="R131" i="42"/>
  <c r="R132" i="42"/>
  <c r="R133" i="42"/>
  <c r="R134" i="42"/>
  <c r="R135" i="42"/>
  <c r="R136" i="42"/>
  <c r="R137" i="42"/>
  <c r="R138" i="42"/>
  <c r="R139" i="42"/>
  <c r="R140" i="42"/>
  <c r="R141" i="42"/>
  <c r="R142" i="42"/>
  <c r="R143" i="42"/>
  <c r="R144" i="42"/>
  <c r="R145" i="42"/>
  <c r="R146" i="42"/>
  <c r="R147" i="42"/>
  <c r="R148" i="42"/>
  <c r="R149" i="42"/>
  <c r="R150" i="42"/>
  <c r="R151" i="42"/>
  <c r="R152" i="42"/>
  <c r="R153" i="42"/>
  <c r="R154" i="42"/>
  <c r="R155" i="42"/>
  <c r="R156" i="42"/>
  <c r="R157" i="42"/>
  <c r="R158" i="42"/>
  <c r="R159" i="42"/>
  <c r="R160" i="42"/>
  <c r="R161" i="42"/>
  <c r="R162" i="42"/>
  <c r="R163" i="42"/>
  <c r="R164" i="42"/>
  <c r="R165" i="42"/>
  <c r="R166" i="42"/>
  <c r="R167" i="42"/>
  <c r="R168" i="42"/>
  <c r="R169" i="42"/>
  <c r="R170" i="42"/>
  <c r="R171" i="42"/>
  <c r="R172" i="42"/>
  <c r="R173" i="42"/>
  <c r="R174" i="42"/>
  <c r="R175" i="42"/>
  <c r="R176" i="42"/>
  <c r="R177" i="42"/>
  <c r="R178" i="42"/>
  <c r="R179" i="42"/>
  <c r="R180" i="42"/>
  <c r="R181" i="42"/>
  <c r="R182" i="42"/>
  <c r="R183" i="42"/>
  <c r="R184" i="42"/>
  <c r="R185" i="42"/>
  <c r="R186" i="42"/>
  <c r="R187" i="42"/>
  <c r="R188" i="42"/>
  <c r="R189" i="42"/>
  <c r="R190" i="42"/>
  <c r="R192" i="42"/>
  <c r="R193" i="42"/>
  <c r="R194" i="42"/>
  <c r="R195" i="42"/>
  <c r="R2" i="42"/>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2" i="42"/>
  <c r="Q83" i="42"/>
  <c r="Q84" i="42"/>
  <c r="Q85" i="42"/>
  <c r="Q86" i="42"/>
  <c r="Q87" i="42"/>
  <c r="Q88" i="42"/>
  <c r="Q89" i="42"/>
  <c r="Q90" i="42"/>
  <c r="Q91" i="42"/>
  <c r="Q92" i="42"/>
  <c r="Q93" i="42"/>
  <c r="Q94" i="42"/>
  <c r="Q95" i="42"/>
  <c r="Q96" i="42"/>
  <c r="Q97"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J6" i="50"/>
  <c r="D6" i="50"/>
  <c r="L7" i="49"/>
  <c r="L8" i="49"/>
  <c r="L9" i="49"/>
  <c r="L10" i="49"/>
  <c r="L11" i="49"/>
  <c r="L12" i="49"/>
  <c r="L13" i="49"/>
  <c r="L14" i="49"/>
  <c r="L15" i="49"/>
  <c r="L16" i="49"/>
  <c r="L17" i="49"/>
  <c r="L18" i="49"/>
  <c r="L19" i="49"/>
  <c r="L20" i="49"/>
  <c r="L21" i="49"/>
  <c r="L22" i="49"/>
  <c r="L23" i="49"/>
  <c r="L24" i="49"/>
  <c r="L25" i="49"/>
  <c r="L26" i="49"/>
  <c r="L27" i="49"/>
  <c r="L28" i="49"/>
  <c r="L29" i="49"/>
  <c r="L30" i="49"/>
  <c r="L31" i="49"/>
  <c r="L32" i="49"/>
  <c r="L33" i="49"/>
  <c r="L34" i="49"/>
  <c r="L35" i="49"/>
  <c r="L36" i="49"/>
  <c r="L37" i="49"/>
  <c r="L38" i="49"/>
  <c r="L39" i="49"/>
  <c r="L40" i="49"/>
  <c r="L41" i="49"/>
  <c r="L42" i="49"/>
  <c r="L43" i="49"/>
  <c r="L44" i="49"/>
  <c r="L45" i="49"/>
  <c r="L46" i="49"/>
  <c r="L47" i="49"/>
  <c r="L48" i="49"/>
  <c r="L49" i="49"/>
  <c r="L50" i="49"/>
  <c r="L51" i="49"/>
  <c r="L52" i="49"/>
  <c r="L53" i="49"/>
  <c r="L54" i="49"/>
  <c r="L55" i="49"/>
  <c r="L56" i="49"/>
  <c r="L57" i="49"/>
  <c r="L58" i="49"/>
  <c r="L59" i="49"/>
  <c r="L60" i="49"/>
  <c r="L61" i="49"/>
  <c r="L62" i="49"/>
  <c r="L63" i="49"/>
  <c r="L64" i="49"/>
  <c r="L65" i="49"/>
  <c r="L66" i="49"/>
  <c r="L67" i="49"/>
  <c r="L68" i="49"/>
  <c r="L69" i="49"/>
  <c r="L70" i="49"/>
  <c r="L71" i="49"/>
  <c r="L72" i="49"/>
  <c r="L73" i="49"/>
  <c r="L74" i="49"/>
  <c r="L75" i="49"/>
  <c r="L76" i="49"/>
  <c r="L77" i="49"/>
  <c r="L78" i="49"/>
  <c r="L79" i="49"/>
  <c r="L80" i="49"/>
  <c r="L81" i="49"/>
  <c r="L82" i="49"/>
  <c r="L83" i="49"/>
  <c r="L84" i="49"/>
  <c r="L85" i="49"/>
  <c r="L86" i="49"/>
  <c r="L87" i="49"/>
  <c r="L88" i="49"/>
  <c r="L89" i="49"/>
  <c r="L90" i="49"/>
  <c r="L91" i="49"/>
  <c r="L92" i="49"/>
  <c r="L93" i="49"/>
  <c r="L94" i="49"/>
  <c r="L95" i="49"/>
  <c r="L96" i="49"/>
  <c r="L97" i="49"/>
  <c r="L98" i="49"/>
  <c r="L99" i="49"/>
  <c r="L100" i="49"/>
  <c r="L101" i="49"/>
  <c r="L102" i="49"/>
  <c r="L103" i="49"/>
  <c r="L104" i="49"/>
  <c r="L105" i="49"/>
  <c r="L106" i="49"/>
  <c r="L107" i="49"/>
  <c r="L110" i="49"/>
  <c r="L111" i="49"/>
  <c r="L112" i="49"/>
  <c r="L113" i="49"/>
  <c r="L114" i="49"/>
  <c r="L115" i="49"/>
  <c r="L116" i="49"/>
  <c r="L117" i="49"/>
  <c r="L118" i="49"/>
  <c r="L119" i="49"/>
  <c r="L120" i="49"/>
  <c r="L121" i="49"/>
  <c r="L122" i="49"/>
  <c r="L123" i="49"/>
  <c r="L124" i="49"/>
  <c r="L125" i="49"/>
  <c r="L126" i="49"/>
  <c r="L127" i="49"/>
  <c r="L128" i="49"/>
  <c r="L129" i="49"/>
  <c r="L130" i="49"/>
  <c r="L131" i="49"/>
  <c r="L6" i="49"/>
  <c r="M27" i="49"/>
  <c r="N27" i="49"/>
  <c r="O27" i="49"/>
  <c r="P27" i="49"/>
  <c r="Q27" i="49"/>
  <c r="R27" i="49"/>
  <c r="S27" i="49"/>
  <c r="T27" i="49"/>
  <c r="U27" i="49"/>
  <c r="V27" i="49"/>
  <c r="W27" i="49"/>
  <c r="X27" i="49"/>
  <c r="Y27" i="49"/>
  <c r="Z27" i="49"/>
  <c r="AA27" i="49"/>
  <c r="AB27" i="49"/>
  <c r="AC27" i="49"/>
  <c r="AD27" i="49"/>
  <c r="M42" i="49"/>
  <c r="N42" i="49"/>
  <c r="O42" i="49"/>
  <c r="P42" i="49"/>
  <c r="Q42" i="49"/>
  <c r="R42" i="49"/>
  <c r="S42" i="49"/>
  <c r="T42" i="49"/>
  <c r="U42" i="49"/>
  <c r="V42" i="49"/>
  <c r="W42" i="49"/>
  <c r="X42" i="49"/>
  <c r="Y42" i="49"/>
  <c r="Z42" i="49"/>
  <c r="AA42" i="49"/>
  <c r="AB42" i="49"/>
  <c r="AC42" i="49"/>
  <c r="AD42" i="49"/>
  <c r="M88" i="49"/>
  <c r="N88" i="49"/>
  <c r="O88" i="49"/>
  <c r="P88" i="49"/>
  <c r="Q88" i="49"/>
  <c r="R88" i="49"/>
  <c r="S88" i="49"/>
  <c r="T88" i="49"/>
  <c r="U88" i="49"/>
  <c r="V88" i="49"/>
  <c r="W88" i="49"/>
  <c r="X88" i="49"/>
  <c r="Y88" i="49"/>
  <c r="Z88" i="49"/>
  <c r="AA88" i="49"/>
  <c r="AB88" i="49"/>
  <c r="AC88" i="49"/>
  <c r="AD88" i="49"/>
  <c r="M90" i="49"/>
  <c r="N90" i="49"/>
  <c r="O90" i="49"/>
  <c r="P90" i="49"/>
  <c r="Q90" i="49"/>
  <c r="R90" i="49"/>
  <c r="S90" i="49"/>
  <c r="T90" i="49"/>
  <c r="U90" i="49"/>
  <c r="V90" i="49"/>
  <c r="W90" i="49"/>
  <c r="X90" i="49"/>
  <c r="Y90" i="49"/>
  <c r="Z90" i="49"/>
  <c r="AA90" i="49"/>
  <c r="AB90" i="49"/>
  <c r="AC90" i="49"/>
  <c r="AD90" i="49"/>
  <c r="M92" i="49"/>
  <c r="N92" i="49"/>
  <c r="O92" i="49"/>
  <c r="P92" i="49"/>
  <c r="Q92" i="49"/>
  <c r="R92" i="49"/>
  <c r="S92" i="49"/>
  <c r="T92" i="49"/>
  <c r="U92" i="49"/>
  <c r="V92" i="49"/>
  <c r="W92" i="49"/>
  <c r="X92" i="49"/>
  <c r="Y92" i="49"/>
  <c r="Z92" i="49"/>
  <c r="AA92" i="49"/>
  <c r="AB92" i="49"/>
  <c r="AC92" i="49"/>
  <c r="AD92" i="49"/>
  <c r="M94" i="49"/>
  <c r="N94" i="49"/>
  <c r="O94" i="49"/>
  <c r="P94" i="49"/>
  <c r="Q94" i="49"/>
  <c r="R94" i="49"/>
  <c r="S94" i="49"/>
  <c r="T94" i="49"/>
  <c r="U94" i="49"/>
  <c r="V94" i="49"/>
  <c r="W94" i="49"/>
  <c r="X94" i="49"/>
  <c r="Y94" i="49"/>
  <c r="Z94" i="49"/>
  <c r="AA94" i="49"/>
  <c r="AB94" i="49"/>
  <c r="AC94" i="49"/>
  <c r="AD94" i="49"/>
  <c r="M96" i="49"/>
  <c r="N96" i="49"/>
  <c r="O96" i="49"/>
  <c r="P96" i="49"/>
  <c r="Q96" i="49"/>
  <c r="R96" i="49"/>
  <c r="S96" i="49"/>
  <c r="T96" i="49"/>
  <c r="U96" i="49"/>
  <c r="V96" i="49"/>
  <c r="W96" i="49"/>
  <c r="X96" i="49"/>
  <c r="Y96" i="49"/>
  <c r="Z96" i="49"/>
  <c r="AA96" i="49"/>
  <c r="AB96" i="49"/>
  <c r="AC96" i="49"/>
  <c r="AD96" i="49"/>
  <c r="M104" i="49"/>
  <c r="N104" i="49"/>
  <c r="O104" i="49"/>
  <c r="P104" i="49"/>
  <c r="Q104" i="49"/>
  <c r="R104" i="49"/>
  <c r="S104" i="49"/>
  <c r="T104" i="49"/>
  <c r="U104" i="49"/>
  <c r="V104" i="49"/>
  <c r="W104" i="49"/>
  <c r="X104" i="49"/>
  <c r="Y104" i="49"/>
  <c r="Z104" i="49"/>
  <c r="AA104" i="49"/>
  <c r="AB104" i="49"/>
  <c r="AC104" i="49"/>
  <c r="AD104" i="49"/>
  <c r="M110" i="49"/>
  <c r="N110" i="49"/>
  <c r="O110" i="49"/>
  <c r="P110" i="49"/>
  <c r="Q110" i="49"/>
  <c r="R110" i="49"/>
  <c r="S110" i="49"/>
  <c r="T110" i="49"/>
  <c r="U110" i="49"/>
  <c r="V110" i="49"/>
  <c r="W110" i="49"/>
  <c r="X110" i="49"/>
  <c r="Y110" i="49"/>
  <c r="Z110" i="49"/>
  <c r="AA110" i="49"/>
  <c r="AB110" i="49"/>
  <c r="AC110" i="49"/>
  <c r="AD110" i="49"/>
  <c r="M114" i="49"/>
  <c r="N114" i="49"/>
  <c r="O114" i="49"/>
  <c r="P114" i="49"/>
  <c r="Q114" i="49"/>
  <c r="R114" i="49"/>
  <c r="S114" i="49"/>
  <c r="T114" i="49"/>
  <c r="U114" i="49"/>
  <c r="V114" i="49"/>
  <c r="W114" i="49"/>
  <c r="X114" i="49"/>
  <c r="Y114" i="49"/>
  <c r="Z114" i="49"/>
  <c r="AA114" i="49"/>
  <c r="AB114" i="49"/>
  <c r="AC114" i="49"/>
  <c r="AD114" i="49"/>
  <c r="M116" i="49"/>
  <c r="AH116" i="50" s="1"/>
  <c r="N116" i="49"/>
  <c r="O116" i="49"/>
  <c r="P116" i="49"/>
  <c r="Q116" i="49"/>
  <c r="R116" i="49"/>
  <c r="S116" i="49"/>
  <c r="T116" i="49"/>
  <c r="U116" i="49"/>
  <c r="V116" i="49"/>
  <c r="W116" i="49"/>
  <c r="X116" i="49"/>
  <c r="Y116" i="49"/>
  <c r="Z116" i="49"/>
  <c r="AA116" i="49"/>
  <c r="AB116" i="49"/>
  <c r="AC116" i="49"/>
  <c r="AD116" i="49"/>
  <c r="M118" i="49"/>
  <c r="N118" i="49"/>
  <c r="O118" i="49"/>
  <c r="P118" i="49"/>
  <c r="Q118" i="49"/>
  <c r="R118" i="49"/>
  <c r="S118" i="49"/>
  <c r="T118" i="49"/>
  <c r="U118" i="49"/>
  <c r="V118" i="49"/>
  <c r="W118" i="49"/>
  <c r="X118" i="49"/>
  <c r="Y118" i="49"/>
  <c r="Z118" i="49"/>
  <c r="AA118" i="49"/>
  <c r="AB118" i="49"/>
  <c r="AC118" i="49"/>
  <c r="AD118" i="49"/>
  <c r="M119" i="49"/>
  <c r="N119" i="49"/>
  <c r="O119" i="49"/>
  <c r="P119" i="49"/>
  <c r="Q119" i="49"/>
  <c r="R119" i="49"/>
  <c r="S119" i="49"/>
  <c r="T119" i="49"/>
  <c r="U119" i="49"/>
  <c r="V119" i="49"/>
  <c r="W119" i="49"/>
  <c r="X119" i="49"/>
  <c r="Y119" i="49"/>
  <c r="Z119" i="49"/>
  <c r="AA119" i="49"/>
  <c r="AB119" i="49"/>
  <c r="AC119" i="49"/>
  <c r="AD119" i="49"/>
  <c r="M120" i="49"/>
  <c r="N120" i="49"/>
  <c r="O120" i="49"/>
  <c r="P120" i="49"/>
  <c r="Q120" i="49"/>
  <c r="R120" i="49"/>
  <c r="S120" i="49"/>
  <c r="T120" i="49"/>
  <c r="U120" i="49"/>
  <c r="V120" i="49"/>
  <c r="W120" i="49"/>
  <c r="X120" i="49"/>
  <c r="Y120" i="49"/>
  <c r="Z120" i="49"/>
  <c r="AA120" i="49"/>
  <c r="AB120" i="49"/>
  <c r="AC120" i="49"/>
  <c r="AD120" i="49"/>
  <c r="M121" i="49"/>
  <c r="N121" i="49"/>
  <c r="O121" i="49"/>
  <c r="P121" i="49"/>
  <c r="Q121" i="49"/>
  <c r="R121" i="49"/>
  <c r="S121" i="49"/>
  <c r="T121" i="49"/>
  <c r="U121" i="49"/>
  <c r="V121" i="49"/>
  <c r="W121" i="49"/>
  <c r="X121" i="49"/>
  <c r="Y121" i="49"/>
  <c r="Z121" i="49"/>
  <c r="AA121" i="49"/>
  <c r="AB121" i="49"/>
  <c r="AC121" i="49"/>
  <c r="AD121" i="49"/>
  <c r="M122" i="49"/>
  <c r="N122" i="49"/>
  <c r="O122" i="49"/>
  <c r="P122" i="49"/>
  <c r="Q122" i="49"/>
  <c r="R122" i="49"/>
  <c r="S122" i="49"/>
  <c r="T122" i="49"/>
  <c r="U122" i="49"/>
  <c r="V122" i="49"/>
  <c r="W122" i="49"/>
  <c r="X122" i="49"/>
  <c r="Y122" i="49"/>
  <c r="Z122" i="49"/>
  <c r="AA122" i="49"/>
  <c r="AB122" i="49"/>
  <c r="AC122" i="49"/>
  <c r="AD122" i="49"/>
  <c r="M123" i="49"/>
  <c r="N123" i="49"/>
  <c r="O123" i="49"/>
  <c r="P123" i="49"/>
  <c r="Q123" i="49"/>
  <c r="R123" i="49"/>
  <c r="S123" i="49"/>
  <c r="T123" i="49"/>
  <c r="U123" i="49"/>
  <c r="V123" i="49"/>
  <c r="W123" i="49"/>
  <c r="X123" i="49"/>
  <c r="Y123" i="49"/>
  <c r="Z123" i="49"/>
  <c r="AA123" i="49"/>
  <c r="AB123" i="49"/>
  <c r="AC123" i="49"/>
  <c r="AD123" i="49"/>
  <c r="M124" i="49"/>
  <c r="N124" i="49"/>
  <c r="O124" i="49"/>
  <c r="P124" i="49"/>
  <c r="Q124" i="49"/>
  <c r="R124" i="49"/>
  <c r="S124" i="49"/>
  <c r="T124" i="49"/>
  <c r="U124" i="49"/>
  <c r="V124" i="49"/>
  <c r="W124" i="49"/>
  <c r="X124" i="49"/>
  <c r="Y124" i="49"/>
  <c r="Z124" i="49"/>
  <c r="AA124" i="49"/>
  <c r="AB124" i="49"/>
  <c r="AC124" i="49"/>
  <c r="AD124" i="49"/>
  <c r="M125" i="49"/>
  <c r="N125" i="49"/>
  <c r="O125" i="49"/>
  <c r="P125" i="49"/>
  <c r="Q125" i="49"/>
  <c r="R125" i="49"/>
  <c r="S125" i="49"/>
  <c r="T125" i="49"/>
  <c r="U125" i="49"/>
  <c r="V125" i="49"/>
  <c r="W125" i="49"/>
  <c r="X125" i="49"/>
  <c r="Y125" i="49"/>
  <c r="Z125" i="49"/>
  <c r="AA125" i="49"/>
  <c r="AB125" i="49"/>
  <c r="AC125" i="49"/>
  <c r="AD125" i="49"/>
  <c r="M126" i="49"/>
  <c r="N126" i="49"/>
  <c r="O126" i="49"/>
  <c r="P126" i="49"/>
  <c r="Q126" i="49"/>
  <c r="R126" i="49"/>
  <c r="S126" i="49"/>
  <c r="T126" i="49"/>
  <c r="U126" i="49"/>
  <c r="V126" i="49"/>
  <c r="W126" i="49"/>
  <c r="X126" i="49"/>
  <c r="Y126" i="49"/>
  <c r="Z126" i="49"/>
  <c r="AA126" i="49"/>
  <c r="AB126" i="49"/>
  <c r="AC126" i="49"/>
  <c r="AD126" i="49"/>
  <c r="M127" i="49"/>
  <c r="N127" i="49"/>
  <c r="O127" i="49"/>
  <c r="P127" i="49"/>
  <c r="Q127" i="49"/>
  <c r="R127" i="49"/>
  <c r="S127" i="49"/>
  <c r="T127" i="49"/>
  <c r="U127" i="49"/>
  <c r="V127" i="49"/>
  <c r="W127" i="49"/>
  <c r="X127" i="49"/>
  <c r="Y127" i="49"/>
  <c r="Z127" i="49"/>
  <c r="AA127" i="49"/>
  <c r="AB127" i="49"/>
  <c r="AC127" i="49"/>
  <c r="AD127" i="49"/>
  <c r="M128" i="49"/>
  <c r="N128" i="49"/>
  <c r="O128" i="49"/>
  <c r="P128" i="49"/>
  <c r="Q128" i="49"/>
  <c r="R128" i="49"/>
  <c r="S128" i="49"/>
  <c r="T128" i="49"/>
  <c r="U128" i="49"/>
  <c r="V128" i="49"/>
  <c r="W128" i="49"/>
  <c r="X128" i="49"/>
  <c r="Y128" i="49"/>
  <c r="Z128" i="49"/>
  <c r="AA128" i="49"/>
  <c r="AB128" i="49"/>
  <c r="AC128" i="49"/>
  <c r="AD128" i="49"/>
  <c r="M129" i="49"/>
  <c r="N129" i="49"/>
  <c r="O129" i="49"/>
  <c r="P129" i="49"/>
  <c r="Q129" i="49"/>
  <c r="R129" i="49"/>
  <c r="S129" i="49"/>
  <c r="T129" i="49"/>
  <c r="U129" i="49"/>
  <c r="V129" i="49"/>
  <c r="W129" i="49"/>
  <c r="X129" i="49"/>
  <c r="Y129" i="49"/>
  <c r="Z129" i="49"/>
  <c r="AA129" i="49"/>
  <c r="AB129" i="49"/>
  <c r="AC129" i="49"/>
  <c r="AD129" i="49"/>
  <c r="M130" i="49"/>
  <c r="N130" i="49"/>
  <c r="O130" i="49"/>
  <c r="P130" i="49"/>
  <c r="Q130" i="49"/>
  <c r="R130" i="49"/>
  <c r="S130" i="49"/>
  <c r="T130" i="49"/>
  <c r="U130" i="49"/>
  <c r="V130" i="49"/>
  <c r="W130" i="49"/>
  <c r="X130" i="49"/>
  <c r="Y130" i="49"/>
  <c r="Z130" i="49"/>
  <c r="AA130" i="49"/>
  <c r="AB130" i="49"/>
  <c r="AC130" i="49"/>
  <c r="AD130" i="49"/>
  <c r="M131" i="49"/>
  <c r="N131" i="49"/>
  <c r="O131" i="49"/>
  <c r="P131" i="49"/>
  <c r="Q131" i="49"/>
  <c r="R131" i="49"/>
  <c r="S131" i="49"/>
  <c r="T131" i="49"/>
  <c r="U131" i="49"/>
  <c r="V131" i="49"/>
  <c r="W131" i="49"/>
  <c r="X131" i="49"/>
  <c r="Y131" i="49"/>
  <c r="Z131" i="49"/>
  <c r="AA131" i="49"/>
  <c r="AB131" i="49"/>
  <c r="AC131" i="49"/>
  <c r="AD131" i="49"/>
  <c r="I7" i="49"/>
  <c r="I8" i="49"/>
  <c r="I9" i="49"/>
  <c r="I10" i="49"/>
  <c r="I11"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7" i="49"/>
  <c r="I48" i="49"/>
  <c r="I49" i="49"/>
  <c r="I50" i="49"/>
  <c r="I51" i="49"/>
  <c r="I52" i="49"/>
  <c r="I53" i="49"/>
  <c r="I54" i="49"/>
  <c r="I55" i="49"/>
  <c r="I56" i="49"/>
  <c r="I57" i="49"/>
  <c r="I58" i="49"/>
  <c r="I59" i="49"/>
  <c r="I60" i="49"/>
  <c r="I61" i="49"/>
  <c r="I62" i="49"/>
  <c r="I63" i="49"/>
  <c r="I64" i="49"/>
  <c r="I65" i="49"/>
  <c r="I66" i="49"/>
  <c r="I67" i="49"/>
  <c r="I68" i="49"/>
  <c r="I69" i="49"/>
  <c r="I70" i="49"/>
  <c r="I71" i="49"/>
  <c r="I72" i="49"/>
  <c r="I73" i="49"/>
  <c r="I74" i="49"/>
  <c r="I75" i="49"/>
  <c r="I76" i="49"/>
  <c r="I77" i="49"/>
  <c r="I78" i="49"/>
  <c r="I79" i="49"/>
  <c r="I80" i="49"/>
  <c r="I81" i="49"/>
  <c r="I82" i="49"/>
  <c r="I83" i="49"/>
  <c r="I84" i="49"/>
  <c r="I85" i="49"/>
  <c r="I86" i="49"/>
  <c r="I87" i="49"/>
  <c r="I88" i="49"/>
  <c r="I89" i="49"/>
  <c r="I90" i="49"/>
  <c r="I91" i="49"/>
  <c r="I92" i="49"/>
  <c r="I93" i="49"/>
  <c r="I94" i="49"/>
  <c r="I95" i="49"/>
  <c r="I96" i="49"/>
  <c r="I97" i="49"/>
  <c r="I98" i="49"/>
  <c r="I99" i="49"/>
  <c r="I100" i="49"/>
  <c r="I101" i="49"/>
  <c r="I102" i="49"/>
  <c r="I103" i="49"/>
  <c r="I104" i="49"/>
  <c r="I105" i="49"/>
  <c r="I106" i="49"/>
  <c r="I107" i="49"/>
  <c r="I108" i="49"/>
  <c r="I109" i="49"/>
  <c r="I110" i="49"/>
  <c r="I111" i="49"/>
  <c r="I112" i="49"/>
  <c r="I113" i="49"/>
  <c r="I114" i="49"/>
  <c r="I115" i="49"/>
  <c r="I116" i="49"/>
  <c r="I117" i="49"/>
  <c r="I118" i="49"/>
  <c r="I119" i="49"/>
  <c r="I120" i="49"/>
  <c r="I121" i="49"/>
  <c r="I122" i="49"/>
  <c r="I123" i="49"/>
  <c r="I124" i="49"/>
  <c r="I125" i="49"/>
  <c r="I126" i="49"/>
  <c r="I127" i="49"/>
  <c r="I128" i="49"/>
  <c r="I129" i="49"/>
  <c r="I130" i="49"/>
  <c r="I131" i="49"/>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I6" i="49"/>
  <c r="G6" i="49"/>
  <c r="G6" i="50" s="1"/>
  <c r="D6" i="49"/>
  <c r="AI231" i="50" l="1"/>
  <c r="T114" i="59"/>
  <c r="AD357" i="49" s="1"/>
  <c r="AE357" i="50" s="1"/>
  <c r="Q357" i="49"/>
  <c r="AG360" i="50"/>
  <c r="AH360" i="50"/>
  <c r="R483" i="50"/>
  <c r="AF486" i="49"/>
  <c r="AH486" i="50"/>
  <c r="AG486" i="50"/>
  <c r="R609" i="50"/>
  <c r="AF609" i="49"/>
  <c r="R612" i="50"/>
  <c r="AF612" i="49"/>
  <c r="D124" i="61"/>
  <c r="N619" i="49" s="1"/>
  <c r="O619" i="50" s="1"/>
  <c r="T54" i="61"/>
  <c r="L77" i="61"/>
  <c r="T78" i="61"/>
  <c r="N124" i="61"/>
  <c r="X619" i="49" s="1"/>
  <c r="Y619" i="50" s="1"/>
  <c r="G20" i="61"/>
  <c r="M15" i="61"/>
  <c r="R124" i="61"/>
  <c r="AB619" i="49" s="1"/>
  <c r="AC619" i="50" s="1"/>
  <c r="T106" i="61"/>
  <c r="T38" i="60"/>
  <c r="G20" i="60"/>
  <c r="I124" i="60"/>
  <c r="S493" i="49" s="1"/>
  <c r="T493" i="50" s="1"/>
  <c r="T46" i="60"/>
  <c r="T25" i="60"/>
  <c r="T21" i="60"/>
  <c r="J124" i="60"/>
  <c r="T493" i="49" s="1"/>
  <c r="U493" i="50" s="1"/>
  <c r="L77" i="60"/>
  <c r="T78" i="60"/>
  <c r="T42" i="59"/>
  <c r="T21" i="59"/>
  <c r="T120" i="59"/>
  <c r="C52" i="59"/>
  <c r="T25" i="59"/>
  <c r="G37" i="59"/>
  <c r="T37" i="59" s="1"/>
  <c r="T114" i="58"/>
  <c r="AD231" i="49" s="1"/>
  <c r="AE231" i="50" s="1"/>
  <c r="S20" i="58"/>
  <c r="J124" i="58"/>
  <c r="T241" i="49" s="1"/>
  <c r="U241" i="50" s="1"/>
  <c r="T54" i="58"/>
  <c r="T72" i="58"/>
  <c r="D124" i="58"/>
  <c r="N241" i="49" s="1"/>
  <c r="O241" i="50" s="1"/>
  <c r="L52" i="61"/>
  <c r="S37" i="61"/>
  <c r="S15" i="61"/>
  <c r="T58" i="61"/>
  <c r="G37" i="61"/>
  <c r="T37" i="61" s="1"/>
  <c r="G52" i="61"/>
  <c r="H15" i="61"/>
  <c r="G77" i="61"/>
  <c r="T77" i="61" s="1"/>
  <c r="T46" i="61"/>
  <c r="T16" i="61"/>
  <c r="T20" i="61"/>
  <c r="C15" i="61"/>
  <c r="T114" i="61"/>
  <c r="AD609" i="49" s="1"/>
  <c r="AE609" i="50" s="1"/>
  <c r="I124" i="61"/>
  <c r="S619" i="49" s="1"/>
  <c r="T619" i="50" s="1"/>
  <c r="T84" i="61"/>
  <c r="T21" i="61"/>
  <c r="M52" i="61"/>
  <c r="S52" i="61" s="1"/>
  <c r="L37" i="60"/>
  <c r="T37" i="60" s="1"/>
  <c r="T16" i="60"/>
  <c r="T114" i="60"/>
  <c r="AD483" i="49" s="1"/>
  <c r="AE483" i="50" s="1"/>
  <c r="L20" i="60"/>
  <c r="H15" i="60"/>
  <c r="F124" i="60"/>
  <c r="P493" i="49" s="1"/>
  <c r="Q493" i="50" s="1"/>
  <c r="T42" i="60"/>
  <c r="T84" i="60"/>
  <c r="C15" i="60"/>
  <c r="T72" i="60"/>
  <c r="S37" i="60"/>
  <c r="T58" i="60"/>
  <c r="M15" i="60"/>
  <c r="T20" i="60"/>
  <c r="M52" i="60"/>
  <c r="S52" i="60" s="1"/>
  <c r="T120" i="60"/>
  <c r="G52" i="60"/>
  <c r="H52" i="60"/>
  <c r="L52" i="60" s="1"/>
  <c r="G77" i="60"/>
  <c r="T77" i="60" s="1"/>
  <c r="M124" i="59"/>
  <c r="W367" i="49" s="1"/>
  <c r="X367" i="50" s="1"/>
  <c r="S15" i="59"/>
  <c r="T84" i="59"/>
  <c r="L52" i="59"/>
  <c r="G52" i="59"/>
  <c r="T16" i="59"/>
  <c r="F124" i="59"/>
  <c r="P367" i="49" s="1"/>
  <c r="Q367" i="50" s="1"/>
  <c r="S20" i="59"/>
  <c r="D124" i="59"/>
  <c r="N367" i="49" s="1"/>
  <c r="O367" i="50" s="1"/>
  <c r="R124" i="59"/>
  <c r="AB367" i="49" s="1"/>
  <c r="AC367" i="50" s="1"/>
  <c r="S77" i="59"/>
  <c r="T77" i="59" s="1"/>
  <c r="G20" i="59"/>
  <c r="T20" i="59" s="1"/>
  <c r="H124" i="59"/>
  <c r="R367" i="49" s="1"/>
  <c r="S367" i="50" s="1"/>
  <c r="L15" i="59"/>
  <c r="T106" i="59"/>
  <c r="S52" i="59"/>
  <c r="I124" i="59"/>
  <c r="S367" i="49" s="1"/>
  <c r="T367" i="50" s="1"/>
  <c r="T38" i="59"/>
  <c r="C15" i="59"/>
  <c r="T78" i="59"/>
  <c r="T21" i="58"/>
  <c r="M15" i="58"/>
  <c r="L15" i="58"/>
  <c r="S52" i="58"/>
  <c r="K124" i="58"/>
  <c r="U241" i="49" s="1"/>
  <c r="V241" i="50" s="1"/>
  <c r="S77" i="58"/>
  <c r="L20" i="58"/>
  <c r="G20" i="58"/>
  <c r="H52" i="58"/>
  <c r="L52" i="58" s="1"/>
  <c r="S37" i="58"/>
  <c r="T37" i="58" s="1"/>
  <c r="G77" i="58"/>
  <c r="C52" i="58"/>
  <c r="G52" i="58" s="1"/>
  <c r="T52" i="58" s="1"/>
  <c r="T38" i="58"/>
  <c r="T29" i="58"/>
  <c r="G15" i="58"/>
  <c r="T78" i="58"/>
  <c r="R357" i="50" l="1"/>
  <c r="AF357" i="49"/>
  <c r="AF483" i="49"/>
  <c r="AH483" i="50"/>
  <c r="AG483" i="50"/>
  <c r="AG612" i="50"/>
  <c r="AH612" i="50"/>
  <c r="AG609" i="50"/>
  <c r="AH609" i="50"/>
  <c r="T20" i="58"/>
  <c r="L124" i="58"/>
  <c r="V241" i="49" s="1"/>
  <c r="W241" i="50" s="1"/>
  <c r="C124" i="61"/>
  <c r="M619" i="49" s="1"/>
  <c r="N619" i="50" s="1"/>
  <c r="G15" i="61"/>
  <c r="H124" i="61"/>
  <c r="R619" i="49" s="1"/>
  <c r="S619" i="50" s="1"/>
  <c r="L15" i="61"/>
  <c r="L124" i="61" s="1"/>
  <c r="V619" i="49" s="1"/>
  <c r="W619" i="50" s="1"/>
  <c r="AI619" i="50" s="1"/>
  <c r="S124" i="61"/>
  <c r="AC619" i="49" s="1"/>
  <c r="AD619" i="50" s="1"/>
  <c r="T52" i="61"/>
  <c r="M124" i="61"/>
  <c r="W619" i="49" s="1"/>
  <c r="X619" i="50" s="1"/>
  <c r="T52" i="60"/>
  <c r="M124" i="60"/>
  <c r="W493" i="49" s="1"/>
  <c r="X493" i="50" s="1"/>
  <c r="S15" i="60"/>
  <c r="S124" i="60" s="1"/>
  <c r="AC493" i="49" s="1"/>
  <c r="AD493" i="50" s="1"/>
  <c r="C124" i="60"/>
  <c r="M493" i="49" s="1"/>
  <c r="N493" i="50" s="1"/>
  <c r="G15" i="60"/>
  <c r="H124" i="60"/>
  <c r="R493" i="49" s="1"/>
  <c r="S493" i="50" s="1"/>
  <c r="L15" i="60"/>
  <c r="L124" i="60" s="1"/>
  <c r="V493" i="49" s="1"/>
  <c r="W493" i="50" s="1"/>
  <c r="L124" i="59"/>
  <c r="V367" i="49" s="1"/>
  <c r="W367" i="50" s="1"/>
  <c r="AI367" i="50" s="1"/>
  <c r="S124" i="59"/>
  <c r="AC367" i="49" s="1"/>
  <c r="AD367" i="50" s="1"/>
  <c r="AJ367" i="50" s="1"/>
  <c r="C124" i="59"/>
  <c r="M367" i="49" s="1"/>
  <c r="N367" i="50" s="1"/>
  <c r="G15" i="59"/>
  <c r="T52" i="59"/>
  <c r="H124" i="58"/>
  <c r="R241" i="49" s="1"/>
  <c r="S241" i="50" s="1"/>
  <c r="G124" i="58"/>
  <c r="Q241" i="49" s="1"/>
  <c r="R241" i="50" s="1"/>
  <c r="M124" i="58"/>
  <c r="W241" i="49" s="1"/>
  <c r="X241" i="50" s="1"/>
  <c r="S15" i="58"/>
  <c r="S124" i="58" s="1"/>
  <c r="AC241" i="49" s="1"/>
  <c r="AD241" i="50" s="1"/>
  <c r="C124" i="58"/>
  <c r="M241" i="49" s="1"/>
  <c r="N241" i="50" s="1"/>
  <c r="T77" i="58"/>
  <c r="AH241" i="50" l="1"/>
  <c r="AI241" i="50"/>
  <c r="AJ241" i="50"/>
  <c r="AG357" i="50"/>
  <c r="AH357" i="50"/>
  <c r="AI493" i="50"/>
  <c r="AJ493" i="50"/>
  <c r="AJ619" i="50"/>
  <c r="G124" i="61"/>
  <c r="Q619" i="49" s="1"/>
  <c r="T15" i="61"/>
  <c r="T124" i="61" s="1"/>
  <c r="AD619" i="49" s="1"/>
  <c r="AE619" i="50" s="1"/>
  <c r="G124" i="60"/>
  <c r="Q493" i="49" s="1"/>
  <c r="T15" i="60"/>
  <c r="T124" i="60" s="1"/>
  <c r="AD493" i="49" s="1"/>
  <c r="AE493" i="50" s="1"/>
  <c r="G124" i="59"/>
  <c r="Q367" i="49" s="1"/>
  <c r="T15" i="59"/>
  <c r="T124" i="59" s="1"/>
  <c r="AD367" i="49" s="1"/>
  <c r="AE367" i="50" s="1"/>
  <c r="T15" i="58"/>
  <c r="T124" i="58" s="1"/>
  <c r="AD241" i="49" s="1"/>
  <c r="AE241" i="50" s="1"/>
  <c r="R367" i="50" l="1"/>
  <c r="AF367" i="49"/>
  <c r="R493" i="50"/>
  <c r="AF493" i="49"/>
  <c r="R619" i="50"/>
  <c r="AF619" i="49"/>
  <c r="AG367" i="50" l="1"/>
  <c r="AH367" i="50"/>
  <c r="AH493" i="50"/>
  <c r="AG493" i="50"/>
  <c r="AG619" i="50"/>
  <c r="AH619" i="50"/>
  <c r="B10" i="53"/>
  <c r="B9" i="53"/>
  <c r="B7" i="53"/>
  <c r="C6" i="53"/>
  <c r="C5" i="53"/>
  <c r="B6" i="53"/>
  <c r="B5" i="53"/>
  <c r="B4" i="53"/>
  <c r="B3" i="53"/>
  <c r="M8" i="49" l="1"/>
  <c r="N8" i="50" s="1"/>
  <c r="F7" i="49"/>
  <c r="F7" i="50" s="1"/>
  <c r="F11" i="49"/>
  <c r="F11" i="50" s="1"/>
  <c r="F15" i="49"/>
  <c r="F15" i="50" s="1"/>
  <c r="F19" i="49"/>
  <c r="F19" i="50" s="1"/>
  <c r="F23" i="49"/>
  <c r="F23" i="50" s="1"/>
  <c r="F27" i="49"/>
  <c r="F27" i="50" s="1"/>
  <c r="F31" i="49"/>
  <c r="F31" i="50" s="1"/>
  <c r="F35" i="49"/>
  <c r="F35" i="50" s="1"/>
  <c r="F39" i="49"/>
  <c r="F39" i="50" s="1"/>
  <c r="F43" i="49"/>
  <c r="F43" i="50" s="1"/>
  <c r="F47" i="49"/>
  <c r="F47" i="50" s="1"/>
  <c r="F51" i="49"/>
  <c r="F51" i="50" s="1"/>
  <c r="F55" i="49"/>
  <c r="F55" i="50" s="1"/>
  <c r="F59" i="49"/>
  <c r="F59" i="50" s="1"/>
  <c r="F63" i="49"/>
  <c r="F63" i="50" s="1"/>
  <c r="F67" i="49"/>
  <c r="F67" i="50" s="1"/>
  <c r="F71" i="49"/>
  <c r="F71" i="50" s="1"/>
  <c r="F75" i="49"/>
  <c r="F75" i="50" s="1"/>
  <c r="F79" i="49"/>
  <c r="F79" i="50" s="1"/>
  <c r="F83" i="49"/>
  <c r="F83" i="50" s="1"/>
  <c r="F87" i="49"/>
  <c r="F87" i="50" s="1"/>
  <c r="F91" i="49"/>
  <c r="F91" i="50" s="1"/>
  <c r="F95" i="49"/>
  <c r="F95" i="50" s="1"/>
  <c r="F99" i="49"/>
  <c r="F99" i="50" s="1"/>
  <c r="F103" i="49"/>
  <c r="F103" i="50" s="1"/>
  <c r="F107" i="49"/>
  <c r="F107" i="50" s="1"/>
  <c r="F111" i="49"/>
  <c r="F111" i="50" s="1"/>
  <c r="F115" i="49"/>
  <c r="F115" i="50" s="1"/>
  <c r="F119" i="49"/>
  <c r="F119" i="50" s="1"/>
  <c r="F123" i="49"/>
  <c r="F123" i="50" s="1"/>
  <c r="F127" i="49"/>
  <c r="F127" i="50" s="1"/>
  <c r="F131" i="49"/>
  <c r="F131" i="50" s="1"/>
  <c r="F6" i="49"/>
  <c r="F6"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2" i="49"/>
  <c r="F12" i="50" s="1"/>
  <c r="F20" i="49"/>
  <c r="F20" i="50" s="1"/>
  <c r="F28" i="49"/>
  <c r="F28" i="50" s="1"/>
  <c r="F36" i="49"/>
  <c r="F36" i="50" s="1"/>
  <c r="F44" i="49"/>
  <c r="F44" i="50" s="1"/>
  <c r="F52" i="49"/>
  <c r="F52" i="50" s="1"/>
  <c r="F60" i="49"/>
  <c r="F60" i="50" s="1"/>
  <c r="F68" i="49"/>
  <c r="F68" i="50" s="1"/>
  <c r="F76" i="49"/>
  <c r="F76" i="50" s="1"/>
  <c r="F84" i="49"/>
  <c r="F84" i="50" s="1"/>
  <c r="F92" i="49"/>
  <c r="F92" i="50" s="1"/>
  <c r="F100" i="49"/>
  <c r="F100" i="50" s="1"/>
  <c r="F108" i="49"/>
  <c r="F108" i="50" s="1"/>
  <c r="F116" i="49"/>
  <c r="F116" i="50" s="1"/>
  <c r="F124" i="49"/>
  <c r="F124" i="50" s="1"/>
  <c r="F14" i="49"/>
  <c r="F14" i="50" s="1"/>
  <c r="F22" i="49"/>
  <c r="F22" i="50" s="1"/>
  <c r="F30" i="49"/>
  <c r="F30" i="50" s="1"/>
  <c r="F38" i="49"/>
  <c r="F38" i="50" s="1"/>
  <c r="F46" i="49"/>
  <c r="F46" i="50" s="1"/>
  <c r="F54" i="49"/>
  <c r="F54" i="50" s="1"/>
  <c r="F62" i="49"/>
  <c r="F62" i="50" s="1"/>
  <c r="F70" i="49"/>
  <c r="F70" i="50" s="1"/>
  <c r="F78" i="49"/>
  <c r="F78" i="50" s="1"/>
  <c r="F86" i="49"/>
  <c r="F86" i="50" s="1"/>
  <c r="F94" i="49"/>
  <c r="F94" i="50" s="1"/>
  <c r="F102" i="49"/>
  <c r="F102" i="50" s="1"/>
  <c r="F110" i="49"/>
  <c r="F110" i="50" s="1"/>
  <c r="F118" i="49"/>
  <c r="F118" i="50" s="1"/>
  <c r="F126" i="49"/>
  <c r="F126" i="50" s="1"/>
  <c r="F8" i="49"/>
  <c r="F8" i="50" s="1"/>
  <c r="F16" i="49"/>
  <c r="F16" i="50" s="1"/>
  <c r="F24" i="49"/>
  <c r="F24" i="50" s="1"/>
  <c r="F32" i="49"/>
  <c r="F32" i="50" s="1"/>
  <c r="F40" i="49"/>
  <c r="F40" i="50" s="1"/>
  <c r="F48" i="49"/>
  <c r="F48" i="50" s="1"/>
  <c r="F56" i="49"/>
  <c r="F56" i="50" s="1"/>
  <c r="F64" i="49"/>
  <c r="F64" i="50" s="1"/>
  <c r="F72" i="49"/>
  <c r="F72" i="50" s="1"/>
  <c r="F80" i="49"/>
  <c r="F80" i="50" s="1"/>
  <c r="F88" i="49"/>
  <c r="F88" i="50" s="1"/>
  <c r="F96" i="49"/>
  <c r="F96" i="50" s="1"/>
  <c r="F104" i="49"/>
  <c r="F104" i="50" s="1"/>
  <c r="F112" i="49"/>
  <c r="F112" i="50" s="1"/>
  <c r="F120" i="49"/>
  <c r="F120" i="50" s="1"/>
  <c r="F128" i="49"/>
  <c r="F128" i="50" s="1"/>
  <c r="F10" i="49"/>
  <c r="F10" i="50" s="1"/>
  <c r="F18" i="49"/>
  <c r="F18" i="50" s="1"/>
  <c r="F26" i="49"/>
  <c r="F26" i="50" s="1"/>
  <c r="F34" i="49"/>
  <c r="F34" i="50" s="1"/>
  <c r="F42" i="49"/>
  <c r="F42" i="50" s="1"/>
  <c r="F50" i="49"/>
  <c r="F50" i="50" s="1"/>
  <c r="F58" i="49"/>
  <c r="F58" i="50" s="1"/>
  <c r="F66" i="49"/>
  <c r="F66" i="50" s="1"/>
  <c r="F74" i="49"/>
  <c r="F74" i="50" s="1"/>
  <c r="F82" i="49"/>
  <c r="F82" i="50" s="1"/>
  <c r="F90" i="49"/>
  <c r="F90" i="50" s="1"/>
  <c r="F98" i="49"/>
  <c r="F98" i="50" s="1"/>
  <c r="F106" i="49"/>
  <c r="F106" i="50" s="1"/>
  <c r="F114" i="49"/>
  <c r="F114" i="50" s="1"/>
  <c r="F122" i="49"/>
  <c r="F122" i="50" s="1"/>
  <c r="F130" i="49"/>
  <c r="F130" i="50" s="1"/>
  <c r="E8" i="49"/>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0" i="49"/>
  <c r="E10" i="50" s="1"/>
  <c r="E14" i="49"/>
  <c r="E14" i="50" s="1"/>
  <c r="E18" i="49"/>
  <c r="E18" i="50" s="1"/>
  <c r="E22" i="49"/>
  <c r="E22" i="50" s="1"/>
  <c r="E26" i="49"/>
  <c r="E26" i="50" s="1"/>
  <c r="E30" i="49"/>
  <c r="E30" i="50" s="1"/>
  <c r="E34" i="49"/>
  <c r="E34" i="50" s="1"/>
  <c r="E38" i="49"/>
  <c r="E38" i="50" s="1"/>
  <c r="E42" i="49"/>
  <c r="E42" i="50" s="1"/>
  <c r="E46" i="49"/>
  <c r="E46" i="50" s="1"/>
  <c r="E50" i="49"/>
  <c r="E50" i="50" s="1"/>
  <c r="E54" i="49"/>
  <c r="E54" i="50" s="1"/>
  <c r="E58" i="49"/>
  <c r="E58" i="50" s="1"/>
  <c r="E62" i="49"/>
  <c r="E62" i="50" s="1"/>
  <c r="E66" i="49"/>
  <c r="E66" i="50" s="1"/>
  <c r="E70" i="49"/>
  <c r="E70" i="50" s="1"/>
  <c r="E74" i="49"/>
  <c r="E74" i="50" s="1"/>
  <c r="E78" i="49"/>
  <c r="E78" i="50" s="1"/>
  <c r="E82" i="49"/>
  <c r="E82" i="50" s="1"/>
  <c r="E86" i="49"/>
  <c r="E86" i="50" s="1"/>
  <c r="E90" i="49"/>
  <c r="E90" i="50" s="1"/>
  <c r="E94" i="49"/>
  <c r="E94" i="50" s="1"/>
  <c r="E98" i="49"/>
  <c r="E98" i="50" s="1"/>
  <c r="E102" i="49"/>
  <c r="E102" i="50" s="1"/>
  <c r="E106" i="49"/>
  <c r="E106" i="50" s="1"/>
  <c r="E110" i="49"/>
  <c r="E110" i="50" s="1"/>
  <c r="E114" i="49"/>
  <c r="E114" i="50" s="1"/>
  <c r="E118" i="49"/>
  <c r="E118" i="50" s="1"/>
  <c r="E122" i="49"/>
  <c r="E122" i="50" s="1"/>
  <c r="E126" i="49"/>
  <c r="E126" i="50" s="1"/>
  <c r="E130" i="49"/>
  <c r="E130"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H8" i="49"/>
  <c r="I8" i="50" s="1"/>
  <c r="H12" i="49"/>
  <c r="I12" i="50" s="1"/>
  <c r="H16" i="49"/>
  <c r="I16" i="50" s="1"/>
  <c r="H20" i="49"/>
  <c r="I20" i="50" s="1"/>
  <c r="H24" i="49"/>
  <c r="I24" i="50" s="1"/>
  <c r="H28" i="49"/>
  <c r="I28" i="50" s="1"/>
  <c r="H32" i="49"/>
  <c r="I32" i="50" s="1"/>
  <c r="H36" i="49"/>
  <c r="I36" i="50" s="1"/>
  <c r="H40" i="49"/>
  <c r="I40" i="50" s="1"/>
  <c r="H44" i="49"/>
  <c r="I44" i="50" s="1"/>
  <c r="H48" i="49"/>
  <c r="I48" i="50" s="1"/>
  <c r="H52" i="49"/>
  <c r="I52" i="50" s="1"/>
  <c r="H56" i="49"/>
  <c r="I56" i="50" s="1"/>
  <c r="H60" i="49"/>
  <c r="I60" i="50" s="1"/>
  <c r="H64" i="49"/>
  <c r="I64" i="50" s="1"/>
  <c r="H68" i="49"/>
  <c r="I68" i="50" s="1"/>
  <c r="H72" i="49"/>
  <c r="I72" i="50" s="1"/>
  <c r="H76" i="49"/>
  <c r="I76" i="50" s="1"/>
  <c r="H80" i="49"/>
  <c r="I80" i="50" s="1"/>
  <c r="H84" i="49"/>
  <c r="I84" i="50" s="1"/>
  <c r="H88" i="49"/>
  <c r="I88" i="50" s="1"/>
  <c r="H92" i="49"/>
  <c r="I92" i="50" s="1"/>
  <c r="H96" i="49"/>
  <c r="I96" i="50" s="1"/>
  <c r="H100" i="49"/>
  <c r="I100" i="50" s="1"/>
  <c r="H104" i="49"/>
  <c r="I104" i="50" s="1"/>
  <c r="H108" i="49"/>
  <c r="I108" i="50" s="1"/>
  <c r="H112" i="49"/>
  <c r="I112" i="50" s="1"/>
  <c r="H116" i="49"/>
  <c r="I116" i="50" s="1"/>
  <c r="H120" i="49"/>
  <c r="I120" i="50" s="1"/>
  <c r="H124" i="49"/>
  <c r="I124" i="50" s="1"/>
  <c r="H128" i="49"/>
  <c r="I128" i="50" s="1"/>
  <c r="H9" i="49"/>
  <c r="I9" i="50" s="1"/>
  <c r="H13" i="49"/>
  <c r="I13" i="50" s="1"/>
  <c r="H17" i="49"/>
  <c r="I17" i="50" s="1"/>
  <c r="H21" i="49"/>
  <c r="I21" i="50" s="1"/>
  <c r="H25" i="49"/>
  <c r="I25" i="50" s="1"/>
  <c r="H29" i="49"/>
  <c r="I29" i="50" s="1"/>
  <c r="H33" i="49"/>
  <c r="I33" i="50" s="1"/>
  <c r="H37" i="49"/>
  <c r="I37" i="50" s="1"/>
  <c r="H41" i="49"/>
  <c r="I41" i="50" s="1"/>
  <c r="H45" i="49"/>
  <c r="I45" i="50" s="1"/>
  <c r="H49" i="49"/>
  <c r="I49" i="50" s="1"/>
  <c r="H53" i="49"/>
  <c r="I53" i="50" s="1"/>
  <c r="H57" i="49"/>
  <c r="I57" i="50" s="1"/>
  <c r="H61" i="49"/>
  <c r="I61" i="50" s="1"/>
  <c r="H65" i="49"/>
  <c r="I65" i="50" s="1"/>
  <c r="H69" i="49"/>
  <c r="I69" i="50" s="1"/>
  <c r="H73" i="49"/>
  <c r="I73" i="50" s="1"/>
  <c r="H77" i="49"/>
  <c r="I77" i="50" s="1"/>
  <c r="H81" i="49"/>
  <c r="I81" i="50" s="1"/>
  <c r="H85" i="49"/>
  <c r="I85" i="50" s="1"/>
  <c r="H89" i="49"/>
  <c r="I89" i="50" s="1"/>
  <c r="H93" i="49"/>
  <c r="I93" i="50" s="1"/>
  <c r="H97" i="49"/>
  <c r="I97" i="50" s="1"/>
  <c r="H101" i="49"/>
  <c r="I101" i="50" s="1"/>
  <c r="H105" i="49"/>
  <c r="I105" i="50" s="1"/>
  <c r="H109" i="49"/>
  <c r="I109" i="50" s="1"/>
  <c r="H113" i="49"/>
  <c r="I113" i="50" s="1"/>
  <c r="H117" i="49"/>
  <c r="I117" i="50" s="1"/>
  <c r="H121" i="49"/>
  <c r="I121" i="50" s="1"/>
  <c r="H125" i="49"/>
  <c r="I125" i="50" s="1"/>
  <c r="H129" i="49"/>
  <c r="I129" i="50" s="1"/>
  <c r="H6" i="49"/>
  <c r="H10" i="49"/>
  <c r="I10" i="50" s="1"/>
  <c r="H14" i="49"/>
  <c r="I14" i="50" s="1"/>
  <c r="H18" i="49"/>
  <c r="I18" i="50" s="1"/>
  <c r="H22" i="49"/>
  <c r="I22" i="50" s="1"/>
  <c r="H26" i="49"/>
  <c r="I26" i="50" s="1"/>
  <c r="H30" i="49"/>
  <c r="I30" i="50" s="1"/>
  <c r="H34" i="49"/>
  <c r="I34" i="50" s="1"/>
  <c r="H38" i="49"/>
  <c r="I38" i="50" s="1"/>
  <c r="H42" i="49"/>
  <c r="I42" i="50" s="1"/>
  <c r="H46" i="49"/>
  <c r="I46" i="50" s="1"/>
  <c r="H50" i="49"/>
  <c r="I50" i="50" s="1"/>
  <c r="H54" i="49"/>
  <c r="I54" i="50" s="1"/>
  <c r="H58" i="49"/>
  <c r="I58" i="50" s="1"/>
  <c r="H62" i="49"/>
  <c r="I62" i="50" s="1"/>
  <c r="H66" i="49"/>
  <c r="I66" i="50" s="1"/>
  <c r="H70" i="49"/>
  <c r="I70" i="50" s="1"/>
  <c r="H74" i="49"/>
  <c r="I74" i="50" s="1"/>
  <c r="H78" i="49"/>
  <c r="I78" i="50" s="1"/>
  <c r="H82" i="49"/>
  <c r="I82" i="50" s="1"/>
  <c r="H86" i="49"/>
  <c r="I86" i="50" s="1"/>
  <c r="H90" i="49"/>
  <c r="I90" i="50" s="1"/>
  <c r="H94" i="49"/>
  <c r="I94" i="50" s="1"/>
  <c r="H98" i="49"/>
  <c r="I98" i="50" s="1"/>
  <c r="H102" i="49"/>
  <c r="I102" i="50" s="1"/>
  <c r="H106" i="49"/>
  <c r="I106" i="50" s="1"/>
  <c r="H110" i="49"/>
  <c r="I110" i="50" s="1"/>
  <c r="H114" i="49"/>
  <c r="I114" i="50" s="1"/>
  <c r="H118" i="49"/>
  <c r="I118" i="50" s="1"/>
  <c r="H122" i="49"/>
  <c r="I122" i="50" s="1"/>
  <c r="H126" i="49"/>
  <c r="I126" i="50" s="1"/>
  <c r="H130" i="49"/>
  <c r="I130" i="50" s="1"/>
  <c r="H7" i="49"/>
  <c r="I7" i="50" s="1"/>
  <c r="H11" i="49"/>
  <c r="I11" i="50" s="1"/>
  <c r="H15" i="49"/>
  <c r="I15" i="50" s="1"/>
  <c r="H19" i="49"/>
  <c r="I19" i="50" s="1"/>
  <c r="H23" i="49"/>
  <c r="I23" i="50" s="1"/>
  <c r="H27" i="49"/>
  <c r="I27" i="50" s="1"/>
  <c r="H31" i="49"/>
  <c r="I31" i="50" s="1"/>
  <c r="H35" i="49"/>
  <c r="I35" i="50" s="1"/>
  <c r="H39" i="49"/>
  <c r="I39" i="50" s="1"/>
  <c r="H43" i="49"/>
  <c r="I43" i="50" s="1"/>
  <c r="H47" i="49"/>
  <c r="I47" i="50" s="1"/>
  <c r="H51" i="49"/>
  <c r="I51" i="50" s="1"/>
  <c r="H55" i="49"/>
  <c r="I55" i="50" s="1"/>
  <c r="H59" i="49"/>
  <c r="I59" i="50" s="1"/>
  <c r="H63" i="49"/>
  <c r="I63" i="50" s="1"/>
  <c r="H67" i="49"/>
  <c r="I67" i="50" s="1"/>
  <c r="H71" i="49"/>
  <c r="I71" i="50" s="1"/>
  <c r="H75" i="49"/>
  <c r="I75" i="50" s="1"/>
  <c r="H79" i="49"/>
  <c r="I79" i="50" s="1"/>
  <c r="H83" i="49"/>
  <c r="I83" i="50" s="1"/>
  <c r="H87" i="49"/>
  <c r="I87" i="50" s="1"/>
  <c r="H91" i="49"/>
  <c r="I91" i="50" s="1"/>
  <c r="H95" i="49"/>
  <c r="I95" i="50" s="1"/>
  <c r="H99" i="49"/>
  <c r="I99" i="50" s="1"/>
  <c r="H103" i="49"/>
  <c r="I103" i="50" s="1"/>
  <c r="H107" i="49"/>
  <c r="I107" i="50" s="1"/>
  <c r="H111" i="49"/>
  <c r="I111" i="50" s="1"/>
  <c r="H115" i="49"/>
  <c r="I115" i="50" s="1"/>
  <c r="H119" i="49"/>
  <c r="I119" i="50" s="1"/>
  <c r="H123" i="49"/>
  <c r="I123" i="50" s="1"/>
  <c r="H127" i="49"/>
  <c r="I127" i="50" s="1"/>
  <c r="H131" i="49"/>
  <c r="I131" i="50" s="1"/>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6" i="53"/>
  <c r="AD117" i="49" s="1"/>
  <c r="AE117"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M9" i="49"/>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M13" i="49"/>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Y13" i="49"/>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Y14" i="49"/>
  <c r="Z14" i="50" s="1"/>
  <c r="P23" i="53"/>
  <c r="Z14" i="49" s="1"/>
  <c r="AA14" i="50" s="1"/>
  <c r="Q23" i="53"/>
  <c r="AA14" i="49" s="1"/>
  <c r="AB14" i="50" s="1"/>
  <c r="R23" i="53"/>
  <c r="AB14" i="49" s="1"/>
  <c r="AC14" i="50" s="1"/>
  <c r="M15" i="49"/>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M21" i="49"/>
  <c r="N21" i="50" s="1"/>
  <c r="D30" i="53"/>
  <c r="N21" i="49" s="1"/>
  <c r="O21" i="50" s="1"/>
  <c r="E30" i="53"/>
  <c r="O21" i="49" s="1"/>
  <c r="P21" i="50" s="1"/>
  <c r="F30" i="53"/>
  <c r="P21" i="49" s="1"/>
  <c r="Q21" i="50" s="1"/>
  <c r="H30" i="53"/>
  <c r="R21" i="49" s="1"/>
  <c r="S21" i="50" s="1"/>
  <c r="I30" i="53"/>
  <c r="S21" i="49" s="1"/>
  <c r="T21" i="50" s="1"/>
  <c r="J30" i="53"/>
  <c r="T21" i="49" s="1"/>
  <c r="U21" i="50" s="1"/>
  <c r="K30" i="53"/>
  <c r="U21" i="49" s="1"/>
  <c r="V21" i="50" s="1"/>
  <c r="M30" i="53"/>
  <c r="W21" i="49" s="1"/>
  <c r="X21" i="50" s="1"/>
  <c r="N30" i="53"/>
  <c r="X21" i="49" s="1"/>
  <c r="Y21" i="50" s="1"/>
  <c r="Y21" i="49"/>
  <c r="Z21" i="50" s="1"/>
  <c r="P30" i="53"/>
  <c r="Z21" i="49" s="1"/>
  <c r="AA21" i="50" s="1"/>
  <c r="Q30" i="53"/>
  <c r="AA21" i="49" s="1"/>
  <c r="AB21" i="50" s="1"/>
  <c r="R30" i="53"/>
  <c r="AB21" i="49" s="1"/>
  <c r="AC21" i="50" s="1"/>
  <c r="C31" i="53"/>
  <c r="M22" i="49" s="1"/>
  <c r="N22" i="50" s="1"/>
  <c r="D31" i="53"/>
  <c r="N22" i="49" s="1"/>
  <c r="O22" i="50" s="1"/>
  <c r="E31" i="53"/>
  <c r="O22" i="49" s="1"/>
  <c r="P22" i="50" s="1"/>
  <c r="F31" i="53"/>
  <c r="P22" i="49" s="1"/>
  <c r="Q22" i="50" s="1"/>
  <c r="H31" i="53"/>
  <c r="R22" i="49" s="1"/>
  <c r="S22" i="50" s="1"/>
  <c r="I31" i="53"/>
  <c r="S22" i="49" s="1"/>
  <c r="T22" i="50" s="1"/>
  <c r="J31" i="53"/>
  <c r="T22" i="49" s="1"/>
  <c r="U22" i="50" s="1"/>
  <c r="K31" i="53"/>
  <c r="U22" i="49" s="1"/>
  <c r="V22" i="50" s="1"/>
  <c r="M31" i="53"/>
  <c r="W22" i="49" s="1"/>
  <c r="X22" i="50" s="1"/>
  <c r="N31" i="53"/>
  <c r="X22" i="49" s="1"/>
  <c r="Y22" i="50" s="1"/>
  <c r="O31" i="53"/>
  <c r="Y22" i="49" s="1"/>
  <c r="Z22" i="50" s="1"/>
  <c r="P31" i="53"/>
  <c r="Z22" i="49" s="1"/>
  <c r="AA22" i="50" s="1"/>
  <c r="Q31" i="53"/>
  <c r="AA22" i="49" s="1"/>
  <c r="AB22" i="50" s="1"/>
  <c r="R31" i="53"/>
  <c r="AB22" i="49" s="1"/>
  <c r="AC22" i="50" s="1"/>
  <c r="C32" i="53"/>
  <c r="M23" i="49" s="1"/>
  <c r="N23" i="50" s="1"/>
  <c r="D32" i="53"/>
  <c r="N23" i="49" s="1"/>
  <c r="O23" i="50" s="1"/>
  <c r="E32" i="53"/>
  <c r="O23" i="49" s="1"/>
  <c r="P23" i="50" s="1"/>
  <c r="F32" i="53"/>
  <c r="P23" i="49" s="1"/>
  <c r="Q23" i="50" s="1"/>
  <c r="H32" i="53"/>
  <c r="R23" i="49" s="1"/>
  <c r="S23" i="50" s="1"/>
  <c r="I32" i="53"/>
  <c r="S23" i="49" s="1"/>
  <c r="T23" i="50" s="1"/>
  <c r="J32" i="53"/>
  <c r="T23" i="49" s="1"/>
  <c r="U23" i="50" s="1"/>
  <c r="K32" i="53"/>
  <c r="U23" i="49" s="1"/>
  <c r="V23" i="50" s="1"/>
  <c r="M32" i="53"/>
  <c r="W23" i="49" s="1"/>
  <c r="X23" i="50" s="1"/>
  <c r="N32" i="53"/>
  <c r="X23" i="49" s="1"/>
  <c r="Y23" i="50" s="1"/>
  <c r="O32" i="53"/>
  <c r="Y23" i="49" s="1"/>
  <c r="Z23" i="50" s="1"/>
  <c r="P32" i="53"/>
  <c r="Z23" i="49" s="1"/>
  <c r="AA23" i="50" s="1"/>
  <c r="Q32" i="53"/>
  <c r="AA23" i="49" s="1"/>
  <c r="AB23" i="50" s="1"/>
  <c r="R32" i="53"/>
  <c r="AB23" i="49" s="1"/>
  <c r="AC23" i="50" s="1"/>
  <c r="M24" i="49"/>
  <c r="N24" i="50" s="1"/>
  <c r="D33" i="53"/>
  <c r="N24" i="49" s="1"/>
  <c r="O24" i="50" s="1"/>
  <c r="E33" i="53"/>
  <c r="O24" i="49" s="1"/>
  <c r="P24" i="50" s="1"/>
  <c r="F33" i="53"/>
  <c r="P24" i="49" s="1"/>
  <c r="Q24" i="50" s="1"/>
  <c r="H33" i="53"/>
  <c r="R24" i="49" s="1"/>
  <c r="S24" i="50" s="1"/>
  <c r="I33" i="53"/>
  <c r="S24" i="49" s="1"/>
  <c r="T24" i="50" s="1"/>
  <c r="J33" i="53"/>
  <c r="T24" i="49" s="1"/>
  <c r="U24" i="50" s="1"/>
  <c r="K33" i="53"/>
  <c r="U24" i="49" s="1"/>
  <c r="V24" i="50" s="1"/>
  <c r="M33" i="53"/>
  <c r="W24" i="49" s="1"/>
  <c r="X24" i="50" s="1"/>
  <c r="N33" i="53"/>
  <c r="X24" i="49" s="1"/>
  <c r="Y24" i="50" s="1"/>
  <c r="O33" i="53"/>
  <c r="Y24" i="49" s="1"/>
  <c r="Z24" i="50" s="1"/>
  <c r="P33" i="53"/>
  <c r="Z24" i="49" s="1"/>
  <c r="AA24" i="50" s="1"/>
  <c r="Q33" i="53"/>
  <c r="AA24" i="49" s="1"/>
  <c r="AB24" i="50" s="1"/>
  <c r="R33" i="53"/>
  <c r="AB24" i="49" s="1"/>
  <c r="AC24" i="50" s="1"/>
  <c r="M25" i="49"/>
  <c r="N25" i="50" s="1"/>
  <c r="D34" i="53"/>
  <c r="N25" i="49" s="1"/>
  <c r="O25" i="50" s="1"/>
  <c r="E34" i="53"/>
  <c r="O25" i="49" s="1"/>
  <c r="P25" i="50" s="1"/>
  <c r="F34" i="53"/>
  <c r="P25" i="49" s="1"/>
  <c r="Q25" i="50" s="1"/>
  <c r="H34" i="53"/>
  <c r="R25" i="49" s="1"/>
  <c r="S25" i="50" s="1"/>
  <c r="I34" i="53"/>
  <c r="S25" i="49" s="1"/>
  <c r="T25" i="50" s="1"/>
  <c r="J34" i="53"/>
  <c r="T25" i="49" s="1"/>
  <c r="U25" i="50" s="1"/>
  <c r="K34" i="53"/>
  <c r="U25" i="49" s="1"/>
  <c r="V25" i="50" s="1"/>
  <c r="M34" i="53"/>
  <c r="W25" i="49" s="1"/>
  <c r="X25" i="50" s="1"/>
  <c r="N34" i="53"/>
  <c r="X25" i="49" s="1"/>
  <c r="Y25" i="50" s="1"/>
  <c r="O34" i="53"/>
  <c r="Y25" i="49" s="1"/>
  <c r="Z25" i="50" s="1"/>
  <c r="P34" i="53"/>
  <c r="Z25" i="49" s="1"/>
  <c r="AA25" i="50" s="1"/>
  <c r="Q34" i="53"/>
  <c r="AA25" i="49" s="1"/>
  <c r="AB25" i="50" s="1"/>
  <c r="R34" i="53"/>
  <c r="AB25" i="49" s="1"/>
  <c r="AC25" i="50" s="1"/>
  <c r="C35" i="53"/>
  <c r="M26" i="49" s="1"/>
  <c r="N26" i="50" s="1"/>
  <c r="D35" i="53"/>
  <c r="N26" i="49" s="1"/>
  <c r="O26" i="50" s="1"/>
  <c r="E35" i="53"/>
  <c r="O26" i="49" s="1"/>
  <c r="P26" i="50" s="1"/>
  <c r="F35" i="53"/>
  <c r="P26" i="49" s="1"/>
  <c r="Q26" i="50" s="1"/>
  <c r="H35" i="53"/>
  <c r="R26" i="49" s="1"/>
  <c r="S26" i="50" s="1"/>
  <c r="I35" i="53"/>
  <c r="S26" i="49" s="1"/>
  <c r="T26" i="50" s="1"/>
  <c r="J35" i="53"/>
  <c r="T26" i="49" s="1"/>
  <c r="U26" i="50" s="1"/>
  <c r="K35" i="53"/>
  <c r="U26" i="49" s="1"/>
  <c r="V26" i="50" s="1"/>
  <c r="M35" i="53"/>
  <c r="W26" i="49" s="1"/>
  <c r="X26" i="50" s="1"/>
  <c r="N35" i="53"/>
  <c r="X26" i="49" s="1"/>
  <c r="Y26" i="50" s="1"/>
  <c r="Y26" i="49"/>
  <c r="Z26" i="50" s="1"/>
  <c r="P35" i="53"/>
  <c r="Z26" i="49" s="1"/>
  <c r="AA26" i="50" s="1"/>
  <c r="Q35" i="53"/>
  <c r="AA26" i="49" s="1"/>
  <c r="AB26" i="50" s="1"/>
  <c r="R35" i="53"/>
  <c r="AB26" i="49" s="1"/>
  <c r="AC26" i="50" s="1"/>
  <c r="D39" i="53"/>
  <c r="N30" i="49" s="1"/>
  <c r="O30" i="50" s="1"/>
  <c r="E39" i="53"/>
  <c r="O30" i="49" s="1"/>
  <c r="P30" i="50" s="1"/>
  <c r="F39" i="53"/>
  <c r="P30" i="49" s="1"/>
  <c r="Q30" i="50" s="1"/>
  <c r="H39" i="53"/>
  <c r="R30" i="49" s="1"/>
  <c r="S30" i="50" s="1"/>
  <c r="I39" i="53"/>
  <c r="S30" i="49" s="1"/>
  <c r="T30" i="50" s="1"/>
  <c r="J39" i="53"/>
  <c r="T30" i="49" s="1"/>
  <c r="U30" i="50" s="1"/>
  <c r="K39" i="53"/>
  <c r="U30" i="49" s="1"/>
  <c r="V30" i="50" s="1"/>
  <c r="M39" i="53"/>
  <c r="W30" i="49" s="1"/>
  <c r="X30" i="50" s="1"/>
  <c r="N39" i="53"/>
  <c r="X30" i="49" s="1"/>
  <c r="Y30" i="50" s="1"/>
  <c r="O39" i="53"/>
  <c r="Y30" i="49" s="1"/>
  <c r="Z30" i="50" s="1"/>
  <c r="P39" i="53"/>
  <c r="Z30" i="49" s="1"/>
  <c r="AA30" i="50" s="1"/>
  <c r="Q39" i="53"/>
  <c r="AA30" i="49" s="1"/>
  <c r="AB30" i="50" s="1"/>
  <c r="R39" i="53"/>
  <c r="AB30" i="49" s="1"/>
  <c r="AC30" i="50" s="1"/>
  <c r="C40" i="53"/>
  <c r="M31" i="49" s="1"/>
  <c r="N31" i="50" s="1"/>
  <c r="D40" i="53"/>
  <c r="N31" i="49" s="1"/>
  <c r="O31" i="50" s="1"/>
  <c r="E40" i="53"/>
  <c r="O31" i="49" s="1"/>
  <c r="P31" i="50" s="1"/>
  <c r="F40" i="53"/>
  <c r="P31" i="49" s="1"/>
  <c r="Q31" i="50" s="1"/>
  <c r="H40" i="53"/>
  <c r="R31" i="49" s="1"/>
  <c r="S31" i="50" s="1"/>
  <c r="I40" i="53"/>
  <c r="S31" i="49" s="1"/>
  <c r="T31" i="50" s="1"/>
  <c r="J40" i="53"/>
  <c r="T31" i="49" s="1"/>
  <c r="U31" i="50" s="1"/>
  <c r="K40" i="53"/>
  <c r="U31" i="49" s="1"/>
  <c r="V31" i="50" s="1"/>
  <c r="M40" i="53"/>
  <c r="W31" i="49" s="1"/>
  <c r="X31" i="50" s="1"/>
  <c r="N40" i="53"/>
  <c r="X31" i="49" s="1"/>
  <c r="Y31" i="50" s="1"/>
  <c r="O40" i="53"/>
  <c r="Y31" i="49" s="1"/>
  <c r="Z31" i="50" s="1"/>
  <c r="P40" i="53"/>
  <c r="Z31" i="49" s="1"/>
  <c r="AA31" i="50" s="1"/>
  <c r="Q40" i="53"/>
  <c r="AA31" i="49" s="1"/>
  <c r="AB31" i="50" s="1"/>
  <c r="R40" i="53"/>
  <c r="AB31" i="49" s="1"/>
  <c r="AC31" i="50" s="1"/>
  <c r="C41" i="53"/>
  <c r="M32" i="49" s="1"/>
  <c r="N32" i="50" s="1"/>
  <c r="D41" i="53"/>
  <c r="N32" i="49" s="1"/>
  <c r="O32" i="50" s="1"/>
  <c r="E41" i="53"/>
  <c r="O32" i="49" s="1"/>
  <c r="P32" i="50" s="1"/>
  <c r="F41" i="53"/>
  <c r="P32" i="49" s="1"/>
  <c r="Q32" i="50" s="1"/>
  <c r="H41" i="53"/>
  <c r="R32" i="49" s="1"/>
  <c r="S32" i="50" s="1"/>
  <c r="I41" i="53"/>
  <c r="S32" i="49" s="1"/>
  <c r="T32" i="50" s="1"/>
  <c r="J41" i="53"/>
  <c r="T32" i="49" s="1"/>
  <c r="U32" i="50" s="1"/>
  <c r="K41" i="53"/>
  <c r="U32" i="49" s="1"/>
  <c r="V32" i="50" s="1"/>
  <c r="M41" i="53"/>
  <c r="W32" i="49" s="1"/>
  <c r="X32" i="50" s="1"/>
  <c r="N41" i="53"/>
  <c r="X32" i="49" s="1"/>
  <c r="Y32" i="50" s="1"/>
  <c r="O41" i="53"/>
  <c r="Y32" i="49" s="1"/>
  <c r="Z32" i="50" s="1"/>
  <c r="P41" i="53"/>
  <c r="Z32" i="49" s="1"/>
  <c r="AA32" i="50" s="1"/>
  <c r="Q41" i="53"/>
  <c r="AA32" i="49" s="1"/>
  <c r="AB32" i="50" s="1"/>
  <c r="R41" i="53"/>
  <c r="AB32" i="49" s="1"/>
  <c r="AC32" i="50" s="1"/>
  <c r="C43" i="53"/>
  <c r="D43" i="53"/>
  <c r="N34" i="49" s="1"/>
  <c r="O34" i="50" s="1"/>
  <c r="E43" i="53"/>
  <c r="O34" i="49" s="1"/>
  <c r="P34" i="50" s="1"/>
  <c r="F43" i="53"/>
  <c r="P34" i="49" s="1"/>
  <c r="Q34" i="50" s="1"/>
  <c r="H43" i="53"/>
  <c r="R34" i="49" s="1"/>
  <c r="S34" i="50" s="1"/>
  <c r="I43" i="53"/>
  <c r="S34" i="49" s="1"/>
  <c r="T34" i="50" s="1"/>
  <c r="J43" i="53"/>
  <c r="T34" i="49" s="1"/>
  <c r="U34" i="50" s="1"/>
  <c r="K43" i="53"/>
  <c r="U34" i="49" s="1"/>
  <c r="V34" i="50" s="1"/>
  <c r="M43" i="53"/>
  <c r="W34" i="49" s="1"/>
  <c r="X34" i="50" s="1"/>
  <c r="N43" i="53"/>
  <c r="X34" i="49" s="1"/>
  <c r="Y34" i="50" s="1"/>
  <c r="O43" i="53"/>
  <c r="Y34" i="49" s="1"/>
  <c r="Z34" i="50" s="1"/>
  <c r="P43" i="53"/>
  <c r="Z34" i="49" s="1"/>
  <c r="AA34" i="50" s="1"/>
  <c r="Q43" i="53"/>
  <c r="AA34" i="49" s="1"/>
  <c r="AB34" i="50" s="1"/>
  <c r="R43" i="53"/>
  <c r="AB34" i="49" s="1"/>
  <c r="AC34" i="50" s="1"/>
  <c r="C44" i="53"/>
  <c r="M35" i="49" s="1"/>
  <c r="N35" i="50" s="1"/>
  <c r="D44" i="53"/>
  <c r="N35" i="49" s="1"/>
  <c r="O35" i="50" s="1"/>
  <c r="E44" i="53"/>
  <c r="O35" i="49" s="1"/>
  <c r="P35" i="50" s="1"/>
  <c r="F44" i="53"/>
  <c r="P35" i="49" s="1"/>
  <c r="Q35" i="50" s="1"/>
  <c r="H44" i="53"/>
  <c r="R35" i="49" s="1"/>
  <c r="S35" i="50" s="1"/>
  <c r="I44" i="53"/>
  <c r="S35" i="49" s="1"/>
  <c r="T35" i="50" s="1"/>
  <c r="J44" i="53"/>
  <c r="T35" i="49" s="1"/>
  <c r="U35" i="50" s="1"/>
  <c r="K44" i="53"/>
  <c r="U35" i="49" s="1"/>
  <c r="V35" i="50" s="1"/>
  <c r="M44" i="53"/>
  <c r="W35" i="49" s="1"/>
  <c r="X35" i="50" s="1"/>
  <c r="N44" i="53"/>
  <c r="X35" i="49" s="1"/>
  <c r="Y35" i="50" s="1"/>
  <c r="O44" i="53"/>
  <c r="Y35" i="49" s="1"/>
  <c r="Z35" i="50" s="1"/>
  <c r="P44" i="53"/>
  <c r="Z35" i="49" s="1"/>
  <c r="AA35" i="50" s="1"/>
  <c r="Q44" i="53"/>
  <c r="AA35" i="49" s="1"/>
  <c r="AB35" i="50" s="1"/>
  <c r="R44" i="53"/>
  <c r="AB35" i="49" s="1"/>
  <c r="AC35" i="50" s="1"/>
  <c r="C45" i="53"/>
  <c r="M36" i="49" s="1"/>
  <c r="N36" i="50" s="1"/>
  <c r="D45" i="53"/>
  <c r="N36" i="49" s="1"/>
  <c r="O36" i="50" s="1"/>
  <c r="E45" i="53"/>
  <c r="O36" i="49" s="1"/>
  <c r="P36" i="50" s="1"/>
  <c r="F45" i="53"/>
  <c r="P36" i="49" s="1"/>
  <c r="Q36" i="50" s="1"/>
  <c r="H45" i="53"/>
  <c r="R36" i="49" s="1"/>
  <c r="S36" i="50" s="1"/>
  <c r="I45" i="53"/>
  <c r="S36" i="49" s="1"/>
  <c r="T36" i="50" s="1"/>
  <c r="J45" i="53"/>
  <c r="T36" i="49" s="1"/>
  <c r="U36" i="50" s="1"/>
  <c r="K45" i="53"/>
  <c r="U36" i="49" s="1"/>
  <c r="V36" i="50" s="1"/>
  <c r="M45" i="53"/>
  <c r="W36" i="49" s="1"/>
  <c r="X36" i="50" s="1"/>
  <c r="N45" i="53"/>
  <c r="X36" i="49" s="1"/>
  <c r="Y36" i="50" s="1"/>
  <c r="O45" i="53"/>
  <c r="Y36" i="49" s="1"/>
  <c r="Z36" i="50" s="1"/>
  <c r="P45" i="53"/>
  <c r="Z36" i="49" s="1"/>
  <c r="AA36" i="50" s="1"/>
  <c r="Q45" i="53"/>
  <c r="AA36" i="49" s="1"/>
  <c r="AB36" i="50" s="1"/>
  <c r="R45" i="53"/>
  <c r="AB36" i="49" s="1"/>
  <c r="AC36" i="50" s="1"/>
  <c r="C47" i="53"/>
  <c r="D47" i="53"/>
  <c r="N38" i="49" s="1"/>
  <c r="O38" i="50" s="1"/>
  <c r="E47" i="53"/>
  <c r="O38" i="49" s="1"/>
  <c r="P38" i="50" s="1"/>
  <c r="F47" i="53"/>
  <c r="P38" i="49" s="1"/>
  <c r="Q38" i="50" s="1"/>
  <c r="H47" i="53"/>
  <c r="R38" i="49" s="1"/>
  <c r="S38" i="50" s="1"/>
  <c r="I47" i="53"/>
  <c r="S38" i="49" s="1"/>
  <c r="T38" i="50" s="1"/>
  <c r="J47" i="53"/>
  <c r="T38" i="49" s="1"/>
  <c r="U38" i="50" s="1"/>
  <c r="K47" i="53"/>
  <c r="U38" i="49" s="1"/>
  <c r="V38" i="50" s="1"/>
  <c r="M47" i="53"/>
  <c r="W38" i="49" s="1"/>
  <c r="X38" i="50" s="1"/>
  <c r="N47" i="53"/>
  <c r="X38" i="49" s="1"/>
  <c r="Y38" i="50" s="1"/>
  <c r="O47" i="53"/>
  <c r="Y38" i="49" s="1"/>
  <c r="Z38" i="50" s="1"/>
  <c r="P47" i="53"/>
  <c r="Z38" i="49" s="1"/>
  <c r="AA38" i="50" s="1"/>
  <c r="Q47" i="53"/>
  <c r="AA38" i="49" s="1"/>
  <c r="AB38" i="50" s="1"/>
  <c r="R47" i="53"/>
  <c r="AB38" i="49" s="1"/>
  <c r="AC38" i="50" s="1"/>
  <c r="C48" i="53"/>
  <c r="M39" i="49" s="1"/>
  <c r="N39" i="50" s="1"/>
  <c r="D48" i="53"/>
  <c r="N39" i="49" s="1"/>
  <c r="O39" i="50" s="1"/>
  <c r="E48" i="53"/>
  <c r="O39" i="49" s="1"/>
  <c r="P39" i="50" s="1"/>
  <c r="F48" i="53"/>
  <c r="P39" i="49" s="1"/>
  <c r="Q39" i="50" s="1"/>
  <c r="H48" i="53"/>
  <c r="R39" i="49" s="1"/>
  <c r="S39" i="50" s="1"/>
  <c r="I48" i="53"/>
  <c r="S39" i="49" s="1"/>
  <c r="T39" i="50" s="1"/>
  <c r="J48" i="53"/>
  <c r="T39" i="49" s="1"/>
  <c r="U39" i="50" s="1"/>
  <c r="K48" i="53"/>
  <c r="U39" i="49" s="1"/>
  <c r="V39" i="50" s="1"/>
  <c r="M48" i="53"/>
  <c r="W39" i="49" s="1"/>
  <c r="X39" i="50" s="1"/>
  <c r="N48" i="53"/>
  <c r="X39" i="49" s="1"/>
  <c r="Y39" i="50" s="1"/>
  <c r="O48" i="53"/>
  <c r="Y39" i="49" s="1"/>
  <c r="Z39" i="50" s="1"/>
  <c r="P48" i="53"/>
  <c r="Z39" i="49" s="1"/>
  <c r="AA39" i="50" s="1"/>
  <c r="Q48" i="53"/>
  <c r="AA39" i="49" s="1"/>
  <c r="AB39" i="50" s="1"/>
  <c r="R48" i="53"/>
  <c r="AB39" i="49" s="1"/>
  <c r="AC39" i="50" s="1"/>
  <c r="C49" i="53"/>
  <c r="M40" i="49" s="1"/>
  <c r="N40" i="50" s="1"/>
  <c r="D49" i="53"/>
  <c r="N40" i="49" s="1"/>
  <c r="O40" i="50" s="1"/>
  <c r="E49" i="53"/>
  <c r="O40" i="49" s="1"/>
  <c r="P40" i="50" s="1"/>
  <c r="F49" i="53"/>
  <c r="P40" i="49" s="1"/>
  <c r="Q40" i="50" s="1"/>
  <c r="H49" i="53"/>
  <c r="R40" i="49" s="1"/>
  <c r="S40" i="50" s="1"/>
  <c r="I49" i="53"/>
  <c r="S40" i="49" s="1"/>
  <c r="T40" i="50" s="1"/>
  <c r="J49" i="53"/>
  <c r="T40" i="49" s="1"/>
  <c r="U40" i="50" s="1"/>
  <c r="K49" i="53"/>
  <c r="U40" i="49" s="1"/>
  <c r="V40" i="50" s="1"/>
  <c r="M49" i="53"/>
  <c r="W40" i="49" s="1"/>
  <c r="X40" i="50" s="1"/>
  <c r="N49" i="53"/>
  <c r="X40" i="49" s="1"/>
  <c r="Y40" i="50" s="1"/>
  <c r="O49" i="53"/>
  <c r="Y40" i="49" s="1"/>
  <c r="Z40" i="50" s="1"/>
  <c r="P49" i="53"/>
  <c r="Z40" i="49" s="1"/>
  <c r="AA40" i="50" s="1"/>
  <c r="Q49" i="53"/>
  <c r="AA40" i="49" s="1"/>
  <c r="AB40" i="50" s="1"/>
  <c r="R49" i="53"/>
  <c r="AB40" i="49" s="1"/>
  <c r="AC40" i="50" s="1"/>
  <c r="C50" i="53"/>
  <c r="M41" i="49" s="1"/>
  <c r="N41" i="50" s="1"/>
  <c r="D50" i="53"/>
  <c r="N41" i="49" s="1"/>
  <c r="O41" i="50" s="1"/>
  <c r="E50" i="53"/>
  <c r="O41" i="49" s="1"/>
  <c r="P41" i="50" s="1"/>
  <c r="F50" i="53"/>
  <c r="P41" i="49" s="1"/>
  <c r="Q41" i="50" s="1"/>
  <c r="H50" i="53"/>
  <c r="R41" i="49" s="1"/>
  <c r="S41" i="50" s="1"/>
  <c r="I50" i="53"/>
  <c r="S41" i="49" s="1"/>
  <c r="T41" i="50" s="1"/>
  <c r="J50" i="53"/>
  <c r="T41" i="49" s="1"/>
  <c r="U41" i="50" s="1"/>
  <c r="K50" i="53"/>
  <c r="U41" i="49" s="1"/>
  <c r="V41" i="50" s="1"/>
  <c r="M50" i="53"/>
  <c r="W41" i="49" s="1"/>
  <c r="X41" i="50" s="1"/>
  <c r="N50" i="53"/>
  <c r="X41" i="49" s="1"/>
  <c r="Y41" i="50" s="1"/>
  <c r="O50" i="53"/>
  <c r="Y41" i="49" s="1"/>
  <c r="Z41" i="50" s="1"/>
  <c r="P50" i="53"/>
  <c r="Z41" i="49" s="1"/>
  <c r="AA41" i="50" s="1"/>
  <c r="Q50" i="53"/>
  <c r="AA41" i="49" s="1"/>
  <c r="AB41" i="50" s="1"/>
  <c r="R50" i="53"/>
  <c r="AB41" i="49" s="1"/>
  <c r="AC41" i="50" s="1"/>
  <c r="C53" i="53"/>
  <c r="D53" i="53"/>
  <c r="N44" i="49" s="1"/>
  <c r="O44" i="50" s="1"/>
  <c r="E53" i="53"/>
  <c r="O44" i="49" s="1"/>
  <c r="P44" i="50" s="1"/>
  <c r="F53" i="53"/>
  <c r="P44" i="49" s="1"/>
  <c r="Q44" i="50" s="1"/>
  <c r="H53" i="53"/>
  <c r="R44" i="49" s="1"/>
  <c r="S44" i="50" s="1"/>
  <c r="I53" i="53"/>
  <c r="S44" i="49" s="1"/>
  <c r="T44" i="50" s="1"/>
  <c r="J53" i="53"/>
  <c r="T44" i="49" s="1"/>
  <c r="U44" i="50" s="1"/>
  <c r="K53" i="53"/>
  <c r="U44" i="49" s="1"/>
  <c r="V44" i="50" s="1"/>
  <c r="M53" i="53"/>
  <c r="W44" i="49" s="1"/>
  <c r="X44" i="50" s="1"/>
  <c r="N53" i="53"/>
  <c r="X44" i="49" s="1"/>
  <c r="Y44" i="50" s="1"/>
  <c r="O53" i="53"/>
  <c r="Y44" i="49" s="1"/>
  <c r="Z44" i="50" s="1"/>
  <c r="P53" i="53"/>
  <c r="Z44" i="49" s="1"/>
  <c r="AA44" i="50" s="1"/>
  <c r="Q53" i="53"/>
  <c r="AA44" i="49" s="1"/>
  <c r="AB44" i="50" s="1"/>
  <c r="AB44" i="49"/>
  <c r="AC44" i="50" s="1"/>
  <c r="C55" i="53"/>
  <c r="M46" i="49" s="1"/>
  <c r="N46" i="50" s="1"/>
  <c r="D55" i="53"/>
  <c r="N46" i="49" s="1"/>
  <c r="O46" i="50" s="1"/>
  <c r="E55" i="53"/>
  <c r="O46" i="49" s="1"/>
  <c r="P46" i="50" s="1"/>
  <c r="F55" i="53"/>
  <c r="P46" i="49" s="1"/>
  <c r="Q46" i="50" s="1"/>
  <c r="H55" i="53"/>
  <c r="R46" i="49" s="1"/>
  <c r="S46" i="50" s="1"/>
  <c r="I55" i="53"/>
  <c r="S46" i="49" s="1"/>
  <c r="T46" i="50" s="1"/>
  <c r="J55" i="53"/>
  <c r="T46" i="49" s="1"/>
  <c r="U46" i="50" s="1"/>
  <c r="K55" i="53"/>
  <c r="U46" i="49" s="1"/>
  <c r="V46" i="50" s="1"/>
  <c r="M55" i="53"/>
  <c r="W46" i="49" s="1"/>
  <c r="X46" i="50" s="1"/>
  <c r="N55" i="53"/>
  <c r="X46" i="49" s="1"/>
  <c r="Y46" i="50" s="1"/>
  <c r="O55" i="53"/>
  <c r="Y46" i="49" s="1"/>
  <c r="Z46" i="50" s="1"/>
  <c r="P55" i="53"/>
  <c r="Z46" i="49" s="1"/>
  <c r="AA46" i="50" s="1"/>
  <c r="Q55" i="53"/>
  <c r="AA46" i="49" s="1"/>
  <c r="AB46" i="50" s="1"/>
  <c r="R55" i="53"/>
  <c r="AB46" i="49" s="1"/>
  <c r="AC46" i="50" s="1"/>
  <c r="C56" i="53"/>
  <c r="M47" i="49" s="1"/>
  <c r="N47" i="50" s="1"/>
  <c r="D56" i="53"/>
  <c r="N47" i="49" s="1"/>
  <c r="O47" i="50" s="1"/>
  <c r="E56" i="53"/>
  <c r="O47" i="49" s="1"/>
  <c r="P47" i="50" s="1"/>
  <c r="F56" i="53"/>
  <c r="P47" i="49" s="1"/>
  <c r="Q47" i="50" s="1"/>
  <c r="H56" i="53"/>
  <c r="R47" i="49" s="1"/>
  <c r="S47" i="50" s="1"/>
  <c r="I56" i="53"/>
  <c r="S47" i="49" s="1"/>
  <c r="T47" i="50" s="1"/>
  <c r="J56" i="53"/>
  <c r="T47" i="49" s="1"/>
  <c r="U47" i="50" s="1"/>
  <c r="K56" i="53"/>
  <c r="U47" i="49" s="1"/>
  <c r="V47" i="50" s="1"/>
  <c r="M56" i="53"/>
  <c r="W47" i="49" s="1"/>
  <c r="X47" i="50" s="1"/>
  <c r="N56" i="53"/>
  <c r="X47" i="49" s="1"/>
  <c r="Y47" i="50" s="1"/>
  <c r="O56" i="53"/>
  <c r="Y47" i="49" s="1"/>
  <c r="Z47" i="50" s="1"/>
  <c r="P56" i="53"/>
  <c r="Z47" i="49" s="1"/>
  <c r="AA47" i="50" s="1"/>
  <c r="Q56" i="53"/>
  <c r="AA47" i="49" s="1"/>
  <c r="AB47" i="50" s="1"/>
  <c r="R56" i="53"/>
  <c r="AB47" i="49" s="1"/>
  <c r="AC47" i="50" s="1"/>
  <c r="C57" i="53"/>
  <c r="M48" i="49" s="1"/>
  <c r="N48" i="50" s="1"/>
  <c r="D57" i="53"/>
  <c r="N48" i="49" s="1"/>
  <c r="O48" i="50" s="1"/>
  <c r="E57" i="53"/>
  <c r="O48" i="49" s="1"/>
  <c r="P48" i="50" s="1"/>
  <c r="F57" i="53"/>
  <c r="P48" i="49" s="1"/>
  <c r="Q48" i="50" s="1"/>
  <c r="H57" i="53"/>
  <c r="R48" i="49" s="1"/>
  <c r="S48" i="50" s="1"/>
  <c r="I57" i="53"/>
  <c r="S48" i="49" s="1"/>
  <c r="T48" i="50" s="1"/>
  <c r="J57" i="53"/>
  <c r="T48" i="49" s="1"/>
  <c r="U48" i="50" s="1"/>
  <c r="K57" i="53"/>
  <c r="U48" i="49" s="1"/>
  <c r="V48" i="50" s="1"/>
  <c r="M57" i="53"/>
  <c r="W48" i="49" s="1"/>
  <c r="X48" i="50" s="1"/>
  <c r="N57" i="53"/>
  <c r="X48" i="49" s="1"/>
  <c r="Y48" i="50" s="1"/>
  <c r="O57" i="53"/>
  <c r="Y48" i="49" s="1"/>
  <c r="Z48" i="50" s="1"/>
  <c r="P57" i="53"/>
  <c r="Z48" i="49" s="1"/>
  <c r="AA48" i="50" s="1"/>
  <c r="AA48" i="49"/>
  <c r="AB48" i="50" s="1"/>
  <c r="R57" i="53"/>
  <c r="AB48" i="49" s="1"/>
  <c r="AC48" i="50" s="1"/>
  <c r="C59" i="53"/>
  <c r="M50" i="49" s="1"/>
  <c r="N50" i="50" s="1"/>
  <c r="D59" i="53"/>
  <c r="N50" i="49" s="1"/>
  <c r="O50" i="50" s="1"/>
  <c r="E59" i="53"/>
  <c r="O50" i="49" s="1"/>
  <c r="P50" i="50" s="1"/>
  <c r="F59" i="53"/>
  <c r="P50" i="49" s="1"/>
  <c r="Q50" i="50" s="1"/>
  <c r="H59" i="53"/>
  <c r="R50" i="49" s="1"/>
  <c r="S50" i="50" s="1"/>
  <c r="I59" i="53"/>
  <c r="S50" i="49" s="1"/>
  <c r="T50" i="50" s="1"/>
  <c r="J59" i="53"/>
  <c r="T50" i="49" s="1"/>
  <c r="U50" i="50" s="1"/>
  <c r="K59" i="53"/>
  <c r="U50" i="49" s="1"/>
  <c r="V50" i="50" s="1"/>
  <c r="M59" i="53"/>
  <c r="W50" i="49" s="1"/>
  <c r="X50" i="50" s="1"/>
  <c r="N59" i="53"/>
  <c r="X50" i="49" s="1"/>
  <c r="Y50" i="50" s="1"/>
  <c r="O59" i="53"/>
  <c r="Y50" i="49" s="1"/>
  <c r="Z50" i="50" s="1"/>
  <c r="P59" i="53"/>
  <c r="Z50" i="49" s="1"/>
  <c r="AA50" i="50" s="1"/>
  <c r="Q59" i="53"/>
  <c r="AA50" i="49" s="1"/>
  <c r="AB50" i="50" s="1"/>
  <c r="R59" i="53"/>
  <c r="AB50" i="49" s="1"/>
  <c r="AC50" i="50" s="1"/>
  <c r="C60" i="53"/>
  <c r="M51" i="49" s="1"/>
  <c r="N51" i="50" s="1"/>
  <c r="D60" i="53"/>
  <c r="N51" i="49" s="1"/>
  <c r="O51" i="50" s="1"/>
  <c r="E60" i="53"/>
  <c r="O51" i="49" s="1"/>
  <c r="P51" i="50" s="1"/>
  <c r="F60" i="53"/>
  <c r="P51" i="49" s="1"/>
  <c r="Q51" i="50" s="1"/>
  <c r="H60" i="53"/>
  <c r="R51" i="49" s="1"/>
  <c r="S51" i="50" s="1"/>
  <c r="I60" i="53"/>
  <c r="S51" i="49" s="1"/>
  <c r="T51" i="50" s="1"/>
  <c r="J60" i="53"/>
  <c r="T51" i="49" s="1"/>
  <c r="U51" i="50" s="1"/>
  <c r="K60" i="53"/>
  <c r="U51" i="49" s="1"/>
  <c r="V51" i="50" s="1"/>
  <c r="M60" i="53"/>
  <c r="W51" i="49" s="1"/>
  <c r="X51" i="50" s="1"/>
  <c r="N60" i="53"/>
  <c r="X51" i="49" s="1"/>
  <c r="Y51" i="50" s="1"/>
  <c r="O60" i="53"/>
  <c r="Y51" i="49" s="1"/>
  <c r="Z51" i="50" s="1"/>
  <c r="P60" i="53"/>
  <c r="Z51" i="49" s="1"/>
  <c r="AA51" i="50" s="1"/>
  <c r="Q60" i="53"/>
  <c r="AA51" i="49" s="1"/>
  <c r="AB51" i="50" s="1"/>
  <c r="R60" i="53"/>
  <c r="AB51" i="49" s="1"/>
  <c r="AC51" i="50" s="1"/>
  <c r="C61" i="53"/>
  <c r="M52" i="49" s="1"/>
  <c r="N52" i="50" s="1"/>
  <c r="D61" i="53"/>
  <c r="N52" i="49" s="1"/>
  <c r="O52" i="50" s="1"/>
  <c r="E61" i="53"/>
  <c r="O52" i="49" s="1"/>
  <c r="P52" i="50" s="1"/>
  <c r="F61" i="53"/>
  <c r="P52" i="49" s="1"/>
  <c r="Q52" i="50" s="1"/>
  <c r="H61" i="53"/>
  <c r="R52" i="49" s="1"/>
  <c r="S52" i="50" s="1"/>
  <c r="I61" i="53"/>
  <c r="S52" i="49" s="1"/>
  <c r="T52" i="50" s="1"/>
  <c r="J61" i="53"/>
  <c r="T52" i="49" s="1"/>
  <c r="U52" i="50" s="1"/>
  <c r="K61" i="53"/>
  <c r="U52" i="49" s="1"/>
  <c r="V52" i="50" s="1"/>
  <c r="M61" i="53"/>
  <c r="W52" i="49" s="1"/>
  <c r="X52" i="50" s="1"/>
  <c r="N61" i="53"/>
  <c r="X52" i="49" s="1"/>
  <c r="Y52" i="50" s="1"/>
  <c r="O61" i="53"/>
  <c r="Y52" i="49" s="1"/>
  <c r="Z52" i="50" s="1"/>
  <c r="P61" i="53"/>
  <c r="Z52" i="49" s="1"/>
  <c r="AA52" i="50" s="1"/>
  <c r="Q61" i="53"/>
  <c r="AA52" i="49" s="1"/>
  <c r="AB52" i="50" s="1"/>
  <c r="R61" i="53"/>
  <c r="AB52" i="49" s="1"/>
  <c r="AC52" i="50" s="1"/>
  <c r="C62" i="53"/>
  <c r="M53" i="49" s="1"/>
  <c r="N53" i="50" s="1"/>
  <c r="D62" i="53"/>
  <c r="N53" i="49" s="1"/>
  <c r="O53" i="50" s="1"/>
  <c r="E62" i="53"/>
  <c r="O53" i="49" s="1"/>
  <c r="P53" i="50" s="1"/>
  <c r="F62" i="53"/>
  <c r="P53" i="49" s="1"/>
  <c r="Q53" i="50" s="1"/>
  <c r="H62" i="53"/>
  <c r="R53" i="49" s="1"/>
  <c r="S53" i="50" s="1"/>
  <c r="I62" i="53"/>
  <c r="S53" i="49" s="1"/>
  <c r="T53" i="50" s="1"/>
  <c r="J62" i="53"/>
  <c r="T53" i="49" s="1"/>
  <c r="U53" i="50" s="1"/>
  <c r="K62" i="53"/>
  <c r="U53" i="49" s="1"/>
  <c r="V53" i="50" s="1"/>
  <c r="M62" i="53"/>
  <c r="W53" i="49" s="1"/>
  <c r="X53" i="50" s="1"/>
  <c r="N62" i="53"/>
  <c r="X53" i="49" s="1"/>
  <c r="Y53" i="50" s="1"/>
  <c r="O62" i="53"/>
  <c r="Y53" i="49" s="1"/>
  <c r="Z53" i="50" s="1"/>
  <c r="P62" i="53"/>
  <c r="Z53" i="49" s="1"/>
  <c r="AA53" i="50" s="1"/>
  <c r="Q62" i="53"/>
  <c r="AA53" i="49" s="1"/>
  <c r="AB53" i="50" s="1"/>
  <c r="R62" i="53"/>
  <c r="AB53" i="49" s="1"/>
  <c r="AC53" i="50" s="1"/>
  <c r="C63" i="53"/>
  <c r="M54" i="49" s="1"/>
  <c r="N54" i="50" s="1"/>
  <c r="D63" i="53"/>
  <c r="N54" i="49" s="1"/>
  <c r="O54" i="50" s="1"/>
  <c r="E63" i="53"/>
  <c r="O54" i="49" s="1"/>
  <c r="P54" i="50" s="1"/>
  <c r="F63" i="53"/>
  <c r="P54" i="49" s="1"/>
  <c r="Q54" i="50" s="1"/>
  <c r="H63" i="53"/>
  <c r="R54" i="49" s="1"/>
  <c r="S54" i="50" s="1"/>
  <c r="I63" i="53"/>
  <c r="S54" i="49" s="1"/>
  <c r="T54" i="50" s="1"/>
  <c r="J63" i="53"/>
  <c r="T54" i="49" s="1"/>
  <c r="U54" i="50" s="1"/>
  <c r="K63" i="53"/>
  <c r="U54" i="49" s="1"/>
  <c r="V54" i="50" s="1"/>
  <c r="M63" i="53"/>
  <c r="W54" i="49" s="1"/>
  <c r="X54" i="50" s="1"/>
  <c r="N63" i="53"/>
  <c r="X54" i="49" s="1"/>
  <c r="Y54" i="50" s="1"/>
  <c r="O63" i="53"/>
  <c r="Y54" i="49" s="1"/>
  <c r="Z54" i="50" s="1"/>
  <c r="P63" i="53"/>
  <c r="Z54" i="49" s="1"/>
  <c r="AA54" i="50" s="1"/>
  <c r="Q63" i="53"/>
  <c r="AA54" i="49" s="1"/>
  <c r="AB54" i="50" s="1"/>
  <c r="R63" i="53"/>
  <c r="AB54" i="49" s="1"/>
  <c r="AC54" i="50" s="1"/>
  <c r="C64" i="53"/>
  <c r="M55" i="49" s="1"/>
  <c r="N55" i="50" s="1"/>
  <c r="D64" i="53"/>
  <c r="N55" i="49" s="1"/>
  <c r="O55" i="50" s="1"/>
  <c r="E64" i="53"/>
  <c r="O55" i="49" s="1"/>
  <c r="P55" i="50" s="1"/>
  <c r="F64" i="53"/>
  <c r="P55" i="49" s="1"/>
  <c r="Q55" i="50" s="1"/>
  <c r="H64" i="53"/>
  <c r="R55" i="49" s="1"/>
  <c r="S55" i="50" s="1"/>
  <c r="I64" i="53"/>
  <c r="S55" i="49" s="1"/>
  <c r="T55" i="50" s="1"/>
  <c r="J64" i="53"/>
  <c r="T55" i="49" s="1"/>
  <c r="U55" i="50" s="1"/>
  <c r="K64" i="53"/>
  <c r="U55" i="49" s="1"/>
  <c r="V55" i="50" s="1"/>
  <c r="M64" i="53"/>
  <c r="W55" i="49" s="1"/>
  <c r="X55" i="50" s="1"/>
  <c r="N64" i="53"/>
  <c r="X55" i="49" s="1"/>
  <c r="Y55" i="50" s="1"/>
  <c r="O64" i="53"/>
  <c r="Y55" i="49" s="1"/>
  <c r="Z55" i="50" s="1"/>
  <c r="P64" i="53"/>
  <c r="Z55" i="49" s="1"/>
  <c r="AA55" i="50" s="1"/>
  <c r="Q64" i="53"/>
  <c r="AA55" i="49" s="1"/>
  <c r="AB55" i="50" s="1"/>
  <c r="R64" i="53"/>
  <c r="AB55" i="49" s="1"/>
  <c r="AC55" i="50" s="1"/>
  <c r="C65" i="53"/>
  <c r="M56" i="49" s="1"/>
  <c r="N56" i="50" s="1"/>
  <c r="D65" i="53"/>
  <c r="N56" i="49" s="1"/>
  <c r="O56" i="50" s="1"/>
  <c r="E65" i="53"/>
  <c r="O56" i="49" s="1"/>
  <c r="P56" i="50" s="1"/>
  <c r="F65" i="53"/>
  <c r="P56" i="49" s="1"/>
  <c r="Q56" i="50" s="1"/>
  <c r="H65" i="53"/>
  <c r="R56" i="49" s="1"/>
  <c r="S56" i="50" s="1"/>
  <c r="I65" i="53"/>
  <c r="S56" i="49" s="1"/>
  <c r="T56" i="50" s="1"/>
  <c r="J65" i="53"/>
  <c r="T56" i="49" s="1"/>
  <c r="U56" i="50" s="1"/>
  <c r="K65" i="53"/>
  <c r="U56" i="49" s="1"/>
  <c r="V56" i="50" s="1"/>
  <c r="M65" i="53"/>
  <c r="W56" i="49" s="1"/>
  <c r="X56" i="50" s="1"/>
  <c r="N65" i="53"/>
  <c r="X56" i="49" s="1"/>
  <c r="Y56" i="50" s="1"/>
  <c r="O65" i="53"/>
  <c r="Y56" i="49" s="1"/>
  <c r="Z56" i="50" s="1"/>
  <c r="P65" i="53"/>
  <c r="Z56" i="49" s="1"/>
  <c r="AA56" i="50" s="1"/>
  <c r="Q65" i="53"/>
  <c r="AA56" i="49" s="1"/>
  <c r="AB56" i="50" s="1"/>
  <c r="R65" i="53"/>
  <c r="AB56" i="49" s="1"/>
  <c r="AC56" i="50" s="1"/>
  <c r="C66" i="53"/>
  <c r="M57" i="49" s="1"/>
  <c r="N57" i="50" s="1"/>
  <c r="D66" i="53"/>
  <c r="N57" i="49" s="1"/>
  <c r="O57" i="50" s="1"/>
  <c r="E66" i="53"/>
  <c r="O57" i="49" s="1"/>
  <c r="P57" i="50" s="1"/>
  <c r="F66" i="53"/>
  <c r="P57" i="49" s="1"/>
  <c r="Q57" i="50" s="1"/>
  <c r="H66" i="53"/>
  <c r="R57" i="49" s="1"/>
  <c r="S57" i="50" s="1"/>
  <c r="I66" i="53"/>
  <c r="S57" i="49" s="1"/>
  <c r="T57" i="50" s="1"/>
  <c r="J66" i="53"/>
  <c r="T57" i="49" s="1"/>
  <c r="U57" i="50" s="1"/>
  <c r="K66" i="53"/>
  <c r="U57" i="49" s="1"/>
  <c r="V57" i="50" s="1"/>
  <c r="M66" i="53"/>
  <c r="W57" i="49" s="1"/>
  <c r="X57" i="50" s="1"/>
  <c r="N66" i="53"/>
  <c r="X57" i="49" s="1"/>
  <c r="Y57" i="50" s="1"/>
  <c r="O66" i="53"/>
  <c r="Y57" i="49" s="1"/>
  <c r="Z57" i="50" s="1"/>
  <c r="P66" i="53"/>
  <c r="Z57" i="49" s="1"/>
  <c r="AA57" i="50" s="1"/>
  <c r="Q66" i="53"/>
  <c r="AA57" i="49" s="1"/>
  <c r="AB57" i="50" s="1"/>
  <c r="R66" i="53"/>
  <c r="AB57" i="49" s="1"/>
  <c r="AC57" i="50" s="1"/>
  <c r="C68" i="53"/>
  <c r="M59" i="49" s="1"/>
  <c r="N59" i="50" s="1"/>
  <c r="D68" i="53"/>
  <c r="N59" i="49" s="1"/>
  <c r="O59" i="50" s="1"/>
  <c r="E68" i="53"/>
  <c r="O59" i="49" s="1"/>
  <c r="P59" i="50" s="1"/>
  <c r="F68" i="53"/>
  <c r="P59" i="49" s="1"/>
  <c r="Q59" i="50" s="1"/>
  <c r="H68" i="53"/>
  <c r="R59" i="49" s="1"/>
  <c r="S59" i="50" s="1"/>
  <c r="I68" i="53"/>
  <c r="S59" i="49" s="1"/>
  <c r="T59" i="50" s="1"/>
  <c r="J68" i="53"/>
  <c r="T59" i="49" s="1"/>
  <c r="U59" i="50" s="1"/>
  <c r="K68" i="53"/>
  <c r="U59" i="49" s="1"/>
  <c r="V59" i="50" s="1"/>
  <c r="M68" i="53"/>
  <c r="W59" i="49" s="1"/>
  <c r="X59" i="50" s="1"/>
  <c r="N68" i="53"/>
  <c r="X59" i="49" s="1"/>
  <c r="Y59" i="50" s="1"/>
  <c r="O68" i="53"/>
  <c r="Y59" i="49" s="1"/>
  <c r="Z59" i="50" s="1"/>
  <c r="P68" i="53"/>
  <c r="Z59" i="49" s="1"/>
  <c r="AA59" i="50" s="1"/>
  <c r="Q68" i="53"/>
  <c r="AA59" i="49" s="1"/>
  <c r="AB59" i="50" s="1"/>
  <c r="R68" i="53"/>
  <c r="AB59" i="49" s="1"/>
  <c r="AC59" i="50" s="1"/>
  <c r="C69" i="53"/>
  <c r="M60" i="49" s="1"/>
  <c r="N60" i="50" s="1"/>
  <c r="D69" i="53"/>
  <c r="N60" i="49" s="1"/>
  <c r="O60" i="50" s="1"/>
  <c r="E69" i="53"/>
  <c r="O60" i="49" s="1"/>
  <c r="P60" i="50" s="1"/>
  <c r="F69" i="53"/>
  <c r="P60" i="49" s="1"/>
  <c r="Q60" i="50" s="1"/>
  <c r="H69" i="53"/>
  <c r="R60" i="49" s="1"/>
  <c r="S60" i="50" s="1"/>
  <c r="I69" i="53"/>
  <c r="S60" i="49" s="1"/>
  <c r="T60" i="50" s="1"/>
  <c r="J69" i="53"/>
  <c r="T60" i="49" s="1"/>
  <c r="U60" i="50" s="1"/>
  <c r="K69" i="53"/>
  <c r="U60" i="49" s="1"/>
  <c r="V60" i="50" s="1"/>
  <c r="M69" i="53"/>
  <c r="W60" i="49" s="1"/>
  <c r="X60" i="50" s="1"/>
  <c r="N69" i="53"/>
  <c r="X60" i="49" s="1"/>
  <c r="Y60" i="50" s="1"/>
  <c r="O69" i="53"/>
  <c r="Y60" i="49" s="1"/>
  <c r="Z60" i="50" s="1"/>
  <c r="P69" i="53"/>
  <c r="Z60" i="49" s="1"/>
  <c r="AA60" i="50" s="1"/>
  <c r="Q69" i="53"/>
  <c r="AA60" i="49" s="1"/>
  <c r="AB60" i="50" s="1"/>
  <c r="R69" i="53"/>
  <c r="AB60" i="49" s="1"/>
  <c r="AC60" i="50" s="1"/>
  <c r="C70" i="53"/>
  <c r="M61" i="49" s="1"/>
  <c r="N61" i="50" s="1"/>
  <c r="D70" i="53"/>
  <c r="N61" i="49" s="1"/>
  <c r="O61" i="50" s="1"/>
  <c r="E70" i="53"/>
  <c r="O61" i="49" s="1"/>
  <c r="P61" i="50" s="1"/>
  <c r="F70" i="53"/>
  <c r="P61" i="49" s="1"/>
  <c r="Q61" i="50" s="1"/>
  <c r="H70" i="53"/>
  <c r="R61" i="49" s="1"/>
  <c r="S61" i="50" s="1"/>
  <c r="I70" i="53"/>
  <c r="S61" i="49" s="1"/>
  <c r="T61" i="50" s="1"/>
  <c r="J70" i="53"/>
  <c r="T61" i="49" s="1"/>
  <c r="U61" i="50" s="1"/>
  <c r="K70" i="53"/>
  <c r="U61" i="49" s="1"/>
  <c r="V61" i="50" s="1"/>
  <c r="M70" i="53"/>
  <c r="W61" i="49" s="1"/>
  <c r="X61" i="50" s="1"/>
  <c r="N70" i="53"/>
  <c r="X61" i="49" s="1"/>
  <c r="Y61" i="50" s="1"/>
  <c r="O70" i="53"/>
  <c r="Y61" i="49" s="1"/>
  <c r="Z61" i="50" s="1"/>
  <c r="P70" i="53"/>
  <c r="Z61" i="49" s="1"/>
  <c r="AA61" i="50" s="1"/>
  <c r="Q70" i="53"/>
  <c r="AA61" i="49" s="1"/>
  <c r="AB61" i="50" s="1"/>
  <c r="R70" i="53"/>
  <c r="AB61" i="49" s="1"/>
  <c r="AC61" i="50" s="1"/>
  <c r="C71" i="53"/>
  <c r="M62" i="49" s="1"/>
  <c r="N62" i="50" s="1"/>
  <c r="D71" i="53"/>
  <c r="N62" i="49" s="1"/>
  <c r="O62" i="50" s="1"/>
  <c r="E71" i="53"/>
  <c r="O62" i="49" s="1"/>
  <c r="P62" i="50" s="1"/>
  <c r="F71" i="53"/>
  <c r="P62" i="49" s="1"/>
  <c r="Q62" i="50" s="1"/>
  <c r="H71" i="53"/>
  <c r="R62" i="49" s="1"/>
  <c r="S62" i="50" s="1"/>
  <c r="I71" i="53"/>
  <c r="S62" i="49" s="1"/>
  <c r="T62" i="50" s="1"/>
  <c r="J71" i="53"/>
  <c r="T62" i="49" s="1"/>
  <c r="U62" i="50" s="1"/>
  <c r="K71" i="53"/>
  <c r="U62" i="49" s="1"/>
  <c r="V62" i="50" s="1"/>
  <c r="W62" i="49"/>
  <c r="X62" i="50" s="1"/>
  <c r="N71" i="53"/>
  <c r="X62" i="49" s="1"/>
  <c r="Y62" i="50" s="1"/>
  <c r="Y62" i="49"/>
  <c r="Z62" i="50" s="1"/>
  <c r="P71" i="53"/>
  <c r="Z62" i="49" s="1"/>
  <c r="AA62" i="50" s="1"/>
  <c r="Q71" i="53"/>
  <c r="AA62" i="49" s="1"/>
  <c r="AB62" i="50" s="1"/>
  <c r="R71" i="53"/>
  <c r="AB62" i="49" s="1"/>
  <c r="AC62" i="50" s="1"/>
  <c r="C73" i="53"/>
  <c r="D73" i="53"/>
  <c r="N64" i="49" s="1"/>
  <c r="O64" i="50" s="1"/>
  <c r="E73" i="53"/>
  <c r="O64" i="49" s="1"/>
  <c r="P64" i="50" s="1"/>
  <c r="F73" i="53"/>
  <c r="P64" i="49" s="1"/>
  <c r="Q64" i="50" s="1"/>
  <c r="H73" i="53"/>
  <c r="R64" i="49" s="1"/>
  <c r="S64" i="50" s="1"/>
  <c r="I73" i="53"/>
  <c r="S64" i="49" s="1"/>
  <c r="T64" i="50" s="1"/>
  <c r="J73" i="53"/>
  <c r="T64" i="49" s="1"/>
  <c r="U64" i="50" s="1"/>
  <c r="K73" i="53"/>
  <c r="U64" i="49" s="1"/>
  <c r="V64" i="50" s="1"/>
  <c r="M73" i="53"/>
  <c r="W64" i="49" s="1"/>
  <c r="X64" i="50" s="1"/>
  <c r="N73" i="53"/>
  <c r="X64" i="49" s="1"/>
  <c r="Y64" i="50" s="1"/>
  <c r="O73" i="53"/>
  <c r="Y64" i="49" s="1"/>
  <c r="Z64" i="50" s="1"/>
  <c r="P73" i="53"/>
  <c r="Z64" i="49" s="1"/>
  <c r="AA64" i="50" s="1"/>
  <c r="Q73" i="53"/>
  <c r="AA64" i="49" s="1"/>
  <c r="AB64" i="50" s="1"/>
  <c r="R73" i="53"/>
  <c r="AB64" i="49" s="1"/>
  <c r="AC64" i="50" s="1"/>
  <c r="C74" i="53"/>
  <c r="M65" i="49" s="1"/>
  <c r="N65" i="50" s="1"/>
  <c r="D74" i="53"/>
  <c r="N65" i="49" s="1"/>
  <c r="O65" i="50" s="1"/>
  <c r="E74" i="53"/>
  <c r="O65" i="49" s="1"/>
  <c r="P65" i="50" s="1"/>
  <c r="F74" i="53"/>
  <c r="P65" i="49" s="1"/>
  <c r="Q65" i="50" s="1"/>
  <c r="H74" i="53"/>
  <c r="R65" i="49" s="1"/>
  <c r="S65" i="50" s="1"/>
  <c r="I74" i="53"/>
  <c r="S65" i="49" s="1"/>
  <c r="T65" i="50" s="1"/>
  <c r="J74" i="53"/>
  <c r="T65" i="49" s="1"/>
  <c r="U65" i="50" s="1"/>
  <c r="K74" i="53"/>
  <c r="U65" i="49" s="1"/>
  <c r="V65" i="50" s="1"/>
  <c r="M74" i="53"/>
  <c r="W65" i="49" s="1"/>
  <c r="X65" i="50" s="1"/>
  <c r="N74" i="53"/>
  <c r="X65" i="49" s="1"/>
  <c r="Y65" i="50" s="1"/>
  <c r="O74" i="53"/>
  <c r="Y65" i="49" s="1"/>
  <c r="Z65" i="50" s="1"/>
  <c r="P74" i="53"/>
  <c r="Z65" i="49" s="1"/>
  <c r="AA65" i="50" s="1"/>
  <c r="Q74" i="53"/>
  <c r="AA65" i="49" s="1"/>
  <c r="AB65" i="50" s="1"/>
  <c r="R74" i="53"/>
  <c r="AB65" i="49" s="1"/>
  <c r="AC65" i="50" s="1"/>
  <c r="C75" i="53"/>
  <c r="M66" i="49" s="1"/>
  <c r="N66" i="50" s="1"/>
  <c r="D75" i="53"/>
  <c r="N66" i="49" s="1"/>
  <c r="O66" i="50" s="1"/>
  <c r="E75" i="53"/>
  <c r="O66" i="49" s="1"/>
  <c r="P66" i="50" s="1"/>
  <c r="F75" i="53"/>
  <c r="P66" i="49" s="1"/>
  <c r="Q66" i="50" s="1"/>
  <c r="H75" i="53"/>
  <c r="R66" i="49" s="1"/>
  <c r="S66" i="50" s="1"/>
  <c r="I75" i="53"/>
  <c r="S66" i="49" s="1"/>
  <c r="T66" i="50" s="1"/>
  <c r="J75" i="53"/>
  <c r="T66" i="49" s="1"/>
  <c r="U66" i="50" s="1"/>
  <c r="K75" i="53"/>
  <c r="U66" i="49" s="1"/>
  <c r="V66" i="50" s="1"/>
  <c r="M75" i="53"/>
  <c r="W66" i="49" s="1"/>
  <c r="X66" i="50" s="1"/>
  <c r="N75" i="53"/>
  <c r="X66" i="49" s="1"/>
  <c r="Y66" i="50" s="1"/>
  <c r="O75" i="53"/>
  <c r="Y66" i="49" s="1"/>
  <c r="Z66" i="50" s="1"/>
  <c r="P75" i="53"/>
  <c r="Z66" i="49" s="1"/>
  <c r="AA66" i="50" s="1"/>
  <c r="Q75" i="53"/>
  <c r="AA66" i="49" s="1"/>
  <c r="AB66" i="50" s="1"/>
  <c r="R75" i="53"/>
  <c r="AB66" i="49" s="1"/>
  <c r="AC66" i="50" s="1"/>
  <c r="C76" i="53"/>
  <c r="M67" i="49" s="1"/>
  <c r="N67" i="50" s="1"/>
  <c r="D76" i="53"/>
  <c r="N67" i="49" s="1"/>
  <c r="O67" i="50" s="1"/>
  <c r="E76" i="53"/>
  <c r="O67" i="49" s="1"/>
  <c r="P67" i="50" s="1"/>
  <c r="F76" i="53"/>
  <c r="P67" i="49" s="1"/>
  <c r="Q67" i="50" s="1"/>
  <c r="H76" i="53"/>
  <c r="R67" i="49" s="1"/>
  <c r="S67" i="50" s="1"/>
  <c r="I76" i="53"/>
  <c r="S67" i="49" s="1"/>
  <c r="T67" i="50" s="1"/>
  <c r="J76" i="53"/>
  <c r="T67" i="49" s="1"/>
  <c r="U67" i="50" s="1"/>
  <c r="K76" i="53"/>
  <c r="U67" i="49" s="1"/>
  <c r="V67" i="50" s="1"/>
  <c r="M76" i="53"/>
  <c r="W67" i="49" s="1"/>
  <c r="X67" i="50" s="1"/>
  <c r="N76" i="53"/>
  <c r="X67" i="49" s="1"/>
  <c r="Y67" i="50" s="1"/>
  <c r="Y67" i="49"/>
  <c r="Z67" i="50" s="1"/>
  <c r="P76" i="53"/>
  <c r="Z67" i="49" s="1"/>
  <c r="AA67" i="50" s="1"/>
  <c r="Q76" i="53"/>
  <c r="AA67" i="49" s="1"/>
  <c r="AB67" i="50" s="1"/>
  <c r="R76" i="53"/>
  <c r="AB67" i="49" s="1"/>
  <c r="AC67" i="50" s="1"/>
  <c r="C79" i="53"/>
  <c r="D79" i="53"/>
  <c r="E79" i="53"/>
  <c r="F79" i="53"/>
  <c r="H79" i="53"/>
  <c r="I79" i="53"/>
  <c r="J79" i="53"/>
  <c r="K79" i="53"/>
  <c r="M79" i="53"/>
  <c r="N79" i="53"/>
  <c r="O79" i="53"/>
  <c r="P79" i="53"/>
  <c r="Q79" i="53"/>
  <c r="C80" i="53"/>
  <c r="M71" i="49" s="1"/>
  <c r="N71" i="50" s="1"/>
  <c r="D80" i="53"/>
  <c r="N71" i="49" s="1"/>
  <c r="O71" i="50" s="1"/>
  <c r="E80" i="53"/>
  <c r="O71" i="49" s="1"/>
  <c r="P71" i="50" s="1"/>
  <c r="F80" i="53"/>
  <c r="P71" i="49" s="1"/>
  <c r="Q71" i="50" s="1"/>
  <c r="H80" i="53"/>
  <c r="R71" i="49" s="1"/>
  <c r="S71" i="50" s="1"/>
  <c r="I80" i="53"/>
  <c r="S71" i="49" s="1"/>
  <c r="T71" i="50" s="1"/>
  <c r="J80" i="53"/>
  <c r="T71" i="49" s="1"/>
  <c r="U71" i="50" s="1"/>
  <c r="K80" i="53"/>
  <c r="U71" i="49" s="1"/>
  <c r="V71" i="50" s="1"/>
  <c r="M80" i="53"/>
  <c r="W71" i="49" s="1"/>
  <c r="X71" i="50" s="1"/>
  <c r="N80" i="53"/>
  <c r="X71" i="49" s="1"/>
  <c r="Y71" i="50" s="1"/>
  <c r="O80" i="53"/>
  <c r="Y71" i="49" s="1"/>
  <c r="Z71" i="50" s="1"/>
  <c r="P80" i="53"/>
  <c r="Z71" i="49" s="1"/>
  <c r="AA71" i="50" s="1"/>
  <c r="Q80" i="53"/>
  <c r="AA71" i="49" s="1"/>
  <c r="AB71" i="50" s="1"/>
  <c r="R80" i="53"/>
  <c r="AB71" i="49" s="1"/>
  <c r="AC71" i="50" s="1"/>
  <c r="C81" i="53"/>
  <c r="M72" i="49" s="1"/>
  <c r="N72" i="50" s="1"/>
  <c r="D81" i="53"/>
  <c r="N72" i="49" s="1"/>
  <c r="O72" i="50" s="1"/>
  <c r="E81" i="53"/>
  <c r="O72" i="49" s="1"/>
  <c r="P72" i="50" s="1"/>
  <c r="F81" i="53"/>
  <c r="P72" i="49" s="1"/>
  <c r="Q72" i="50" s="1"/>
  <c r="H81" i="53"/>
  <c r="R72" i="49" s="1"/>
  <c r="S72" i="50" s="1"/>
  <c r="I81" i="53"/>
  <c r="S72" i="49" s="1"/>
  <c r="T72" i="50" s="1"/>
  <c r="J81" i="53"/>
  <c r="T72" i="49" s="1"/>
  <c r="U72" i="50" s="1"/>
  <c r="K81" i="53"/>
  <c r="U72" i="49" s="1"/>
  <c r="V72" i="50" s="1"/>
  <c r="M81" i="53"/>
  <c r="W72" i="49" s="1"/>
  <c r="X72" i="50" s="1"/>
  <c r="N81" i="53"/>
  <c r="X72" i="49" s="1"/>
  <c r="Y72" i="50" s="1"/>
  <c r="O81" i="53"/>
  <c r="Y72" i="49" s="1"/>
  <c r="Z72" i="50" s="1"/>
  <c r="P81" i="53"/>
  <c r="Z72" i="49" s="1"/>
  <c r="AA72" i="50" s="1"/>
  <c r="Q81" i="53"/>
  <c r="AA72" i="49" s="1"/>
  <c r="AB72" i="50" s="1"/>
  <c r="R81" i="53"/>
  <c r="AB72" i="49" s="1"/>
  <c r="AC72" i="50" s="1"/>
  <c r="C82" i="53"/>
  <c r="M73" i="49" s="1"/>
  <c r="N73" i="50" s="1"/>
  <c r="D82" i="53"/>
  <c r="N73" i="49" s="1"/>
  <c r="O73" i="50" s="1"/>
  <c r="E82" i="53"/>
  <c r="O73" i="49" s="1"/>
  <c r="P73" i="50" s="1"/>
  <c r="F82" i="53"/>
  <c r="P73" i="49" s="1"/>
  <c r="Q73" i="50" s="1"/>
  <c r="H82" i="53"/>
  <c r="R73" i="49" s="1"/>
  <c r="S73" i="50" s="1"/>
  <c r="I82" i="53"/>
  <c r="S73" i="49" s="1"/>
  <c r="T73" i="50" s="1"/>
  <c r="J82" i="53"/>
  <c r="T73" i="49" s="1"/>
  <c r="U73" i="50" s="1"/>
  <c r="K82" i="53"/>
  <c r="U73" i="49" s="1"/>
  <c r="V73" i="50" s="1"/>
  <c r="M82" i="53"/>
  <c r="W73" i="49" s="1"/>
  <c r="X73" i="50" s="1"/>
  <c r="N82" i="53"/>
  <c r="X73" i="49" s="1"/>
  <c r="Y73" i="50" s="1"/>
  <c r="O82" i="53"/>
  <c r="Y73" i="49" s="1"/>
  <c r="Z73" i="50" s="1"/>
  <c r="P82" i="53"/>
  <c r="Z73" i="49" s="1"/>
  <c r="AA73" i="50" s="1"/>
  <c r="Q82" i="53"/>
  <c r="AA73" i="49" s="1"/>
  <c r="AB73" i="50" s="1"/>
  <c r="R82" i="53"/>
  <c r="AB73" i="49" s="1"/>
  <c r="AC73" i="50" s="1"/>
  <c r="C83" i="53"/>
  <c r="M74" i="49" s="1"/>
  <c r="N74" i="50" s="1"/>
  <c r="D83" i="53"/>
  <c r="N74" i="49" s="1"/>
  <c r="O74" i="50" s="1"/>
  <c r="E83" i="53"/>
  <c r="O74" i="49" s="1"/>
  <c r="P74" i="50" s="1"/>
  <c r="F83" i="53"/>
  <c r="P74" i="49" s="1"/>
  <c r="Q74" i="50" s="1"/>
  <c r="H83" i="53"/>
  <c r="R74" i="49" s="1"/>
  <c r="S74" i="50" s="1"/>
  <c r="I83" i="53"/>
  <c r="S74" i="49" s="1"/>
  <c r="T74" i="50" s="1"/>
  <c r="J83" i="53"/>
  <c r="T74" i="49" s="1"/>
  <c r="U74" i="50" s="1"/>
  <c r="K83" i="53"/>
  <c r="U74" i="49" s="1"/>
  <c r="V74" i="50" s="1"/>
  <c r="M83" i="53"/>
  <c r="W74" i="49" s="1"/>
  <c r="X74" i="50" s="1"/>
  <c r="N83" i="53"/>
  <c r="X74" i="49" s="1"/>
  <c r="Y74" i="50" s="1"/>
  <c r="Y74" i="49"/>
  <c r="Z74" i="50" s="1"/>
  <c r="P83" i="53"/>
  <c r="Z74" i="49" s="1"/>
  <c r="AA74" i="50" s="1"/>
  <c r="Q83" i="53"/>
  <c r="AA74" i="49" s="1"/>
  <c r="AB74" i="50" s="1"/>
  <c r="AB74" i="49"/>
  <c r="AC74" i="50" s="1"/>
  <c r="E85" i="53"/>
  <c r="F85" i="53"/>
  <c r="H85" i="53"/>
  <c r="J85" i="53"/>
  <c r="K85" i="53"/>
  <c r="M85" i="53"/>
  <c r="N85" i="53"/>
  <c r="P85" i="53"/>
  <c r="Q85" i="53"/>
  <c r="R85" i="53"/>
  <c r="M77" i="49"/>
  <c r="N77" i="50" s="1"/>
  <c r="D86" i="53"/>
  <c r="N77" i="49" s="1"/>
  <c r="O77" i="50" s="1"/>
  <c r="E86" i="53"/>
  <c r="O77" i="49" s="1"/>
  <c r="P77" i="50" s="1"/>
  <c r="F86" i="53"/>
  <c r="P77" i="49" s="1"/>
  <c r="Q77" i="50" s="1"/>
  <c r="H86" i="53"/>
  <c r="R77" i="49" s="1"/>
  <c r="S77" i="50" s="1"/>
  <c r="I86" i="53"/>
  <c r="S77" i="49" s="1"/>
  <c r="T77" i="50" s="1"/>
  <c r="J86" i="53"/>
  <c r="T77" i="49" s="1"/>
  <c r="U77" i="50" s="1"/>
  <c r="K86" i="53"/>
  <c r="U77" i="49" s="1"/>
  <c r="V77" i="50" s="1"/>
  <c r="M86" i="53"/>
  <c r="W77" i="49" s="1"/>
  <c r="X77" i="50" s="1"/>
  <c r="N86" i="53"/>
  <c r="X77" i="49" s="1"/>
  <c r="Y77" i="50" s="1"/>
  <c r="Y77" i="49"/>
  <c r="Z77" i="50" s="1"/>
  <c r="P86" i="53"/>
  <c r="Z77" i="49" s="1"/>
  <c r="AA77" i="50" s="1"/>
  <c r="Q86" i="53"/>
  <c r="AA77" i="49" s="1"/>
  <c r="AB77" i="50" s="1"/>
  <c r="R86" i="53"/>
  <c r="AB77" i="49" s="1"/>
  <c r="AC77" i="50" s="1"/>
  <c r="C87" i="53"/>
  <c r="M78" i="49" s="1"/>
  <c r="N78" i="50" s="1"/>
  <c r="D87" i="53"/>
  <c r="N78" i="49" s="1"/>
  <c r="O78" i="50" s="1"/>
  <c r="E87" i="53"/>
  <c r="O78" i="49" s="1"/>
  <c r="P78" i="50" s="1"/>
  <c r="F87" i="53"/>
  <c r="P78" i="49" s="1"/>
  <c r="Q78" i="50" s="1"/>
  <c r="H87" i="53"/>
  <c r="R78" i="49" s="1"/>
  <c r="S78" i="50" s="1"/>
  <c r="I87" i="53"/>
  <c r="S78" i="49" s="1"/>
  <c r="T78" i="50" s="1"/>
  <c r="J87" i="53"/>
  <c r="T78" i="49" s="1"/>
  <c r="U78" i="50" s="1"/>
  <c r="K87" i="53"/>
  <c r="U78" i="49" s="1"/>
  <c r="V78" i="50" s="1"/>
  <c r="M87" i="53"/>
  <c r="W78" i="49" s="1"/>
  <c r="X78" i="50" s="1"/>
  <c r="N87" i="53"/>
  <c r="X78" i="49" s="1"/>
  <c r="Y78" i="50" s="1"/>
  <c r="O87" i="53"/>
  <c r="Y78" i="49" s="1"/>
  <c r="Z78" i="50" s="1"/>
  <c r="P87" i="53"/>
  <c r="Z78" i="49" s="1"/>
  <c r="AA78" i="50" s="1"/>
  <c r="Q87" i="53"/>
  <c r="AA78" i="49" s="1"/>
  <c r="AB78" i="50" s="1"/>
  <c r="R87" i="53"/>
  <c r="AB78" i="49" s="1"/>
  <c r="AC78" i="50" s="1"/>
  <c r="C88" i="53"/>
  <c r="M79" i="49" s="1"/>
  <c r="N79" i="50" s="1"/>
  <c r="D88" i="53"/>
  <c r="N79" i="49" s="1"/>
  <c r="O79" i="50" s="1"/>
  <c r="E88" i="53"/>
  <c r="O79" i="49" s="1"/>
  <c r="P79" i="50" s="1"/>
  <c r="F88" i="53"/>
  <c r="P79" i="49" s="1"/>
  <c r="Q79" i="50" s="1"/>
  <c r="H88" i="53"/>
  <c r="R79" i="49" s="1"/>
  <c r="S79" i="50" s="1"/>
  <c r="I88" i="53"/>
  <c r="S79" i="49" s="1"/>
  <c r="T79" i="50" s="1"/>
  <c r="J88" i="53"/>
  <c r="T79" i="49" s="1"/>
  <c r="U79" i="50" s="1"/>
  <c r="K88" i="53"/>
  <c r="U79" i="49" s="1"/>
  <c r="V79" i="50" s="1"/>
  <c r="M88" i="53"/>
  <c r="W79" i="49" s="1"/>
  <c r="X79" i="50" s="1"/>
  <c r="N88" i="53"/>
  <c r="X79" i="49" s="1"/>
  <c r="Y79" i="50" s="1"/>
  <c r="O88" i="53"/>
  <c r="Y79" i="49" s="1"/>
  <c r="Z79" i="50" s="1"/>
  <c r="P88" i="53"/>
  <c r="Z79" i="49" s="1"/>
  <c r="AA79" i="50" s="1"/>
  <c r="Q88" i="53"/>
  <c r="AA79" i="49" s="1"/>
  <c r="AB79" i="50" s="1"/>
  <c r="R88" i="53"/>
  <c r="AB79" i="49" s="1"/>
  <c r="AC79" i="50" s="1"/>
  <c r="C89" i="53"/>
  <c r="M80" i="49" s="1"/>
  <c r="N80" i="50" s="1"/>
  <c r="D89" i="53"/>
  <c r="N80" i="49" s="1"/>
  <c r="O80" i="50" s="1"/>
  <c r="E89" i="53"/>
  <c r="O80" i="49" s="1"/>
  <c r="P80" i="50" s="1"/>
  <c r="F89" i="53"/>
  <c r="P80" i="49" s="1"/>
  <c r="Q80" i="50" s="1"/>
  <c r="H89" i="53"/>
  <c r="R80" i="49" s="1"/>
  <c r="S80" i="50" s="1"/>
  <c r="I89" i="53"/>
  <c r="S80" i="49" s="1"/>
  <c r="T80" i="50" s="1"/>
  <c r="J89" i="53"/>
  <c r="T80" i="49" s="1"/>
  <c r="U80" i="50" s="1"/>
  <c r="K89" i="53"/>
  <c r="U80" i="49" s="1"/>
  <c r="V80" i="50" s="1"/>
  <c r="M89" i="53"/>
  <c r="W80" i="49" s="1"/>
  <c r="X80" i="50" s="1"/>
  <c r="N89" i="53"/>
  <c r="X80" i="49" s="1"/>
  <c r="Y80" i="50" s="1"/>
  <c r="O89" i="53"/>
  <c r="Y80" i="49" s="1"/>
  <c r="Z80" i="50" s="1"/>
  <c r="P89" i="53"/>
  <c r="Z80" i="49" s="1"/>
  <c r="AA80" i="50" s="1"/>
  <c r="Q89" i="53"/>
  <c r="AA80" i="49" s="1"/>
  <c r="AB80" i="50" s="1"/>
  <c r="R89" i="53"/>
  <c r="AB80" i="49" s="1"/>
  <c r="AC80" i="50" s="1"/>
  <c r="C90" i="53"/>
  <c r="M81" i="49" s="1"/>
  <c r="N81" i="50" s="1"/>
  <c r="D90" i="53"/>
  <c r="N81" i="49" s="1"/>
  <c r="O81" i="50" s="1"/>
  <c r="E90" i="53"/>
  <c r="O81" i="49" s="1"/>
  <c r="P81" i="50" s="1"/>
  <c r="F90" i="53"/>
  <c r="P81" i="49" s="1"/>
  <c r="Q81" i="50" s="1"/>
  <c r="H90" i="53"/>
  <c r="R81" i="49" s="1"/>
  <c r="S81" i="50" s="1"/>
  <c r="I90" i="53"/>
  <c r="S81" i="49" s="1"/>
  <c r="T81" i="50" s="1"/>
  <c r="J90" i="53"/>
  <c r="T81" i="49" s="1"/>
  <c r="U81" i="50" s="1"/>
  <c r="K90" i="53"/>
  <c r="U81" i="49" s="1"/>
  <c r="V81" i="50" s="1"/>
  <c r="M90" i="53"/>
  <c r="W81" i="49" s="1"/>
  <c r="X81" i="50" s="1"/>
  <c r="N90" i="53"/>
  <c r="X81" i="49" s="1"/>
  <c r="Y81" i="50" s="1"/>
  <c r="O90" i="53"/>
  <c r="Y81" i="49" s="1"/>
  <c r="Z81" i="50" s="1"/>
  <c r="P90" i="53"/>
  <c r="Z81" i="49" s="1"/>
  <c r="AA81" i="50" s="1"/>
  <c r="Q90" i="53"/>
  <c r="AA81" i="49" s="1"/>
  <c r="AB81" i="50" s="1"/>
  <c r="R90" i="53"/>
  <c r="AB81" i="49" s="1"/>
  <c r="AC81" i="50" s="1"/>
  <c r="C92" i="53"/>
  <c r="M83" i="49" s="1"/>
  <c r="N83" i="50" s="1"/>
  <c r="D92" i="53"/>
  <c r="E92" i="53"/>
  <c r="F92" i="53"/>
  <c r="H92" i="53"/>
  <c r="R83" i="49" s="1"/>
  <c r="S83" i="50" s="1"/>
  <c r="I92" i="53"/>
  <c r="J92" i="53"/>
  <c r="K92" i="53"/>
  <c r="M92" i="53"/>
  <c r="W83" i="49" s="1"/>
  <c r="X83" i="50" s="1"/>
  <c r="N92" i="53"/>
  <c r="O92" i="53"/>
  <c r="P92" i="53"/>
  <c r="Q92" i="53"/>
  <c r="R92" i="53"/>
  <c r="C93" i="53"/>
  <c r="M84" i="49" s="1"/>
  <c r="N84" i="50" s="1"/>
  <c r="D93" i="53"/>
  <c r="N84" i="49" s="1"/>
  <c r="O84" i="50" s="1"/>
  <c r="E93" i="53"/>
  <c r="O84" i="49" s="1"/>
  <c r="P84" i="50" s="1"/>
  <c r="F93" i="53"/>
  <c r="P84" i="49" s="1"/>
  <c r="Q84" i="50" s="1"/>
  <c r="H93" i="53"/>
  <c r="R84" i="49" s="1"/>
  <c r="S84" i="50" s="1"/>
  <c r="I93" i="53"/>
  <c r="S84" i="49" s="1"/>
  <c r="T84" i="50" s="1"/>
  <c r="J93" i="53"/>
  <c r="T84" i="49" s="1"/>
  <c r="U84" i="50" s="1"/>
  <c r="K93" i="53"/>
  <c r="U84" i="49" s="1"/>
  <c r="V84" i="50" s="1"/>
  <c r="M93" i="53"/>
  <c r="W84" i="49" s="1"/>
  <c r="X84" i="50" s="1"/>
  <c r="N93" i="53"/>
  <c r="X84" i="49" s="1"/>
  <c r="Y84" i="50" s="1"/>
  <c r="Y84" i="49"/>
  <c r="Z84" i="50" s="1"/>
  <c r="P93" i="53"/>
  <c r="Z84" i="49" s="1"/>
  <c r="AA84" i="50" s="1"/>
  <c r="Q93" i="53"/>
  <c r="AA84" i="49" s="1"/>
  <c r="AB84" i="50" s="1"/>
  <c r="R93" i="53"/>
  <c r="AB84" i="49" s="1"/>
  <c r="AC84" i="50" s="1"/>
  <c r="C94" i="53"/>
  <c r="M85" i="49" s="1"/>
  <c r="N85" i="50" s="1"/>
  <c r="D94" i="53"/>
  <c r="N85" i="49" s="1"/>
  <c r="O85" i="50" s="1"/>
  <c r="E94" i="53"/>
  <c r="O85" i="49" s="1"/>
  <c r="P85" i="50" s="1"/>
  <c r="F94" i="53"/>
  <c r="P85" i="49" s="1"/>
  <c r="Q85" i="50" s="1"/>
  <c r="H94" i="53"/>
  <c r="R85" i="49" s="1"/>
  <c r="S85" i="50" s="1"/>
  <c r="I94" i="53"/>
  <c r="S85" i="49" s="1"/>
  <c r="T85" i="50" s="1"/>
  <c r="J94" i="53"/>
  <c r="T85" i="49" s="1"/>
  <c r="U85" i="50" s="1"/>
  <c r="K94" i="53"/>
  <c r="U85" i="49" s="1"/>
  <c r="V85" i="50" s="1"/>
  <c r="M94" i="53"/>
  <c r="W85" i="49" s="1"/>
  <c r="X85" i="50" s="1"/>
  <c r="N94" i="53"/>
  <c r="X85" i="49" s="1"/>
  <c r="Y85" i="50" s="1"/>
  <c r="O94" i="53"/>
  <c r="Y85" i="49" s="1"/>
  <c r="Z85" i="50" s="1"/>
  <c r="P94" i="53"/>
  <c r="Z85" i="49" s="1"/>
  <c r="AA85" i="50" s="1"/>
  <c r="Q94" i="53"/>
  <c r="AA85" i="49" s="1"/>
  <c r="AB85" i="50" s="1"/>
  <c r="R94" i="53"/>
  <c r="AB85" i="49" s="1"/>
  <c r="AC85" i="50" s="1"/>
  <c r="M86" i="49"/>
  <c r="N86" i="50" s="1"/>
  <c r="D95" i="53"/>
  <c r="N86" i="49" s="1"/>
  <c r="O86" i="50" s="1"/>
  <c r="E95" i="53"/>
  <c r="O86" i="49" s="1"/>
  <c r="P86" i="50" s="1"/>
  <c r="F95" i="53"/>
  <c r="P86" i="49" s="1"/>
  <c r="Q86" i="50" s="1"/>
  <c r="H95" i="53"/>
  <c r="R86" i="49" s="1"/>
  <c r="S86" i="50" s="1"/>
  <c r="I95" i="53"/>
  <c r="S86" i="49" s="1"/>
  <c r="T86" i="50" s="1"/>
  <c r="J95" i="53"/>
  <c r="T86" i="49" s="1"/>
  <c r="U86" i="50" s="1"/>
  <c r="K95" i="53"/>
  <c r="U86" i="49" s="1"/>
  <c r="V86" i="50" s="1"/>
  <c r="M95" i="53"/>
  <c r="W86" i="49" s="1"/>
  <c r="X86" i="50" s="1"/>
  <c r="N95" i="53"/>
  <c r="X86" i="49" s="1"/>
  <c r="Y86" i="50" s="1"/>
  <c r="O95" i="53"/>
  <c r="Y86" i="49" s="1"/>
  <c r="Z86" i="50" s="1"/>
  <c r="P95" i="53"/>
  <c r="Z86" i="49" s="1"/>
  <c r="AA86" i="50" s="1"/>
  <c r="Q95" i="53"/>
  <c r="AA86" i="49" s="1"/>
  <c r="AB86" i="50" s="1"/>
  <c r="R95" i="53"/>
  <c r="AB86" i="49" s="1"/>
  <c r="AC86" i="50" s="1"/>
  <c r="M87" i="49"/>
  <c r="N87" i="50" s="1"/>
  <c r="D96" i="53"/>
  <c r="N87" i="49" s="1"/>
  <c r="O87" i="50" s="1"/>
  <c r="E96" i="53"/>
  <c r="O87" i="49" s="1"/>
  <c r="P87" i="50" s="1"/>
  <c r="F96" i="53"/>
  <c r="P87" i="49" s="1"/>
  <c r="Q87" i="50" s="1"/>
  <c r="H96" i="53"/>
  <c r="R87" i="49" s="1"/>
  <c r="S87" i="50" s="1"/>
  <c r="I96" i="53"/>
  <c r="S87" i="49" s="1"/>
  <c r="T87" i="50" s="1"/>
  <c r="J96" i="53"/>
  <c r="T87" i="49" s="1"/>
  <c r="U87" i="50" s="1"/>
  <c r="K96" i="53"/>
  <c r="U87" i="49" s="1"/>
  <c r="V87" i="50" s="1"/>
  <c r="M96" i="53"/>
  <c r="W87" i="49" s="1"/>
  <c r="X87" i="50" s="1"/>
  <c r="N96" i="53"/>
  <c r="X87" i="49" s="1"/>
  <c r="Y87" i="50" s="1"/>
  <c r="O96" i="53"/>
  <c r="Y87" i="49" s="1"/>
  <c r="Z87" i="50" s="1"/>
  <c r="P96" i="53"/>
  <c r="Z87" i="49" s="1"/>
  <c r="AA87" i="50" s="1"/>
  <c r="Q96" i="53"/>
  <c r="AA87" i="49" s="1"/>
  <c r="AB87" i="50" s="1"/>
  <c r="R96" i="53"/>
  <c r="AB87" i="49" s="1"/>
  <c r="AC87" i="50" s="1"/>
  <c r="D98" i="53"/>
  <c r="N89" i="49" s="1"/>
  <c r="O89" i="50" s="1"/>
  <c r="E98" i="53"/>
  <c r="O89" i="49" s="1"/>
  <c r="P89" i="50" s="1"/>
  <c r="F98" i="53"/>
  <c r="P89" i="49" s="1"/>
  <c r="Q89" i="50" s="1"/>
  <c r="H98" i="53"/>
  <c r="I98" i="53"/>
  <c r="S89" i="49" s="1"/>
  <c r="T89" i="50" s="1"/>
  <c r="J98" i="53"/>
  <c r="T89" i="49" s="1"/>
  <c r="U89" i="50" s="1"/>
  <c r="K98" i="53"/>
  <c r="U89" i="49" s="1"/>
  <c r="V89" i="50" s="1"/>
  <c r="M98" i="53"/>
  <c r="N98" i="53"/>
  <c r="X89" i="49" s="1"/>
  <c r="Y89" i="50" s="1"/>
  <c r="O98" i="53"/>
  <c r="Y89" i="49" s="1"/>
  <c r="Z89" i="50" s="1"/>
  <c r="P98" i="53"/>
  <c r="Z89" i="49" s="1"/>
  <c r="AA89" i="50" s="1"/>
  <c r="Q98" i="53"/>
  <c r="AA89" i="49" s="1"/>
  <c r="AB89" i="50" s="1"/>
  <c r="R98" i="53"/>
  <c r="AB89" i="49" s="1"/>
  <c r="AC89" i="50" s="1"/>
  <c r="C100" i="53"/>
  <c r="D100" i="53"/>
  <c r="N91" i="49" s="1"/>
  <c r="O91" i="50" s="1"/>
  <c r="E100" i="53"/>
  <c r="O91" i="49" s="1"/>
  <c r="P91" i="50" s="1"/>
  <c r="F100" i="53"/>
  <c r="P91" i="49" s="1"/>
  <c r="Q91" i="50" s="1"/>
  <c r="H100" i="53"/>
  <c r="I100" i="53"/>
  <c r="S91" i="49" s="1"/>
  <c r="T91" i="50" s="1"/>
  <c r="J100" i="53"/>
  <c r="T91" i="49" s="1"/>
  <c r="U91" i="50" s="1"/>
  <c r="K100" i="53"/>
  <c r="U91" i="49" s="1"/>
  <c r="V91" i="50" s="1"/>
  <c r="M100" i="53"/>
  <c r="N100" i="53"/>
  <c r="X91" i="49" s="1"/>
  <c r="Y91" i="50" s="1"/>
  <c r="O100" i="53"/>
  <c r="Y91" i="49" s="1"/>
  <c r="Z91" i="50" s="1"/>
  <c r="P100" i="53"/>
  <c r="Z91" i="49" s="1"/>
  <c r="AA91" i="50" s="1"/>
  <c r="Q100" i="53"/>
  <c r="AA91" i="49" s="1"/>
  <c r="AB91" i="50" s="1"/>
  <c r="AB91" i="49"/>
  <c r="AC91" i="50" s="1"/>
  <c r="C102" i="53"/>
  <c r="D102" i="53"/>
  <c r="N93" i="49" s="1"/>
  <c r="O93" i="50" s="1"/>
  <c r="E102" i="53"/>
  <c r="O93" i="49" s="1"/>
  <c r="P93" i="50" s="1"/>
  <c r="F102" i="53"/>
  <c r="P93" i="49" s="1"/>
  <c r="Q93" i="50" s="1"/>
  <c r="H102" i="53"/>
  <c r="I102" i="53"/>
  <c r="S93" i="49" s="1"/>
  <c r="T93" i="50" s="1"/>
  <c r="J102" i="53"/>
  <c r="T93" i="49" s="1"/>
  <c r="U93" i="50" s="1"/>
  <c r="K102" i="53"/>
  <c r="U93" i="49" s="1"/>
  <c r="V93" i="50" s="1"/>
  <c r="M102" i="53"/>
  <c r="N102" i="53"/>
  <c r="X93" i="49" s="1"/>
  <c r="Y93" i="50" s="1"/>
  <c r="O102" i="53"/>
  <c r="Y93" i="49" s="1"/>
  <c r="Z93" i="50" s="1"/>
  <c r="P102" i="53"/>
  <c r="Z93" i="49" s="1"/>
  <c r="AA93" i="50" s="1"/>
  <c r="Q102" i="53"/>
  <c r="AA93" i="49" s="1"/>
  <c r="AB93" i="50" s="1"/>
  <c r="R102" i="53"/>
  <c r="AB93" i="49" s="1"/>
  <c r="AC93" i="50" s="1"/>
  <c r="C104" i="53"/>
  <c r="D104" i="53"/>
  <c r="N95" i="49" s="1"/>
  <c r="O95" i="50" s="1"/>
  <c r="E104" i="53"/>
  <c r="O95" i="49" s="1"/>
  <c r="P95" i="50" s="1"/>
  <c r="F104" i="53"/>
  <c r="P95" i="49" s="1"/>
  <c r="Q95" i="50" s="1"/>
  <c r="H104" i="53"/>
  <c r="I104" i="53"/>
  <c r="S95" i="49" s="1"/>
  <c r="T95" i="50" s="1"/>
  <c r="J104" i="53"/>
  <c r="T95" i="49" s="1"/>
  <c r="U95" i="50" s="1"/>
  <c r="K104" i="53"/>
  <c r="U95" i="49" s="1"/>
  <c r="V95" i="50" s="1"/>
  <c r="M104" i="53"/>
  <c r="N104" i="53"/>
  <c r="X95" i="49" s="1"/>
  <c r="Y95" i="50" s="1"/>
  <c r="Y95" i="49"/>
  <c r="Z95" i="50" s="1"/>
  <c r="P104" i="53"/>
  <c r="Z95" i="49" s="1"/>
  <c r="AA95" i="50" s="1"/>
  <c r="Q104" i="53"/>
  <c r="AA95" i="49" s="1"/>
  <c r="AB95" i="50" s="1"/>
  <c r="R104" i="53"/>
  <c r="AB95" i="49" s="1"/>
  <c r="AC95" i="50" s="1"/>
  <c r="C107" i="53"/>
  <c r="M98" i="49" s="1"/>
  <c r="N98" i="50" s="1"/>
  <c r="D107" i="53"/>
  <c r="N98" i="49" s="1"/>
  <c r="O98" i="50" s="1"/>
  <c r="E107" i="53"/>
  <c r="O98" i="49" s="1"/>
  <c r="P98" i="50" s="1"/>
  <c r="F107" i="53"/>
  <c r="P98" i="49" s="1"/>
  <c r="Q98" i="50" s="1"/>
  <c r="H107" i="53"/>
  <c r="R98" i="49" s="1"/>
  <c r="S98" i="50" s="1"/>
  <c r="I107" i="53"/>
  <c r="S98" i="49" s="1"/>
  <c r="T98" i="50" s="1"/>
  <c r="J107" i="53"/>
  <c r="T98" i="49" s="1"/>
  <c r="U98" i="50" s="1"/>
  <c r="K107" i="53"/>
  <c r="U98" i="49" s="1"/>
  <c r="V98" i="50" s="1"/>
  <c r="M107" i="53"/>
  <c r="N107" i="53"/>
  <c r="X98" i="49" s="1"/>
  <c r="Y98" i="50" s="1"/>
  <c r="O107" i="53"/>
  <c r="Y98" i="49" s="1"/>
  <c r="Z98" i="50" s="1"/>
  <c r="P107" i="53"/>
  <c r="Z98" i="49" s="1"/>
  <c r="AA98" i="50" s="1"/>
  <c r="Q107" i="53"/>
  <c r="AA98" i="49" s="1"/>
  <c r="AB98" i="50" s="1"/>
  <c r="R107" i="53"/>
  <c r="AB98" i="49" s="1"/>
  <c r="AC98" i="50" s="1"/>
  <c r="M99" i="49"/>
  <c r="N99" i="50" s="1"/>
  <c r="D108" i="53"/>
  <c r="N99" i="49" s="1"/>
  <c r="O99" i="50" s="1"/>
  <c r="E108" i="53"/>
  <c r="O99" i="49" s="1"/>
  <c r="P99" i="50" s="1"/>
  <c r="F108" i="53"/>
  <c r="P99" i="49" s="1"/>
  <c r="Q99" i="50" s="1"/>
  <c r="H108" i="53"/>
  <c r="R99" i="49" s="1"/>
  <c r="S99" i="50" s="1"/>
  <c r="I108" i="53"/>
  <c r="S99" i="49" s="1"/>
  <c r="T99" i="50" s="1"/>
  <c r="J108" i="53"/>
  <c r="T99" i="49" s="1"/>
  <c r="U99" i="50" s="1"/>
  <c r="K108" i="53"/>
  <c r="U99" i="49" s="1"/>
  <c r="V99" i="50" s="1"/>
  <c r="M108" i="53"/>
  <c r="W99" i="49" s="1"/>
  <c r="X99" i="50" s="1"/>
  <c r="N108" i="53"/>
  <c r="X99" i="49" s="1"/>
  <c r="Y99" i="50" s="1"/>
  <c r="O108" i="53"/>
  <c r="Y99" i="49" s="1"/>
  <c r="Z99" i="50" s="1"/>
  <c r="P108" i="53"/>
  <c r="Z99" i="49" s="1"/>
  <c r="AA99" i="50" s="1"/>
  <c r="Q108" i="53"/>
  <c r="AA99" i="49" s="1"/>
  <c r="AB99" i="50" s="1"/>
  <c r="AB99" i="49"/>
  <c r="AC99" i="50" s="1"/>
  <c r="C109" i="53"/>
  <c r="M100" i="49" s="1"/>
  <c r="N100" i="50" s="1"/>
  <c r="D109" i="53"/>
  <c r="N100" i="49" s="1"/>
  <c r="O100" i="50" s="1"/>
  <c r="E109" i="53"/>
  <c r="O100" i="49" s="1"/>
  <c r="P100" i="50" s="1"/>
  <c r="F109" i="53"/>
  <c r="P100" i="49" s="1"/>
  <c r="Q100" i="50" s="1"/>
  <c r="H109" i="53"/>
  <c r="R100" i="49" s="1"/>
  <c r="S100" i="50" s="1"/>
  <c r="I109" i="53"/>
  <c r="S100" i="49" s="1"/>
  <c r="T100" i="50" s="1"/>
  <c r="J109" i="53"/>
  <c r="T100" i="49" s="1"/>
  <c r="U100" i="50" s="1"/>
  <c r="K109" i="53"/>
  <c r="U100" i="49" s="1"/>
  <c r="V100" i="50" s="1"/>
  <c r="M109" i="53"/>
  <c r="W100" i="49" s="1"/>
  <c r="X100" i="50" s="1"/>
  <c r="N109" i="53"/>
  <c r="X100" i="49" s="1"/>
  <c r="Y100" i="50" s="1"/>
  <c r="O109" i="53"/>
  <c r="Y100" i="49" s="1"/>
  <c r="Z100" i="50" s="1"/>
  <c r="P109" i="53"/>
  <c r="Z100" i="49" s="1"/>
  <c r="AA100" i="50" s="1"/>
  <c r="Q109" i="53"/>
  <c r="AA100" i="49" s="1"/>
  <c r="AB100" i="50" s="1"/>
  <c r="R109" i="53"/>
  <c r="AB100" i="49" s="1"/>
  <c r="AC100" i="50" s="1"/>
  <c r="C110" i="53"/>
  <c r="M101" i="49" s="1"/>
  <c r="N101" i="50" s="1"/>
  <c r="D110" i="53"/>
  <c r="N101" i="49" s="1"/>
  <c r="O101" i="50" s="1"/>
  <c r="E110" i="53"/>
  <c r="O101" i="49" s="1"/>
  <c r="P101" i="50" s="1"/>
  <c r="F110" i="53"/>
  <c r="P101" i="49" s="1"/>
  <c r="Q101" i="50" s="1"/>
  <c r="H110" i="53"/>
  <c r="R101" i="49" s="1"/>
  <c r="S101" i="50" s="1"/>
  <c r="I110" i="53"/>
  <c r="S101" i="49" s="1"/>
  <c r="T101" i="50" s="1"/>
  <c r="J110" i="53"/>
  <c r="T101" i="49" s="1"/>
  <c r="U101" i="50" s="1"/>
  <c r="K110" i="53"/>
  <c r="U101" i="49" s="1"/>
  <c r="V101" i="50" s="1"/>
  <c r="M110" i="53"/>
  <c r="W101" i="49" s="1"/>
  <c r="X101" i="50" s="1"/>
  <c r="N110" i="53"/>
  <c r="X101" i="49" s="1"/>
  <c r="Y101" i="50" s="1"/>
  <c r="Y101" i="49"/>
  <c r="Z101" i="50" s="1"/>
  <c r="P110" i="53"/>
  <c r="Z101" i="49" s="1"/>
  <c r="AA101" i="50" s="1"/>
  <c r="Q110" i="53"/>
  <c r="AA101" i="49" s="1"/>
  <c r="AB101" i="50" s="1"/>
  <c r="R110" i="53"/>
  <c r="AB101" i="49" s="1"/>
  <c r="AC101" i="50" s="1"/>
  <c r="C111" i="53"/>
  <c r="M102" i="49" s="1"/>
  <c r="N102" i="50" s="1"/>
  <c r="D111" i="53"/>
  <c r="N102" i="49" s="1"/>
  <c r="O102" i="50" s="1"/>
  <c r="E111" i="53"/>
  <c r="O102" i="49" s="1"/>
  <c r="P102" i="50" s="1"/>
  <c r="F111" i="53"/>
  <c r="P102" i="49" s="1"/>
  <c r="Q102" i="50" s="1"/>
  <c r="H111" i="53"/>
  <c r="R102" i="49" s="1"/>
  <c r="S102" i="50" s="1"/>
  <c r="I111" i="53"/>
  <c r="S102" i="49" s="1"/>
  <c r="T102" i="50" s="1"/>
  <c r="J111" i="53"/>
  <c r="T102" i="49" s="1"/>
  <c r="U102" i="50" s="1"/>
  <c r="K111" i="53"/>
  <c r="U102" i="49" s="1"/>
  <c r="V102" i="50" s="1"/>
  <c r="M111" i="53"/>
  <c r="W102" i="49" s="1"/>
  <c r="X102" i="50" s="1"/>
  <c r="N111" i="53"/>
  <c r="X102" i="49" s="1"/>
  <c r="Y102" i="50" s="1"/>
  <c r="Y102" i="49"/>
  <c r="Z102" i="50" s="1"/>
  <c r="P111" i="53"/>
  <c r="Z102" i="49" s="1"/>
  <c r="AA102" i="50" s="1"/>
  <c r="Q111" i="53"/>
  <c r="AA102" i="49" s="1"/>
  <c r="AB102" i="50" s="1"/>
  <c r="R111" i="53"/>
  <c r="AB102" i="49" s="1"/>
  <c r="AC102" i="50" s="1"/>
  <c r="C112" i="53"/>
  <c r="M103" i="49" s="1"/>
  <c r="N103" i="50" s="1"/>
  <c r="D112" i="53"/>
  <c r="N103" i="49" s="1"/>
  <c r="O103" i="50" s="1"/>
  <c r="E112" i="53"/>
  <c r="O103" i="49" s="1"/>
  <c r="P103" i="50" s="1"/>
  <c r="F112" i="53"/>
  <c r="P103" i="49" s="1"/>
  <c r="Q103" i="50" s="1"/>
  <c r="H112" i="53"/>
  <c r="R103" i="49" s="1"/>
  <c r="S103" i="50" s="1"/>
  <c r="I112" i="53"/>
  <c r="S103" i="49" s="1"/>
  <c r="T103" i="50" s="1"/>
  <c r="J112" i="53"/>
  <c r="T103" i="49" s="1"/>
  <c r="U103" i="50" s="1"/>
  <c r="K112" i="53"/>
  <c r="U103" i="49" s="1"/>
  <c r="V103" i="50" s="1"/>
  <c r="M112" i="53"/>
  <c r="W103" i="49" s="1"/>
  <c r="X103" i="50" s="1"/>
  <c r="N112" i="53"/>
  <c r="X103" i="49" s="1"/>
  <c r="Y103" i="50" s="1"/>
  <c r="O112" i="53"/>
  <c r="Y103" i="49" s="1"/>
  <c r="Z103" i="50" s="1"/>
  <c r="P112" i="53"/>
  <c r="Z103" i="49" s="1"/>
  <c r="AA103" i="50" s="1"/>
  <c r="Q112" i="53"/>
  <c r="AA103" i="49" s="1"/>
  <c r="AB103" i="50" s="1"/>
  <c r="AB103" i="49"/>
  <c r="AC103" i="50" s="1"/>
  <c r="C115" i="53"/>
  <c r="M106" i="49" s="1"/>
  <c r="N106" i="50" s="1"/>
  <c r="D115" i="53"/>
  <c r="N106" i="49" s="1"/>
  <c r="O106" i="50" s="1"/>
  <c r="E115" i="53"/>
  <c r="O106" i="49" s="1"/>
  <c r="P106" i="50" s="1"/>
  <c r="F115" i="53"/>
  <c r="P106" i="49" s="1"/>
  <c r="Q106" i="50" s="1"/>
  <c r="H115" i="53"/>
  <c r="R106" i="49" s="1"/>
  <c r="S106" i="50" s="1"/>
  <c r="I115" i="53"/>
  <c r="S106" i="49" s="1"/>
  <c r="T106" i="50" s="1"/>
  <c r="J115" i="53"/>
  <c r="T106" i="49" s="1"/>
  <c r="U106" i="50" s="1"/>
  <c r="K115" i="53"/>
  <c r="U106" i="49" s="1"/>
  <c r="V106" i="50" s="1"/>
  <c r="M115" i="53"/>
  <c r="W106" i="49" s="1"/>
  <c r="X106" i="50" s="1"/>
  <c r="X106" i="49"/>
  <c r="Y106" i="50" s="1"/>
  <c r="Y106" i="49"/>
  <c r="Z106" i="50" s="1"/>
  <c r="P115" i="53"/>
  <c r="Z106" i="49" s="1"/>
  <c r="AA106" i="50" s="1"/>
  <c r="AA106" i="49"/>
  <c r="AB106" i="50" s="1"/>
  <c r="R115" i="53"/>
  <c r="AB106" i="49" s="1"/>
  <c r="AC106" i="50" s="1"/>
  <c r="C116" i="53"/>
  <c r="M107" i="49" s="1"/>
  <c r="N107" i="50" s="1"/>
  <c r="D116" i="53"/>
  <c r="N107" i="49" s="1"/>
  <c r="O107" i="50" s="1"/>
  <c r="E116" i="53"/>
  <c r="O107" i="49" s="1"/>
  <c r="P107" i="50" s="1"/>
  <c r="F116" i="53"/>
  <c r="P107" i="49" s="1"/>
  <c r="Q107" i="50" s="1"/>
  <c r="H116" i="53"/>
  <c r="R107" i="49" s="1"/>
  <c r="S107" i="50" s="1"/>
  <c r="I116" i="53"/>
  <c r="S107" i="49" s="1"/>
  <c r="T107" i="50" s="1"/>
  <c r="J116" i="53"/>
  <c r="T107" i="49" s="1"/>
  <c r="U107" i="50" s="1"/>
  <c r="K116" i="53"/>
  <c r="U107" i="49" s="1"/>
  <c r="V107" i="50" s="1"/>
  <c r="M116" i="53"/>
  <c r="W107" i="49" s="1"/>
  <c r="X107" i="50" s="1"/>
  <c r="N116" i="53"/>
  <c r="X107" i="49" s="1"/>
  <c r="Y107" i="50" s="1"/>
  <c r="Y107" i="49"/>
  <c r="Z107" i="50" s="1"/>
  <c r="P116" i="53"/>
  <c r="Z107" i="49" s="1"/>
  <c r="AA107" i="50" s="1"/>
  <c r="AA107" i="49"/>
  <c r="AB107" i="50" s="1"/>
  <c r="R116" i="53"/>
  <c r="AB107" i="49" s="1"/>
  <c r="AC107" i="50" s="1"/>
  <c r="C117" i="53"/>
  <c r="M108" i="49" s="1"/>
  <c r="N108" i="50" s="1"/>
  <c r="D117" i="53"/>
  <c r="N108" i="49" s="1"/>
  <c r="O108" i="50" s="1"/>
  <c r="E117" i="53"/>
  <c r="O108" i="49" s="1"/>
  <c r="P108" i="50" s="1"/>
  <c r="F117" i="53"/>
  <c r="P108" i="49" s="1"/>
  <c r="Q108" i="50" s="1"/>
  <c r="H117" i="53"/>
  <c r="R108" i="49" s="1"/>
  <c r="S108" i="50" s="1"/>
  <c r="I117" i="53"/>
  <c r="S108" i="49" s="1"/>
  <c r="T108" i="50" s="1"/>
  <c r="J117" i="53"/>
  <c r="T108" i="49" s="1"/>
  <c r="U108" i="50" s="1"/>
  <c r="K117" i="53"/>
  <c r="U108" i="49" s="1"/>
  <c r="V108" i="50" s="1"/>
  <c r="M117" i="53"/>
  <c r="W108" i="49" s="1"/>
  <c r="X108" i="50" s="1"/>
  <c r="N117" i="53"/>
  <c r="X108" i="49" s="1"/>
  <c r="Y108" i="50" s="1"/>
  <c r="O117" i="53"/>
  <c r="Y108" i="49" s="1"/>
  <c r="Z108" i="50" s="1"/>
  <c r="P117" i="53"/>
  <c r="Z108" i="49" s="1"/>
  <c r="AA108" i="50" s="1"/>
  <c r="Q117" i="53"/>
  <c r="AA108" i="49" s="1"/>
  <c r="AB108" i="50" s="1"/>
  <c r="R117" i="53"/>
  <c r="AB108" i="49" s="1"/>
  <c r="AC108" i="50" s="1"/>
  <c r="C118" i="53"/>
  <c r="M109" i="49" s="1"/>
  <c r="N109" i="50" s="1"/>
  <c r="D118" i="53"/>
  <c r="N109" i="49" s="1"/>
  <c r="O109" i="50" s="1"/>
  <c r="E118" i="53"/>
  <c r="O109" i="49" s="1"/>
  <c r="P109" i="50" s="1"/>
  <c r="F118" i="53"/>
  <c r="P109" i="49" s="1"/>
  <c r="Q109" i="50" s="1"/>
  <c r="H118" i="53"/>
  <c r="R109" i="49" s="1"/>
  <c r="S109" i="50" s="1"/>
  <c r="I118" i="53"/>
  <c r="S109" i="49" s="1"/>
  <c r="T109" i="50" s="1"/>
  <c r="J118" i="53"/>
  <c r="T109" i="49" s="1"/>
  <c r="U109" i="50" s="1"/>
  <c r="K118" i="53"/>
  <c r="U109" i="49" s="1"/>
  <c r="V109" i="50" s="1"/>
  <c r="M118" i="53"/>
  <c r="W109" i="49" s="1"/>
  <c r="X109" i="50" s="1"/>
  <c r="N118" i="53"/>
  <c r="X109" i="49" s="1"/>
  <c r="Y109" i="50" s="1"/>
  <c r="O118" i="53"/>
  <c r="Y109" i="49" s="1"/>
  <c r="Z109" i="50" s="1"/>
  <c r="P118" i="53"/>
  <c r="Z109" i="49" s="1"/>
  <c r="AA109" i="50" s="1"/>
  <c r="Q118" i="53"/>
  <c r="AA109" i="49" s="1"/>
  <c r="AB109" i="50" s="1"/>
  <c r="R118" i="53"/>
  <c r="AB109" i="49" s="1"/>
  <c r="AC109" i="50" s="1"/>
  <c r="C121" i="53"/>
  <c r="M112" i="49" s="1"/>
  <c r="N112" i="50" s="1"/>
  <c r="D121" i="53"/>
  <c r="N112" i="49" s="1"/>
  <c r="O112" i="50" s="1"/>
  <c r="E121" i="53"/>
  <c r="O112" i="49" s="1"/>
  <c r="P112" i="50" s="1"/>
  <c r="F121" i="53"/>
  <c r="P112" i="49" s="1"/>
  <c r="Q112" i="50" s="1"/>
  <c r="H121" i="53"/>
  <c r="R112" i="49" s="1"/>
  <c r="S112" i="50" s="1"/>
  <c r="I121" i="53"/>
  <c r="S112" i="49" s="1"/>
  <c r="T112" i="50" s="1"/>
  <c r="J121" i="53"/>
  <c r="T112" i="49" s="1"/>
  <c r="U112" i="50" s="1"/>
  <c r="K121" i="53"/>
  <c r="U112" i="49" s="1"/>
  <c r="V112" i="50" s="1"/>
  <c r="M121" i="53"/>
  <c r="W112" i="49" s="1"/>
  <c r="X112" i="50" s="1"/>
  <c r="X112" i="49"/>
  <c r="Y112" i="50" s="1"/>
  <c r="O121" i="53"/>
  <c r="Y112" i="49" s="1"/>
  <c r="Z112" i="50" s="1"/>
  <c r="P121" i="53"/>
  <c r="Z112" i="49" s="1"/>
  <c r="AA112" i="50" s="1"/>
  <c r="Q121" i="53"/>
  <c r="AA112" i="49" s="1"/>
  <c r="AB112" i="50" s="1"/>
  <c r="AB112" i="49"/>
  <c r="AC112" i="50" s="1"/>
  <c r="C122" i="53"/>
  <c r="M113" i="49" s="1"/>
  <c r="N113" i="50" s="1"/>
  <c r="D122" i="53"/>
  <c r="N113" i="49" s="1"/>
  <c r="O113" i="50" s="1"/>
  <c r="E122" i="53"/>
  <c r="O113" i="49" s="1"/>
  <c r="P113" i="50" s="1"/>
  <c r="F122" i="53"/>
  <c r="P113" i="49" s="1"/>
  <c r="Q113" i="50" s="1"/>
  <c r="H122" i="53"/>
  <c r="R113" i="49" s="1"/>
  <c r="S113" i="50" s="1"/>
  <c r="I122" i="53"/>
  <c r="S113" i="49" s="1"/>
  <c r="T113" i="50" s="1"/>
  <c r="J122" i="53"/>
  <c r="T113" i="49" s="1"/>
  <c r="U113" i="50" s="1"/>
  <c r="K122" i="53"/>
  <c r="U113" i="49" s="1"/>
  <c r="V113" i="50" s="1"/>
  <c r="M122" i="53"/>
  <c r="W113" i="49" s="1"/>
  <c r="X113" i="50" s="1"/>
  <c r="N122" i="53"/>
  <c r="X113" i="49" s="1"/>
  <c r="Y113" i="50" s="1"/>
  <c r="O122" i="53"/>
  <c r="Y113" i="49" s="1"/>
  <c r="Z113" i="50" s="1"/>
  <c r="P122" i="53"/>
  <c r="Z113" i="49" s="1"/>
  <c r="AA113" i="50" s="1"/>
  <c r="Q122" i="53"/>
  <c r="AA113" i="49" s="1"/>
  <c r="AB113" i="50" s="1"/>
  <c r="R122" i="53"/>
  <c r="AB113" i="49" s="1"/>
  <c r="AC113" i="50" s="1"/>
  <c r="C126" i="53"/>
  <c r="M117" i="49" s="1"/>
  <c r="N117" i="50" s="1"/>
  <c r="D126" i="53"/>
  <c r="N117" i="49" s="1"/>
  <c r="O117" i="50" s="1"/>
  <c r="E126" i="53"/>
  <c r="O117" i="49" s="1"/>
  <c r="P117" i="50" s="1"/>
  <c r="F126" i="53"/>
  <c r="P117" i="49" s="1"/>
  <c r="Q117" i="50" s="1"/>
  <c r="G126" i="53"/>
  <c r="Q117" i="49" s="1"/>
  <c r="R117" i="50" s="1"/>
  <c r="H126" i="53"/>
  <c r="R117" i="49" s="1"/>
  <c r="S117" i="50" s="1"/>
  <c r="I126" i="53"/>
  <c r="S117" i="49" s="1"/>
  <c r="T117" i="50" s="1"/>
  <c r="J126" i="53"/>
  <c r="T117" i="49" s="1"/>
  <c r="U117" i="50" s="1"/>
  <c r="K126" i="53"/>
  <c r="U117" i="49" s="1"/>
  <c r="V117" i="50" s="1"/>
  <c r="L126" i="53"/>
  <c r="V117" i="49" s="1"/>
  <c r="W117" i="50" s="1"/>
  <c r="M126" i="53"/>
  <c r="W117" i="49" s="1"/>
  <c r="X117" i="50" s="1"/>
  <c r="N126" i="53"/>
  <c r="X117" i="49" s="1"/>
  <c r="Y117" i="50" s="1"/>
  <c r="O126" i="53"/>
  <c r="Y117" i="49" s="1"/>
  <c r="Z117" i="50" s="1"/>
  <c r="P126" i="53"/>
  <c r="Z117" i="49" s="1"/>
  <c r="AA117" i="50" s="1"/>
  <c r="Q126" i="53"/>
  <c r="AA117" i="49" s="1"/>
  <c r="AB117" i="50" s="1"/>
  <c r="R126" i="53"/>
  <c r="AB117" i="49" s="1"/>
  <c r="AC117" i="50" s="1"/>
  <c r="S126" i="53"/>
  <c r="AC117" i="49" s="1"/>
  <c r="AD117" i="50" s="1"/>
  <c r="W95" i="49" l="1"/>
  <c r="X95" i="50" s="1"/>
  <c r="S104" i="53"/>
  <c r="AC95" i="49" s="1"/>
  <c r="AD95" i="50" s="1"/>
  <c r="AJ95" i="50" s="1"/>
  <c r="R95" i="49"/>
  <c r="S95" i="50" s="1"/>
  <c r="L104" i="53"/>
  <c r="V95" i="49" s="1"/>
  <c r="W95" i="50" s="1"/>
  <c r="AI95" i="50" s="1"/>
  <c r="M95" i="49"/>
  <c r="N95" i="50" s="1"/>
  <c r="G104" i="53"/>
  <c r="Q95" i="49" s="1"/>
  <c r="R95" i="50" s="1"/>
  <c r="AH95" i="50" s="1"/>
  <c r="W91" i="49"/>
  <c r="X91" i="50" s="1"/>
  <c r="S100" i="53"/>
  <c r="AC91" i="49" s="1"/>
  <c r="AD91" i="50" s="1"/>
  <c r="AJ91" i="50" s="1"/>
  <c r="R91" i="49"/>
  <c r="S91" i="50" s="1"/>
  <c r="L100" i="53"/>
  <c r="V91" i="49" s="1"/>
  <c r="W91" i="50" s="1"/>
  <c r="AI91" i="50" s="1"/>
  <c r="M91" i="49"/>
  <c r="N91" i="50" s="1"/>
  <c r="G100" i="53"/>
  <c r="Q91" i="49" s="1"/>
  <c r="R91" i="50" s="1"/>
  <c r="AH91" i="50" s="1"/>
  <c r="Q91" i="53"/>
  <c r="AA82" i="49" s="1"/>
  <c r="AB82" i="50" s="1"/>
  <c r="AA83" i="49"/>
  <c r="AB83" i="50" s="1"/>
  <c r="AA76" i="49"/>
  <c r="AB76" i="50" s="1"/>
  <c r="Q84" i="53"/>
  <c r="AA75" i="49" s="1"/>
  <c r="AB75" i="50" s="1"/>
  <c r="W76" i="49"/>
  <c r="X76" i="50" s="1"/>
  <c r="M84" i="53"/>
  <c r="W75" i="49" s="1"/>
  <c r="X75" i="50" s="1"/>
  <c r="R76" i="49"/>
  <c r="S76" i="50" s="1"/>
  <c r="H84" i="53"/>
  <c r="R75" i="49" s="1"/>
  <c r="S75" i="50" s="1"/>
  <c r="M76" i="49"/>
  <c r="N76" i="50" s="1"/>
  <c r="C84" i="53"/>
  <c r="M75" i="49" s="1"/>
  <c r="N75" i="50" s="1"/>
  <c r="Y70" i="49"/>
  <c r="Z70" i="50" s="1"/>
  <c r="O78" i="53"/>
  <c r="J78" i="53"/>
  <c r="T69" i="49" s="1"/>
  <c r="U69" i="50" s="1"/>
  <c r="T70" i="49"/>
  <c r="U70" i="50" s="1"/>
  <c r="O70" i="49"/>
  <c r="P70" i="50" s="1"/>
  <c r="E78" i="53"/>
  <c r="O69" i="49" s="1"/>
  <c r="P69" i="50" s="1"/>
  <c r="M34" i="49"/>
  <c r="N34" i="50" s="1"/>
  <c r="C42" i="53"/>
  <c r="M33" i="49" s="1"/>
  <c r="N33" i="50" s="1"/>
  <c r="AI117" i="50"/>
  <c r="P91" i="53"/>
  <c r="Z82" i="49" s="1"/>
  <c r="AA82" i="50" s="1"/>
  <c r="Z83" i="49"/>
  <c r="AA83" i="50" s="1"/>
  <c r="K91" i="53"/>
  <c r="U82" i="49" s="1"/>
  <c r="V82" i="50" s="1"/>
  <c r="U83" i="49"/>
  <c r="V83" i="50" s="1"/>
  <c r="F91" i="53"/>
  <c r="P82" i="49" s="1"/>
  <c r="Q82" i="50" s="1"/>
  <c r="P83" i="49"/>
  <c r="Q83" i="50" s="1"/>
  <c r="Z76" i="49"/>
  <c r="AA76" i="50" s="1"/>
  <c r="P84" i="53"/>
  <c r="Z75" i="49" s="1"/>
  <c r="AA75" i="50" s="1"/>
  <c r="U76" i="49"/>
  <c r="V76" i="50" s="1"/>
  <c r="K84" i="53"/>
  <c r="U75" i="49" s="1"/>
  <c r="V75" i="50" s="1"/>
  <c r="F84" i="53"/>
  <c r="P75" i="49" s="1"/>
  <c r="Q75" i="50" s="1"/>
  <c r="P76" i="49"/>
  <c r="Q76" i="50" s="1"/>
  <c r="AB70" i="49"/>
  <c r="AC70" i="50" s="1"/>
  <c r="R78" i="53"/>
  <c r="N78" i="53"/>
  <c r="X70" i="49"/>
  <c r="Y70" i="50" s="1"/>
  <c r="S70" i="49"/>
  <c r="T70" i="50" s="1"/>
  <c r="I78" i="53"/>
  <c r="N70" i="49"/>
  <c r="O70" i="50" s="1"/>
  <c r="D78" i="53"/>
  <c r="AJ117" i="50"/>
  <c r="AH117" i="50"/>
  <c r="W98" i="49"/>
  <c r="X98" i="50" s="1"/>
  <c r="S107" i="53"/>
  <c r="AC98" i="49" s="1"/>
  <c r="AD98" i="50" s="1"/>
  <c r="W93" i="49"/>
  <c r="X93" i="50" s="1"/>
  <c r="S102" i="53"/>
  <c r="AC93" i="49" s="1"/>
  <c r="AD93" i="50" s="1"/>
  <c r="R93" i="49"/>
  <c r="S93" i="50" s="1"/>
  <c r="L102" i="53"/>
  <c r="V93" i="49" s="1"/>
  <c r="W93" i="50" s="1"/>
  <c r="M93" i="49"/>
  <c r="N93" i="50" s="1"/>
  <c r="G102" i="53"/>
  <c r="Q93" i="49" s="1"/>
  <c r="R93" i="50" s="1"/>
  <c r="W89" i="49"/>
  <c r="X89" i="50" s="1"/>
  <c r="S98" i="53"/>
  <c r="AC89" i="49" s="1"/>
  <c r="AD89" i="50" s="1"/>
  <c r="R89" i="49"/>
  <c r="S89" i="50" s="1"/>
  <c r="L98" i="53"/>
  <c r="V89" i="49" s="1"/>
  <c r="W89" i="50" s="1"/>
  <c r="M89" i="49"/>
  <c r="N89" i="50" s="1"/>
  <c r="G98" i="53"/>
  <c r="Q89" i="49" s="1"/>
  <c r="R89" i="50" s="1"/>
  <c r="O91" i="53"/>
  <c r="Y82" i="49" s="1"/>
  <c r="Z82" i="50" s="1"/>
  <c r="Y83" i="49"/>
  <c r="Z83" i="50" s="1"/>
  <c r="J91" i="53"/>
  <c r="T82" i="49" s="1"/>
  <c r="U82" i="50" s="1"/>
  <c r="T83" i="49"/>
  <c r="U83" i="50" s="1"/>
  <c r="E91" i="53"/>
  <c r="O82" i="49" s="1"/>
  <c r="P82" i="50" s="1"/>
  <c r="O83" i="49"/>
  <c r="P83" i="50" s="1"/>
  <c r="Y76" i="49"/>
  <c r="Z76" i="50" s="1"/>
  <c r="O84" i="53"/>
  <c r="Y75" i="49" s="1"/>
  <c r="Z75" i="50" s="1"/>
  <c r="J84" i="53"/>
  <c r="T76" i="49"/>
  <c r="U76" i="50" s="1"/>
  <c r="O76" i="49"/>
  <c r="P76" i="50" s="1"/>
  <c r="E84" i="53"/>
  <c r="AA70" i="49"/>
  <c r="AB70" i="50" s="1"/>
  <c r="Q78" i="53"/>
  <c r="W70" i="49"/>
  <c r="X70" i="50" s="1"/>
  <c r="M78" i="53"/>
  <c r="R70" i="49"/>
  <c r="S70" i="50" s="1"/>
  <c r="H78" i="53"/>
  <c r="M70" i="49"/>
  <c r="N70" i="50" s="1"/>
  <c r="C78" i="53"/>
  <c r="M64" i="49"/>
  <c r="N64" i="50" s="1"/>
  <c r="C72" i="53"/>
  <c r="M63" i="49" s="1"/>
  <c r="N63" i="50" s="1"/>
  <c r="M44" i="49"/>
  <c r="N44" i="50" s="1"/>
  <c r="M38" i="49"/>
  <c r="N38" i="50" s="1"/>
  <c r="C46" i="53"/>
  <c r="M37" i="49" s="1"/>
  <c r="N37" i="50" s="1"/>
  <c r="M30" i="49"/>
  <c r="N30" i="50" s="1"/>
  <c r="C38" i="53"/>
  <c r="R91" i="53"/>
  <c r="AB82" i="49" s="1"/>
  <c r="AC82" i="50" s="1"/>
  <c r="AB83" i="49"/>
  <c r="AC83" i="50" s="1"/>
  <c r="N91" i="53"/>
  <c r="X82" i="49" s="1"/>
  <c r="Y82" i="50" s="1"/>
  <c r="X83" i="49"/>
  <c r="Y83" i="50" s="1"/>
  <c r="I91" i="53"/>
  <c r="S82" i="49" s="1"/>
  <c r="T82" i="50" s="1"/>
  <c r="S83" i="49"/>
  <c r="T83" i="50" s="1"/>
  <c r="D91" i="53"/>
  <c r="N82" i="49" s="1"/>
  <c r="O82" i="50" s="1"/>
  <c r="N83" i="49"/>
  <c r="O83" i="50" s="1"/>
  <c r="R84" i="53"/>
  <c r="AB75" i="49" s="1"/>
  <c r="AC75" i="50" s="1"/>
  <c r="AB76" i="49"/>
  <c r="AC76" i="50" s="1"/>
  <c r="X76" i="49"/>
  <c r="Y76" i="50" s="1"/>
  <c r="N84" i="53"/>
  <c r="X75" i="49" s="1"/>
  <c r="Y75" i="50" s="1"/>
  <c r="S76" i="49"/>
  <c r="T76" i="50" s="1"/>
  <c r="I84" i="53"/>
  <c r="S75" i="49" s="1"/>
  <c r="T75" i="50" s="1"/>
  <c r="N76" i="49"/>
  <c r="O76" i="50" s="1"/>
  <c r="D84" i="53"/>
  <c r="N75" i="49" s="1"/>
  <c r="O75" i="50" s="1"/>
  <c r="Z70" i="49"/>
  <c r="AA70" i="50" s="1"/>
  <c r="P78" i="53"/>
  <c r="U70" i="49"/>
  <c r="V70" i="50" s="1"/>
  <c r="K78" i="53"/>
  <c r="P70" i="49"/>
  <c r="Q70" i="50" s="1"/>
  <c r="F78" i="53"/>
  <c r="I6" i="50"/>
  <c r="G121" i="53"/>
  <c r="Q112" i="49" s="1"/>
  <c r="R112" i="50" s="1"/>
  <c r="AH112" i="50" s="1"/>
  <c r="G117" i="53"/>
  <c r="Q108" i="49" s="1"/>
  <c r="R108" i="50" s="1"/>
  <c r="AH108" i="50" s="1"/>
  <c r="L115" i="53"/>
  <c r="V106" i="49" s="1"/>
  <c r="W106" i="50" s="1"/>
  <c r="AI106" i="50" s="1"/>
  <c r="L111" i="53"/>
  <c r="V102" i="49" s="1"/>
  <c r="W102" i="50" s="1"/>
  <c r="AI102" i="50" s="1"/>
  <c r="S109" i="53"/>
  <c r="AC100" i="49" s="1"/>
  <c r="AD100" i="50" s="1"/>
  <c r="AJ100" i="50" s="1"/>
  <c r="G109" i="53"/>
  <c r="Q100" i="49" s="1"/>
  <c r="R100" i="50" s="1"/>
  <c r="AH100" i="50" s="1"/>
  <c r="L107" i="53"/>
  <c r="V98" i="49" s="1"/>
  <c r="W98" i="50" s="1"/>
  <c r="AI98" i="50" s="1"/>
  <c r="T102" i="53"/>
  <c r="AD93" i="49" s="1"/>
  <c r="AE93" i="50" s="1"/>
  <c r="G95" i="53"/>
  <c r="Q86" i="49" s="1"/>
  <c r="R86" i="50" s="1"/>
  <c r="AH86" i="50" s="1"/>
  <c r="S93" i="53"/>
  <c r="AC84" i="49" s="1"/>
  <c r="AD84" i="50" s="1"/>
  <c r="AJ84" i="50" s="1"/>
  <c r="L93" i="53"/>
  <c r="V84" i="49" s="1"/>
  <c r="W84" i="50" s="1"/>
  <c r="AI84" i="50" s="1"/>
  <c r="G93" i="53"/>
  <c r="Q84" i="49" s="1"/>
  <c r="R84" i="50" s="1"/>
  <c r="AH84" i="50" s="1"/>
  <c r="S90" i="53"/>
  <c r="AC81" i="49" s="1"/>
  <c r="AD81" i="50" s="1"/>
  <c r="AJ81" i="50" s="1"/>
  <c r="L90" i="53"/>
  <c r="V81" i="49" s="1"/>
  <c r="W81" i="50" s="1"/>
  <c r="AI81" i="50" s="1"/>
  <c r="P120" i="53"/>
  <c r="Z111" i="49" s="1"/>
  <c r="AA111" i="50" s="1"/>
  <c r="L117" i="53"/>
  <c r="S115" i="53"/>
  <c r="S111" i="53"/>
  <c r="AC102" i="49" s="1"/>
  <c r="AD102" i="50" s="1"/>
  <c r="AJ102" i="50" s="1"/>
  <c r="G111" i="53"/>
  <c r="Q102" i="49" s="1"/>
  <c r="R102" i="50" s="1"/>
  <c r="AH102" i="50" s="1"/>
  <c r="L109" i="53"/>
  <c r="V100" i="49" s="1"/>
  <c r="W100" i="50" s="1"/>
  <c r="AI100" i="50" s="1"/>
  <c r="G107" i="53"/>
  <c r="Q98" i="49" s="1"/>
  <c r="R98" i="50" s="1"/>
  <c r="AH98" i="50" s="1"/>
  <c r="L95" i="53"/>
  <c r="V86" i="49" s="1"/>
  <c r="W86" i="50" s="1"/>
  <c r="AI86" i="50" s="1"/>
  <c r="H120" i="53"/>
  <c r="L121" i="53"/>
  <c r="V112" i="49" s="1"/>
  <c r="W112" i="50" s="1"/>
  <c r="AI112" i="50" s="1"/>
  <c r="L122" i="53"/>
  <c r="V113" i="49" s="1"/>
  <c r="W113" i="50" s="1"/>
  <c r="AI113" i="50" s="1"/>
  <c r="L118" i="53"/>
  <c r="V109" i="49" s="1"/>
  <c r="W109" i="50" s="1"/>
  <c r="AI109" i="50" s="1"/>
  <c r="G116" i="53"/>
  <c r="Q107" i="49" s="1"/>
  <c r="R107" i="50" s="1"/>
  <c r="AH107" i="50" s="1"/>
  <c r="L112" i="53"/>
  <c r="V103" i="49" s="1"/>
  <c r="W103" i="50" s="1"/>
  <c r="AI103" i="50" s="1"/>
  <c r="L110" i="53"/>
  <c r="V101" i="49" s="1"/>
  <c r="W101" i="50" s="1"/>
  <c r="AI101" i="50" s="1"/>
  <c r="L108" i="53"/>
  <c r="V99" i="49" s="1"/>
  <c r="W99" i="50" s="1"/>
  <c r="AI99" i="50" s="1"/>
  <c r="G96" i="53"/>
  <c r="Q87" i="49" s="1"/>
  <c r="R87" i="50" s="1"/>
  <c r="AH87" i="50" s="1"/>
  <c r="G94" i="53"/>
  <c r="Q85" i="49" s="1"/>
  <c r="R85" i="50" s="1"/>
  <c r="AH85" i="50" s="1"/>
  <c r="M91" i="53"/>
  <c r="S92" i="53"/>
  <c r="AC83" i="49" s="1"/>
  <c r="AD83" i="50" s="1"/>
  <c r="G89" i="53"/>
  <c r="Q80" i="49" s="1"/>
  <c r="R80" i="50" s="1"/>
  <c r="AH80" i="50" s="1"/>
  <c r="G87" i="53"/>
  <c r="Q78" i="49" s="1"/>
  <c r="R78" i="50" s="1"/>
  <c r="AH78" i="50" s="1"/>
  <c r="L85" i="53"/>
  <c r="V76" i="49" s="1"/>
  <c r="W76" i="50" s="1"/>
  <c r="AI76" i="50" s="1"/>
  <c r="G83" i="53"/>
  <c r="Q74" i="49" s="1"/>
  <c r="R74" i="50" s="1"/>
  <c r="AH74" i="50" s="1"/>
  <c r="G81" i="53"/>
  <c r="Q72" i="49" s="1"/>
  <c r="R72" i="50" s="1"/>
  <c r="AH72" i="50" s="1"/>
  <c r="G79" i="53"/>
  <c r="Q70" i="49" s="1"/>
  <c r="R70" i="50" s="1"/>
  <c r="G76" i="53"/>
  <c r="Q67" i="49" s="1"/>
  <c r="R67" i="50" s="1"/>
  <c r="AH67" i="50" s="1"/>
  <c r="L74" i="53"/>
  <c r="V65" i="49" s="1"/>
  <c r="W65" i="50" s="1"/>
  <c r="AI65" i="50" s="1"/>
  <c r="L71" i="53"/>
  <c r="V62" i="49" s="1"/>
  <c r="W62" i="50" s="1"/>
  <c r="AI62" i="50" s="1"/>
  <c r="L69" i="53"/>
  <c r="V60" i="49" s="1"/>
  <c r="W60" i="50" s="1"/>
  <c r="AI60" i="50" s="1"/>
  <c r="G66" i="53"/>
  <c r="Q57" i="49" s="1"/>
  <c r="R57" i="50" s="1"/>
  <c r="AH57" i="50" s="1"/>
  <c r="S64" i="53"/>
  <c r="AC55" i="49" s="1"/>
  <c r="AD55" i="50" s="1"/>
  <c r="AJ55" i="50" s="1"/>
  <c r="G64" i="53"/>
  <c r="Q55" i="49" s="1"/>
  <c r="R55" i="50" s="1"/>
  <c r="AH55" i="50" s="1"/>
  <c r="S62" i="53"/>
  <c r="AC53" i="49" s="1"/>
  <c r="AD53" i="50" s="1"/>
  <c r="AJ53" i="50" s="1"/>
  <c r="L62" i="53"/>
  <c r="V53" i="49" s="1"/>
  <c r="W53" i="50" s="1"/>
  <c r="AI53" i="50" s="1"/>
  <c r="G62" i="53"/>
  <c r="Q53" i="49" s="1"/>
  <c r="R53" i="50" s="1"/>
  <c r="AH53" i="50" s="1"/>
  <c r="S60" i="53"/>
  <c r="AC51" i="49" s="1"/>
  <c r="AD51" i="50" s="1"/>
  <c r="AJ51" i="50" s="1"/>
  <c r="L60" i="53"/>
  <c r="V51" i="49" s="1"/>
  <c r="W51" i="50" s="1"/>
  <c r="AI51" i="50" s="1"/>
  <c r="G60" i="53"/>
  <c r="Q51" i="49" s="1"/>
  <c r="R51" i="50" s="1"/>
  <c r="AH51" i="50" s="1"/>
  <c r="S57" i="53"/>
  <c r="AC48" i="49" s="1"/>
  <c r="AD48" i="50" s="1"/>
  <c r="AJ48" i="50" s="1"/>
  <c r="L57" i="53"/>
  <c r="V48" i="49" s="1"/>
  <c r="W48" i="50" s="1"/>
  <c r="AI48" i="50" s="1"/>
  <c r="G57" i="53"/>
  <c r="S55" i="53"/>
  <c r="AC46" i="49" s="1"/>
  <c r="AD46" i="50" s="1"/>
  <c r="AJ46" i="50" s="1"/>
  <c r="S117" i="53"/>
  <c r="AC108" i="49" s="1"/>
  <c r="AD108" i="50" s="1"/>
  <c r="AJ108" i="50" s="1"/>
  <c r="G115" i="53"/>
  <c r="Q106" i="49" s="1"/>
  <c r="R106" i="50" s="1"/>
  <c r="AH106" i="50" s="1"/>
  <c r="C114" i="53"/>
  <c r="S95" i="53"/>
  <c r="AC86" i="49" s="1"/>
  <c r="AD86" i="50" s="1"/>
  <c r="AJ86" i="50" s="1"/>
  <c r="S122" i="53"/>
  <c r="AC113" i="49" s="1"/>
  <c r="AD113" i="50" s="1"/>
  <c r="AJ113" i="50" s="1"/>
  <c r="G122" i="53"/>
  <c r="Q113" i="49" s="1"/>
  <c r="R113" i="50" s="1"/>
  <c r="AH113" i="50" s="1"/>
  <c r="S118" i="53"/>
  <c r="AC109" i="49" s="1"/>
  <c r="AD109" i="50" s="1"/>
  <c r="AJ109" i="50" s="1"/>
  <c r="G118" i="53"/>
  <c r="Q109" i="49" s="1"/>
  <c r="R109" i="50" s="1"/>
  <c r="AH109" i="50" s="1"/>
  <c r="S116" i="53"/>
  <c r="AC107" i="49" s="1"/>
  <c r="AD107" i="50" s="1"/>
  <c r="AJ107" i="50" s="1"/>
  <c r="L116" i="53"/>
  <c r="V107" i="49" s="1"/>
  <c r="W107" i="50" s="1"/>
  <c r="AI107" i="50" s="1"/>
  <c r="S112" i="53"/>
  <c r="AC103" i="49" s="1"/>
  <c r="AD103" i="50" s="1"/>
  <c r="AJ103" i="50" s="1"/>
  <c r="G112" i="53"/>
  <c r="Q103" i="49" s="1"/>
  <c r="R103" i="50" s="1"/>
  <c r="AH103" i="50" s="1"/>
  <c r="S110" i="53"/>
  <c r="AC101" i="49" s="1"/>
  <c r="AD101" i="50" s="1"/>
  <c r="AJ101" i="50" s="1"/>
  <c r="G110" i="53"/>
  <c r="Q101" i="49" s="1"/>
  <c r="R101" i="50" s="1"/>
  <c r="AH101" i="50" s="1"/>
  <c r="S108" i="53"/>
  <c r="AC99" i="49" s="1"/>
  <c r="AD99" i="50" s="1"/>
  <c r="AJ99" i="50" s="1"/>
  <c r="G108" i="53"/>
  <c r="Q99" i="49" s="1"/>
  <c r="R99" i="50" s="1"/>
  <c r="AH99" i="50" s="1"/>
  <c r="S96" i="53"/>
  <c r="AC87" i="49" s="1"/>
  <c r="AD87" i="50" s="1"/>
  <c r="AJ87" i="50" s="1"/>
  <c r="L96" i="53"/>
  <c r="V87" i="49" s="1"/>
  <c r="W87" i="50" s="1"/>
  <c r="AI87" i="50" s="1"/>
  <c r="S94" i="53"/>
  <c r="AC85" i="49" s="1"/>
  <c r="AD85" i="50" s="1"/>
  <c r="AJ85" i="50" s="1"/>
  <c r="L94" i="53"/>
  <c r="V85" i="49" s="1"/>
  <c r="W85" i="50" s="1"/>
  <c r="AI85" i="50" s="1"/>
  <c r="H91" i="53"/>
  <c r="L92" i="53"/>
  <c r="V83" i="49" s="1"/>
  <c r="W83" i="50" s="1"/>
  <c r="C91" i="53"/>
  <c r="G92" i="53"/>
  <c r="Q83" i="49" s="1"/>
  <c r="R83" i="50" s="1"/>
  <c r="AH83" i="50" s="1"/>
  <c r="S89" i="53"/>
  <c r="AC80" i="49" s="1"/>
  <c r="AD80" i="50" s="1"/>
  <c r="AJ80" i="50" s="1"/>
  <c r="L89" i="53"/>
  <c r="V80" i="49" s="1"/>
  <c r="W80" i="50" s="1"/>
  <c r="AI80" i="50" s="1"/>
  <c r="S87" i="53"/>
  <c r="AC78" i="49" s="1"/>
  <c r="AD78" i="50" s="1"/>
  <c r="AJ78" i="50" s="1"/>
  <c r="L87" i="53"/>
  <c r="V78" i="49" s="1"/>
  <c r="W78" i="50" s="1"/>
  <c r="AI78" i="50" s="1"/>
  <c r="S85" i="53"/>
  <c r="AC76" i="49" s="1"/>
  <c r="AD76" i="50" s="1"/>
  <c r="G85" i="53"/>
  <c r="Q76" i="49" s="1"/>
  <c r="R76" i="50" s="1"/>
  <c r="S83" i="53"/>
  <c r="L83" i="53"/>
  <c r="V74" i="49" s="1"/>
  <c r="W74" i="50" s="1"/>
  <c r="AI74" i="50" s="1"/>
  <c r="S81" i="53"/>
  <c r="AC72" i="49" s="1"/>
  <c r="AD72" i="50" s="1"/>
  <c r="AJ72" i="50" s="1"/>
  <c r="L81" i="53"/>
  <c r="V72" i="49" s="1"/>
  <c r="W72" i="50" s="1"/>
  <c r="AI72" i="50" s="1"/>
  <c r="S79" i="53"/>
  <c r="AC70" i="49" s="1"/>
  <c r="AD70" i="50" s="1"/>
  <c r="L79" i="53"/>
  <c r="V70" i="49" s="1"/>
  <c r="W70" i="50" s="1"/>
  <c r="AI70" i="50" s="1"/>
  <c r="S76" i="53"/>
  <c r="AC67" i="49" s="1"/>
  <c r="AD67" i="50" s="1"/>
  <c r="AJ67" i="50" s="1"/>
  <c r="L76" i="53"/>
  <c r="S74" i="53"/>
  <c r="AC65" i="49" s="1"/>
  <c r="AD65" i="50" s="1"/>
  <c r="AJ65" i="50" s="1"/>
  <c r="G74" i="53"/>
  <c r="Q65" i="49" s="1"/>
  <c r="R65" i="50" s="1"/>
  <c r="AH65" i="50" s="1"/>
  <c r="S71" i="53"/>
  <c r="AC62" i="49" s="1"/>
  <c r="AD62" i="50" s="1"/>
  <c r="AJ62" i="50" s="1"/>
  <c r="G71" i="53"/>
  <c r="Q62" i="49" s="1"/>
  <c r="R62" i="50" s="1"/>
  <c r="AH62" i="50" s="1"/>
  <c r="S69" i="53"/>
  <c r="AC60" i="49" s="1"/>
  <c r="AD60" i="50" s="1"/>
  <c r="AJ60" i="50" s="1"/>
  <c r="G69" i="53"/>
  <c r="Q60" i="49" s="1"/>
  <c r="R60" i="50" s="1"/>
  <c r="AH60" i="50" s="1"/>
  <c r="S66" i="53"/>
  <c r="AC57" i="49" s="1"/>
  <c r="AD57" i="50" s="1"/>
  <c r="AJ57" i="50" s="1"/>
  <c r="L66" i="53"/>
  <c r="V57" i="49" s="1"/>
  <c r="W57" i="50" s="1"/>
  <c r="AI57" i="50" s="1"/>
  <c r="L64" i="53"/>
  <c r="S121" i="53"/>
  <c r="AC112" i="49" s="1"/>
  <c r="AD112" i="50" s="1"/>
  <c r="AJ112" i="50" s="1"/>
  <c r="D120" i="53"/>
  <c r="N111" i="49" s="1"/>
  <c r="O111" i="50" s="1"/>
  <c r="G90" i="53"/>
  <c r="Q81" i="49" s="1"/>
  <c r="R81" i="50" s="1"/>
  <c r="AH81" i="50" s="1"/>
  <c r="S88" i="53"/>
  <c r="AC79" i="49" s="1"/>
  <c r="AD79" i="50" s="1"/>
  <c r="AJ79" i="50" s="1"/>
  <c r="L88" i="53"/>
  <c r="V79" i="49" s="1"/>
  <c r="W79" i="50" s="1"/>
  <c r="AI79" i="50" s="1"/>
  <c r="G88" i="53"/>
  <c r="Q79" i="49" s="1"/>
  <c r="R79" i="50" s="1"/>
  <c r="AH79" i="50" s="1"/>
  <c r="S86" i="53"/>
  <c r="AC77" i="49" s="1"/>
  <c r="AD77" i="50" s="1"/>
  <c r="AJ77" i="50" s="1"/>
  <c r="L86" i="53"/>
  <c r="V77" i="49" s="1"/>
  <c r="W77" i="50" s="1"/>
  <c r="AI77" i="50" s="1"/>
  <c r="G86" i="53"/>
  <c r="Q77" i="49" s="1"/>
  <c r="R77" i="50" s="1"/>
  <c r="AH77" i="50" s="1"/>
  <c r="S82" i="53"/>
  <c r="AC73" i="49" s="1"/>
  <c r="AD73" i="50" s="1"/>
  <c r="AJ73" i="50" s="1"/>
  <c r="L82" i="53"/>
  <c r="V73" i="49" s="1"/>
  <c r="W73" i="50" s="1"/>
  <c r="AI73" i="50" s="1"/>
  <c r="G82" i="53"/>
  <c r="Q73" i="49" s="1"/>
  <c r="R73" i="50" s="1"/>
  <c r="AH73" i="50" s="1"/>
  <c r="S80" i="53"/>
  <c r="AC71" i="49" s="1"/>
  <c r="AD71" i="50" s="1"/>
  <c r="AJ71" i="50" s="1"/>
  <c r="L80" i="53"/>
  <c r="V71" i="49" s="1"/>
  <c r="W71" i="50" s="1"/>
  <c r="AI71" i="50" s="1"/>
  <c r="G80" i="53"/>
  <c r="Q71" i="49" s="1"/>
  <c r="R71" i="50" s="1"/>
  <c r="AH71" i="50" s="1"/>
  <c r="L78" i="53"/>
  <c r="V69" i="49" s="1"/>
  <c r="W69" i="50" s="1"/>
  <c r="G78" i="53"/>
  <c r="Q69" i="49" s="1"/>
  <c r="R69" i="50" s="1"/>
  <c r="S75" i="53"/>
  <c r="AC66" i="49" s="1"/>
  <c r="AD66" i="50" s="1"/>
  <c r="AJ66" i="50" s="1"/>
  <c r="L75" i="53"/>
  <c r="V66" i="49" s="1"/>
  <c r="W66" i="50" s="1"/>
  <c r="AI66" i="50" s="1"/>
  <c r="G75" i="53"/>
  <c r="Q66" i="49" s="1"/>
  <c r="R66" i="50" s="1"/>
  <c r="AH66" i="50" s="1"/>
  <c r="S73" i="53"/>
  <c r="AC64" i="49" s="1"/>
  <c r="AD64" i="50" s="1"/>
  <c r="AJ64" i="50" s="1"/>
  <c r="L73" i="53"/>
  <c r="V64" i="49" s="1"/>
  <c r="W64" i="50" s="1"/>
  <c r="AI64" i="50" s="1"/>
  <c r="G73" i="53"/>
  <c r="Q64" i="49" s="1"/>
  <c r="R64" i="50" s="1"/>
  <c r="S70" i="53"/>
  <c r="AC61" i="49" s="1"/>
  <c r="AD61" i="50" s="1"/>
  <c r="AJ61" i="50" s="1"/>
  <c r="L70" i="53"/>
  <c r="V61" i="49" s="1"/>
  <c r="W61" i="50" s="1"/>
  <c r="AI61" i="50" s="1"/>
  <c r="G70" i="53"/>
  <c r="Q61" i="49" s="1"/>
  <c r="R61" i="50" s="1"/>
  <c r="AH61" i="50" s="1"/>
  <c r="S68" i="53"/>
  <c r="AC59" i="49" s="1"/>
  <c r="AD59" i="50" s="1"/>
  <c r="AJ59" i="50" s="1"/>
  <c r="L68" i="53"/>
  <c r="V59" i="49" s="1"/>
  <c r="W59" i="50" s="1"/>
  <c r="AI59" i="50" s="1"/>
  <c r="G68" i="53"/>
  <c r="Q59" i="49" s="1"/>
  <c r="R59" i="50" s="1"/>
  <c r="AH59" i="50" s="1"/>
  <c r="S65" i="53"/>
  <c r="AC56" i="49" s="1"/>
  <c r="AD56" i="50" s="1"/>
  <c r="AJ56" i="50" s="1"/>
  <c r="L65" i="53"/>
  <c r="V56" i="49" s="1"/>
  <c r="W56" i="50" s="1"/>
  <c r="AI56" i="50" s="1"/>
  <c r="G65" i="53"/>
  <c r="Q56" i="49" s="1"/>
  <c r="R56" i="50" s="1"/>
  <c r="AH56" i="50" s="1"/>
  <c r="S63" i="53"/>
  <c r="AC54" i="49" s="1"/>
  <c r="AD54" i="50" s="1"/>
  <c r="AJ54" i="50" s="1"/>
  <c r="L63" i="53"/>
  <c r="V54" i="49" s="1"/>
  <c r="W54" i="50" s="1"/>
  <c r="AI54" i="50" s="1"/>
  <c r="G63" i="53"/>
  <c r="Q54" i="49" s="1"/>
  <c r="R54" i="50" s="1"/>
  <c r="AH54" i="50" s="1"/>
  <c r="S61" i="53"/>
  <c r="AC52" i="49" s="1"/>
  <c r="AD52" i="50" s="1"/>
  <c r="AJ52" i="50" s="1"/>
  <c r="L61" i="53"/>
  <c r="V52" i="49" s="1"/>
  <c r="W52" i="50" s="1"/>
  <c r="AI52" i="50" s="1"/>
  <c r="G61" i="53"/>
  <c r="Q52" i="49" s="1"/>
  <c r="R52" i="50" s="1"/>
  <c r="AH52" i="50" s="1"/>
  <c r="S59" i="53"/>
  <c r="AC50" i="49" s="1"/>
  <c r="AD50" i="50" s="1"/>
  <c r="AJ50" i="50" s="1"/>
  <c r="L59" i="53"/>
  <c r="V50" i="49" s="1"/>
  <c r="W50" i="50" s="1"/>
  <c r="AI50" i="50" s="1"/>
  <c r="G59" i="53"/>
  <c r="Q50" i="49" s="1"/>
  <c r="R50" i="50" s="1"/>
  <c r="AH50" i="50" s="1"/>
  <c r="S56" i="53"/>
  <c r="AC47" i="49" s="1"/>
  <c r="AD47" i="50" s="1"/>
  <c r="AJ47" i="50" s="1"/>
  <c r="L56" i="53"/>
  <c r="V47" i="49" s="1"/>
  <c r="W47" i="50" s="1"/>
  <c r="AI47" i="50" s="1"/>
  <c r="G56" i="53"/>
  <c r="Q47" i="49" s="1"/>
  <c r="R47" i="50" s="1"/>
  <c r="AH47" i="50" s="1"/>
  <c r="S53" i="53"/>
  <c r="AC44" i="49" s="1"/>
  <c r="AD44" i="50" s="1"/>
  <c r="AJ44" i="50" s="1"/>
  <c r="L53" i="53"/>
  <c r="V44" i="49" s="1"/>
  <c r="W44" i="50" s="1"/>
  <c r="AI44" i="50" s="1"/>
  <c r="G53" i="53"/>
  <c r="Q44" i="49" s="1"/>
  <c r="R44" i="50" s="1"/>
  <c r="S49" i="53"/>
  <c r="AC40" i="49" s="1"/>
  <c r="AD40" i="50" s="1"/>
  <c r="AJ40" i="50" s="1"/>
  <c r="L49" i="53"/>
  <c r="V40" i="49" s="1"/>
  <c r="W40" i="50" s="1"/>
  <c r="AI40" i="50" s="1"/>
  <c r="G49" i="53"/>
  <c r="Q40" i="49" s="1"/>
  <c r="R40" i="50" s="1"/>
  <c r="AH40" i="50" s="1"/>
  <c r="S47" i="53"/>
  <c r="AC38" i="49" s="1"/>
  <c r="AD38" i="50" s="1"/>
  <c r="AJ38" i="50" s="1"/>
  <c r="L47" i="53"/>
  <c r="V38" i="49" s="1"/>
  <c r="W38" i="50" s="1"/>
  <c r="AI38" i="50" s="1"/>
  <c r="G47" i="53"/>
  <c r="Q38" i="49" s="1"/>
  <c r="R38" i="50" s="1"/>
  <c r="AH38" i="50" s="1"/>
  <c r="S44" i="53"/>
  <c r="AC35" i="49" s="1"/>
  <c r="AD35" i="50" s="1"/>
  <c r="AJ35" i="50" s="1"/>
  <c r="L44" i="53"/>
  <c r="V35" i="49" s="1"/>
  <c r="W35" i="50" s="1"/>
  <c r="AI35" i="50" s="1"/>
  <c r="G44" i="53"/>
  <c r="Q35" i="49" s="1"/>
  <c r="R35" i="50" s="1"/>
  <c r="AH35" i="50" s="1"/>
  <c r="S41" i="53"/>
  <c r="AC32" i="49" s="1"/>
  <c r="AD32" i="50" s="1"/>
  <c r="AJ32" i="50" s="1"/>
  <c r="L41" i="53"/>
  <c r="V32" i="49" s="1"/>
  <c r="W32" i="50" s="1"/>
  <c r="AI32" i="50" s="1"/>
  <c r="G41" i="53"/>
  <c r="Q32" i="49" s="1"/>
  <c r="R32" i="50" s="1"/>
  <c r="AH32" i="50" s="1"/>
  <c r="S39" i="53"/>
  <c r="AC30" i="49" s="1"/>
  <c r="AD30" i="50" s="1"/>
  <c r="AJ30" i="50" s="1"/>
  <c r="L39" i="53"/>
  <c r="V30" i="49" s="1"/>
  <c r="W30" i="50" s="1"/>
  <c r="AI30" i="50" s="1"/>
  <c r="G39" i="53"/>
  <c r="Q30" i="49" s="1"/>
  <c r="R30" i="50" s="1"/>
  <c r="S34" i="53"/>
  <c r="AC25" i="49" s="1"/>
  <c r="AD25" i="50" s="1"/>
  <c r="AJ25" i="50" s="1"/>
  <c r="L34" i="53"/>
  <c r="V25" i="49" s="1"/>
  <c r="W25" i="50" s="1"/>
  <c r="AI25" i="50" s="1"/>
  <c r="G34" i="53"/>
  <c r="Q25" i="49" s="1"/>
  <c r="R25" i="50" s="1"/>
  <c r="AH25" i="50" s="1"/>
  <c r="S32" i="53"/>
  <c r="AC23" i="49" s="1"/>
  <c r="AD23" i="50" s="1"/>
  <c r="AJ23" i="50" s="1"/>
  <c r="L32" i="53"/>
  <c r="V23" i="49" s="1"/>
  <c r="W23" i="50" s="1"/>
  <c r="AI23" i="50" s="1"/>
  <c r="G32" i="53"/>
  <c r="Q23" i="49" s="1"/>
  <c r="R23" i="50" s="1"/>
  <c r="AH23" i="50" s="1"/>
  <c r="S30" i="53"/>
  <c r="AC21" i="49" s="1"/>
  <c r="AD21" i="50" s="1"/>
  <c r="AJ21" i="50" s="1"/>
  <c r="L30" i="53"/>
  <c r="V21" i="49" s="1"/>
  <c r="W21" i="50" s="1"/>
  <c r="AI21" i="50" s="1"/>
  <c r="G30"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5" i="53"/>
  <c r="V46" i="49" s="1"/>
  <c r="W46" i="50" s="1"/>
  <c r="AI46" i="50" s="1"/>
  <c r="G55" i="53"/>
  <c r="Q46" i="49" s="1"/>
  <c r="R46" i="50" s="1"/>
  <c r="AH46" i="50" s="1"/>
  <c r="S50" i="53"/>
  <c r="AC41" i="49" s="1"/>
  <c r="AD41" i="50" s="1"/>
  <c r="AJ41" i="50" s="1"/>
  <c r="L50" i="53"/>
  <c r="V41" i="49" s="1"/>
  <c r="W41" i="50" s="1"/>
  <c r="AI41" i="50" s="1"/>
  <c r="G50" i="53"/>
  <c r="S48" i="53"/>
  <c r="AC39" i="49" s="1"/>
  <c r="AD39" i="50" s="1"/>
  <c r="AJ39" i="50" s="1"/>
  <c r="L48" i="53"/>
  <c r="V39" i="49" s="1"/>
  <c r="W39" i="50" s="1"/>
  <c r="AI39" i="50" s="1"/>
  <c r="G48" i="53"/>
  <c r="Q39" i="49" s="1"/>
  <c r="R39" i="50" s="1"/>
  <c r="AH39" i="50" s="1"/>
  <c r="S45" i="53"/>
  <c r="AC36" i="49" s="1"/>
  <c r="AD36" i="50" s="1"/>
  <c r="AJ36" i="50" s="1"/>
  <c r="L45" i="53"/>
  <c r="V36" i="49" s="1"/>
  <c r="W36" i="50" s="1"/>
  <c r="AI36" i="50" s="1"/>
  <c r="G45" i="53"/>
  <c r="Q36" i="49" s="1"/>
  <c r="R36" i="50" s="1"/>
  <c r="AH36" i="50" s="1"/>
  <c r="S43" i="53"/>
  <c r="AC34" i="49" s="1"/>
  <c r="AD34" i="50" s="1"/>
  <c r="AJ34" i="50" s="1"/>
  <c r="L43" i="53"/>
  <c r="V34" i="49" s="1"/>
  <c r="W34" i="50" s="1"/>
  <c r="AI34" i="50" s="1"/>
  <c r="G43" i="53"/>
  <c r="Q34" i="49" s="1"/>
  <c r="R34" i="50" s="1"/>
  <c r="AH34" i="50" s="1"/>
  <c r="S40" i="53"/>
  <c r="AC31" i="49" s="1"/>
  <c r="AD31" i="50" s="1"/>
  <c r="AJ31" i="50" s="1"/>
  <c r="L40" i="53"/>
  <c r="V31" i="49" s="1"/>
  <c r="W31" i="50" s="1"/>
  <c r="AI31" i="50" s="1"/>
  <c r="G40" i="53"/>
  <c r="Q31" i="49" s="1"/>
  <c r="R31" i="50" s="1"/>
  <c r="AH31" i="50" s="1"/>
  <c r="S35" i="53"/>
  <c r="AC26" i="49" s="1"/>
  <c r="AD26" i="50" s="1"/>
  <c r="AJ26" i="50" s="1"/>
  <c r="L35" i="53"/>
  <c r="V26" i="49" s="1"/>
  <c r="W26" i="50" s="1"/>
  <c r="AI26" i="50" s="1"/>
  <c r="G35" i="53"/>
  <c r="Q26" i="49" s="1"/>
  <c r="R26" i="50" s="1"/>
  <c r="AH26" i="50" s="1"/>
  <c r="S33" i="53"/>
  <c r="AC24" i="49" s="1"/>
  <c r="AD24" i="50" s="1"/>
  <c r="AJ24" i="50" s="1"/>
  <c r="L33" i="53"/>
  <c r="V24" i="49" s="1"/>
  <c r="W24" i="50" s="1"/>
  <c r="AI24" i="50" s="1"/>
  <c r="G33" i="53"/>
  <c r="Q24" i="49" s="1"/>
  <c r="R24" i="50" s="1"/>
  <c r="AH24" i="50" s="1"/>
  <c r="S31" i="53"/>
  <c r="AC22" i="49" s="1"/>
  <c r="AD22" i="50" s="1"/>
  <c r="AJ22" i="50" s="1"/>
  <c r="L31" i="53"/>
  <c r="V22" i="49" s="1"/>
  <c r="W22" i="50" s="1"/>
  <c r="AI22" i="50" s="1"/>
  <c r="G31"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0" i="53"/>
  <c r="AB111" i="49" s="1"/>
  <c r="AC111" i="50" s="1"/>
  <c r="F120" i="53"/>
  <c r="P111" i="49" s="1"/>
  <c r="Q111" i="50" s="1"/>
  <c r="R114" i="53"/>
  <c r="AB105" i="49" s="1"/>
  <c r="AC105" i="50" s="1"/>
  <c r="N114" i="53"/>
  <c r="X105" i="49" s="1"/>
  <c r="Y105" i="50" s="1"/>
  <c r="J114" i="53"/>
  <c r="T105" i="49" s="1"/>
  <c r="U105" i="50" s="1"/>
  <c r="R72" i="53"/>
  <c r="AB63" i="49" s="1"/>
  <c r="AC63" i="50" s="1"/>
  <c r="N72" i="53"/>
  <c r="X63" i="49" s="1"/>
  <c r="Y63" i="50" s="1"/>
  <c r="J72" i="53"/>
  <c r="T63" i="49" s="1"/>
  <c r="U63" i="50" s="1"/>
  <c r="F72" i="53"/>
  <c r="P63" i="49" s="1"/>
  <c r="Q63" i="50" s="1"/>
  <c r="R67" i="53"/>
  <c r="AB58" i="49" s="1"/>
  <c r="AC58" i="50" s="1"/>
  <c r="N67" i="53"/>
  <c r="X58" i="49" s="1"/>
  <c r="Y58" i="50" s="1"/>
  <c r="J67" i="53"/>
  <c r="T58" i="49" s="1"/>
  <c r="U58" i="50" s="1"/>
  <c r="F67" i="53"/>
  <c r="P58" i="49" s="1"/>
  <c r="Q58" i="50" s="1"/>
  <c r="N120" i="53"/>
  <c r="X111" i="49" s="1"/>
  <c r="Y111" i="50" s="1"/>
  <c r="J120" i="53"/>
  <c r="T111" i="49" s="1"/>
  <c r="U111" i="50" s="1"/>
  <c r="F114" i="53"/>
  <c r="P105" i="49" s="1"/>
  <c r="Q105" i="50" s="1"/>
  <c r="P114" i="53"/>
  <c r="Z105" i="49" s="1"/>
  <c r="AA105" i="50" s="1"/>
  <c r="H114" i="53"/>
  <c r="D114" i="53"/>
  <c r="N105" i="49" s="1"/>
  <c r="O105" i="50" s="1"/>
  <c r="O120" i="53"/>
  <c r="Y111" i="49" s="1"/>
  <c r="Z111" i="50" s="1"/>
  <c r="K120" i="53"/>
  <c r="U111" i="49" s="1"/>
  <c r="V111" i="50" s="1"/>
  <c r="C120" i="53"/>
  <c r="O114" i="53"/>
  <c r="Y105" i="49" s="1"/>
  <c r="Z105" i="50" s="1"/>
  <c r="K114" i="53"/>
  <c r="U105" i="49" s="1"/>
  <c r="V105" i="50" s="1"/>
  <c r="R54" i="53"/>
  <c r="AB45" i="49" s="1"/>
  <c r="AC45" i="50" s="1"/>
  <c r="N54" i="53"/>
  <c r="X45" i="49" s="1"/>
  <c r="Y45" i="50" s="1"/>
  <c r="J54" i="53"/>
  <c r="T45" i="49" s="1"/>
  <c r="U45" i="50" s="1"/>
  <c r="F54" i="53"/>
  <c r="P45" i="49" s="1"/>
  <c r="Q45" i="50" s="1"/>
  <c r="O46" i="53"/>
  <c r="Y37" i="49" s="1"/>
  <c r="Z37" i="50" s="1"/>
  <c r="K46" i="53"/>
  <c r="U37" i="49" s="1"/>
  <c r="V37" i="50" s="1"/>
  <c r="R42" i="53"/>
  <c r="AB33" i="49" s="1"/>
  <c r="AC33" i="50" s="1"/>
  <c r="N42" i="53"/>
  <c r="X33" i="49" s="1"/>
  <c r="Y33" i="50" s="1"/>
  <c r="J42" i="53"/>
  <c r="T33" i="49" s="1"/>
  <c r="U33" i="50" s="1"/>
  <c r="F42" i="53"/>
  <c r="P33" i="49" s="1"/>
  <c r="Q33" i="50" s="1"/>
  <c r="Q38" i="53"/>
  <c r="M38" i="53"/>
  <c r="I38" i="53"/>
  <c r="E38" i="53"/>
  <c r="O29" i="53"/>
  <c r="Y20" i="49" s="1"/>
  <c r="Z20" i="50" s="1"/>
  <c r="K29" i="53"/>
  <c r="U20" i="49" s="1"/>
  <c r="V20" i="50" s="1"/>
  <c r="C29" i="53"/>
  <c r="M20" i="49" s="1"/>
  <c r="N20" i="50" s="1"/>
  <c r="R25" i="53"/>
  <c r="AB16" i="49" s="1"/>
  <c r="AC16" i="50" s="1"/>
  <c r="N25" i="53"/>
  <c r="X16" i="49" s="1"/>
  <c r="Y16" i="50" s="1"/>
  <c r="J25" i="53"/>
  <c r="T16" i="49" s="1"/>
  <c r="U16" i="50" s="1"/>
  <c r="F25" i="53"/>
  <c r="P16" i="49" s="1"/>
  <c r="Q16" i="50" s="1"/>
  <c r="Q21" i="53"/>
  <c r="M21" i="53"/>
  <c r="I21" i="53"/>
  <c r="E21" i="53"/>
  <c r="P16" i="53"/>
  <c r="H16" i="53"/>
  <c r="D16" i="53"/>
  <c r="Q120" i="53"/>
  <c r="AA111" i="49" s="1"/>
  <c r="AB111" i="50" s="1"/>
  <c r="M120" i="53"/>
  <c r="I120" i="53"/>
  <c r="S111" i="49" s="1"/>
  <c r="T111" i="50" s="1"/>
  <c r="E120" i="53"/>
  <c r="O111" i="49" s="1"/>
  <c r="P111" i="50" s="1"/>
  <c r="Q114" i="53"/>
  <c r="AA105" i="49" s="1"/>
  <c r="AB105" i="50" s="1"/>
  <c r="M114" i="53"/>
  <c r="I114" i="53"/>
  <c r="S105" i="49" s="1"/>
  <c r="T105" i="50" s="1"/>
  <c r="E114" i="53"/>
  <c r="O105" i="49" s="1"/>
  <c r="P105" i="50" s="1"/>
  <c r="P106" i="53"/>
  <c r="Z97" i="49" s="1"/>
  <c r="AA97" i="50" s="1"/>
  <c r="H106" i="53"/>
  <c r="D106" i="53"/>
  <c r="N97" i="49" s="1"/>
  <c r="O97" i="50" s="1"/>
  <c r="O106" i="53"/>
  <c r="Y97" i="49" s="1"/>
  <c r="Z97" i="50" s="1"/>
  <c r="K106" i="53"/>
  <c r="U97" i="49" s="1"/>
  <c r="V97" i="50" s="1"/>
  <c r="C106" i="53"/>
  <c r="M97" i="49" s="1"/>
  <c r="N97" i="50" s="1"/>
  <c r="R106" i="53"/>
  <c r="AB97" i="49" s="1"/>
  <c r="AC97" i="50" s="1"/>
  <c r="N106" i="53"/>
  <c r="X97" i="49" s="1"/>
  <c r="Y97" i="50" s="1"/>
  <c r="J106" i="53"/>
  <c r="T97" i="49" s="1"/>
  <c r="U97" i="50" s="1"/>
  <c r="F106" i="53"/>
  <c r="P97" i="49" s="1"/>
  <c r="Q97" i="50" s="1"/>
  <c r="Q106" i="53"/>
  <c r="AA97" i="49" s="1"/>
  <c r="AB97" i="50" s="1"/>
  <c r="M106" i="53"/>
  <c r="I106" i="53"/>
  <c r="S97" i="49" s="1"/>
  <c r="T97" i="50" s="1"/>
  <c r="E106" i="53"/>
  <c r="O97" i="49" s="1"/>
  <c r="P97" i="50" s="1"/>
  <c r="R58" i="53"/>
  <c r="AB49" i="49" s="1"/>
  <c r="AC49" i="50" s="1"/>
  <c r="N58" i="53"/>
  <c r="X49" i="49" s="1"/>
  <c r="Y49" i="50" s="1"/>
  <c r="J58" i="53"/>
  <c r="T49" i="49" s="1"/>
  <c r="U49" i="50" s="1"/>
  <c r="F58" i="53"/>
  <c r="P49" i="49" s="1"/>
  <c r="Q49" i="50" s="1"/>
  <c r="Q72" i="53"/>
  <c r="AA63" i="49" s="1"/>
  <c r="AB63" i="50" s="1"/>
  <c r="M72" i="53"/>
  <c r="W63" i="49" s="1"/>
  <c r="X63" i="50" s="1"/>
  <c r="I72" i="53"/>
  <c r="S63" i="49" s="1"/>
  <c r="T63" i="50" s="1"/>
  <c r="E72" i="53"/>
  <c r="O63" i="49" s="1"/>
  <c r="P63" i="50" s="1"/>
  <c r="Q67" i="53"/>
  <c r="AA58" i="49" s="1"/>
  <c r="AB58" i="50" s="1"/>
  <c r="M67" i="53"/>
  <c r="W58" i="49" s="1"/>
  <c r="X58" i="50" s="1"/>
  <c r="I67" i="53"/>
  <c r="S58" i="49" s="1"/>
  <c r="T58" i="50" s="1"/>
  <c r="E67" i="53"/>
  <c r="O58" i="49" s="1"/>
  <c r="P58" i="50" s="1"/>
  <c r="Q58" i="53"/>
  <c r="AA49" i="49" s="1"/>
  <c r="AB49" i="50" s="1"/>
  <c r="M58" i="53"/>
  <c r="W49" i="49" s="1"/>
  <c r="X49" i="50" s="1"/>
  <c r="I58" i="53"/>
  <c r="S49" i="49" s="1"/>
  <c r="T49" i="50" s="1"/>
  <c r="E58" i="53"/>
  <c r="O49" i="49" s="1"/>
  <c r="P49" i="50" s="1"/>
  <c r="Q54" i="53"/>
  <c r="AA45" i="49" s="1"/>
  <c r="AB45" i="50" s="1"/>
  <c r="M54" i="53"/>
  <c r="W45" i="49" s="1"/>
  <c r="X45" i="50" s="1"/>
  <c r="I54" i="53"/>
  <c r="S45" i="49" s="1"/>
  <c r="T45" i="50" s="1"/>
  <c r="E54" i="53"/>
  <c r="O45" i="49" s="1"/>
  <c r="P45" i="50" s="1"/>
  <c r="P72" i="53"/>
  <c r="Z63" i="49" s="1"/>
  <c r="AA63" i="50" s="1"/>
  <c r="H72" i="53"/>
  <c r="R63" i="49" s="1"/>
  <c r="S63" i="50" s="1"/>
  <c r="D72" i="53"/>
  <c r="N63" i="49" s="1"/>
  <c r="O63" i="50" s="1"/>
  <c r="P67" i="53"/>
  <c r="Z58" i="49" s="1"/>
  <c r="AA58" i="50" s="1"/>
  <c r="H67" i="53"/>
  <c r="R58" i="49" s="1"/>
  <c r="S58" i="50" s="1"/>
  <c r="D67" i="53"/>
  <c r="N58" i="49" s="1"/>
  <c r="O58" i="50" s="1"/>
  <c r="P58" i="53"/>
  <c r="Z49" i="49" s="1"/>
  <c r="AA49" i="50" s="1"/>
  <c r="H58" i="53"/>
  <c r="R49" i="49" s="1"/>
  <c r="S49" i="50" s="1"/>
  <c r="D58" i="53"/>
  <c r="N49" i="49" s="1"/>
  <c r="O49" i="50" s="1"/>
  <c r="P54" i="53"/>
  <c r="Z45" i="49" s="1"/>
  <c r="AA45" i="50" s="1"/>
  <c r="H54" i="53"/>
  <c r="R45" i="49" s="1"/>
  <c r="S45" i="50" s="1"/>
  <c r="D54" i="53"/>
  <c r="N45" i="49" s="1"/>
  <c r="O45" i="50" s="1"/>
  <c r="O72" i="53"/>
  <c r="Y63" i="49" s="1"/>
  <c r="Z63" i="50" s="1"/>
  <c r="K72" i="53"/>
  <c r="U63" i="49" s="1"/>
  <c r="V63" i="50" s="1"/>
  <c r="O67" i="53"/>
  <c r="Y58" i="49" s="1"/>
  <c r="Z58" i="50" s="1"/>
  <c r="K67" i="53"/>
  <c r="U58" i="49" s="1"/>
  <c r="V58" i="50" s="1"/>
  <c r="C67" i="53"/>
  <c r="M58" i="49" s="1"/>
  <c r="N58" i="50" s="1"/>
  <c r="O58" i="53"/>
  <c r="Y49" i="49" s="1"/>
  <c r="Z49" i="50" s="1"/>
  <c r="K58" i="53"/>
  <c r="U49" i="49" s="1"/>
  <c r="V49" i="50" s="1"/>
  <c r="C58" i="53"/>
  <c r="O54" i="53"/>
  <c r="Y45" i="49" s="1"/>
  <c r="Z45" i="50" s="1"/>
  <c r="K54" i="53"/>
  <c r="U45" i="49" s="1"/>
  <c r="V45" i="50" s="1"/>
  <c r="C54" i="53"/>
  <c r="M45" i="49" s="1"/>
  <c r="N45" i="50" s="1"/>
  <c r="N46" i="53"/>
  <c r="X37" i="49" s="1"/>
  <c r="Y37" i="50" s="1"/>
  <c r="J46" i="53"/>
  <c r="T37" i="49" s="1"/>
  <c r="U37" i="50" s="1"/>
  <c r="Q42" i="53"/>
  <c r="AA33" i="49" s="1"/>
  <c r="AB33" i="50" s="1"/>
  <c r="I42" i="53"/>
  <c r="S33" i="49" s="1"/>
  <c r="T33" i="50" s="1"/>
  <c r="P38" i="53"/>
  <c r="H38" i="53"/>
  <c r="R29" i="53"/>
  <c r="AB20" i="49" s="1"/>
  <c r="AC20" i="50" s="1"/>
  <c r="J29" i="53"/>
  <c r="T20" i="49" s="1"/>
  <c r="U20" i="50" s="1"/>
  <c r="Q25" i="53"/>
  <c r="AA16" i="49" s="1"/>
  <c r="AB16" i="50" s="1"/>
  <c r="I25" i="53"/>
  <c r="S16" i="49" s="1"/>
  <c r="T16" i="50" s="1"/>
  <c r="P21" i="53"/>
  <c r="H21" i="53"/>
  <c r="D21" i="53"/>
  <c r="O16" i="53"/>
  <c r="K16" i="53"/>
  <c r="Q46" i="53"/>
  <c r="AA37" i="49" s="1"/>
  <c r="AB37" i="50" s="1"/>
  <c r="M46" i="53"/>
  <c r="W37" i="49" s="1"/>
  <c r="X37" i="50" s="1"/>
  <c r="I46" i="53"/>
  <c r="S37" i="49" s="1"/>
  <c r="T37" i="50" s="1"/>
  <c r="E46" i="53"/>
  <c r="O37" i="49" s="1"/>
  <c r="P37" i="50" s="1"/>
  <c r="P42" i="53"/>
  <c r="Z33" i="49" s="1"/>
  <c r="AA33" i="50" s="1"/>
  <c r="H42" i="53"/>
  <c r="R33" i="49" s="1"/>
  <c r="S33" i="50" s="1"/>
  <c r="D42" i="53"/>
  <c r="N33" i="49" s="1"/>
  <c r="O33" i="50" s="1"/>
  <c r="O38" i="53"/>
  <c r="K38" i="53"/>
  <c r="Q29" i="53"/>
  <c r="AA20" i="49" s="1"/>
  <c r="AB20" i="50" s="1"/>
  <c r="M29" i="53"/>
  <c r="W20" i="49" s="1"/>
  <c r="X20" i="50" s="1"/>
  <c r="I29" i="53"/>
  <c r="S20" i="49" s="1"/>
  <c r="T20" i="50" s="1"/>
  <c r="E29" i="53"/>
  <c r="O20" i="49" s="1"/>
  <c r="P20" i="50" s="1"/>
  <c r="P25" i="53"/>
  <c r="Z16" i="49" s="1"/>
  <c r="AA16" i="50" s="1"/>
  <c r="H25" i="53"/>
  <c r="R16" i="49" s="1"/>
  <c r="S16" i="50" s="1"/>
  <c r="D25" i="53"/>
  <c r="N16" i="49" s="1"/>
  <c r="O16" i="50" s="1"/>
  <c r="O21" i="53"/>
  <c r="K21" i="53"/>
  <c r="C21" i="53"/>
  <c r="R16" i="53"/>
  <c r="N16" i="53"/>
  <c r="J16" i="53"/>
  <c r="F16" i="53"/>
  <c r="R46" i="53"/>
  <c r="AB37" i="49" s="1"/>
  <c r="AC37" i="50" s="1"/>
  <c r="F46" i="53"/>
  <c r="P37" i="49" s="1"/>
  <c r="Q37" i="50" s="1"/>
  <c r="M42" i="53"/>
  <c r="W33" i="49" s="1"/>
  <c r="X33" i="50" s="1"/>
  <c r="E42" i="53"/>
  <c r="O33" i="49" s="1"/>
  <c r="P33" i="50" s="1"/>
  <c r="D38" i="53"/>
  <c r="N29" i="53"/>
  <c r="X20" i="49" s="1"/>
  <c r="Y20" i="50" s="1"/>
  <c r="F29" i="53"/>
  <c r="P20" i="49" s="1"/>
  <c r="Q20" i="50" s="1"/>
  <c r="M25" i="53"/>
  <c r="W16" i="49" s="1"/>
  <c r="X16" i="50" s="1"/>
  <c r="E25" i="53"/>
  <c r="O16" i="49" s="1"/>
  <c r="P16" i="50" s="1"/>
  <c r="C16" i="53"/>
  <c r="P46" i="53"/>
  <c r="Z37" i="49" s="1"/>
  <c r="AA37" i="50" s="1"/>
  <c r="H46" i="53"/>
  <c r="R37" i="49" s="1"/>
  <c r="S37" i="50" s="1"/>
  <c r="D46" i="53"/>
  <c r="N37" i="49" s="1"/>
  <c r="O37" i="50" s="1"/>
  <c r="O42" i="53"/>
  <c r="Y33" i="49" s="1"/>
  <c r="Z33" i="50" s="1"/>
  <c r="K42" i="53"/>
  <c r="U33" i="49" s="1"/>
  <c r="V33" i="50" s="1"/>
  <c r="G42" i="53"/>
  <c r="Q33" i="49" s="1"/>
  <c r="R33" i="50" s="1"/>
  <c r="AH33" i="50" s="1"/>
  <c r="R38" i="53"/>
  <c r="N38" i="53"/>
  <c r="J38" i="53"/>
  <c r="F38" i="53"/>
  <c r="P29" i="53"/>
  <c r="Z20" i="49" s="1"/>
  <c r="AA20" i="50" s="1"/>
  <c r="H29" i="53"/>
  <c r="R20" i="49" s="1"/>
  <c r="S20" i="50" s="1"/>
  <c r="D29" i="53"/>
  <c r="N20" i="49" s="1"/>
  <c r="O20" i="50" s="1"/>
  <c r="O25" i="53"/>
  <c r="Y16" i="49" s="1"/>
  <c r="Z16" i="50" s="1"/>
  <c r="K25" i="53"/>
  <c r="U16" i="49" s="1"/>
  <c r="V16" i="50" s="1"/>
  <c r="C25" i="53"/>
  <c r="M16" i="49" s="1"/>
  <c r="N16" i="50" s="1"/>
  <c r="R21" i="53"/>
  <c r="N21" i="53"/>
  <c r="J21" i="53"/>
  <c r="F21" i="53"/>
  <c r="Q16" i="53"/>
  <c r="M16" i="53"/>
  <c r="I16" i="53"/>
  <c r="E16" i="53"/>
  <c r="T100" i="53" l="1"/>
  <c r="AD91" i="49" s="1"/>
  <c r="AE91" i="50" s="1"/>
  <c r="G84" i="53"/>
  <c r="Q75" i="49" s="1"/>
  <c r="R75" i="50" s="1"/>
  <c r="AH30" i="50"/>
  <c r="AH89" i="50"/>
  <c r="AJ89" i="50"/>
  <c r="AI93" i="50"/>
  <c r="AJ98" i="50"/>
  <c r="AH44" i="50"/>
  <c r="S7" i="49"/>
  <c r="T7" i="50" s="1"/>
  <c r="AB29" i="49"/>
  <c r="AC29" i="50" s="1"/>
  <c r="R37" i="53"/>
  <c r="AB28" i="49" s="1"/>
  <c r="AC28" i="50" s="1"/>
  <c r="Y29" i="49"/>
  <c r="Z29" i="50" s="1"/>
  <c r="O37" i="53"/>
  <c r="Y28" i="49" s="1"/>
  <c r="Z28" i="50" s="1"/>
  <c r="U7" i="49"/>
  <c r="V7" i="50" s="1"/>
  <c r="K15" i="53"/>
  <c r="U6" i="49" s="1"/>
  <c r="V6" i="50" s="1"/>
  <c r="W12" i="49"/>
  <c r="X12" i="50" s="1"/>
  <c r="M20" i="53"/>
  <c r="W11" i="49" s="1"/>
  <c r="X11" i="50" s="1"/>
  <c r="X12" i="49"/>
  <c r="Y12" i="50" s="1"/>
  <c r="N20" i="53"/>
  <c r="X11" i="49" s="1"/>
  <c r="Y11" i="50" s="1"/>
  <c r="P29" i="49"/>
  <c r="Q29" i="50" s="1"/>
  <c r="F37" i="53"/>
  <c r="P28" i="49" s="1"/>
  <c r="Q28" i="50" s="1"/>
  <c r="M12" i="49"/>
  <c r="N12" i="50" s="1"/>
  <c r="C20" i="53"/>
  <c r="Y7" i="49"/>
  <c r="Z7" i="50" s="1"/>
  <c r="R29" i="49"/>
  <c r="S29" i="50" s="1"/>
  <c r="H37" i="53"/>
  <c r="Z7" i="49"/>
  <c r="AA7" i="50" s="1"/>
  <c r="T28" i="53"/>
  <c r="AD19" i="49" s="1"/>
  <c r="AE19" i="50" s="1"/>
  <c r="Q19" i="49"/>
  <c r="R19" i="50" s="1"/>
  <c r="AH19" i="50" s="1"/>
  <c r="T64" i="53"/>
  <c r="AD55" i="49" s="1"/>
  <c r="AE55" i="50" s="1"/>
  <c r="V55" i="49"/>
  <c r="W55" i="50" s="1"/>
  <c r="AI55" i="50" s="1"/>
  <c r="G91" i="53"/>
  <c r="Q82" i="49" s="1"/>
  <c r="R82" i="50" s="1"/>
  <c r="M82" i="49"/>
  <c r="N82" i="50" s="1"/>
  <c r="T57" i="53"/>
  <c r="AD48" i="49" s="1"/>
  <c r="AE48" i="50" s="1"/>
  <c r="Q48" i="49"/>
  <c r="R48" i="50" s="1"/>
  <c r="AH48" i="50" s="1"/>
  <c r="AH70" i="50"/>
  <c r="U69" i="49"/>
  <c r="V69" i="50" s="1"/>
  <c r="K77" i="53"/>
  <c r="U68" i="49" s="1"/>
  <c r="V68" i="50" s="1"/>
  <c r="W69" i="49"/>
  <c r="X69" i="50" s="1"/>
  <c r="M77" i="53"/>
  <c r="W68" i="49" s="1"/>
  <c r="X68" i="50" s="1"/>
  <c r="E77" i="53"/>
  <c r="O68" i="49" s="1"/>
  <c r="P68" i="50" s="1"/>
  <c r="O75" i="49"/>
  <c r="P75" i="50" s="1"/>
  <c r="AA7" i="49"/>
  <c r="AB7" i="50" s="1"/>
  <c r="Q15" i="53"/>
  <c r="AA6" i="49" s="1"/>
  <c r="AB6" i="50" s="1"/>
  <c r="AB12" i="49"/>
  <c r="AC12" i="50" s="1"/>
  <c r="R20" i="53"/>
  <c r="AB11" i="49" s="1"/>
  <c r="AC11" i="50" s="1"/>
  <c r="T29" i="49"/>
  <c r="U29" i="50" s="1"/>
  <c r="J37" i="53"/>
  <c r="T28" i="49" s="1"/>
  <c r="U28" i="50" s="1"/>
  <c r="T7" i="49"/>
  <c r="U7" i="50" s="1"/>
  <c r="U12" i="49"/>
  <c r="V12" i="50" s="1"/>
  <c r="K20" i="53"/>
  <c r="U11" i="49" s="1"/>
  <c r="V11" i="50" s="1"/>
  <c r="N12" i="49"/>
  <c r="O12" i="50" s="1"/>
  <c r="D20" i="53"/>
  <c r="N11" i="49" s="1"/>
  <c r="O11" i="50" s="1"/>
  <c r="Z29" i="49"/>
  <c r="AA29" i="50" s="1"/>
  <c r="P37" i="53"/>
  <c r="Z28" i="49" s="1"/>
  <c r="AA28" i="50" s="1"/>
  <c r="M49" i="49"/>
  <c r="N49" i="50" s="1"/>
  <c r="G58" i="53"/>
  <c r="Q49" i="49" s="1"/>
  <c r="R49" i="50" s="1"/>
  <c r="P52" i="53"/>
  <c r="Q52" i="53"/>
  <c r="T98" i="53"/>
  <c r="AD89" i="49" s="1"/>
  <c r="AE89" i="50" s="1"/>
  <c r="O12" i="49"/>
  <c r="P12" i="50" s="1"/>
  <c r="E20" i="53"/>
  <c r="O11" i="49" s="1"/>
  <c r="P11" i="50" s="1"/>
  <c r="S29" i="49"/>
  <c r="T29" i="50" s="1"/>
  <c r="I37" i="53"/>
  <c r="S28" i="49" s="1"/>
  <c r="T28" i="50" s="1"/>
  <c r="M111" i="49"/>
  <c r="N111" i="50" s="1"/>
  <c r="G120" i="53"/>
  <c r="Q111" i="49" s="1"/>
  <c r="R111" i="50" s="1"/>
  <c r="AH111" i="50" s="1"/>
  <c r="AH64" i="50"/>
  <c r="S78" i="53"/>
  <c r="AC69" i="49" s="1"/>
  <c r="AD69" i="50" s="1"/>
  <c r="L84" i="53"/>
  <c r="V75" i="49" s="1"/>
  <c r="W75" i="50" s="1"/>
  <c r="T76" i="53"/>
  <c r="AD67" i="49" s="1"/>
  <c r="AE67" i="50" s="1"/>
  <c r="V67" i="49"/>
  <c r="W67" i="50" s="1"/>
  <c r="AI67" i="50" s="1"/>
  <c r="AH76" i="50"/>
  <c r="AI83" i="50"/>
  <c r="R111" i="49"/>
  <c r="S111" i="50" s="1"/>
  <c r="L120" i="53"/>
  <c r="V111" i="49" s="1"/>
  <c r="W111" i="50" s="1"/>
  <c r="T104" i="53"/>
  <c r="AD95" i="49" s="1"/>
  <c r="AE95" i="50" s="1"/>
  <c r="X69" i="49"/>
  <c r="Y69" i="50" s="1"/>
  <c r="N77" i="53"/>
  <c r="X68" i="49" s="1"/>
  <c r="Y68" i="50" s="1"/>
  <c r="T12" i="49"/>
  <c r="U12" i="50" s="1"/>
  <c r="J20" i="53"/>
  <c r="T11" i="49" s="1"/>
  <c r="U11" i="50" s="1"/>
  <c r="N29" i="49"/>
  <c r="O29" i="50" s="1"/>
  <c r="D37" i="53"/>
  <c r="N28" i="49" s="1"/>
  <c r="O28" i="50" s="1"/>
  <c r="AB7" i="49"/>
  <c r="AC7" i="50" s="1"/>
  <c r="R15" i="53"/>
  <c r="AB6" i="49" s="1"/>
  <c r="AC6" i="50" s="1"/>
  <c r="Z12" i="49"/>
  <c r="AA12" i="50" s="1"/>
  <c r="P20" i="53"/>
  <c r="Z11" i="49" s="1"/>
  <c r="AA11" i="50" s="1"/>
  <c r="R7" i="49"/>
  <c r="S7" i="50" s="1"/>
  <c r="AA29" i="49"/>
  <c r="AB29" i="50" s="1"/>
  <c r="Q37" i="53"/>
  <c r="AA28" i="49" s="1"/>
  <c r="AB28" i="50" s="1"/>
  <c r="S91" i="53"/>
  <c r="AC82" i="49" s="1"/>
  <c r="AD82" i="50" s="1"/>
  <c r="W82" i="49"/>
  <c r="X82" i="50" s="1"/>
  <c r="T115" i="53"/>
  <c r="AD106" i="49" s="1"/>
  <c r="AE106" i="50" s="1"/>
  <c r="AC106" i="49"/>
  <c r="AD106" i="50" s="1"/>
  <c r="AJ106" i="50" s="1"/>
  <c r="J77" i="53"/>
  <c r="T68" i="49" s="1"/>
  <c r="U68" i="50" s="1"/>
  <c r="T75" i="49"/>
  <c r="U75" i="50" s="1"/>
  <c r="Y69" i="49"/>
  <c r="Z69" i="50" s="1"/>
  <c r="O77" i="53"/>
  <c r="Y68" i="49" s="1"/>
  <c r="Z68" i="50" s="1"/>
  <c r="W7" i="49"/>
  <c r="X7" i="50" s="1"/>
  <c r="M15" i="53"/>
  <c r="P7" i="49"/>
  <c r="Q7" i="50" s="1"/>
  <c r="F15" i="53"/>
  <c r="P6" i="49" s="1"/>
  <c r="Q6" i="50" s="1"/>
  <c r="W97" i="49"/>
  <c r="X97" i="50" s="1"/>
  <c r="S106" i="53"/>
  <c r="AC97" i="49" s="1"/>
  <c r="AD97" i="50" s="1"/>
  <c r="T70" i="53"/>
  <c r="AD61" i="49" s="1"/>
  <c r="AE61" i="50" s="1"/>
  <c r="W111" i="49"/>
  <c r="X111" i="50" s="1"/>
  <c r="S120" i="53"/>
  <c r="AC111" i="49" s="1"/>
  <c r="AD111" i="50" s="1"/>
  <c r="AJ111" i="50" s="1"/>
  <c r="AA12" i="49"/>
  <c r="AB12" i="50" s="1"/>
  <c r="Q20" i="53"/>
  <c r="AA11" i="49" s="1"/>
  <c r="AB11" i="50" s="1"/>
  <c r="O29" i="49"/>
  <c r="P29" i="50" s="1"/>
  <c r="E37" i="53"/>
  <c r="O28" i="49" s="1"/>
  <c r="P28" i="50" s="1"/>
  <c r="T22" i="53"/>
  <c r="AD13" i="49" s="1"/>
  <c r="AE13" i="50" s="1"/>
  <c r="Q13" i="49"/>
  <c r="R13" i="50" s="1"/>
  <c r="AH13" i="50" s="1"/>
  <c r="AJ70" i="50"/>
  <c r="T83" i="53"/>
  <c r="AD74" i="49" s="1"/>
  <c r="AE74" i="50" s="1"/>
  <c r="AC74" i="49"/>
  <c r="AD74" i="50" s="1"/>
  <c r="AJ74" i="50" s="1"/>
  <c r="G38" i="53"/>
  <c r="Q29" i="49" s="1"/>
  <c r="R29" i="50" s="1"/>
  <c r="M29" i="49"/>
  <c r="N29" i="50" s="1"/>
  <c r="C37" i="53"/>
  <c r="M69" i="49"/>
  <c r="N69" i="50" s="1"/>
  <c r="C77" i="53"/>
  <c r="D77" i="53"/>
  <c r="N68" i="49" s="1"/>
  <c r="O68" i="50" s="1"/>
  <c r="N69" i="49"/>
  <c r="O69" i="50" s="1"/>
  <c r="O7" i="49"/>
  <c r="P7" i="50" s="1"/>
  <c r="P12" i="49"/>
  <c r="Q12" i="50" s="1"/>
  <c r="F20" i="53"/>
  <c r="P11" i="49" s="1"/>
  <c r="Q11" i="50" s="1"/>
  <c r="X29" i="49"/>
  <c r="Y29" i="50" s="1"/>
  <c r="N37" i="53"/>
  <c r="X28" i="49" s="1"/>
  <c r="Y28" i="50" s="1"/>
  <c r="X7" i="49"/>
  <c r="Y7" i="50" s="1"/>
  <c r="Y12" i="49"/>
  <c r="Z12" i="50" s="1"/>
  <c r="O20" i="53"/>
  <c r="Y11" i="49" s="1"/>
  <c r="Z11" i="50" s="1"/>
  <c r="U29" i="49"/>
  <c r="V29" i="50" s="1"/>
  <c r="K37" i="53"/>
  <c r="U28" i="49" s="1"/>
  <c r="V28" i="50" s="1"/>
  <c r="R12" i="49"/>
  <c r="S12" i="50" s="1"/>
  <c r="H20" i="53"/>
  <c r="R11" i="49" s="1"/>
  <c r="S11" i="50" s="1"/>
  <c r="J52" i="53"/>
  <c r="T43" i="49" s="1"/>
  <c r="U43" i="50" s="1"/>
  <c r="R97" i="49"/>
  <c r="S97" i="50" s="1"/>
  <c r="L106" i="53"/>
  <c r="V97" i="49" s="1"/>
  <c r="W97" i="50" s="1"/>
  <c r="N7" i="49"/>
  <c r="O7" i="50" s="1"/>
  <c r="D15" i="53"/>
  <c r="N6" i="49" s="1"/>
  <c r="O6" i="50" s="1"/>
  <c r="S12" i="49"/>
  <c r="T12" i="50" s="1"/>
  <c r="I20" i="53"/>
  <c r="S11" i="49" s="1"/>
  <c r="T11" i="50" s="1"/>
  <c r="W29" i="49"/>
  <c r="X29" i="50" s="1"/>
  <c r="M37" i="53"/>
  <c r="T109" i="53"/>
  <c r="AD100" i="49" s="1"/>
  <c r="AE100" i="50" s="1"/>
  <c r="S84" i="53"/>
  <c r="AC75" i="49" s="1"/>
  <c r="AD75" i="50" s="1"/>
  <c r="AJ75" i="50" s="1"/>
  <c r="AJ76" i="50"/>
  <c r="L91" i="53"/>
  <c r="V82" i="49" s="1"/>
  <c r="W82" i="50" s="1"/>
  <c r="R82" i="49"/>
  <c r="S82" i="50" s="1"/>
  <c r="AJ83" i="50"/>
  <c r="P69" i="49"/>
  <c r="Q69" i="50" s="1"/>
  <c r="F77" i="53"/>
  <c r="P68" i="49" s="1"/>
  <c r="Q68" i="50" s="1"/>
  <c r="Z69" i="49"/>
  <c r="AA69" i="50" s="1"/>
  <c r="P77" i="53"/>
  <c r="Z68" i="49" s="1"/>
  <c r="AA68" i="50" s="1"/>
  <c r="R69" i="49"/>
  <c r="S69" i="50" s="1"/>
  <c r="AI69" i="50" s="1"/>
  <c r="H77" i="53"/>
  <c r="R68" i="49" s="1"/>
  <c r="S68" i="50" s="1"/>
  <c r="AA69" i="49"/>
  <c r="AB69" i="50" s="1"/>
  <c r="Q77" i="53"/>
  <c r="AA68" i="49" s="1"/>
  <c r="AB68" i="50" s="1"/>
  <c r="AI89" i="50"/>
  <c r="AH93" i="50"/>
  <c r="AJ93" i="50"/>
  <c r="S69" i="49"/>
  <c r="T69" i="50" s="1"/>
  <c r="I77" i="53"/>
  <c r="S68" i="49" s="1"/>
  <c r="T68" i="50" s="1"/>
  <c r="R77" i="53"/>
  <c r="AB68" i="49" s="1"/>
  <c r="AC68" i="50" s="1"/>
  <c r="AB69" i="49"/>
  <c r="AC69" i="50" s="1"/>
  <c r="M7" i="49"/>
  <c r="N7" i="50" s="1"/>
  <c r="G16" i="53"/>
  <c r="Q7" i="49" s="1"/>
  <c r="R7" i="50" s="1"/>
  <c r="W105" i="49"/>
  <c r="X105" i="50" s="1"/>
  <c r="S114" i="53"/>
  <c r="AC105" i="49" s="1"/>
  <c r="AD105" i="50" s="1"/>
  <c r="M105" i="49"/>
  <c r="N105" i="50" s="1"/>
  <c r="G114" i="53"/>
  <c r="Q105" i="49" s="1"/>
  <c r="R105" i="50" s="1"/>
  <c r="T117" i="53"/>
  <c r="AD108" i="49" s="1"/>
  <c r="AE108" i="50" s="1"/>
  <c r="V108" i="49"/>
  <c r="W108" i="50" s="1"/>
  <c r="AI108" i="50" s="1"/>
  <c r="R105" i="49"/>
  <c r="S105" i="50" s="1"/>
  <c r="L114" i="53"/>
  <c r="V105" i="49" s="1"/>
  <c r="W105" i="50" s="1"/>
  <c r="T50" i="53"/>
  <c r="AD41" i="49" s="1"/>
  <c r="AE41" i="50" s="1"/>
  <c r="Q41" i="49"/>
  <c r="R41" i="50" s="1"/>
  <c r="AH41" i="50" s="1"/>
  <c r="G106" i="53"/>
  <c r="Q97" i="49" s="1"/>
  <c r="R97" i="50" s="1"/>
  <c r="AH97" i="50" s="1"/>
  <c r="T96" i="53"/>
  <c r="AD87" i="49" s="1"/>
  <c r="AE87" i="50" s="1"/>
  <c r="L46" i="53"/>
  <c r="V37" i="49" s="1"/>
  <c r="W37" i="50" s="1"/>
  <c r="AI37" i="50" s="1"/>
  <c r="T71" i="53"/>
  <c r="AD62" i="49" s="1"/>
  <c r="AE62" i="50" s="1"/>
  <c r="T107" i="53"/>
  <c r="AD98" i="49" s="1"/>
  <c r="AE98" i="50" s="1"/>
  <c r="T94" i="53"/>
  <c r="AD85" i="49" s="1"/>
  <c r="AE85" i="50" s="1"/>
  <c r="G25" i="53"/>
  <c r="Q16" i="49" s="1"/>
  <c r="R16" i="50" s="1"/>
  <c r="AH16" i="50" s="1"/>
  <c r="L29" i="53"/>
  <c r="V20" i="49" s="1"/>
  <c r="W20" i="50" s="1"/>
  <c r="AI20" i="50" s="1"/>
  <c r="L42" i="53"/>
  <c r="V33" i="49" s="1"/>
  <c r="W33" i="50" s="1"/>
  <c r="AI33" i="50" s="1"/>
  <c r="T19" i="53"/>
  <c r="AD10" i="49" s="1"/>
  <c r="AE10" i="50" s="1"/>
  <c r="T23" i="53"/>
  <c r="AD14" i="49" s="1"/>
  <c r="AE14" i="50" s="1"/>
  <c r="T31" i="53"/>
  <c r="AD22" i="49" s="1"/>
  <c r="AE22" i="50" s="1"/>
  <c r="T33" i="53"/>
  <c r="AD24" i="49" s="1"/>
  <c r="AE24" i="50" s="1"/>
  <c r="T43" i="53"/>
  <c r="AD34" i="49" s="1"/>
  <c r="AE34" i="50" s="1"/>
  <c r="T45" i="53"/>
  <c r="AD36" i="49" s="1"/>
  <c r="AE36" i="50" s="1"/>
  <c r="T55" i="53"/>
  <c r="AD46" i="49" s="1"/>
  <c r="AE46" i="50" s="1"/>
  <c r="T24" i="53"/>
  <c r="AD15" i="49" s="1"/>
  <c r="AE15" i="50" s="1"/>
  <c r="T27" i="53"/>
  <c r="AD18" i="49" s="1"/>
  <c r="AE18" i="50" s="1"/>
  <c r="T30" i="53"/>
  <c r="AD21" i="49" s="1"/>
  <c r="AE21" i="50" s="1"/>
  <c r="T34" i="53"/>
  <c r="AD25" i="49" s="1"/>
  <c r="AE25" i="50" s="1"/>
  <c r="T39" i="53"/>
  <c r="AD30" i="49" s="1"/>
  <c r="AE30" i="50" s="1"/>
  <c r="T41" i="53"/>
  <c r="AD32" i="49" s="1"/>
  <c r="AE32" i="50" s="1"/>
  <c r="T47" i="53"/>
  <c r="AD38" i="49" s="1"/>
  <c r="AE38" i="50" s="1"/>
  <c r="T49" i="53"/>
  <c r="AD40" i="49" s="1"/>
  <c r="AE40" i="50" s="1"/>
  <c r="T59" i="53"/>
  <c r="AD50" i="49" s="1"/>
  <c r="AE50" i="50" s="1"/>
  <c r="T61" i="53"/>
  <c r="AD52" i="49" s="1"/>
  <c r="AE52" i="50" s="1"/>
  <c r="T68" i="53"/>
  <c r="AD59" i="49" s="1"/>
  <c r="AE59" i="50" s="1"/>
  <c r="T78" i="53"/>
  <c r="AD69" i="49" s="1"/>
  <c r="AE69" i="50" s="1"/>
  <c r="T80" i="53"/>
  <c r="AD71" i="49" s="1"/>
  <c r="AE71" i="50" s="1"/>
  <c r="T86" i="53"/>
  <c r="AD77" i="49" s="1"/>
  <c r="AE77" i="50" s="1"/>
  <c r="T88" i="53"/>
  <c r="AD79" i="49" s="1"/>
  <c r="AE79" i="50" s="1"/>
  <c r="T69" i="53"/>
  <c r="AD60" i="49" s="1"/>
  <c r="AE60" i="50" s="1"/>
  <c r="T74" i="53"/>
  <c r="AD65" i="49" s="1"/>
  <c r="AE65" i="50" s="1"/>
  <c r="T79" i="53"/>
  <c r="AD70" i="49" s="1"/>
  <c r="AE70" i="50" s="1"/>
  <c r="T87" i="53"/>
  <c r="AD78" i="49" s="1"/>
  <c r="AE78" i="50" s="1"/>
  <c r="T92" i="53"/>
  <c r="AD83" i="49" s="1"/>
  <c r="AE83" i="50" s="1"/>
  <c r="T112" i="53"/>
  <c r="AD103" i="49" s="1"/>
  <c r="AE103" i="50" s="1"/>
  <c r="T118" i="53"/>
  <c r="AD109" i="49" s="1"/>
  <c r="AE109" i="50" s="1"/>
  <c r="T95" i="53"/>
  <c r="AD86" i="49" s="1"/>
  <c r="AE86" i="50" s="1"/>
  <c r="T60" i="53"/>
  <c r="AD51" i="49" s="1"/>
  <c r="AE51" i="50" s="1"/>
  <c r="T62" i="53"/>
  <c r="AD53" i="49" s="1"/>
  <c r="AE53" i="50" s="1"/>
  <c r="T66" i="53"/>
  <c r="AD57" i="49" s="1"/>
  <c r="AE57" i="50" s="1"/>
  <c r="T85" i="53"/>
  <c r="AD76" i="49" s="1"/>
  <c r="AE76" i="50" s="1"/>
  <c r="T122" i="53"/>
  <c r="AD113" i="49" s="1"/>
  <c r="AE113" i="50" s="1"/>
  <c r="T111" i="53"/>
  <c r="AD102" i="49" s="1"/>
  <c r="AE102" i="50" s="1"/>
  <c r="T93" i="53"/>
  <c r="AD84" i="49" s="1"/>
  <c r="AE84" i="50" s="1"/>
  <c r="T121" i="53"/>
  <c r="AD112" i="49" s="1"/>
  <c r="AE112" i="50" s="1"/>
  <c r="S67" i="53"/>
  <c r="AC58" i="49" s="1"/>
  <c r="AD58" i="50" s="1"/>
  <c r="AJ58" i="50" s="1"/>
  <c r="S72" i="53"/>
  <c r="AC63" i="49" s="1"/>
  <c r="AD63" i="50" s="1"/>
  <c r="AJ63" i="50" s="1"/>
  <c r="S16" i="53"/>
  <c r="AC7" i="49" s="1"/>
  <c r="AD7" i="50" s="1"/>
  <c r="G21" i="53"/>
  <c r="Q12" i="49" s="1"/>
  <c r="R12" i="50" s="1"/>
  <c r="S29" i="53"/>
  <c r="AC20" i="49" s="1"/>
  <c r="AD20" i="50" s="1"/>
  <c r="AJ20" i="50" s="1"/>
  <c r="G72" i="53"/>
  <c r="Q63" i="49" s="1"/>
  <c r="R63" i="50" s="1"/>
  <c r="AH63" i="50" s="1"/>
  <c r="T17" i="53"/>
  <c r="AD8" i="49" s="1"/>
  <c r="AE8" i="50" s="1"/>
  <c r="T26" i="53"/>
  <c r="AD17" i="49" s="1"/>
  <c r="AE17" i="50" s="1"/>
  <c r="T35" i="53"/>
  <c r="AD26" i="49" s="1"/>
  <c r="AE26" i="50" s="1"/>
  <c r="T40" i="53"/>
  <c r="AD31" i="49" s="1"/>
  <c r="AE31" i="50" s="1"/>
  <c r="T48" i="53"/>
  <c r="AD39" i="49" s="1"/>
  <c r="AE39" i="50" s="1"/>
  <c r="T18" i="53"/>
  <c r="AD9" i="49" s="1"/>
  <c r="AE9" i="50" s="1"/>
  <c r="T32" i="53"/>
  <c r="AD23" i="49" s="1"/>
  <c r="AE23" i="50" s="1"/>
  <c r="T44" i="53"/>
  <c r="AD35" i="49" s="1"/>
  <c r="AE35" i="50" s="1"/>
  <c r="T53" i="53"/>
  <c r="AD44" i="49" s="1"/>
  <c r="AE44" i="50" s="1"/>
  <c r="T56" i="53"/>
  <c r="AD47" i="49" s="1"/>
  <c r="AE47" i="50" s="1"/>
  <c r="T63" i="53"/>
  <c r="AD54" i="49" s="1"/>
  <c r="AE54" i="50" s="1"/>
  <c r="T65" i="53"/>
  <c r="AD56" i="49" s="1"/>
  <c r="AE56" i="50" s="1"/>
  <c r="T73" i="53"/>
  <c r="AD64" i="49" s="1"/>
  <c r="AE64" i="50" s="1"/>
  <c r="T75" i="53"/>
  <c r="AD66" i="49" s="1"/>
  <c r="AE66" i="50" s="1"/>
  <c r="T82" i="53"/>
  <c r="AD73" i="49" s="1"/>
  <c r="AE73" i="50" s="1"/>
  <c r="T90" i="53"/>
  <c r="AD81" i="49" s="1"/>
  <c r="AE81" i="50" s="1"/>
  <c r="T81" i="53"/>
  <c r="AD72" i="49" s="1"/>
  <c r="AE72" i="50" s="1"/>
  <c r="T89" i="53"/>
  <c r="AD80" i="49" s="1"/>
  <c r="AE80" i="50" s="1"/>
  <c r="T116" i="53"/>
  <c r="AD107" i="49" s="1"/>
  <c r="AE107" i="50" s="1"/>
  <c r="L25" i="53"/>
  <c r="V16" i="49" s="1"/>
  <c r="W16" i="50" s="1"/>
  <c r="AI16" i="50" s="1"/>
  <c r="S25" i="53"/>
  <c r="S58" i="53"/>
  <c r="AC49" i="49" s="1"/>
  <c r="AD49" i="50" s="1"/>
  <c r="AJ49" i="50" s="1"/>
  <c r="S46" i="53"/>
  <c r="AC37" i="49" s="1"/>
  <c r="AD37" i="50" s="1"/>
  <c r="AJ37" i="50" s="1"/>
  <c r="L67" i="53"/>
  <c r="V58" i="49" s="1"/>
  <c r="W58" i="50" s="1"/>
  <c r="AI58" i="50" s="1"/>
  <c r="S38" i="53"/>
  <c r="AC29" i="49" s="1"/>
  <c r="AD29" i="50" s="1"/>
  <c r="T110" i="53"/>
  <c r="AD101" i="49" s="1"/>
  <c r="AE101" i="50" s="1"/>
  <c r="T108" i="53"/>
  <c r="AD99" i="49" s="1"/>
  <c r="AE99" i="50" s="1"/>
  <c r="L21" i="53"/>
  <c r="V12" i="49" s="1"/>
  <c r="W12" i="50" s="1"/>
  <c r="G54" i="53"/>
  <c r="Q45" i="49" s="1"/>
  <c r="R45" i="50" s="1"/>
  <c r="AH45" i="50" s="1"/>
  <c r="L54" i="53"/>
  <c r="V45" i="49" s="1"/>
  <c r="W45" i="50" s="1"/>
  <c r="AI45" i="50" s="1"/>
  <c r="L58" i="53"/>
  <c r="V49" i="49" s="1"/>
  <c r="W49" i="50" s="1"/>
  <c r="AI49" i="50" s="1"/>
  <c r="L16" i="53"/>
  <c r="V7" i="49" s="1"/>
  <c r="W7" i="50" s="1"/>
  <c r="G29" i="53"/>
  <c r="Q20" i="49" s="1"/>
  <c r="R20" i="50" s="1"/>
  <c r="AH20" i="50" s="1"/>
  <c r="S54" i="53"/>
  <c r="AC45" i="49" s="1"/>
  <c r="AD45" i="50" s="1"/>
  <c r="AJ45" i="50" s="1"/>
  <c r="S21" i="53"/>
  <c r="AC12" i="49" s="1"/>
  <c r="AD12" i="50" s="1"/>
  <c r="S42" i="53"/>
  <c r="AC33" i="49" s="1"/>
  <c r="AD33" i="50" s="1"/>
  <c r="AJ33" i="50" s="1"/>
  <c r="L38" i="53"/>
  <c r="V29" i="49" s="1"/>
  <c r="W29" i="50" s="1"/>
  <c r="G67" i="53"/>
  <c r="Q58" i="49" s="1"/>
  <c r="R58" i="50" s="1"/>
  <c r="AH58" i="50" s="1"/>
  <c r="L72" i="53"/>
  <c r="G46" i="53"/>
  <c r="T42" i="53"/>
  <c r="AD33" i="49" s="1"/>
  <c r="AE33" i="50" s="1"/>
  <c r="G3" i="47"/>
  <c r="F3" i="47"/>
  <c r="E3" i="47"/>
  <c r="D3" i="47"/>
  <c r="C3" i="47"/>
  <c r="B71" i="50"/>
  <c r="T84" i="53" l="1"/>
  <c r="AD75" i="49" s="1"/>
  <c r="AE75" i="50" s="1"/>
  <c r="AH75" i="50"/>
  <c r="AJ12" i="50"/>
  <c r="AJ7" i="50"/>
  <c r="AI75" i="50"/>
  <c r="AI82" i="50"/>
  <c r="AH69" i="50"/>
  <c r="AJ97" i="50"/>
  <c r="T72" i="53"/>
  <c r="AD63" i="49" s="1"/>
  <c r="AE63" i="50" s="1"/>
  <c r="V63" i="49"/>
  <c r="W63" i="50" s="1"/>
  <c r="AI63" i="50" s="1"/>
  <c r="T58" i="53"/>
  <c r="AD49" i="49" s="1"/>
  <c r="AE49" i="50" s="1"/>
  <c r="E52" i="53"/>
  <c r="M28" i="49"/>
  <c r="N28" i="50" s="1"/>
  <c r="G37" i="53"/>
  <c r="Q28" i="49" s="1"/>
  <c r="R28" i="50" s="1"/>
  <c r="P15" i="53"/>
  <c r="Z6" i="49" s="1"/>
  <c r="AA6" i="50" s="1"/>
  <c r="AJ29" i="50"/>
  <c r="S77" i="53"/>
  <c r="AC68" i="49" s="1"/>
  <c r="AD68" i="50" s="1"/>
  <c r="AJ68" i="50" s="1"/>
  <c r="T120" i="53"/>
  <c r="AD111" i="49" s="1"/>
  <c r="AE111" i="50" s="1"/>
  <c r="AH12" i="50"/>
  <c r="T106" i="53"/>
  <c r="AD97" i="49" s="1"/>
  <c r="AE97" i="50" s="1"/>
  <c r="AI97" i="50"/>
  <c r="O52" i="53"/>
  <c r="M52" i="53"/>
  <c r="W6" i="49"/>
  <c r="X6" i="50" s="1"/>
  <c r="I52" i="53"/>
  <c r="AJ69" i="50"/>
  <c r="K52" i="53"/>
  <c r="AH82" i="50"/>
  <c r="O15" i="53"/>
  <c r="Y6" i="49" s="1"/>
  <c r="Z6" i="50" s="1"/>
  <c r="I15" i="53"/>
  <c r="S6" i="49" s="1"/>
  <c r="T6" i="50" s="1"/>
  <c r="T25" i="53"/>
  <c r="AD16" i="49" s="1"/>
  <c r="AE16" i="50" s="1"/>
  <c r="AC16" i="49"/>
  <c r="AD16" i="50" s="1"/>
  <c r="AJ16" i="50" s="1"/>
  <c r="W28" i="49"/>
  <c r="X28" i="50" s="1"/>
  <c r="S37" i="53"/>
  <c r="AC28" i="49" s="1"/>
  <c r="AD28" i="50" s="1"/>
  <c r="Q124" i="53"/>
  <c r="AA115" i="49" s="1"/>
  <c r="AB115" i="50" s="1"/>
  <c r="AA43" i="49"/>
  <c r="AB43" i="50" s="1"/>
  <c r="R28" i="49"/>
  <c r="S28" i="50" s="1"/>
  <c r="L37" i="53"/>
  <c r="V28" i="49" s="1"/>
  <c r="W28" i="50" s="1"/>
  <c r="M11" i="49"/>
  <c r="N11" i="50" s="1"/>
  <c r="G20" i="53"/>
  <c r="Q11" i="49" s="1"/>
  <c r="R11" i="50" s="1"/>
  <c r="C15" i="53"/>
  <c r="M6" i="49" s="1"/>
  <c r="N6" i="50" s="1"/>
  <c r="N15" i="53"/>
  <c r="X6" i="49" s="1"/>
  <c r="Y6" i="50" s="1"/>
  <c r="R52" i="53"/>
  <c r="Z43" i="49"/>
  <c r="AA43" i="50" s="1"/>
  <c r="AI29" i="50"/>
  <c r="T46" i="53"/>
  <c r="AD37" i="49" s="1"/>
  <c r="AE37" i="50" s="1"/>
  <c r="Q37" i="49"/>
  <c r="R37" i="50" s="1"/>
  <c r="AH37" i="50" s="1"/>
  <c r="AI7" i="50"/>
  <c r="AI12" i="50"/>
  <c r="L77" i="53"/>
  <c r="V68" i="49" s="1"/>
  <c r="W68" i="50" s="1"/>
  <c r="AI68" i="50" s="1"/>
  <c r="T91" i="53"/>
  <c r="AD82" i="49" s="1"/>
  <c r="AE82" i="50" s="1"/>
  <c r="E15" i="53"/>
  <c r="O6" i="49" s="1"/>
  <c r="P6" i="50" s="1"/>
  <c r="M68" i="49"/>
  <c r="N68" i="50" s="1"/>
  <c r="G77" i="53"/>
  <c r="Q68" i="49" s="1"/>
  <c r="R68" i="50" s="1"/>
  <c r="AH68" i="50" s="1"/>
  <c r="AH29" i="50"/>
  <c r="H52" i="53"/>
  <c r="AJ82" i="50"/>
  <c r="H15" i="53"/>
  <c r="D52" i="53"/>
  <c r="AI111" i="50"/>
  <c r="N52" i="53"/>
  <c r="AH49" i="50"/>
  <c r="J15" i="53"/>
  <c r="C52" i="53"/>
  <c r="F52" i="53"/>
  <c r="AI105" i="50"/>
  <c r="AH105" i="50"/>
  <c r="AJ105" i="50"/>
  <c r="AH7" i="50"/>
  <c r="T16" i="53"/>
  <c r="AD7" i="49" s="1"/>
  <c r="AE7" i="50" s="1"/>
  <c r="T114" i="53"/>
  <c r="AD105" i="49" s="1"/>
  <c r="AE105" i="50" s="1"/>
  <c r="T67" i="53"/>
  <c r="AD58" i="49" s="1"/>
  <c r="AE58" i="50" s="1"/>
  <c r="T29" i="53"/>
  <c r="AD20" i="49" s="1"/>
  <c r="AE20" i="50" s="1"/>
  <c r="T38" i="53"/>
  <c r="AD29" i="49" s="1"/>
  <c r="AE29" i="50" s="1"/>
  <c r="T21" i="53"/>
  <c r="AD12" i="49" s="1"/>
  <c r="AE12" i="50" s="1"/>
  <c r="S20" i="53"/>
  <c r="AC11" i="49" s="1"/>
  <c r="AD11" i="50" s="1"/>
  <c r="AJ11" i="50" s="1"/>
  <c r="L20" i="53"/>
  <c r="V11" i="49" s="1"/>
  <c r="W11" i="50" s="1"/>
  <c r="AI11" i="50" s="1"/>
  <c r="T54"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G15" i="53" l="1"/>
  <c r="Q6" i="49" s="1"/>
  <c r="R6" i="50" s="1"/>
  <c r="AI28" i="50"/>
  <c r="AJ28" i="50"/>
  <c r="AH28" i="50"/>
  <c r="R124" i="53"/>
  <c r="AB115" i="49" s="1"/>
  <c r="AC115" i="50" s="1"/>
  <c r="AB43" i="49"/>
  <c r="AC43" i="50" s="1"/>
  <c r="K124" i="53"/>
  <c r="U115" i="49" s="1"/>
  <c r="V115" i="50" s="1"/>
  <c r="U43" i="49"/>
  <c r="V43" i="50" s="1"/>
  <c r="E124" i="53"/>
  <c r="O115" i="49" s="1"/>
  <c r="P115" i="50" s="1"/>
  <c r="O43" i="49"/>
  <c r="P43" i="50" s="1"/>
  <c r="F124" i="53"/>
  <c r="P115" i="49" s="1"/>
  <c r="Q115" i="50" s="1"/>
  <c r="P43" i="49"/>
  <c r="Q43" i="50" s="1"/>
  <c r="T37" i="53"/>
  <c r="AD28" i="49" s="1"/>
  <c r="AE28" i="50" s="1"/>
  <c r="M43" i="49"/>
  <c r="N43" i="50" s="1"/>
  <c r="G52" i="53"/>
  <c r="R43" i="49"/>
  <c r="S43" i="50" s="1"/>
  <c r="L52" i="53"/>
  <c r="V43" i="49" s="1"/>
  <c r="W43" i="50" s="1"/>
  <c r="C124" i="53"/>
  <c r="M115" i="49" s="1"/>
  <c r="N115" i="50" s="1"/>
  <c r="I124" i="53"/>
  <c r="S115" i="49" s="1"/>
  <c r="T115" i="50" s="1"/>
  <c r="S43" i="49"/>
  <c r="T43" i="50" s="1"/>
  <c r="O124" i="53"/>
  <c r="Y115" i="49" s="1"/>
  <c r="Z115" i="50" s="1"/>
  <c r="Y43" i="49"/>
  <c r="Z43" i="50" s="1"/>
  <c r="R6" i="49"/>
  <c r="S6" i="50" s="1"/>
  <c r="L15" i="53"/>
  <c r="H124" i="53"/>
  <c r="R115" i="49" s="1"/>
  <c r="S115" i="50" s="1"/>
  <c r="N124" i="53"/>
  <c r="X115" i="49" s="1"/>
  <c r="Y115" i="50" s="1"/>
  <c r="X43" i="49"/>
  <c r="Y43" i="50" s="1"/>
  <c r="W43" i="49"/>
  <c r="X43" i="50" s="1"/>
  <c r="S52" i="53"/>
  <c r="M124" i="53"/>
  <c r="W115" i="49" s="1"/>
  <c r="X115" i="50" s="1"/>
  <c r="T77" i="53"/>
  <c r="AD68" i="49" s="1"/>
  <c r="AE68" i="50" s="1"/>
  <c r="T6" i="49"/>
  <c r="U6" i="50" s="1"/>
  <c r="J124" i="53"/>
  <c r="T115" i="49" s="1"/>
  <c r="U115" i="50" s="1"/>
  <c r="N43" i="49"/>
  <c r="O43" i="50" s="1"/>
  <c r="D124" i="53"/>
  <c r="N115" i="49" s="1"/>
  <c r="O115" i="50" s="1"/>
  <c r="P124" i="53"/>
  <c r="Z115" i="49" s="1"/>
  <c r="AA115" i="50" s="1"/>
  <c r="AH11" i="50"/>
  <c r="S15" i="53"/>
  <c r="AC6" i="49" s="1"/>
  <c r="AD6" i="50" s="1"/>
  <c r="AJ6" i="50" s="1"/>
  <c r="T20" i="53"/>
  <c r="AD11" i="49" s="1"/>
  <c r="AE11" i="50" s="1"/>
  <c r="B168" i="50"/>
  <c r="B222" i="50"/>
  <c r="B114" i="50"/>
  <c r="AQ3" i="6"/>
  <c r="H64" i="6" s="1"/>
  <c r="G124" i="53" l="1"/>
  <c r="Q115" i="49" s="1"/>
  <c r="R115" i="50" s="1"/>
  <c r="AH115" i="50" s="1"/>
  <c r="Q43" i="49"/>
  <c r="R43" i="50" s="1"/>
  <c r="AH43" i="50" s="1"/>
  <c r="T52" i="53"/>
  <c r="AD43" i="49" s="1"/>
  <c r="AE43" i="50" s="1"/>
  <c r="V6" i="49"/>
  <c r="W6" i="50" s="1"/>
  <c r="AI6" i="50" s="1"/>
  <c r="L124" i="53"/>
  <c r="V115" i="49" s="1"/>
  <c r="W115" i="50" s="1"/>
  <c r="AI115" i="50" s="1"/>
  <c r="T15" i="53"/>
  <c r="S124" i="53"/>
  <c r="AC115" i="49" s="1"/>
  <c r="AD115" i="50" s="1"/>
  <c r="AJ115" i="50" s="1"/>
  <c r="AC43" i="49"/>
  <c r="AD43" i="50" s="1"/>
  <c r="AJ43" i="50" s="1"/>
  <c r="AI43" i="50"/>
  <c r="AH6" i="50"/>
  <c r="H61" i="6"/>
  <c r="H62" i="6"/>
  <c r="H63" i="6"/>
  <c r="H60" i="6"/>
  <c r="T124" i="53" l="1"/>
  <c r="AD115" i="49" s="1"/>
  <c r="AE115" i="50" s="1"/>
  <c r="AD6" i="49"/>
  <c r="AE6" i="50" s="1"/>
  <c r="AG6"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AF115" i="49" l="1"/>
  <c r="AF6" i="49"/>
  <c r="H25" i="50"/>
  <c r="K25" i="50"/>
  <c r="H77" i="50"/>
  <c r="K77" i="50"/>
  <c r="H13" i="50"/>
  <c r="K13" i="50"/>
  <c r="K128" i="50"/>
  <c r="H128" i="50"/>
  <c r="K68" i="50"/>
  <c r="H68" i="50"/>
  <c r="H121" i="50"/>
  <c r="K121" i="50"/>
  <c r="K112" i="50"/>
  <c r="H112" i="50"/>
  <c r="K48" i="50"/>
  <c r="H48" i="50"/>
  <c r="K83" i="50"/>
  <c r="H83" i="50"/>
  <c r="H103" i="50"/>
  <c r="K103" i="50"/>
  <c r="H79" i="50"/>
  <c r="K79" i="50"/>
  <c r="H35" i="50"/>
  <c r="K35" i="50"/>
  <c r="K126" i="50"/>
  <c r="H126" i="50"/>
  <c r="K30" i="50"/>
  <c r="H30" i="50"/>
  <c r="H113" i="50"/>
  <c r="K113" i="50"/>
  <c r="H101" i="50"/>
  <c r="K101" i="50"/>
  <c r="H37" i="50"/>
  <c r="K37" i="50"/>
  <c r="H57" i="50"/>
  <c r="K57" i="50"/>
  <c r="K92" i="50"/>
  <c r="H92" i="50"/>
  <c r="K28" i="50"/>
  <c r="H28" i="50"/>
  <c r="H97" i="50"/>
  <c r="K97" i="50"/>
  <c r="K104" i="50"/>
  <c r="H104" i="50"/>
  <c r="K40" i="50"/>
  <c r="H40" i="50"/>
  <c r="K8" i="50"/>
  <c r="H8" i="50"/>
  <c r="H71" i="50"/>
  <c r="K71" i="50"/>
  <c r="H95" i="50"/>
  <c r="K95" i="50"/>
  <c r="K75" i="50"/>
  <c r="H75" i="50"/>
  <c r="K51" i="50"/>
  <c r="H51" i="50"/>
  <c r="H31" i="50"/>
  <c r="K31" i="50"/>
  <c r="H15" i="50"/>
  <c r="K15" i="50"/>
  <c r="K122" i="50"/>
  <c r="H122" i="50"/>
  <c r="K106" i="50"/>
  <c r="H106" i="50"/>
  <c r="K90" i="50"/>
  <c r="H90" i="50"/>
  <c r="K74" i="50"/>
  <c r="H74" i="50"/>
  <c r="K58" i="50"/>
  <c r="H58" i="50"/>
  <c r="K42" i="50"/>
  <c r="H42" i="50"/>
  <c r="K26" i="50"/>
  <c r="H26" i="50"/>
  <c r="K10" i="50"/>
  <c r="H10" i="50"/>
  <c r="H81" i="50"/>
  <c r="K81" i="50"/>
  <c r="K124" i="50"/>
  <c r="H124" i="50"/>
  <c r="H93" i="50"/>
  <c r="K93" i="50"/>
  <c r="H61" i="50"/>
  <c r="K61" i="50"/>
  <c r="H29" i="50"/>
  <c r="K29" i="50"/>
  <c r="H105" i="50"/>
  <c r="K105" i="50"/>
  <c r="H33" i="50"/>
  <c r="K33" i="50"/>
  <c r="K116" i="50"/>
  <c r="H116" i="50"/>
  <c r="K84" i="50"/>
  <c r="H84" i="50"/>
  <c r="K52" i="50"/>
  <c r="H52" i="50"/>
  <c r="K20" i="50"/>
  <c r="H20" i="50"/>
  <c r="H65" i="50"/>
  <c r="K65" i="50"/>
  <c r="H125" i="50"/>
  <c r="K125" i="50"/>
  <c r="K96" i="50"/>
  <c r="H96" i="50"/>
  <c r="K64" i="50"/>
  <c r="H64" i="50"/>
  <c r="K32" i="50"/>
  <c r="H32" i="50"/>
  <c r="K115" i="50"/>
  <c r="H115" i="50"/>
  <c r="H55" i="50"/>
  <c r="K55" i="50"/>
  <c r="H111" i="50"/>
  <c r="K111" i="50"/>
  <c r="K91" i="50"/>
  <c r="H91" i="50"/>
  <c r="K67" i="50"/>
  <c r="H67" i="50"/>
  <c r="H47" i="50"/>
  <c r="K47" i="50"/>
  <c r="H27" i="50"/>
  <c r="K27" i="50"/>
  <c r="H7" i="50"/>
  <c r="K7" i="50"/>
  <c r="K118" i="50"/>
  <c r="H118" i="50"/>
  <c r="K102" i="50"/>
  <c r="H102" i="50"/>
  <c r="K86" i="50"/>
  <c r="H86" i="50"/>
  <c r="K70" i="50"/>
  <c r="H70" i="50"/>
  <c r="K54" i="50"/>
  <c r="H54" i="50"/>
  <c r="K38" i="50"/>
  <c r="H38" i="50"/>
  <c r="K22" i="50"/>
  <c r="H22" i="50"/>
  <c r="K6" i="50"/>
  <c r="H6" i="50"/>
  <c r="H109" i="50"/>
  <c r="K109" i="50"/>
  <c r="H45" i="50"/>
  <c r="K45" i="50"/>
  <c r="H73" i="50"/>
  <c r="K73" i="50"/>
  <c r="K100" i="50"/>
  <c r="H100" i="50"/>
  <c r="K36" i="50"/>
  <c r="H36" i="50"/>
  <c r="H9" i="50"/>
  <c r="K9" i="50"/>
  <c r="K80" i="50"/>
  <c r="H80" i="50"/>
  <c r="K16" i="50"/>
  <c r="H16" i="50"/>
  <c r="H11" i="50"/>
  <c r="K11" i="50"/>
  <c r="K59" i="50"/>
  <c r="H59" i="50"/>
  <c r="H19" i="50"/>
  <c r="K19" i="50"/>
  <c r="K110" i="50"/>
  <c r="H110" i="50"/>
  <c r="K94" i="50"/>
  <c r="H94" i="50"/>
  <c r="K78" i="50"/>
  <c r="H78" i="50"/>
  <c r="K62" i="50"/>
  <c r="H62" i="50"/>
  <c r="K46" i="50"/>
  <c r="H46" i="50"/>
  <c r="K14" i="50"/>
  <c r="H14" i="50"/>
  <c r="H129" i="50"/>
  <c r="K129" i="50"/>
  <c r="H69" i="50"/>
  <c r="K69" i="50"/>
  <c r="H127" i="50"/>
  <c r="K127" i="50"/>
  <c r="K123" i="50"/>
  <c r="H123" i="50"/>
  <c r="K60" i="50"/>
  <c r="H60" i="50"/>
  <c r="K131" i="50"/>
  <c r="H131" i="50"/>
  <c r="K72" i="50"/>
  <c r="H72" i="50"/>
  <c r="H119" i="50"/>
  <c r="K119" i="50"/>
  <c r="H49" i="50"/>
  <c r="K49" i="50"/>
  <c r="H117" i="50"/>
  <c r="K117" i="50"/>
  <c r="H85" i="50"/>
  <c r="K85" i="50"/>
  <c r="H53" i="50"/>
  <c r="K53" i="50"/>
  <c r="H21" i="50"/>
  <c r="K21" i="50"/>
  <c r="H89" i="50"/>
  <c r="K89" i="50"/>
  <c r="H17" i="50"/>
  <c r="K17" i="50"/>
  <c r="K108" i="50"/>
  <c r="H108" i="50"/>
  <c r="K76" i="50"/>
  <c r="H76" i="50"/>
  <c r="K44" i="50"/>
  <c r="H44" i="50"/>
  <c r="K12" i="50"/>
  <c r="H12" i="50"/>
  <c r="H41" i="50"/>
  <c r="K41" i="50"/>
  <c r="K120" i="50"/>
  <c r="H120" i="50"/>
  <c r="K88" i="50"/>
  <c r="H88" i="50"/>
  <c r="K56" i="50"/>
  <c r="H56" i="50"/>
  <c r="K24" i="50"/>
  <c r="H24" i="50"/>
  <c r="K99" i="50"/>
  <c r="H99" i="50"/>
  <c r="H39" i="50"/>
  <c r="K39" i="50"/>
  <c r="K107" i="50"/>
  <c r="H107" i="50"/>
  <c r="H87" i="50"/>
  <c r="K87" i="50"/>
  <c r="H63" i="50"/>
  <c r="K63" i="50"/>
  <c r="K43" i="50"/>
  <c r="H43" i="50"/>
  <c r="H23" i="50"/>
  <c r="K23" i="50"/>
  <c r="K130" i="50"/>
  <c r="H130" i="50"/>
  <c r="K114" i="50"/>
  <c r="H114" i="50"/>
  <c r="K98" i="50"/>
  <c r="H98" i="50"/>
  <c r="K82" i="50"/>
  <c r="H82" i="50"/>
  <c r="K66" i="50"/>
  <c r="H66" i="50"/>
  <c r="K50" i="50"/>
  <c r="H50" i="50"/>
  <c r="K34" i="50"/>
  <c r="H34" i="50"/>
  <c r="K18" i="50"/>
  <c r="H18"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O19" i="3"/>
  <c r="AA14" i="3"/>
  <c r="AA10" i="3"/>
  <c r="AA4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O44" i="3" s="1"/>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29" i="3" l="1"/>
  <c r="AA29" i="3" s="1"/>
  <c r="AA38" i="3"/>
  <c r="AA24" i="3"/>
  <c r="O6" i="3"/>
  <c r="AA6" i="3" s="1"/>
  <c r="P51" i="3"/>
  <c r="AB51" i="3" s="1"/>
  <c r="E51" i="3"/>
  <c r="AA17" i="3"/>
  <c r="O20" i="3"/>
  <c r="AA20" i="3" s="1"/>
  <c r="L51" i="3"/>
  <c r="Q51" i="3"/>
  <c r="AC51" i="3" s="1"/>
  <c r="AA44" i="3"/>
  <c r="O33" i="3"/>
  <c r="AA33" i="3" s="1"/>
  <c r="X51" i="3"/>
  <c r="O51" i="3" l="1"/>
  <c r="AA51" i="3" s="1"/>
</calcChain>
</file>

<file path=xl/sharedStrings.xml><?xml version="1.0" encoding="utf-8"?>
<sst xmlns="http://schemas.openxmlformats.org/spreadsheetml/2006/main" count="4044" uniqueCount="1240">
  <si>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</si>
  <si>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</si>
  <si>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</si>
  <si>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</si>
  <si>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</si>
  <si>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</si>
  <si>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</si>
  <si>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</si>
  <si>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</si>
  <si>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</si>
  <si>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</si>
  <si>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</si>
  <si>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</si>
  <si>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</si>
  <si>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</si>
  <si>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</si>
  <si>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</si>
  <si>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</si>
  <si>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</si>
  <si>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</si>
  <si>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</si>
  <si>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</si>
  <si>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</si>
  <si>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</si>
  <si>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</si>
  <si>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</si>
  <si>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</si>
  <si>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</si>
  <si>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</si>
  <si>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</si>
  <si>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</si>
  <si>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</si>
  <si>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</si>
  <si>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</si>
  <si>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</si>
  <si>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</si>
  <si>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</si>
  <si>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</si>
  <si>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</si>
  <si>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</si>
  <si>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</si>
  <si>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</si>
  <si>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</si>
  <si>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</si>
  <si>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</si>
  <si>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</si>
  <si>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</si>
  <si>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</si>
  <si>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</si>
  <si>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</si>
  <si>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</si>
  <si>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</si>
  <si>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</si>
  <si>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</si>
  <si>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</si>
  <si>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</si>
  <si>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</si>
  <si>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</si>
  <si>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</si>
  <si>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</si>
  <si>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</si>
  <si>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</si>
  <si>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</si>
  <si>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</si>
  <si>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</si>
  <si>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</si>
  <si>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</si>
  <si>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</si>
  <si>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</si>
  <si>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</si>
  <si>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</si>
  <si>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</si>
  <si>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</si>
  <si>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</si>
  <si>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</si>
  <si>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</si>
  <si>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</si>
  <si>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</si>
  <si>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</si>
  <si>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</si>
  <si>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</si>
  <si>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</si>
  <si>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</si>
  <si>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</si>
  <si>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</si>
  <si>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</si>
  <si>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</si>
  <si>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</si>
  <si>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</si>
  <si>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</si>
  <si>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</si>
  <si>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</si>
  <si>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</si>
  <si>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</si>
  <si>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</si>
  <si>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</si>
  <si>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</si>
  <si>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</si>
  <si>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</si>
  <si>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</si>
  <si>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</si>
  <si>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</si>
  <si>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</si>
  <si>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</si>
  <si>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</si>
  <si>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</si>
  <si>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</si>
  <si>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</si>
  <si>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</si>
  <si>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</si>
  <si>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</si>
  <si>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</si>
  <si>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</si>
  <si>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</si>
  <si>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</si>
  <si>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</si>
  <si>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</si>
  <si>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</si>
  <si>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</si>
  <si>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</si>
  <si>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</si>
  <si>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</si>
  <si>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</si>
  <si>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</si>
  <si>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</si>
  <si>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</si>
  <si>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</si>
  <si>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</si>
  <si>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</si>
  <si>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</si>
  <si>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</si>
  <si>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</si>
  <si>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</si>
  <si>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</si>
  <si>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</si>
  <si>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</si>
  <si>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</si>
  <si>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</si>
  <si>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</si>
  <si>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</si>
  <si>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</si>
  <si>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</si>
  <si>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</si>
  <si>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</si>
  <si>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</si>
  <si>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</si>
  <si>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</si>
  <si>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</si>
  <si>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</si>
  <si>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</si>
  <si>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</si>
  <si>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</si>
  <si>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</si>
  <si>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</si>
  <si>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</si>
  <si>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</si>
  <si>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</si>
  <si>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</si>
  <si>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</si>
  <si>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</si>
  <si>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</si>
  <si>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</si>
  <si>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</si>
  <si>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</si>
  <si>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</si>
  <si>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</si>
  <si>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</si>
  <si>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</si>
  <si>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</si>
  <si>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</si>
  <si>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</si>
  <si>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</si>
  <si>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</si>
  <si>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</si>
  <si>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</si>
  <si>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</si>
  <si>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</si>
  <si>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</si>
  <si>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</si>
  <si>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</si>
  <si>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</si>
  <si>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</si>
  <si>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</si>
  <si>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</si>
  <si>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</si>
  <si>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</si>
  <si>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</si>
  <si>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</si>
  <si>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</si>
  <si>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</si>
  <si>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</si>
  <si>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</si>
  <si>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</si>
  <si>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</si>
  <si>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</si>
  <si>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</si>
  <si>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</si>
  <si>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</si>
  <si>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</si>
  <si>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</si>
  <si>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</si>
  <si>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</si>
  <si>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</si>
  <si>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</si>
  <si>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</si>
  <si>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</si>
  <si>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</si>
  <si>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</si>
  <si>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</si>
  <si>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</si>
  <si>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</si>
  <si>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</si>
  <si>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</si>
  <si>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</si>
  <si>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</si>
  <si>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</si>
  <si>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</si>
  <si>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</si>
  <si>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</si>
  <si>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</si>
  <si>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</si>
  <si>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</si>
  <si>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</si>
  <si>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</si>
  <si>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</si>
  <si>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</si>
  <si>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</si>
  <si>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</si>
  <si>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</si>
  <si>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</si>
  <si>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</si>
  <si>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</si>
  <si>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</si>
  <si>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</si>
  <si>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</si>
  <si>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</si>
  <si>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</si>
  <si>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</si>
  <si>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</si>
  <si>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</si>
  <si>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</si>
  <si>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</si>
  <si>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</si>
  <si>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</si>
  <si>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</si>
  <si>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</si>
  <si>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</si>
  <si>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</si>
  <si>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</si>
  <si>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</si>
  <si>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</si>
  <si>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</si>
  <si>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</si>
  <si>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</si>
  <si>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</si>
  <si>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</si>
  <si>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</si>
  <si>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</si>
  <si>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</si>
  <si>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</si>
  <si>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</si>
  <si>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</si>
  <si>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</si>
  <si>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</si>
  <si>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</si>
  <si>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</si>
  <si>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</si>
  <si>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</si>
  <si>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</si>
  <si>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</si>
  <si>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</si>
  <si>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</si>
  <si>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</si>
  <si>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</si>
  <si>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</si>
  <si>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</si>
  <si>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</si>
  <si>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</si>
  <si>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</si>
  <si>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</si>
  <si>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</si>
  <si>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</si>
  <si>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</si>
  <si>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</si>
  <si>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</si>
  <si>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</si>
  <si>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</si>
  <si>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</si>
  <si>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</si>
  <si>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</si>
  <si>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</si>
  <si>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</si>
  <si>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</si>
  <si>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</si>
  <si>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</si>
  <si>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</si>
  <si>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</si>
  <si>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</si>
  <si>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</si>
  <si>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</si>
  <si>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</si>
  <si>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</si>
  <si>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</si>
  <si>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</si>
  <si>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</si>
  <si>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</si>
  <si>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</si>
  <si>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</si>
  <si>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</si>
  <si>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</si>
  <si>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</si>
  <si>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</si>
  <si>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</si>
  <si>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</si>
  <si>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</si>
  <si>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</si>
  <si>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</si>
  <si>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</si>
  <si>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</si>
  <si>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</si>
  <si>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</si>
  <si>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</si>
  <si>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</si>
  <si>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</si>
  <si>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</si>
  <si>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</si>
  <si>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</si>
  <si>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</si>
  <si>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</si>
  <si>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</si>
  <si>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</si>
  <si>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</si>
  <si>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</si>
  <si>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</si>
  <si>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</si>
  <si>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</si>
  <si>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</si>
  <si>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</si>
  <si>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</si>
  <si>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</si>
  <si>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</si>
  <si>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</si>
  <si>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</si>
  <si>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</si>
  <si>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</si>
  <si>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</si>
  <si>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</si>
  <si>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</si>
  <si>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</si>
  <si>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</si>
  <si>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</si>
  <si>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</si>
  <si>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</si>
  <si>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</si>
  <si>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</si>
  <si>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</si>
  <si>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</si>
  <si>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</si>
  <si>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</si>
  <si>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</si>
  <si>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</si>
  <si>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</si>
  <si>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</si>
  <si>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</si>
  <si>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</si>
  <si>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</si>
  <si>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</si>
  <si>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</si>
  <si>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</si>
  <si>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</si>
  <si>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</si>
  <si>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</si>
  <si>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</si>
  <si>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</si>
  <si>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</si>
  <si>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</si>
  <si>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</si>
  <si>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</si>
  <si>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</si>
  <si>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</si>
  <si>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</si>
  <si>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</si>
  <si>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</si>
  <si>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</si>
  <si>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</si>
  <si>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</si>
  <si>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</si>
  <si>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</si>
  <si>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</si>
  <si>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</si>
  <si>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</si>
  <si>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</si>
  <si>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</si>
  <si>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</si>
  <si>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</si>
  <si>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</si>
  <si>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</si>
  <si>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</si>
  <si>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</si>
  <si>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</si>
  <si>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</si>
  <si>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</si>
  <si>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</si>
  <si>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</si>
  <si>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</si>
  <si>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</si>
  <si>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</si>
  <si>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</si>
  <si>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</si>
  <si>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</si>
  <si>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</si>
  <si>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</si>
  <si>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</si>
  <si>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</si>
  <si>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</si>
  <si>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</si>
  <si>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</si>
  <si>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</si>
  <si>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</si>
  <si>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</si>
  <si>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</si>
  <si>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</si>
  <si>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</si>
  <si>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</si>
  <si>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</si>
  <si>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</si>
  <si>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</si>
  <si>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</si>
  <si>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</si>
  <si>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</si>
  <si>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</si>
  <si>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</si>
  <si>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</si>
  <si>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</si>
  <si>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</si>
  <si>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</si>
  <si>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</si>
  <si>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</si>
  <si>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</si>
  <si>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</si>
  <si>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</si>
  <si>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</si>
  <si>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</si>
  <si>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</si>
  <si>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</si>
  <si>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</si>
  <si>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</si>
  <si>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</si>
  <si>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</si>
  <si>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</si>
  <si>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</si>
  <si>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</si>
  <si>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</si>
  <si>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</si>
  <si>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</si>
  <si>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</si>
  <si>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</si>
  <si>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</si>
  <si>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</si>
  <si>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</si>
  <si>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</si>
  <si>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</si>
  <si>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</si>
  <si>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</si>
  <si>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</si>
  <si>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</si>
  <si>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</si>
  <si>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</si>
  <si>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</si>
  <si>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</si>
  <si>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</si>
  <si>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</si>
  <si>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</si>
  <si>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</si>
  <si>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</si>
  <si>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</si>
  <si>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</si>
  <si>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</si>
  <si>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</si>
  <si>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</si>
  <si>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</si>
  <si>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</si>
  <si>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</si>
  <si>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</si>
  <si>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</si>
  <si>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</si>
  <si>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</si>
  <si>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</si>
  <si>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</si>
  <si>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</si>
  <si>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</si>
  <si>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</si>
  <si>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</si>
  <si>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</si>
  <si>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</si>
  <si>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</si>
  <si>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</si>
  <si>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</si>
  <si>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</si>
  <si>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</si>
  <si>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</si>
  <si>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</si>
  <si>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</si>
  <si>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</si>
  <si>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</si>
  <si>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</si>
  <si>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</si>
  <si>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</si>
  <si>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</si>
  <si>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</si>
  <si>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</si>
  <si>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</si>
  <si>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</si>
  <si>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</si>
  <si>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</si>
  <si>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</si>
  <si>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</si>
  <si>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</si>
  <si>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</si>
  <si>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</si>
  <si>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</si>
  <si>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</si>
  <si>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</si>
  <si>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</si>
  <si>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</si>
  <si>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</si>
  <si>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</si>
  <si>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</si>
  <si>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</si>
  <si>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</si>
  <si>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</si>
  <si>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</si>
  <si>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</si>
  <si>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</si>
  <si>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</si>
  <si>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</si>
  <si>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</si>
  <si>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</si>
  <si>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</si>
  <si>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</si>
  <si>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</si>
  <si>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</si>
  <si>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</si>
  <si>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</si>
  <si>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</si>
  <si>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</si>
  <si>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</si>
  <si>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</si>
  <si>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</si>
  <si>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</si>
  <si>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</si>
  <si>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</si>
  <si>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</si>
  <si>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</si>
  <si>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</si>
  <si>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</si>
  <si>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</si>
  <si>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</si>
  <si>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</si>
  <si>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</si>
  <si>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</si>
  <si>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</si>
  <si>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</si>
  <si>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</si>
  <si>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</si>
  <si>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</si>
  <si>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</si>
  <si>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</si>
  <si>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</si>
  <si>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</si>
  <si>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</si>
  <si>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</si>
  <si>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</si>
  <si>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</si>
  <si>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</si>
  <si>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</si>
  <si>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</si>
  <si>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</si>
  <si>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</si>
  <si>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</si>
  <si>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</si>
  <si>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</si>
  <si>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</si>
  <si>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</si>
  <si>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</si>
  <si>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</si>
  <si>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</si>
  <si>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</si>
  <si>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</si>
  <si>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</si>
  <si>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</si>
  <si>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</si>
  <si>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</si>
  <si>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</si>
  <si>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</si>
  <si>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</si>
  <si>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</si>
  <si>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</si>
  <si>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</si>
  <si>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</si>
  <si>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</si>
  <si>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</si>
  <si>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</si>
  <si>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</si>
  <si>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</si>
  <si>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</si>
  <si>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</si>
  <si>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</si>
  <si>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</si>
  <si>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</si>
  <si>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</si>
  <si>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</si>
  <si>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</si>
  <si>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</si>
  <si>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</si>
  <si>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</si>
  <si>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</si>
  <si>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</si>
  <si>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</si>
  <si>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</si>
  <si>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</si>
  <si>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</si>
  <si>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</si>
  <si>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</si>
  <si>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</si>
  <si>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</si>
  <si>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</si>
  <si>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</si>
  <si>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</si>
  <si>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</si>
  <si>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</si>
  <si>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</si>
  <si>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</si>
  <si>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</si>
  <si>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</si>
  <si>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</si>
  <si>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</si>
  <si>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</si>
  <si>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</si>
  <si>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</si>
  <si>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</si>
  <si>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</si>
  <si>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</si>
  <si>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</si>
  <si>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</si>
  <si>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</si>
  <si>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</si>
  <si>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</si>
  <si>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</si>
  <si>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</si>
  <si>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</si>
  <si>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</si>
  <si>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</si>
  <si>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</si>
  <si>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</si>
  <si>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</si>
  <si>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</si>
  <si>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</si>
  <si>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</si>
  <si>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</si>
  <si>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</si>
  <si>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</si>
  <si>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</si>
  <si>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</si>
  <si>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</si>
  <si>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</si>
  <si>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</si>
  <si>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</si>
  <si>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</si>
  <si>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</si>
  <si>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</si>
  <si>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</si>
  <si>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</si>
  <si>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</si>
  <si>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</si>
  <si>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</si>
  <si>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</si>
  <si>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</si>
  <si>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</si>
  <si>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</si>
  <si>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</si>
  <si>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</si>
  <si>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</si>
  <si>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</si>
  <si>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</si>
  <si>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</si>
  <si>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</si>
  <si>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</si>
  <si>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</si>
  <si>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</si>
  <si>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</si>
  <si>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</si>
  <si>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</si>
  <si>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</si>
  <si>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</si>
  <si>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</si>
  <si>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</si>
  <si>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</si>
  <si>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</si>
  <si>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</si>
  <si>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</si>
  <si>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</si>
  <si>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</si>
  <si>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</si>
  <si>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</si>
  <si>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</si>
  <si>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</si>
  <si>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</si>
  <si>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</si>
  <si>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</si>
  <si>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</si>
  <si>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</si>
  <si>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</si>
  <si>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</si>
  <si>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</si>
  <si>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</si>
  <si>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</si>
  <si>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</si>
  <si>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</si>
  <si>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</si>
  <si>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</si>
  <si>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</si>
  <si>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</si>
  <si>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</si>
  <si>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</si>
  <si>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</si>
  <si>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</si>
  <si>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</si>
  <si>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</si>
  <si>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</si>
  <si>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</si>
  <si>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</si>
  <si>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</si>
  <si>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</si>
  <si>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</si>
  <si>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</si>
  <si>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</si>
  <si>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</si>
  <si>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</si>
  <si>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</si>
  <si>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</si>
  <si>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</si>
  <si>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</si>
  <si>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</si>
  <si>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</si>
  <si>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</si>
  <si>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</si>
  <si>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</si>
  <si>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</si>
  <si>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</si>
  <si>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</si>
  <si>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</si>
  <si>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</si>
  <si>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</si>
  <si>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</si>
  <si>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</si>
  <si>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</si>
  <si>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</si>
  <si>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</si>
  <si>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</si>
  <si>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</si>
  <si>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</si>
  <si>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</si>
  <si>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</si>
  <si>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</si>
  <si>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</si>
  <si>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</si>
  <si>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</si>
  <si>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</si>
  <si>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</si>
  <si>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</si>
  <si>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</si>
  <si>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</si>
  <si>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</si>
  <si>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</si>
  <si>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</si>
  <si>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</si>
  <si>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</si>
  <si>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</si>
  <si>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</si>
  <si>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</si>
  <si>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</si>
  <si>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</si>
  <si>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</si>
  <si>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</si>
  <si>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</si>
  <si>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</si>
  <si>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</si>
  <si>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</si>
  <si>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</si>
  <si>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</si>
  <si>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</si>
  <si>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</si>
  <si>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</si>
  <si>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</si>
  <si>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</si>
  <si>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</si>
  <si>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</si>
  <si>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</si>
  <si>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</si>
  <si>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</si>
  <si>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</si>
  <si>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</si>
  <si>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</si>
  <si>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</si>
  <si>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</si>
  <si>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</si>
  <si>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</si>
  <si>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</si>
  <si>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</si>
  <si>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</si>
  <si>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</si>
  <si>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</si>
  <si>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</si>
  <si>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</si>
  <si>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</si>
  <si>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</si>
  <si>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</si>
  <si>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</si>
  <si>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</si>
  <si>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</si>
  <si>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</si>
  <si>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</si>
  <si>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</si>
  <si>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</si>
  <si>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</si>
  <si>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</si>
  <si>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</si>
  <si>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</si>
  <si>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</si>
  <si>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</si>
  <si>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</si>
  <si>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</si>
  <si>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</si>
  <si>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</si>
  <si>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</si>
  <si>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</si>
  <si>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</si>
  <si>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</si>
  <si>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</si>
  <si>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</si>
  <si>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</si>
  <si>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</si>
  <si>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</si>
  <si>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</si>
  <si>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</si>
  <si>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</si>
  <si>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</si>
  <si>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</si>
  <si>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</si>
  <si>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</si>
  <si>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</si>
  <si>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</si>
  <si>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</si>
  <si>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</si>
  <si>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</si>
  <si>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</si>
  <si>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</si>
  <si>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</si>
  <si>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</si>
  <si>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</si>
  <si>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</si>
  <si>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</si>
  <si>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</si>
  <si>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</si>
  <si>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</si>
  <si>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</si>
  <si>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</si>
  <si>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</si>
  <si>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</si>
  <si>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</si>
  <si>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</si>
  <si>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</si>
  <si>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</si>
  <si>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</si>
  <si>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</si>
  <si>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</si>
  <si>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</si>
  <si>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</si>
  <si>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</si>
  <si>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</si>
  <si>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</si>
  <si>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</si>
  <si>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</si>
  <si>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</si>
  <si>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</si>
  <si>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</si>
  <si>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</si>
  <si>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</si>
  <si>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</si>
  <si>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</si>
  <si>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</si>
  <si>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</si>
  <si>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</si>
  <si>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</si>
  <si>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</si>
  <si>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</si>
  <si>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</si>
  <si>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</si>
  <si>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</si>
  <si>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</si>
  <si>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</si>
  <si>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</si>
  <si>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</si>
  <si>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</si>
  <si>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</si>
  <si>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</si>
  <si>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</si>
  <si>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</si>
  <si>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</si>
  <si>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</si>
  <si>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</si>
  <si>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</si>
  <si>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</si>
  <si>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</si>
  <si>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</si>
  <si>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</si>
  <si>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</si>
  <si>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</si>
  <si>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</si>
  <si>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</si>
  <si>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</si>
  <si>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</si>
  <si>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</si>
  <si>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</si>
  <si>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</si>
  <si>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</si>
  <si>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</si>
  <si>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</si>
  <si>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</si>
  <si>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</si>
  <si>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</si>
  <si>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</si>
  <si>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</si>
  <si>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</si>
  <si>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</si>
  <si>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</si>
  <si>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</si>
  <si>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</si>
  <si>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</si>
  <si>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</si>
  <si>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</si>
  <si>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</si>
  <si>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</si>
  <si>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</si>
  <si>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</si>
  <si>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</si>
  <si>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</si>
  <si>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</si>
  <si>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</si>
  <si>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</si>
  <si>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</si>
  <si>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</si>
  <si>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</si>
  <si>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</si>
  <si>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</si>
  <si>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</si>
  <si>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</si>
  <si>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</si>
  <si>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</si>
  <si>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</si>
  <si>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</si>
  <si>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</si>
  <si>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</si>
  <si>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</si>
  <si>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</si>
  <si>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</si>
  <si>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</si>
  <si>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</si>
  <si>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</si>
  <si>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</si>
  <si>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</si>
  <si>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</si>
  <si>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</si>
  <si>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</si>
  <si>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</si>
  <si>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</si>
  <si>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</si>
  <si>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</si>
  <si>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</si>
  <si>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</si>
  <si>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</si>
  <si>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</si>
  <si>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</si>
  <si>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</si>
  <si>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</si>
  <si>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</si>
  <si>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</si>
  <si>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</si>
  <si>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</si>
  <si>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</si>
  <si>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</si>
  <si>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</si>
  <si>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</si>
  <si>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</si>
  <si>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</si>
  <si>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</si>
  <si>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</si>
  <si>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</si>
  <si>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</si>
  <si>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</si>
  <si>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</si>
  <si>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</si>
  <si>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</si>
  <si>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</si>
  <si>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</si>
  <si>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</si>
  <si>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</si>
  <si>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</si>
  <si>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</si>
  <si>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</si>
  <si>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</si>
  <si>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</si>
  <si>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</si>
  <si>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</si>
  <si>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</si>
  <si>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</si>
  <si>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</si>
  <si>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</si>
  <si>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</si>
  <si>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</si>
  <si>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</si>
  <si>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</si>
  <si>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</si>
  <si>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</si>
  <si>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</si>
  <si>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</si>
  <si>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</si>
  <si>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</si>
  <si>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</si>
  <si>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</si>
  <si>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</si>
  <si>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</si>
  <si>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</si>
  <si>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</si>
  <si>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</si>
  <si>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</si>
  <si>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</si>
  <si>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</si>
  <si>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</si>
  <si>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</si>
  <si>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</si>
  <si>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</si>
  <si>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</si>
  <si>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</si>
  <si>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</si>
  <si>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</si>
  <si>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</si>
  <si>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</si>
  <si>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</si>
  <si>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</si>
  <si>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</si>
  <si>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</si>
  <si>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</si>
  <si>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</si>
  <si>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</si>
  <si>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</si>
  <si>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</si>
  <si>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</si>
  <si>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</si>
  <si>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</si>
  <si>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</si>
  <si>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</si>
  <si>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</si>
  <si>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</si>
  <si>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</si>
  <si>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</si>
  <si>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</si>
  <si>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</si>
  <si>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</si>
  <si>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</si>
  <si>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</si>
  <si>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</si>
  <si>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</si>
  <si>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</si>
  <si>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</si>
  <si>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</si>
  <si>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</si>
  <si>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</si>
  <si>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</si>
  <si>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</si>
  <si>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</si>
  <si>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</si>
  <si>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</si>
  <si>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</si>
  <si>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</si>
  <si>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</si>
  <si>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</si>
  <si>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</si>
  <si>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</si>
  <si>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</si>
  <si>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</si>
  <si>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</si>
  <si>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</si>
  <si>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</si>
  <si>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</si>
  <si>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</si>
  <si>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</si>
  <si>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</si>
  <si>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</si>
  <si>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</si>
  <si>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</si>
  <si>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</si>
  <si>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</si>
  <si>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</si>
  <si>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</si>
  <si>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</si>
  <si>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</si>
  <si>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</si>
  <si>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</si>
  <si>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</si>
  <si>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</si>
  <si>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</si>
  <si>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</si>
  <si>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</si>
  <si>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</si>
  <si>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</si>
  <si>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</si>
  <si>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</si>
  <si>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</si>
  <si>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</si>
  <si>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</si>
  <si>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</si>
  <si>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</si>
  <si>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</si>
  <si>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</si>
  <si>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</si>
  <si>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</si>
  <si>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</si>
  <si>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</si>
  <si>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</si>
  <si>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</si>
  <si>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</si>
  <si>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</si>
  <si>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</si>
  <si>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</si>
  <si>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</si>
  <si>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</si>
  <si>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</si>
  <si>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</si>
  <si>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</si>
  <si>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</si>
  <si>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</si>
  <si>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</si>
  <si>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</si>
  <si>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</si>
  <si>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</si>
  <si>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</si>
  <si>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</si>
  <si>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</si>
  <si>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</si>
  <si>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</si>
  <si>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</si>
  <si>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</si>
  <si>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</si>
  <si>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</si>
  <si>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</si>
  <si>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</si>
  <si>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</si>
  <si>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</si>
  <si>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</si>
  <si>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</si>
  <si>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</si>
  <si>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</si>
  <si>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</si>
  <si>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</si>
  <si>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</si>
  <si>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</si>
  <si>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</si>
  <si>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</si>
  <si>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</si>
  <si>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</si>
  <si>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</si>
  <si>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</si>
  <si>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</si>
  <si>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</si>
  <si>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</si>
  <si>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</si>
  <si>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</si>
  <si>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</si>
  <si>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</si>
  <si>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</si>
  <si>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</si>
  <si>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</si>
  <si>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</si>
  <si>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</si>
  <si>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</si>
  <si>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</si>
  <si>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</si>
  <si>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</si>
  <si>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</si>
  <si>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</si>
  <si>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</si>
  <si>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</si>
  <si>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</si>
  <si>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</si>
  <si>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</si>
  <si>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</si>
  <si>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</si>
  <si>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</si>
  <si>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</si>
  <si>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</si>
  <si>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</si>
  <si>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</si>
  <si>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</si>
  <si>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</si>
  <si>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</si>
  <si>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</si>
  <si>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</si>
  <si>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</si>
  <si>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</si>
  <si>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</si>
  <si>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</si>
  <si>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</si>
  <si>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</si>
  <si>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</si>
  <si>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</si>
  <si>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</si>
  <si>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</si>
  <si>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</si>
  <si>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</si>
  <si>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</si>
  <si>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</si>
  <si>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 xml:space="preserve">  Paediatric antiretroviral treatment:</t>
  </si>
  <si>
    <t>Antiretroviral treatment to reduce vertical transmission of HIV:</t>
  </si>
  <si>
    <t>HIV testing and counselling (HTC) for pregnant women:</t>
  </si>
  <si>
    <t>Prevention, promotion of testing and linkage to care programmes for sex workers and their clients:</t>
  </si>
  <si>
    <t>Cash transfers to girls (high-prevalence countries):</t>
  </si>
  <si>
    <t>Paediatric antiretroviral treatment:</t>
  </si>
  <si>
    <t>Specific HIV-related laboratory monitoring (CD4, viral load):</t>
  </si>
  <si>
    <t>Early infant diagnosis:</t>
  </si>
  <si>
    <t>Needle and syringe exchange, and prevention, promotion of testing and linkage to care prevention programmes for people who inject drugs:</t>
  </si>
  <si>
    <t>Substitution therapy:</t>
  </si>
  <si>
    <t>Ministry of Labour, Health and Social Affairs</t>
  </si>
  <si>
    <t>Ketevan Goginashvili</t>
  </si>
  <si>
    <t>Head of Health Policy Division</t>
  </si>
  <si>
    <t>144 Tsereteli ave., Tbilisi, Georgia</t>
  </si>
  <si>
    <t>kgoginashvili@moh.gov.ge</t>
  </si>
  <si>
    <t>995 577717984</t>
  </si>
  <si>
    <t>GEL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</si>
</sst>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mmmm\ d\,\ yyyy;@"/>
    <numFmt numFmtId="165" formatCode="[$-409]d\-mmm\-yy;@"/>
    <numFmt numFmtId="166" formatCode="0.0"/>
  </numFmts>
  <fonts count="56">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89">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166" fontId="0" fillId="0" borderId="0" xfId="0" applyNumberFormat="1" applyProtection="1">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Protection="1">
      <protection hidden="1"/>
    </xf>
    <xf numFmtId="0" fontId="1" fillId="0" borderId="11" xfId="0" applyFont="1" applyBorder="1" applyAlignment="1" applyProtection="1">
      <alignment horizontal="left" vertical="top" wrapText="1"/>
      <protection hidden="1"/>
    </xf>
    <xf numFmtId="0" fontId="1" fillId="0" borderId="12" xfId="0" applyFont="1"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48" fillId="0" borderId="69" xfId="0" applyFont="1" applyBorder="1" applyAlignment="1" applyProtection="1">
      <alignment horizontal="left" vertical="top" wrapText="1"/>
      <protection hidden="1"/>
    </xf>
    <xf numFmtId="166" fontId="0" fillId="14" borderId="70" xfId="0" applyNumberFormat="1" applyFill="1" applyBorder="1" applyAlignment="1" applyProtection="1">
      <alignment horizontal="left" vertical="top" wrapText="1"/>
      <protection hidden="1"/>
    </xf>
    <xf numFmtId="166" fontId="0" fillId="22" borderId="0" xfId="0" applyNumberFormat="1" applyFill="1" applyBorder="1" applyAlignment="1" applyProtection="1">
      <alignment horizontal="left" vertical="top" wrapText="1"/>
      <protection hidden="1"/>
    </xf>
    <xf numFmtId="166" fontId="0" fillId="18" borderId="0" xfId="0" applyNumberFormat="1" applyFill="1" applyBorder="1" applyAlignment="1" applyProtection="1">
      <alignment horizontal="left" vertical="top" wrapText="1"/>
      <protection hidden="1"/>
    </xf>
    <xf numFmtId="166" fontId="0" fillId="18" borderId="10" xfId="0" applyNumberFormat="1" applyFill="1" applyBorder="1" applyAlignment="1" applyProtection="1">
      <alignment horizontal="left" vertical="top" wrapText="1"/>
      <protection hidden="1"/>
    </xf>
    <xf numFmtId="166" fontId="40" fillId="20" borderId="88" xfId="0" applyNumberFormat="1" applyFont="1" applyFill="1" applyBorder="1" applyAlignment="1" applyProtection="1">
      <alignment horizontal="left" vertical="top" wrapText="1"/>
      <protection hidden="1"/>
    </xf>
    <xf numFmtId="0" fontId="39" fillId="0" borderId="0" xfId="0" applyFont="1" applyAlignment="1" applyProtection="1">
      <alignment horizontal="left" vertical="top" wrapText="1"/>
      <protection hidden="1"/>
    </xf>
    <xf numFmtId="166" fontId="0" fillId="22" borderId="9" xfId="0" applyNumberFormat="1" applyFill="1" applyBorder="1" applyAlignment="1" applyProtection="1">
      <alignment horizontal="left" vertical="top" wrapText="1"/>
      <protection hidden="1"/>
    </xf>
    <xf numFmtId="0" fontId="0" fillId="0" borderId="0" xfId="0" applyAlignment="1" applyProtection="1">
      <alignment horizontal="left" vertical="top" wrapText="1"/>
      <protection hidden="1"/>
    </xf>
    <xf numFmtId="166" fontId="0" fillId="0" borderId="9" xfId="0" applyNumberFormat="1" applyBorder="1" applyAlignment="1" applyProtection="1">
      <alignment horizontal="left" vertical="top" wrapText="1"/>
      <protection locked="0" hidden="1"/>
    </xf>
    <xf numFmtId="166" fontId="0" fillId="0" borderId="0" xfId="0" applyNumberFormat="1" applyBorder="1" applyAlignment="1" applyProtection="1">
      <alignment horizontal="left" vertical="top" wrapText="1"/>
      <protection locked="0" hidden="1"/>
    </xf>
    <xf numFmtId="0" fontId="54" fillId="0" borderId="0" xfId="0" applyFont="1" applyAlignment="1" applyProtection="1">
      <alignment horizontal="left" vertical="top" wrapText="1"/>
      <protection hidden="1"/>
    </xf>
    <xf numFmtId="166" fontId="0" fillId="15" borderId="9" xfId="0" applyNumberFormat="1" applyFill="1" applyBorder="1" applyAlignment="1" applyProtection="1">
      <alignment horizontal="left" vertical="top" wrapText="1"/>
      <protection locked="0" hidden="1"/>
    </xf>
    <xf numFmtId="166" fontId="0" fillId="15" borderId="0" xfId="0" applyNumberFormat="1" applyFill="1" applyBorder="1" applyAlignment="1" applyProtection="1">
      <alignment horizontal="left" vertical="top" wrapText="1"/>
      <protection locked="0" hidden="1"/>
    </xf>
    <xf numFmtId="166" fontId="0" fillId="0" borderId="9" xfId="0" applyNumberFormat="1" applyBorder="1" applyAlignment="1" applyProtection="1">
      <alignment horizontal="left" vertical="top" wrapText="1"/>
      <protection hidden="1"/>
    </xf>
    <xf numFmtId="166" fontId="0" fillId="0" borderId="0" xfId="0" applyNumberFormat="1" applyBorder="1" applyAlignment="1" applyProtection="1">
      <alignment horizontal="left" vertical="top" wrapText="1"/>
      <protection hidden="1"/>
    </xf>
    <xf numFmtId="166" fontId="0" fillId="0" borderId="10" xfId="0" applyNumberFormat="1" applyBorder="1" applyAlignment="1" applyProtection="1">
      <alignment horizontal="left" vertical="top" wrapText="1"/>
      <protection hidden="1"/>
    </xf>
    <xf numFmtId="166" fontId="0" fillId="14" borderId="69" xfId="0" applyNumberFormat="1" applyFill="1" applyBorder="1" applyAlignment="1" applyProtection="1">
      <alignment horizontal="left" vertical="top" wrapText="1"/>
      <protection hidden="1"/>
    </xf>
    <xf numFmtId="166" fontId="0" fillId="28" borderId="70" xfId="0" applyNumberFormat="1" applyFill="1" applyBorder="1" applyAlignment="1" applyProtection="1">
      <alignment horizontal="left" vertical="top" wrapText="1"/>
      <protection hidden="1"/>
    </xf>
    <xf numFmtId="166" fontId="0" fillId="17" borderId="0" xfId="0" applyNumberFormat="1" applyFill="1" applyBorder="1" applyAlignment="1" applyProtection="1">
      <alignment horizontal="left" vertical="top" wrapText="1"/>
      <protection hidden="1"/>
    </xf>
    <xf numFmtId="166" fontId="0" fillId="17" borderId="10" xfId="0" applyNumberFormat="1" applyFill="1" applyBorder="1" applyAlignment="1" applyProtection="1">
      <alignment horizontal="left" vertical="top" wrapText="1"/>
      <protection hidden="1"/>
    </xf>
    <xf numFmtId="166" fontId="0" fillId="14" borderId="69" xfId="0" applyNumberFormat="1" applyFill="1" applyBorder="1" applyAlignment="1" applyProtection="1">
      <alignment horizontal="left" vertical="top" wrapText="1"/>
      <protection locked="0" hidden="1"/>
    </xf>
    <xf numFmtId="166" fontId="0" fillId="14" borderId="70" xfId="0" applyNumberFormat="1" applyFill="1" applyBorder="1" applyAlignment="1" applyProtection="1">
      <alignment horizontal="left" vertical="top" wrapText="1"/>
      <protection locked="0" hidden="1"/>
    </xf>
    <xf numFmtId="0" fontId="53" fillId="0" borderId="0" xfId="0" applyFont="1" applyAlignment="1" applyProtection="1">
      <alignment horizontal="left" vertical="top" wrapText="1"/>
      <protection hidden="1"/>
    </xf>
    <xf numFmtId="0" fontId="48" fillId="0" borderId="0" xfId="0" applyFont="1" applyAlignment="1" applyProtection="1">
      <alignment horizontal="left" vertical="top" wrapText="1"/>
      <protection hidden="1"/>
    </xf>
    <xf numFmtId="166" fontId="0" fillId="0" borderId="69" xfId="0" applyNumberFormat="1" applyBorder="1" applyAlignment="1" applyProtection="1">
      <alignment horizontal="left" vertical="top" wrapText="1"/>
      <protection hidden="1"/>
    </xf>
    <xf numFmtId="166" fontId="0" fillId="0" borderId="70" xfId="0" applyNumberFormat="1" applyBorder="1" applyAlignment="1" applyProtection="1">
      <alignment horizontal="left" vertical="top" wrapText="1"/>
      <protection hidden="1"/>
    </xf>
    <xf numFmtId="166" fontId="0" fillId="0" borderId="71" xfId="0" applyNumberFormat="1" applyBorder="1" applyAlignment="1" applyProtection="1">
      <alignment horizontal="left" vertical="top" wrapText="1"/>
      <protection hidden="1"/>
    </xf>
    <xf numFmtId="166" fontId="0" fillId="0" borderId="9" xfId="0" applyNumberFormat="1" applyBorder="1" applyProtection="1">
      <protection hidden="1"/>
    </xf>
    <xf numFmtId="166" fontId="0" fillId="0" borderId="0" xfId="0" applyNumberFormat="1" applyBorder="1" applyProtection="1">
      <protection hidden="1"/>
    </xf>
    <xf numFmtId="166" fontId="0" fillId="0" borderId="10" xfId="0" applyNumberFormat="1" applyBorder="1" applyProtection="1">
      <protection hidden="1"/>
    </xf>
    <xf numFmtId="0" fontId="50" fillId="0" borderId="69" xfId="0" applyFont="1" applyBorder="1" applyAlignment="1" applyProtection="1">
      <alignment horizontal="left" vertical="top" wrapText="1"/>
      <protection hidden="1"/>
    </xf>
    <xf numFmtId="166" fontId="55" fillId="0" borderId="69" xfId="0" applyNumberFormat="1" applyFont="1" applyBorder="1" applyAlignment="1" applyProtection="1">
      <alignment horizontal="left" vertical="top" wrapText="1"/>
      <protection hidden="1"/>
    </xf>
    <xf numFmtId="0" fontId="49" fillId="0" borderId="0" xfId="0" applyFont="1" applyAlignment="1" applyProtection="1">
      <alignment horizontal="left" vertical="top" wrapText="1"/>
      <protection hidden="1"/>
    </xf>
    <xf numFmtId="166" fontId="0" fillId="0" borderId="0" xfId="0" applyNumberFormat="1" applyProtection="1">
      <protection locked="0" hidden="1"/>
    </xf>
    <xf numFmtId="166" fontId="0" fillId="0" borderId="0" xfId="0" applyNumberFormat="1" applyAlignment="1" applyProtection="1">
      <alignment horizontal="right"/>
      <protection locked="0" hidden="1"/>
    </xf>
    <xf numFmtId="0" fontId="0" fillId="0" borderId="0" xfId="0" applyProtection="1">
      <protection locked="0" hidden="1"/>
    </xf>
    <xf numFmtId="0" fontId="51" fillId="15" borderId="85" xfId="0" applyFont="1" applyFill="1" applyBorder="1" applyAlignment="1" applyProtection="1">
      <alignment wrapText="1"/>
      <protection hidden="1"/>
    </xf>
    <xf numFmtId="0" fontId="31" fillId="15" borderId="59" xfId="0" applyNumberFormat="1" applyFont="1" applyFill="1" applyBorder="1" applyAlignment="1" applyProtection="1">
      <alignment horizontal="center" vertical="center" wrapText="1"/>
      <protection hidden="1"/>
    </xf>
    <xf numFmtId="0" fontId="32" fillId="15" borderId="0" xfId="0" applyFont="1" applyFill="1" applyBorder="1" applyAlignment="1" applyProtection="1">
      <alignment horizontal="center" vertical="top" wrapText="1"/>
      <protection hidden="1"/>
    </xf>
    <xf numFmtId="0" fontId="51" fillId="15" borderId="86" xfId="0" applyFont="1" applyFill="1" applyBorder="1" applyAlignment="1" applyProtection="1">
      <alignment horizontal="left" vertical="top" wrapText="1"/>
      <protection hidden="1"/>
    </xf>
    <xf numFmtId="0" fontId="31" fillId="15" borderId="60" xfId="0" applyNumberFormat="1" applyFont="1" applyFill="1" applyBorder="1" applyAlignment="1" applyProtection="1">
      <alignment horizontal="center" vertical="center" wrapText="1"/>
      <protection hidden="1"/>
    </xf>
    <xf numFmtId="0" fontId="32" fillId="15" borderId="0" xfId="0" applyFont="1" applyFill="1" applyBorder="1" applyAlignment="1" applyProtection="1">
      <alignment horizontal="left" vertical="top" wrapText="1"/>
      <protection hidden="1"/>
    </xf>
    <xf numFmtId="1" fontId="31" fillId="15" borderId="60" xfId="0" applyNumberFormat="1" applyFont="1" applyFill="1" applyBorder="1" applyAlignment="1" applyProtection="1">
      <alignment horizontal="center" vertical="center" wrapText="1"/>
      <protection hidden="1"/>
    </xf>
    <xf numFmtId="1" fontId="33" fillId="15" borderId="50" xfId="0" applyNumberFormat="1" applyFont="1" applyFill="1" applyBorder="1" applyAlignment="1" applyProtection="1">
      <alignment horizontal="left" vertical="top" wrapText="1"/>
      <protection hidden="1"/>
    </xf>
    <xf numFmtId="1" fontId="33" fillId="15" borderId="56" xfId="0" applyNumberFormat="1" applyFont="1" applyFill="1" applyBorder="1" applyAlignment="1" applyProtection="1">
      <alignment horizontal="left" vertical="top" wrapText="1"/>
      <protection hidden="1"/>
    </xf>
    <xf numFmtId="4" fontId="31" fillId="15" borderId="60" xfId="0" applyNumberFormat="1" applyFont="1" applyFill="1" applyBorder="1" applyAlignment="1" applyProtection="1">
      <alignment horizontal="center" vertical="center" wrapText="1"/>
      <protection hidden="1"/>
    </xf>
    <xf numFmtId="2" fontId="32" fillId="15" borderId="0" xfId="0" applyNumberFormat="1" applyFont="1" applyFill="1" applyBorder="1" applyAlignment="1" applyProtection="1">
      <alignment horizontal="left" vertical="top" wrapText="1"/>
      <protection hidden="1"/>
    </xf>
    <xf numFmtId="0" fontId="51" fillId="15" borderId="87" xfId="0" applyFont="1" applyFill="1" applyBorder="1" applyAlignment="1" applyProtection="1">
      <alignment horizontal="left" vertical="top" wrapText="1"/>
      <protection hidden="1"/>
    </xf>
    <xf numFmtId="0" fontId="31" fillId="15" borderId="61" xfId="0" applyNumberFormat="1" applyFont="1" applyFill="1" applyBorder="1" applyAlignment="1" applyProtection="1">
      <alignment horizontal="center" vertical="center" wrapText="1"/>
      <protection hidden="1"/>
    </xf>
    <xf numFmtId="0" fontId="34" fillId="15" borderId="0" xfId="0" applyFont="1" applyFill="1" applyBorder="1" applyAlignment="1" applyProtection="1">
      <alignment horizontal="left" vertical="top" wrapText="1"/>
      <protection hidden="1"/>
    </xf>
    <xf numFmtId="49" fontId="31" fillId="15" borderId="0" xfId="0" applyNumberFormat="1" applyFont="1" applyFill="1" applyBorder="1" applyAlignment="1" applyProtection="1">
      <alignment horizontal="left" vertical="top" wrapText="1"/>
      <protection hidden="1"/>
    </xf>
    <xf numFmtId="0" fontId="0" fillId="0" borderId="0" xfId="0" applyAlignment="1" applyProtection="1">
      <alignment horizontal="right"/>
      <protection hidden="1"/>
    </xf>
    <xf numFmtId="0" fontId="0" fillId="0" borderId="0" xfId="0" applyNumberFormat="1" applyProtection="1">
      <protection hidden="1"/>
    </xf>
    <xf numFmtId="2" fontId="0" fillId="0" borderId="0" xfId="0" applyNumberFormat="1" applyAlignment="1" applyProtection="1">
      <alignment horizontal="right"/>
      <protection hidden="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6" xfId="0" applyFont="1" applyFill="1" applyBorder="1" applyAlignment="1">
      <alignment horizontal="center" vertical="center"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6" fillId="23" borderId="24" xfId="0" applyFont="1" applyFill="1" applyBorder="1" applyAlignment="1">
      <alignment horizontal="left" vertical="top"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9" fillId="23" borderId="0" xfId="0" applyFont="1" applyFill="1" applyBorder="1" applyAlignment="1">
      <alignment horizontal="left" vertical="top" wrapText="1"/>
    </xf>
    <xf numFmtId="0" fontId="28" fillId="23" borderId="24" xfId="0" applyFont="1" applyFill="1" applyBorder="1" applyAlignment="1">
      <alignment horizontal="left" vertical="top" wrapText="1"/>
    </xf>
    <xf numFmtId="0" fontId="28" fillId="23" borderId="0" xfId="0" applyFont="1" applyFill="1" applyBorder="1" applyAlignment="1">
      <alignment horizontal="left" vertical="top" wrapText="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29" fillId="23" borderId="29" xfId="0" applyFont="1" applyFill="1" applyBorder="1" applyAlignment="1">
      <alignment horizontal="left" vertical="top" wrapText="1"/>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29" fillId="23" borderId="24"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39" fillId="0" borderId="6" xfId="0" applyFont="1" applyBorder="1" applyAlignment="1" applyProtection="1">
      <alignment horizontal="center" vertical="center"/>
      <protection hidden="1"/>
    </xf>
    <xf numFmtId="0" fontId="39" fillId="0" borderId="7" xfId="0" applyFont="1" applyBorder="1" applyAlignment="1" applyProtection="1">
      <alignment horizontal="center" vertical="center"/>
      <protection hidden="1"/>
    </xf>
    <xf numFmtId="0" fontId="39" fillId="0" borderId="8" xfId="0" applyFont="1" applyBorder="1" applyAlignment="1" applyProtection="1">
      <alignment horizontal="center" vertical="center"/>
      <protection hidden="1"/>
    </xf>
    <xf numFmtId="0" fontId="39" fillId="0" borderId="6" xfId="0" applyFont="1" applyBorder="1" applyAlignment="1" applyProtection="1">
      <alignment horizontal="center"/>
      <protection hidden="1"/>
    </xf>
    <xf numFmtId="0" fontId="39" fillId="0" borderId="7" xfId="0" applyFont="1" applyBorder="1" applyAlignment="1" applyProtection="1">
      <alignment horizontal="center"/>
      <protection hidden="1"/>
    </xf>
    <xf numFmtId="0" fontId="39" fillId="0" borderId="8" xfId="0" applyFont="1" applyBorder="1" applyAlignment="1" applyProtection="1">
      <alignment horizontal="center"/>
      <protection hidden="1"/>
    </xf>
    <xf numFmtId="0" fontId="39" fillId="0" borderId="50" xfId="0" applyFont="1" applyBorder="1" applyAlignment="1" applyProtection="1">
      <alignment horizontal="center" vertical="center"/>
      <protection hidden="1"/>
    </xf>
    <xf numFmtId="0" fontId="39" fillId="0" borderId="56" xfId="0" applyFont="1" applyBorder="1" applyAlignment="1" applyProtection="1">
      <alignment horizontal="center" vertical="center"/>
      <protection hidden="1"/>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0" fillId="0" borderId="0" xfId="0" applyAlignment="1">
      <alignment horizontal="left" vertical="top"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xf numFmtId="0" fontId="44" fillId="27" borderId="79"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0" xfId="0" applyFont="1" applyFill="1" applyBorder="1" applyAlignment="1">
      <alignment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43" fillId="27" borderId="79"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0" xfId="0" applyFont="1" applyFill="1" applyBorder="1" applyAlignment="1">
      <alignment vertical="center" wrapText="1"/>
    </xf>
    <xf numFmtId="0" fontId="43" fillId="27" borderId="83" xfId="0" applyFont="1" applyFill="1" applyBorder="1" applyAlignment="1">
      <alignment horizontal="center" vertical="center" wrapText="1"/>
    </xf>
    <xf numFmtId="0" fontId="43" fillId="27" borderId="83" xfId="0" applyFont="1" applyFill="1" applyBorder="1" applyAlignment="1">
      <alignment vertical="center" wrapText="1"/>
    </xf>
    <xf numFmtId="0" fontId="44" fillId="27" borderId="83" xfId="0" applyFont="1" applyFill="1" applyBorder="1" applyAlignment="1">
      <alignment vertical="center" wrapText="1"/>
    </xf>
    <xf numFmtId="0" fontId="25" fillId="27" borderId="83"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c r="A1" s="94" t="s">
        <v>349</v>
      </c>
      <c r="B1" s="95" t="str">
        <f>'Cover sheet'!C3</f>
        <v>Georgia</v>
      </c>
      <c r="C1" s="96"/>
      <c r="D1" s="80"/>
      <c r="E1" s="80"/>
      <c r="F1" s="80"/>
      <c r="G1" s="80"/>
      <c r="H1" s="80"/>
      <c r="I1" s="80"/>
      <c r="J1" s="80"/>
      <c r="K1" s="80"/>
      <c r="L1" s="80"/>
      <c r="M1" s="80"/>
      <c r="N1" s="81"/>
      <c r="O1" s="81"/>
      <c r="P1" s="81"/>
      <c r="Q1" s="81"/>
      <c r="R1" s="81"/>
      <c r="S1" s="81"/>
      <c r="T1" s="81"/>
      <c r="U1" s="81"/>
    </row>
    <row r="2" spans="1:52">
      <c r="A2" s="97" t="s">
        <v>350</v>
      </c>
      <c r="B2" s="98">
        <f>'Cover sheet'!E22</f>
        <v>0</v>
      </c>
      <c r="C2" s="99"/>
      <c r="D2" s="80"/>
      <c r="E2" s="80"/>
      <c r="F2" s="80"/>
      <c r="G2" s="80"/>
      <c r="H2" s="80"/>
      <c r="I2" s="80"/>
      <c r="J2" s="80"/>
      <c r="K2" s="80"/>
      <c r="L2" s="80"/>
      <c r="M2" s="80"/>
      <c r="N2" s="81"/>
      <c r="O2" s="81"/>
      <c r="P2" s="81"/>
      <c r="Q2" s="81"/>
      <c r="R2" s="81"/>
      <c r="S2" s="81"/>
      <c r="T2" s="81"/>
      <c r="U2" s="81"/>
    </row>
    <row r="3" spans="1:52">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c r="A5" s="97" t="s">
        <v>353</v>
      </c>
      <c r="B5" s="98">
        <f>'Cover sheet'!E48</f>
        <v>0</v>
      </c>
      <c r="C5" s="96"/>
      <c r="D5" s="80"/>
      <c r="E5" s="80"/>
      <c r="F5" s="80"/>
      <c r="G5" s="80"/>
      <c r="H5" s="80"/>
      <c r="I5" s="80"/>
      <c r="J5" s="80"/>
      <c r="K5" s="80"/>
      <c r="L5" s="80"/>
      <c r="M5" s="80"/>
      <c r="N5" s="81"/>
      <c r="O5" s="81"/>
      <c r="P5" s="81"/>
      <c r="Q5" s="81"/>
      <c r="R5" s="81"/>
      <c r="S5" s="81"/>
      <c r="T5" s="81"/>
      <c r="U5" s="81"/>
    </row>
    <row r="6" spans="1:52">
      <c r="A6" s="97" t="s">
        <v>354</v>
      </c>
      <c r="B6" s="98">
        <f>'Cover sheet'!E54</f>
        <v>0</v>
      </c>
      <c r="C6" s="96"/>
      <c r="D6" s="80"/>
      <c r="E6" s="80"/>
      <c r="F6" s="80"/>
      <c r="G6" s="80"/>
      <c r="H6" s="80"/>
      <c r="I6" s="80"/>
      <c r="J6" s="80"/>
      <c r="K6" s="80"/>
      <c r="L6" s="80"/>
      <c r="M6" s="80"/>
      <c r="N6" s="81"/>
      <c r="O6" s="81"/>
      <c r="P6" s="81"/>
      <c r="Q6" s="81"/>
      <c r="R6" s="81"/>
      <c r="S6" s="81"/>
      <c r="T6" s="81"/>
      <c r="U6" s="81"/>
    </row>
    <row r="7" spans="1:52" ht="29.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c r="A9" s="363" t="s">
        <v>357</v>
      </c>
      <c r="B9" s="366" t="s">
        <v>358</v>
      </c>
      <c r="C9" s="369" t="s">
        <v>359</v>
      </c>
      <c r="D9" s="372" t="s">
        <v>268</v>
      </c>
      <c r="E9" s="372"/>
      <c r="F9" s="372"/>
      <c r="G9" s="372"/>
      <c r="H9" s="373"/>
      <c r="I9" s="374" t="s">
        <v>269</v>
      </c>
      <c r="J9" s="374"/>
      <c r="K9" s="374"/>
      <c r="L9" s="374"/>
      <c r="M9" s="374"/>
      <c r="N9" s="386" t="s">
        <v>270</v>
      </c>
      <c r="O9" s="372"/>
      <c r="P9" s="372"/>
      <c r="Q9" s="372"/>
      <c r="R9" s="372"/>
      <c r="S9" s="372"/>
      <c r="T9" s="387"/>
      <c r="U9" s="377"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c r="A10" s="364"/>
      <c r="B10" s="367"/>
      <c r="C10" s="370"/>
      <c r="D10" s="380" t="s">
        <v>263</v>
      </c>
      <c r="E10" s="382" t="s">
        <v>264</v>
      </c>
      <c r="F10" s="382" t="s">
        <v>348</v>
      </c>
      <c r="G10" s="382" t="s">
        <v>199</v>
      </c>
      <c r="H10" s="384" t="s">
        <v>184</v>
      </c>
      <c r="I10" s="382" t="s">
        <v>265</v>
      </c>
      <c r="J10" s="382" t="s">
        <v>202</v>
      </c>
      <c r="K10" s="382" t="s">
        <v>266</v>
      </c>
      <c r="L10" s="382" t="s">
        <v>267</v>
      </c>
      <c r="M10" s="375" t="s">
        <v>187</v>
      </c>
      <c r="N10" s="388" t="s">
        <v>272</v>
      </c>
      <c r="O10" s="388"/>
      <c r="P10" s="388" t="s">
        <v>273</v>
      </c>
      <c r="Q10" s="388"/>
      <c r="R10" s="388"/>
      <c r="S10" s="382" t="s">
        <v>275</v>
      </c>
      <c r="T10" s="389" t="s">
        <v>276</v>
      </c>
      <c r="U10" s="378"/>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c r="A11" s="365"/>
      <c r="B11" s="368"/>
      <c r="C11" s="371"/>
      <c r="D11" s="381"/>
      <c r="E11" s="383"/>
      <c r="F11" s="383"/>
      <c r="G11" s="383"/>
      <c r="H11" s="385"/>
      <c r="I11" s="383"/>
      <c r="J11" s="383"/>
      <c r="K11" s="383"/>
      <c r="L11" s="383"/>
      <c r="M11" s="376"/>
      <c r="N11" s="102" t="s">
        <v>193</v>
      </c>
      <c r="O11" s="146" t="s">
        <v>271</v>
      </c>
      <c r="P11" s="146" t="s">
        <v>195</v>
      </c>
      <c r="Q11" s="146" t="s">
        <v>284</v>
      </c>
      <c r="R11" s="146" t="s">
        <v>274</v>
      </c>
      <c r="S11" s="383"/>
      <c r="T11" s="390"/>
      <c r="U11" s="379"/>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c r="A12" s="391"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c r="A13" s="398"/>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c r="A14" s="398"/>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c r="A15" s="398"/>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c r="A16" s="398"/>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c r="A17" s="398"/>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c r="A18" s="398"/>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c r="A19" s="398"/>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c r="A20" s="398"/>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c r="A21" s="398"/>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c r="A22" s="398"/>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c r="A23" s="398"/>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c r="A24" s="394"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c r="A25" s="395"/>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c r="A26" s="395"/>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c r="A27" s="394"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c r="A28" s="395"/>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c r="A29" s="395"/>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c r="A30" s="394"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c r="A31" s="395"/>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c r="A32" s="395"/>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c r="A33" s="395"/>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c r="A34" s="395"/>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c r="A35" s="395"/>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c r="A36" s="394"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c r="A37" s="395"/>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c r="A38" s="395"/>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c r="A39" s="394"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c r="A40" s="395"/>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c r="A41" s="395"/>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c r="A42" s="395"/>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c r="A43" s="399"/>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c r="A44" s="391"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c r="A45" s="392"/>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c r="A46" s="392"/>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c r="A47" s="392"/>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c r="A48" s="393"/>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c r="A49" s="394"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c r="A50" s="395"/>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c r="A51" s="395"/>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c r="A52" s="395"/>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c r="A53" s="395"/>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c r="A54" s="395"/>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c r="A55" s="396"/>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c r="A56" s="396"/>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c r="A57" s="396"/>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c r="A58" s="396"/>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c r="A61" s="85"/>
      <c r="B61" s="79"/>
      <c r="C61" s="86"/>
      <c r="D61" s="80"/>
      <c r="E61" s="80"/>
      <c r="F61" s="80"/>
      <c r="G61" s="80"/>
      <c r="H61" s="80"/>
      <c r="I61" s="80"/>
      <c r="J61" s="80"/>
      <c r="K61" s="80"/>
      <c r="L61" s="80"/>
      <c r="M61" s="80"/>
      <c r="N61" s="81"/>
      <c r="O61" s="81"/>
      <c r="P61" s="81"/>
      <c r="Q61" s="81"/>
      <c r="R61" s="81"/>
      <c r="S61" s="81"/>
      <c r="T61" s="81"/>
      <c r="U61" s="81"/>
    </row>
    <row r="62" spans="1:21" s="73" customFormat="1">
      <c r="A62" s="85"/>
      <c r="B62" s="79"/>
      <c r="C62" s="86"/>
      <c r="D62" s="80"/>
      <c r="E62" s="80"/>
      <c r="F62" s="80"/>
      <c r="G62" s="80"/>
      <c r="H62" s="80"/>
      <c r="I62" s="80"/>
      <c r="J62" s="80"/>
      <c r="K62" s="80"/>
      <c r="L62" s="80"/>
      <c r="M62" s="80"/>
      <c r="N62" s="81"/>
      <c r="O62" s="81"/>
      <c r="P62" s="81"/>
      <c r="Q62" s="81"/>
      <c r="R62" s="81"/>
      <c r="S62" s="81"/>
      <c r="T62" s="81"/>
      <c r="U62" s="81"/>
    </row>
    <row r="63" spans="1:21" s="73" customFormat="1">
      <c r="A63" s="85"/>
      <c r="B63" s="397" t="s">
        <v>405</v>
      </c>
      <c r="C63" s="397"/>
      <c r="D63" s="397"/>
      <c r="E63" s="397"/>
      <c r="F63" s="397"/>
      <c r="G63" s="397"/>
      <c r="H63" s="397"/>
      <c r="I63" s="397"/>
      <c r="J63" s="80"/>
      <c r="K63" s="80"/>
      <c r="L63" s="80"/>
      <c r="M63" s="80"/>
      <c r="N63" s="81"/>
      <c r="O63" s="81"/>
      <c r="P63" s="81"/>
      <c r="Q63" s="81"/>
      <c r="R63" s="81"/>
      <c r="S63" s="81"/>
      <c r="T63" s="81"/>
      <c r="U63" s="81"/>
    </row>
    <row r="64" spans="1:21" s="73" customFormat="1">
      <c r="A64" s="85"/>
      <c r="B64" s="79"/>
      <c r="C64" s="86"/>
      <c r="D64" s="80"/>
      <c r="E64" s="80"/>
      <c r="F64" s="80"/>
      <c r="G64" s="80"/>
      <c r="H64" s="80"/>
      <c r="I64" s="80"/>
      <c r="J64" s="80"/>
      <c r="K64" s="80"/>
      <c r="L64" s="80"/>
      <c r="M64" s="80"/>
      <c r="N64" s="81"/>
      <c r="O64" s="81"/>
      <c r="P64" s="81"/>
      <c r="Q64" s="81"/>
      <c r="R64" s="81"/>
      <c r="S64" s="81"/>
      <c r="T64" s="81"/>
      <c r="U64" s="81"/>
    </row>
    <row r="65" spans="1:21" s="73" customFormat="1">
      <c r="A65" s="85"/>
      <c r="B65" s="79"/>
      <c r="C65" s="86"/>
      <c r="D65" s="80"/>
      <c r="E65" s="80"/>
      <c r="F65" s="80"/>
      <c r="G65" s="80"/>
      <c r="H65" s="80"/>
      <c r="I65" s="80"/>
      <c r="J65" s="80"/>
      <c r="K65" s="80"/>
      <c r="L65" s="80"/>
      <c r="M65" s="80"/>
      <c r="N65" s="81"/>
      <c r="O65" s="81"/>
      <c r="P65" s="81"/>
      <c r="Q65" s="81"/>
      <c r="R65" s="81"/>
      <c r="S65" s="81"/>
      <c r="T65" s="81"/>
      <c r="U65" s="81"/>
    </row>
    <row r="66" spans="1:21" s="73" customFormat="1">
      <c r="A66" s="85"/>
      <c r="B66" s="79"/>
      <c r="C66" s="86"/>
      <c r="D66" s="80"/>
      <c r="E66" s="80"/>
      <c r="F66" s="80"/>
      <c r="G66" s="80"/>
      <c r="H66" s="80"/>
      <c r="I66" s="80"/>
      <c r="J66" s="80"/>
      <c r="K66" s="80"/>
      <c r="L66" s="80"/>
      <c r="M66" s="80"/>
      <c r="N66" s="81"/>
      <c r="O66" s="81"/>
      <c r="P66" s="81"/>
      <c r="Q66" s="81"/>
      <c r="R66" s="81"/>
      <c r="S66" s="81"/>
      <c r="T66" s="81"/>
      <c r="U66" s="81"/>
    </row>
    <row r="67" spans="1:21" s="73" customFormat="1">
      <c r="A67" s="85"/>
      <c r="B67" s="79"/>
      <c r="C67" s="86"/>
      <c r="D67" s="80"/>
      <c r="E67" s="80"/>
      <c r="F67" s="80"/>
      <c r="G67" s="80"/>
      <c r="H67" s="80"/>
      <c r="I67" s="80"/>
      <c r="J67" s="80"/>
      <c r="K67" s="80"/>
      <c r="L67" s="80"/>
      <c r="M67" s="80"/>
      <c r="N67" s="81"/>
      <c r="O67" s="81"/>
      <c r="P67" s="81"/>
      <c r="Q67" s="81"/>
      <c r="R67" s="81"/>
      <c r="S67" s="81"/>
      <c r="T67" s="81"/>
      <c r="U67" s="81"/>
    </row>
    <row r="68" spans="1:21" s="73" customFormat="1">
      <c r="A68" s="85"/>
      <c r="B68" s="79"/>
      <c r="C68" s="86"/>
      <c r="D68" s="80"/>
      <c r="E68" s="80"/>
      <c r="F68" s="80"/>
      <c r="G68" s="80"/>
      <c r="H68" s="80"/>
      <c r="I68" s="80"/>
      <c r="J68" s="80"/>
      <c r="K68" s="80"/>
      <c r="L68" s="80"/>
      <c r="M68" s="80"/>
      <c r="N68" s="81"/>
      <c r="O68" s="81"/>
      <c r="P68" s="81"/>
      <c r="Q68" s="81"/>
      <c r="R68" s="81"/>
      <c r="S68" s="81"/>
      <c r="T68" s="81"/>
      <c r="U68" s="81"/>
    </row>
    <row r="69" spans="1:21" s="73" customFormat="1">
      <c r="A69" s="85"/>
      <c r="B69" s="79"/>
      <c r="C69" s="86"/>
      <c r="D69" s="80"/>
      <c r="E69" s="80"/>
      <c r="F69" s="80"/>
      <c r="G69" s="80"/>
      <c r="H69" s="80"/>
      <c r="I69" s="80"/>
      <c r="J69" s="80"/>
      <c r="K69" s="80"/>
      <c r="L69" s="80"/>
      <c r="M69" s="80"/>
      <c r="N69" s="81"/>
      <c r="O69" s="81"/>
      <c r="P69" s="81"/>
      <c r="Q69" s="81"/>
      <c r="R69" s="81"/>
      <c r="S69" s="81"/>
      <c r="T69" s="81"/>
      <c r="U69" s="81"/>
    </row>
    <row r="70" spans="1:21" s="73" customFormat="1">
      <c r="A70" s="85"/>
      <c r="B70" s="79"/>
      <c r="C70" s="86"/>
      <c r="D70" s="80"/>
      <c r="E70" s="80"/>
      <c r="F70" s="80"/>
      <c r="G70" s="80"/>
      <c r="H70" s="80"/>
      <c r="I70" s="80"/>
      <c r="J70" s="80"/>
      <c r="K70" s="80"/>
      <c r="L70" s="80"/>
      <c r="M70" s="80"/>
      <c r="N70" s="81"/>
      <c r="O70" s="81"/>
      <c r="P70" s="81"/>
      <c r="Q70" s="81"/>
      <c r="R70" s="81"/>
      <c r="S70" s="81"/>
      <c r="T70" s="81"/>
      <c r="U70" s="81"/>
    </row>
    <row r="71" spans="1:21" s="73" customFormat="1">
      <c r="A71" s="85"/>
      <c r="B71" s="79"/>
      <c r="C71" s="86"/>
      <c r="D71" s="80"/>
      <c r="E71" s="80"/>
      <c r="F71" s="80"/>
      <c r="G71" s="80"/>
      <c r="H71" s="80"/>
      <c r="I71" s="80"/>
      <c r="J71" s="80"/>
      <c r="K71" s="80"/>
      <c r="L71" s="80"/>
      <c r="M71" s="80"/>
      <c r="N71" s="81"/>
      <c r="O71" s="81"/>
      <c r="P71" s="81"/>
      <c r="Q71" s="81"/>
      <c r="R71" s="81"/>
      <c r="S71" s="81"/>
      <c r="T71" s="81"/>
      <c r="U71" s="81"/>
    </row>
    <row r="72" spans="1:21" s="73" customFormat="1">
      <c r="A72" s="85"/>
      <c r="B72" s="79"/>
      <c r="C72" s="86"/>
      <c r="D72" s="80"/>
      <c r="E72" s="80"/>
      <c r="F72" s="80"/>
      <c r="G72" s="80"/>
      <c r="H72" s="80"/>
      <c r="I72" s="80"/>
      <c r="J72" s="80"/>
      <c r="K72" s="80"/>
      <c r="L72" s="80"/>
      <c r="M72" s="80"/>
      <c r="N72" s="81"/>
      <c r="O72" s="81"/>
      <c r="P72" s="81"/>
      <c r="Q72" s="81"/>
      <c r="R72" s="81"/>
      <c r="S72" s="81"/>
      <c r="T72" s="81"/>
      <c r="U72" s="81"/>
    </row>
    <row r="73" spans="1:21" s="73" customFormat="1">
      <c r="A73" s="85"/>
      <c r="B73" s="79"/>
      <c r="C73" s="86"/>
      <c r="D73" s="80"/>
      <c r="E73" s="80"/>
      <c r="F73" s="80"/>
      <c r="G73" s="80"/>
      <c r="H73" s="80"/>
      <c r="I73" s="80"/>
      <c r="J73" s="80"/>
      <c r="K73" s="80"/>
      <c r="L73" s="80"/>
      <c r="M73" s="80"/>
      <c r="N73" s="81"/>
      <c r="O73" s="81"/>
      <c r="P73" s="81"/>
      <c r="Q73" s="81"/>
      <c r="R73" s="81"/>
      <c r="S73" s="81"/>
      <c r="T73" s="81"/>
      <c r="U73" s="81"/>
    </row>
    <row r="74" spans="1:21" s="73" customFormat="1">
      <c r="A74" s="85"/>
      <c r="B74" s="79"/>
      <c r="C74" s="86"/>
      <c r="D74" s="80"/>
      <c r="E74" s="80"/>
      <c r="F74" s="80"/>
      <c r="G74" s="80"/>
      <c r="H74" s="80"/>
      <c r="I74" s="80"/>
      <c r="J74" s="80"/>
      <c r="K74" s="80"/>
      <c r="L74" s="80"/>
      <c r="M74" s="80"/>
      <c r="N74" s="81"/>
      <c r="O74" s="81"/>
      <c r="P74" s="81"/>
      <c r="Q74" s="81"/>
      <c r="R74" s="81"/>
      <c r="S74" s="81"/>
      <c r="T74" s="81"/>
      <c r="U74" s="81"/>
    </row>
    <row r="75" spans="1:21" s="73" customFormat="1">
      <c r="A75" s="85"/>
      <c r="B75" s="79"/>
      <c r="C75" s="86"/>
      <c r="D75" s="80"/>
      <c r="E75" s="80"/>
      <c r="F75" s="80"/>
      <c r="G75" s="80"/>
      <c r="H75" s="80"/>
      <c r="I75" s="80"/>
      <c r="J75" s="80"/>
      <c r="K75" s="80"/>
      <c r="L75" s="80"/>
      <c r="M75" s="80"/>
      <c r="N75" s="81"/>
      <c r="O75" s="81"/>
      <c r="P75" s="81"/>
      <c r="Q75" s="81"/>
      <c r="R75" s="81"/>
      <c r="S75" s="81"/>
      <c r="T75" s="81"/>
      <c r="U75" s="81"/>
    </row>
    <row r="76" spans="1:21" s="73" customFormat="1">
      <c r="A76" s="85"/>
      <c r="B76" s="79"/>
      <c r="C76" s="86"/>
      <c r="D76" s="80"/>
      <c r="E76" s="80"/>
      <c r="F76" s="80"/>
      <c r="G76" s="80"/>
      <c r="H76" s="80"/>
      <c r="I76" s="80"/>
      <c r="J76" s="80"/>
      <c r="K76" s="80"/>
      <c r="L76" s="80"/>
      <c r="M76" s="80"/>
      <c r="N76" s="81"/>
      <c r="O76" s="81"/>
      <c r="P76" s="81"/>
      <c r="Q76" s="81"/>
      <c r="R76" s="81"/>
      <c r="S76" s="81"/>
      <c r="T76" s="81"/>
      <c r="U76" s="81"/>
    </row>
    <row r="77" spans="1:21" s="73" customFormat="1">
      <c r="A77" s="85"/>
      <c r="B77" s="79"/>
      <c r="C77" s="86"/>
      <c r="D77" s="80"/>
      <c r="E77" s="80"/>
      <c r="F77" s="80"/>
      <c r="G77" s="80"/>
      <c r="H77" s="80"/>
      <c r="I77" s="80"/>
      <c r="J77" s="80"/>
      <c r="K77" s="80"/>
      <c r="L77" s="80"/>
      <c r="M77" s="80"/>
      <c r="N77" s="81"/>
      <c r="O77" s="81"/>
      <c r="P77" s="81"/>
      <c r="Q77" s="81"/>
      <c r="R77" s="81"/>
      <c r="S77" s="81"/>
      <c r="T77" s="81"/>
      <c r="U77" s="81"/>
    </row>
    <row r="78" spans="1:21" s="73" customFormat="1">
      <c r="A78" s="85"/>
      <c r="B78" s="79"/>
      <c r="C78" s="86"/>
      <c r="D78" s="80"/>
      <c r="E78" s="80"/>
      <c r="F78" s="80"/>
      <c r="G78" s="80"/>
      <c r="H78" s="80"/>
      <c r="I78" s="80"/>
      <c r="J78" s="80"/>
      <c r="K78" s="80"/>
      <c r="L78" s="80"/>
      <c r="M78" s="80"/>
      <c r="N78" s="81"/>
      <c r="O78" s="81"/>
      <c r="P78" s="81"/>
      <c r="Q78" s="81"/>
      <c r="R78" s="81"/>
      <c r="S78" s="81"/>
      <c r="T78" s="81"/>
      <c r="U78" s="81"/>
    </row>
    <row r="79" spans="1:21" s="73" customFormat="1">
      <c r="A79" s="85"/>
      <c r="B79" s="79"/>
      <c r="C79" s="86"/>
      <c r="D79" s="80"/>
      <c r="E79" s="80"/>
      <c r="F79" s="80"/>
      <c r="G79" s="80"/>
      <c r="H79" s="80"/>
      <c r="I79" s="80"/>
      <c r="J79" s="80"/>
      <c r="K79" s="80"/>
      <c r="L79" s="80"/>
      <c r="M79" s="80"/>
      <c r="N79" s="81"/>
      <c r="O79" s="81"/>
      <c r="P79" s="81"/>
      <c r="Q79" s="81"/>
      <c r="R79" s="81"/>
      <c r="S79" s="81"/>
      <c r="T79" s="81"/>
      <c r="U79" s="81"/>
    </row>
    <row r="80" spans="1:21" s="73" customFormat="1">
      <c r="A80" s="85"/>
      <c r="B80" s="79"/>
      <c r="C80" s="86"/>
      <c r="D80" s="80"/>
      <c r="E80" s="80"/>
      <c r="F80" s="80"/>
      <c r="G80" s="80"/>
      <c r="H80" s="80"/>
      <c r="I80" s="80"/>
      <c r="J80" s="80"/>
      <c r="K80" s="80"/>
      <c r="L80" s="80"/>
      <c r="M80" s="80"/>
      <c r="N80" s="81"/>
      <c r="O80" s="81"/>
      <c r="P80" s="81"/>
      <c r="Q80" s="81"/>
      <c r="R80" s="81"/>
      <c r="S80" s="81"/>
      <c r="T80" s="81"/>
      <c r="U80" s="81"/>
    </row>
    <row r="81" spans="1:21" s="73" customFormat="1">
      <c r="A81" s="85"/>
      <c r="B81" s="79"/>
      <c r="C81" s="86"/>
      <c r="D81" s="80"/>
      <c r="E81" s="80"/>
      <c r="F81" s="80"/>
      <c r="G81" s="80"/>
      <c r="H81" s="80"/>
      <c r="I81" s="80"/>
      <c r="J81" s="80"/>
      <c r="K81" s="80"/>
      <c r="L81" s="80"/>
      <c r="M81" s="80"/>
      <c r="N81" s="81"/>
      <c r="O81" s="81"/>
      <c r="P81" s="81"/>
      <c r="Q81" s="81"/>
      <c r="R81" s="81"/>
      <c r="S81" s="81"/>
      <c r="T81" s="81"/>
      <c r="U81" s="81"/>
    </row>
    <row r="82" spans="1:21" s="73" customFormat="1">
      <c r="A82" s="85"/>
      <c r="B82" s="79"/>
      <c r="C82" s="86"/>
      <c r="D82" s="80"/>
      <c r="E82" s="80"/>
      <c r="F82" s="80"/>
      <c r="G82" s="80"/>
      <c r="H82" s="80"/>
      <c r="I82" s="80"/>
      <c r="J82" s="80"/>
      <c r="K82" s="80"/>
      <c r="L82" s="80"/>
      <c r="M82" s="80"/>
      <c r="N82" s="81"/>
      <c r="O82" s="81"/>
      <c r="P82" s="81"/>
      <c r="Q82" s="81"/>
      <c r="R82" s="81"/>
      <c r="S82" s="81"/>
      <c r="T82" s="81"/>
      <c r="U82" s="81"/>
    </row>
    <row r="83" spans="1:21" s="73" customFormat="1">
      <c r="A83" s="85"/>
      <c r="B83" s="79"/>
      <c r="C83" s="86"/>
      <c r="D83" s="80"/>
      <c r="E83" s="80"/>
      <c r="F83" s="80"/>
      <c r="G83" s="80"/>
      <c r="H83" s="80"/>
      <c r="I83" s="80"/>
      <c r="J83" s="80"/>
      <c r="K83" s="80"/>
      <c r="L83" s="80"/>
      <c r="M83" s="80"/>
      <c r="N83" s="81"/>
      <c r="O83" s="81"/>
      <c r="P83" s="81"/>
      <c r="Q83" s="81"/>
      <c r="R83" s="81"/>
      <c r="S83" s="81"/>
      <c r="T83" s="81"/>
      <c r="U83" s="81"/>
    </row>
    <row r="84" spans="1:21" s="73" customFormat="1">
      <c r="A84" s="85"/>
      <c r="B84" s="79"/>
      <c r="C84" s="86"/>
      <c r="D84" s="80"/>
      <c r="E84" s="80"/>
      <c r="F84" s="80"/>
      <c r="G84" s="80"/>
      <c r="H84" s="80"/>
      <c r="I84" s="80"/>
      <c r="J84" s="80"/>
      <c r="K84" s="80"/>
      <c r="L84" s="80"/>
      <c r="M84" s="80"/>
      <c r="N84" s="81"/>
      <c r="O84" s="81"/>
      <c r="P84" s="81"/>
      <c r="Q84" s="81"/>
      <c r="R84" s="81"/>
      <c r="S84" s="81"/>
      <c r="T84" s="81"/>
      <c r="U84" s="81"/>
    </row>
    <row r="85" spans="1:21" s="73" customFormat="1">
      <c r="A85" s="85"/>
      <c r="B85" s="79"/>
      <c r="C85" s="86"/>
      <c r="D85" s="80"/>
      <c r="E85" s="80"/>
      <c r="F85" s="80"/>
      <c r="G85" s="80"/>
      <c r="H85" s="80"/>
      <c r="I85" s="80"/>
      <c r="J85" s="80"/>
      <c r="K85" s="80"/>
      <c r="L85" s="80"/>
      <c r="M85" s="80"/>
      <c r="N85" s="81"/>
      <c r="O85" s="81"/>
      <c r="P85" s="81"/>
      <c r="Q85" s="81"/>
      <c r="R85" s="81"/>
      <c r="S85" s="81"/>
      <c r="T85" s="81"/>
      <c r="U85" s="81"/>
    </row>
    <row r="86" spans="1:21" s="73" customFormat="1">
      <c r="A86" s="85"/>
      <c r="B86" s="79"/>
      <c r="C86" s="86"/>
      <c r="D86" s="80"/>
      <c r="E86" s="80"/>
      <c r="F86" s="80"/>
      <c r="G86" s="80"/>
      <c r="H86" s="80"/>
      <c r="I86" s="80"/>
      <c r="J86" s="80"/>
      <c r="K86" s="80"/>
      <c r="L86" s="80"/>
      <c r="M86" s="80"/>
      <c r="N86" s="81"/>
      <c r="O86" s="81"/>
      <c r="P86" s="81"/>
      <c r="Q86" s="81"/>
      <c r="R86" s="81"/>
      <c r="S86" s="81"/>
      <c r="T86" s="81"/>
      <c r="U86" s="81"/>
    </row>
    <row r="87" spans="1:21" s="73" customFormat="1">
      <c r="A87" s="85"/>
      <c r="B87" s="79"/>
      <c r="C87" s="86"/>
      <c r="D87" s="80"/>
      <c r="E87" s="80"/>
      <c r="F87" s="80"/>
      <c r="G87" s="80"/>
      <c r="H87" s="80"/>
      <c r="I87" s="80"/>
      <c r="J87" s="80"/>
      <c r="K87" s="80"/>
      <c r="L87" s="80"/>
      <c r="M87" s="80"/>
      <c r="N87" s="81"/>
      <c r="O87" s="81"/>
      <c r="P87" s="81"/>
      <c r="Q87" s="81"/>
      <c r="R87" s="81"/>
      <c r="S87" s="81"/>
      <c r="T87" s="81"/>
      <c r="U87" s="81"/>
    </row>
    <row r="88" spans="1:21" s="73" customFormat="1">
      <c r="A88" s="85"/>
      <c r="B88" s="79"/>
      <c r="C88" s="86"/>
      <c r="D88" s="80"/>
      <c r="E88" s="80"/>
      <c r="F88" s="80"/>
      <c r="G88" s="80"/>
      <c r="H88" s="80"/>
      <c r="I88" s="80"/>
      <c r="J88" s="80"/>
      <c r="K88" s="80"/>
      <c r="L88" s="80"/>
      <c r="M88" s="80"/>
      <c r="N88" s="81"/>
      <c r="O88" s="81"/>
      <c r="P88" s="81"/>
      <c r="Q88" s="81"/>
      <c r="R88" s="81"/>
      <c r="S88" s="81"/>
      <c r="T88" s="81"/>
      <c r="U88" s="81"/>
    </row>
    <row r="89" spans="1:21" s="73" customFormat="1">
      <c r="A89" s="85"/>
      <c r="B89" s="79"/>
      <c r="C89" s="86"/>
      <c r="D89" s="80"/>
      <c r="E89" s="80"/>
      <c r="F89" s="80"/>
      <c r="G89" s="80"/>
      <c r="H89" s="80"/>
      <c r="I89" s="80"/>
      <c r="J89" s="80"/>
      <c r="K89" s="80"/>
      <c r="L89" s="80"/>
      <c r="M89" s="80"/>
      <c r="N89" s="81"/>
      <c r="O89" s="81"/>
      <c r="P89" s="81"/>
      <c r="Q89" s="81"/>
      <c r="R89" s="81"/>
      <c r="S89" s="81"/>
      <c r="T89" s="81"/>
      <c r="U89" s="81"/>
    </row>
    <row r="90" spans="1:21" s="73" customFormat="1">
      <c r="A90" s="85"/>
      <c r="B90" s="79"/>
      <c r="C90" s="86"/>
      <c r="D90" s="80"/>
      <c r="E90" s="80"/>
      <c r="F90" s="80"/>
      <c r="G90" s="80"/>
      <c r="H90" s="80"/>
      <c r="I90" s="80"/>
      <c r="J90" s="80"/>
      <c r="K90" s="80"/>
      <c r="L90" s="80"/>
      <c r="M90" s="80"/>
      <c r="N90" s="81"/>
      <c r="O90" s="81"/>
      <c r="P90" s="81"/>
      <c r="Q90" s="81"/>
      <c r="R90" s="81"/>
      <c r="S90" s="81"/>
      <c r="T90" s="81"/>
      <c r="U90" s="81"/>
    </row>
    <row r="91" spans="1:21" s="73" customFormat="1">
      <c r="A91" s="85"/>
      <c r="B91" s="79"/>
      <c r="C91" s="86"/>
      <c r="D91" s="80"/>
      <c r="E91" s="80"/>
      <c r="F91" s="80"/>
      <c r="G91" s="80"/>
      <c r="H91" s="80"/>
      <c r="I91" s="80"/>
      <c r="J91" s="80"/>
      <c r="K91" s="80"/>
      <c r="L91" s="80"/>
      <c r="M91" s="80"/>
      <c r="N91" s="81"/>
      <c r="O91" s="81"/>
      <c r="P91" s="81"/>
      <c r="Q91" s="81"/>
      <c r="R91" s="81"/>
      <c r="S91" s="81"/>
      <c r="T91" s="81"/>
      <c r="U91" s="81"/>
    </row>
    <row r="92" spans="1:21" s="73" customFormat="1">
      <c r="A92" s="85"/>
      <c r="B92" s="79"/>
      <c r="C92" s="86"/>
      <c r="D92" s="80"/>
      <c r="E92" s="80"/>
      <c r="F92" s="80"/>
      <c r="G92" s="80"/>
      <c r="H92" s="80"/>
      <c r="I92" s="80"/>
      <c r="J92" s="80"/>
      <c r="K92" s="80"/>
      <c r="L92" s="80"/>
      <c r="M92" s="80"/>
      <c r="N92" s="81"/>
      <c r="O92" s="81"/>
      <c r="P92" s="81"/>
      <c r="Q92" s="81"/>
      <c r="R92" s="81"/>
      <c r="S92" s="81"/>
      <c r="T92" s="81"/>
      <c r="U92" s="81"/>
    </row>
    <row r="93" spans="1:21" s="73" customFormat="1">
      <c r="A93" s="85"/>
      <c r="B93" s="79"/>
      <c r="C93" s="86"/>
      <c r="D93" s="80"/>
      <c r="E93" s="80"/>
      <c r="F93" s="80"/>
      <c r="G93" s="80"/>
      <c r="H93" s="80"/>
      <c r="I93" s="80"/>
      <c r="J93" s="80"/>
      <c r="K93" s="80"/>
      <c r="L93" s="80"/>
      <c r="M93" s="80"/>
      <c r="N93" s="81"/>
      <c r="O93" s="81"/>
      <c r="P93" s="81"/>
      <c r="Q93" s="81"/>
      <c r="R93" s="81"/>
      <c r="S93" s="81"/>
      <c r="T93" s="81"/>
      <c r="U93" s="81"/>
    </row>
    <row r="94" spans="1:21" s="73" customFormat="1">
      <c r="A94" s="85"/>
      <c r="B94" s="79"/>
      <c r="C94" s="86"/>
      <c r="D94" s="80"/>
      <c r="E94" s="80"/>
      <c r="F94" s="80"/>
      <c r="G94" s="80"/>
      <c r="H94" s="80"/>
      <c r="I94" s="80"/>
      <c r="J94" s="80"/>
      <c r="K94" s="80"/>
      <c r="L94" s="80"/>
      <c r="M94" s="80"/>
      <c r="N94" s="81"/>
      <c r="O94" s="81"/>
      <c r="P94" s="81"/>
      <c r="Q94" s="81"/>
      <c r="R94" s="81"/>
      <c r="S94" s="81"/>
      <c r="T94" s="81"/>
      <c r="U94" s="81"/>
    </row>
    <row r="95" spans="1:21" s="73" customFormat="1">
      <c r="A95" s="85"/>
      <c r="B95" s="79"/>
      <c r="C95" s="86"/>
      <c r="D95" s="80"/>
      <c r="E95" s="80"/>
      <c r="F95" s="80"/>
      <c r="G95" s="80"/>
      <c r="H95" s="80"/>
      <c r="I95" s="80"/>
      <c r="J95" s="80"/>
      <c r="K95" s="80"/>
      <c r="L95" s="80"/>
      <c r="M95" s="80"/>
      <c r="N95" s="81"/>
      <c r="O95" s="81"/>
      <c r="P95" s="81"/>
      <c r="Q95" s="81"/>
      <c r="R95" s="81"/>
      <c r="S95" s="81"/>
      <c r="T95" s="81"/>
      <c r="U95" s="81"/>
    </row>
    <row r="96" spans="1:21" s="73" customFormat="1">
      <c r="A96" s="85"/>
      <c r="B96" s="79"/>
      <c r="C96" s="86"/>
      <c r="D96" s="80"/>
      <c r="E96" s="80"/>
      <c r="F96" s="80"/>
      <c r="G96" s="80"/>
      <c r="H96" s="80"/>
      <c r="I96" s="80"/>
      <c r="J96" s="80"/>
      <c r="K96" s="80"/>
      <c r="L96" s="80"/>
      <c r="M96" s="80"/>
      <c r="N96" s="81"/>
      <c r="O96" s="81"/>
      <c r="P96" s="81"/>
      <c r="Q96" s="81"/>
      <c r="R96" s="81"/>
      <c r="S96" s="81"/>
      <c r="T96" s="81"/>
      <c r="U96" s="81"/>
    </row>
    <row r="97" spans="1:21" s="73" customFormat="1">
      <c r="A97" s="85"/>
      <c r="B97" s="79"/>
      <c r="C97" s="86"/>
      <c r="D97" s="80"/>
      <c r="E97" s="80"/>
      <c r="F97" s="80"/>
      <c r="G97" s="80"/>
      <c r="H97" s="80"/>
      <c r="I97" s="80"/>
      <c r="J97" s="80"/>
      <c r="K97" s="80"/>
      <c r="L97" s="80"/>
      <c r="M97" s="80"/>
      <c r="N97" s="81"/>
      <c r="O97" s="81"/>
      <c r="P97" s="81"/>
      <c r="Q97" s="81"/>
      <c r="R97" s="81"/>
      <c r="S97" s="81"/>
      <c r="T97" s="81"/>
      <c r="U97" s="81"/>
    </row>
    <row r="98" spans="1:21" s="73" customFormat="1">
      <c r="A98" s="85"/>
      <c r="B98" s="79"/>
      <c r="C98" s="86"/>
      <c r="D98" s="80"/>
      <c r="E98" s="80"/>
      <c r="F98" s="80"/>
      <c r="G98" s="80"/>
      <c r="H98" s="80"/>
      <c r="I98" s="80"/>
      <c r="J98" s="80"/>
      <c r="K98" s="80"/>
      <c r="L98" s="80"/>
      <c r="M98" s="80"/>
      <c r="N98" s="81"/>
      <c r="O98" s="81"/>
      <c r="P98" s="81"/>
      <c r="Q98" s="81"/>
      <c r="R98" s="81"/>
      <c r="S98" s="81"/>
      <c r="T98" s="81"/>
      <c r="U98" s="81"/>
    </row>
    <row r="99" spans="1:21" s="73" customFormat="1">
      <c r="A99" s="85"/>
      <c r="B99" s="79"/>
      <c r="C99" s="86"/>
      <c r="D99" s="80"/>
      <c r="E99" s="80"/>
      <c r="F99" s="80"/>
      <c r="G99" s="80"/>
      <c r="H99" s="80"/>
      <c r="I99" s="80"/>
      <c r="J99" s="80"/>
      <c r="K99" s="80"/>
      <c r="L99" s="80"/>
      <c r="M99" s="80"/>
      <c r="N99" s="81"/>
      <c r="O99" s="81"/>
      <c r="P99" s="81"/>
      <c r="Q99" s="81"/>
      <c r="R99" s="81"/>
      <c r="S99" s="81"/>
      <c r="T99" s="81"/>
      <c r="U99" s="81"/>
    </row>
    <row r="100" spans="1:21" s="73" customFormat="1">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topLeftCell="B1" workbookViewId="0">
      <selection activeCell="N10" sqref="N10:N16"/>
    </sheetView>
  </sheetViews>
  <sheetFormatPr defaultRowHeight="1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c r="A1" t="s">
        <v>320</v>
      </c>
      <c r="C1" t="s">
        <v>324</v>
      </c>
      <c r="E1" t="s">
        <v>331</v>
      </c>
      <c r="G1" t="s">
        <v>330</v>
      </c>
      <c r="I1" s="89" t="s">
        <v>336</v>
      </c>
      <c r="K1" s="89" t="s">
        <v>314</v>
      </c>
      <c r="M1" s="89" t="s">
        <v>313</v>
      </c>
      <c r="N1" s="89" t="s">
        <v>337</v>
      </c>
      <c r="O1" s="89" t="s">
        <v>338</v>
      </c>
      <c r="P1" s="89" t="s">
        <v>339</v>
      </c>
      <c r="R1" s="89" t="s">
        <v>340</v>
      </c>
      <c r="T1" s="89" t="s">
        <v>343</v>
      </c>
    </row>
    <row r="2" spans="1:20">
      <c r="A2" t="s">
        <v>319</v>
      </c>
      <c r="C2" t="s">
        <v>325</v>
      </c>
      <c r="E2" t="s">
        <v>332</v>
      </c>
      <c r="G2" t="s">
        <v>306</v>
      </c>
      <c r="I2" s="90" t="s">
        <v>334</v>
      </c>
      <c r="K2" s="90" t="s">
        <v>312</v>
      </c>
      <c r="M2" s="90">
        <v>1</v>
      </c>
      <c r="N2" s="91">
        <v>2016</v>
      </c>
      <c r="O2" s="91">
        <v>2016</v>
      </c>
      <c r="P2" s="91">
        <v>2016</v>
      </c>
      <c r="R2" s="90" t="s">
        <v>318</v>
      </c>
      <c r="T2" s="93" t="s">
        <v>429</v>
      </c>
    </row>
    <row r="3" spans="1:20">
      <c r="A3" t="s">
        <v>344</v>
      </c>
      <c r="C3" t="s">
        <v>326</v>
      </c>
      <c r="G3" t="s">
        <v>333</v>
      </c>
      <c r="I3" s="90" t="s">
        <v>335</v>
      </c>
      <c r="K3" s="90" t="s">
        <v>310</v>
      </c>
      <c r="M3" s="90">
        <v>2</v>
      </c>
      <c r="N3" s="91">
        <v>2015</v>
      </c>
      <c r="O3" s="91">
        <v>2015</v>
      </c>
      <c r="P3" s="91">
        <v>2015</v>
      </c>
      <c r="R3" s="90" t="s">
        <v>341</v>
      </c>
      <c r="T3" s="93" t="s">
        <v>430</v>
      </c>
    </row>
    <row r="4" spans="1:20">
      <c r="A4" t="s">
        <v>328</v>
      </c>
      <c r="I4" s="90" t="s">
        <v>309</v>
      </c>
      <c r="M4" s="90">
        <v>3</v>
      </c>
      <c r="N4" s="91">
        <v>2014</v>
      </c>
      <c r="O4" s="91">
        <v>2014</v>
      </c>
      <c r="P4" s="91">
        <v>2014</v>
      </c>
      <c r="R4" s="90" t="s">
        <v>342</v>
      </c>
      <c r="T4" s="93" t="s">
        <v>431</v>
      </c>
    </row>
    <row r="5" spans="1:20">
      <c r="A5" t="s">
        <v>327</v>
      </c>
      <c r="M5" s="90">
        <v>4</v>
      </c>
      <c r="N5" s="91">
        <v>2013</v>
      </c>
      <c r="O5" s="91">
        <v>2013</v>
      </c>
      <c r="P5" s="91">
        <v>2013</v>
      </c>
      <c r="T5" s="93" t="s">
        <v>925</v>
      </c>
    </row>
    <row r="6" spans="1:20">
      <c r="A6" t="s">
        <v>411</v>
      </c>
      <c r="M6" s="90">
        <v>5</v>
      </c>
      <c r="N6" s="91">
        <v>2012</v>
      </c>
      <c r="O6" s="91">
        <v>2012</v>
      </c>
      <c r="P6" s="91">
        <v>2012</v>
      </c>
      <c r="T6" s="93" t="s">
        <v>432</v>
      </c>
    </row>
    <row r="7" spans="1:20">
      <c r="M7" s="90">
        <v>6</v>
      </c>
      <c r="N7" s="91">
        <v>2011</v>
      </c>
      <c r="O7" s="91">
        <v>2011</v>
      </c>
      <c r="P7" s="91">
        <v>2011</v>
      </c>
      <c r="T7" s="93" t="s">
        <v>433</v>
      </c>
    </row>
    <row r="8" spans="1:20">
      <c r="M8" s="90">
        <v>7</v>
      </c>
      <c r="N8" s="91">
        <v>2010</v>
      </c>
      <c r="O8" s="91">
        <v>2010</v>
      </c>
      <c r="P8" s="91">
        <v>2010</v>
      </c>
      <c r="T8" s="93" t="s">
        <v>434</v>
      </c>
    </row>
    <row r="9" spans="1:20">
      <c r="M9" s="90">
        <v>8</v>
      </c>
      <c r="N9" s="91">
        <v>2009</v>
      </c>
      <c r="O9" s="91">
        <v>2009</v>
      </c>
      <c r="P9" s="91">
        <v>2009</v>
      </c>
      <c r="T9" s="93" t="s">
        <v>435</v>
      </c>
    </row>
    <row r="10" spans="1:20">
      <c r="M10" s="90">
        <v>9</v>
      </c>
      <c r="N10" s="91"/>
      <c r="O10" s="91">
        <v>2008</v>
      </c>
      <c r="P10" s="91">
        <v>2008</v>
      </c>
      <c r="T10" s="93" t="s">
        <v>436</v>
      </c>
    </row>
    <row r="11" spans="1:20">
      <c r="M11" s="90">
        <v>10</v>
      </c>
      <c r="N11" s="91"/>
      <c r="O11" s="91">
        <v>2007</v>
      </c>
      <c r="P11" s="91">
        <v>2007</v>
      </c>
      <c r="T11" s="93" t="s">
        <v>437</v>
      </c>
    </row>
    <row r="12" spans="1:20">
      <c r="M12" s="90">
        <v>11</v>
      </c>
      <c r="N12" s="91"/>
      <c r="O12" s="91">
        <v>2006</v>
      </c>
      <c r="P12" s="91">
        <v>2006</v>
      </c>
      <c r="T12" s="93" t="s">
        <v>938</v>
      </c>
    </row>
    <row r="13" spans="1:20">
      <c r="M13" s="90">
        <v>12</v>
      </c>
      <c r="N13" s="91"/>
      <c r="O13" s="91">
        <v>2005</v>
      </c>
      <c r="P13" s="91">
        <v>2005</v>
      </c>
      <c r="T13" s="93" t="s">
        <v>438</v>
      </c>
    </row>
    <row r="14" spans="1:20">
      <c r="M14" s="92"/>
      <c r="N14" s="91"/>
      <c r="O14" s="91">
        <v>2004</v>
      </c>
      <c r="P14" s="91">
        <v>2004</v>
      </c>
      <c r="T14" s="93" t="s">
        <v>439</v>
      </c>
    </row>
    <row r="15" spans="1:20">
      <c r="M15" s="92"/>
      <c r="N15" s="91"/>
      <c r="O15" s="91">
        <v>2003</v>
      </c>
      <c r="P15" s="91">
        <v>2003</v>
      </c>
      <c r="T15" s="93" t="s">
        <v>947</v>
      </c>
    </row>
    <row r="16" spans="1:20">
      <c r="M16" s="92"/>
      <c r="N16" s="91"/>
      <c r="O16" s="91">
        <v>2002</v>
      </c>
      <c r="P16" s="91">
        <v>2002</v>
      </c>
      <c r="T16" s="93" t="s">
        <v>440</v>
      </c>
    </row>
    <row r="17" spans="13:20">
      <c r="M17" s="92"/>
      <c r="N17" s="92"/>
      <c r="O17" s="91">
        <v>2001</v>
      </c>
      <c r="P17" s="91">
        <v>2001</v>
      </c>
      <c r="T17" s="93" t="s">
        <v>441</v>
      </c>
    </row>
    <row r="18" spans="13:20">
      <c r="T18" s="93" t="s">
        <v>442</v>
      </c>
    </row>
    <row r="19" spans="13:20">
      <c r="T19" s="93" t="s">
        <v>443</v>
      </c>
    </row>
    <row r="20" spans="13:20">
      <c r="T20" s="93" t="s">
        <v>444</v>
      </c>
    </row>
    <row r="21" spans="13:20">
      <c r="T21" s="93" t="s">
        <v>445</v>
      </c>
    </row>
    <row r="22" spans="13:20">
      <c r="T22" s="93" t="s">
        <v>597</v>
      </c>
    </row>
    <row r="23" spans="13:20">
      <c r="T23" s="93" t="s">
        <v>446</v>
      </c>
    </row>
    <row r="24" spans="13:20">
      <c r="T24" s="93" t="s">
        <v>447</v>
      </c>
    </row>
    <row r="25" spans="13:20">
      <c r="T25" s="93" t="s">
        <v>448</v>
      </c>
    </row>
    <row r="26" spans="13:20">
      <c r="T26" s="93" t="s">
        <v>449</v>
      </c>
    </row>
    <row r="27" spans="13:20">
      <c r="T27" s="93" t="s">
        <v>959</v>
      </c>
    </row>
    <row r="28" spans="13:20">
      <c r="T28" s="93" t="s">
        <v>450</v>
      </c>
    </row>
    <row r="29" spans="13:20">
      <c r="T29" s="93" t="s">
        <v>451</v>
      </c>
    </row>
    <row r="30" spans="13:20">
      <c r="T30" s="93" t="s">
        <v>452</v>
      </c>
    </row>
    <row r="31" spans="13:20">
      <c r="T31" s="93" t="s">
        <v>453</v>
      </c>
    </row>
    <row r="32" spans="13:20">
      <c r="T32" s="93" t="s">
        <v>454</v>
      </c>
    </row>
    <row r="33" spans="20:20">
      <c r="T33" s="93" t="s">
        <v>598</v>
      </c>
    </row>
    <row r="34" spans="20:20">
      <c r="T34" s="93" t="s">
        <v>455</v>
      </c>
    </row>
    <row r="35" spans="20:20">
      <c r="T35" s="93" t="s">
        <v>456</v>
      </c>
    </row>
    <row r="36" spans="20:20">
      <c r="T36" s="93" t="s">
        <v>457</v>
      </c>
    </row>
    <row r="37" spans="20:20">
      <c r="T37" s="93" t="s">
        <v>458</v>
      </c>
    </row>
    <row r="38" spans="20:20">
      <c r="T38" s="93" t="s">
        <v>459</v>
      </c>
    </row>
    <row r="39" spans="20:20">
      <c r="T39" s="93" t="s">
        <v>460</v>
      </c>
    </row>
    <row r="40" spans="20:20">
      <c r="T40" s="93" t="s">
        <v>461</v>
      </c>
    </row>
    <row r="41" spans="20:20">
      <c r="T41" s="93" t="s">
        <v>462</v>
      </c>
    </row>
    <row r="42" spans="20:20">
      <c r="T42" s="93" t="s">
        <v>1180</v>
      </c>
    </row>
    <row r="43" spans="20:20">
      <c r="T43" s="93" t="s">
        <v>463</v>
      </c>
    </row>
    <row r="44" spans="20:20">
      <c r="T44" s="93" t="s">
        <v>464</v>
      </c>
    </row>
    <row r="45" spans="20:20">
      <c r="T45" s="93" t="s">
        <v>465</v>
      </c>
    </row>
    <row r="46" spans="20:20">
      <c r="T46" s="93" t="s">
        <v>466</v>
      </c>
    </row>
    <row r="47" spans="20:20">
      <c r="T47" s="93" t="s">
        <v>602</v>
      </c>
    </row>
    <row r="48" spans="20:20">
      <c r="T48" s="93" t="s">
        <v>467</v>
      </c>
    </row>
    <row r="49" spans="20:20">
      <c r="T49" s="93" t="s">
        <v>468</v>
      </c>
    </row>
    <row r="50" spans="20:20">
      <c r="T50" s="93" t="s">
        <v>469</v>
      </c>
    </row>
    <row r="51" spans="20:20">
      <c r="T51" s="93" t="s">
        <v>604</v>
      </c>
    </row>
    <row r="52" spans="20:20">
      <c r="T52" s="93" t="s">
        <v>470</v>
      </c>
    </row>
    <row r="53" spans="20:20">
      <c r="T53" s="93" t="s">
        <v>471</v>
      </c>
    </row>
    <row r="54" spans="20:20">
      <c r="T54" s="93" t="s">
        <v>472</v>
      </c>
    </row>
    <row r="55" spans="20:20">
      <c r="T55" s="93" t="s">
        <v>473</v>
      </c>
    </row>
    <row r="56" spans="20:20">
      <c r="T56" s="93" t="s">
        <v>474</v>
      </c>
    </row>
    <row r="57" spans="20:20">
      <c r="T57" s="93" t="s">
        <v>475</v>
      </c>
    </row>
    <row r="58" spans="20:20">
      <c r="T58" s="93" t="s">
        <v>476</v>
      </c>
    </row>
    <row r="59" spans="20:20">
      <c r="T59" s="93" t="s">
        <v>477</v>
      </c>
    </row>
    <row r="60" spans="20:20">
      <c r="T60" s="93" t="s">
        <v>478</v>
      </c>
    </row>
    <row r="61" spans="20:20">
      <c r="T61" s="93" t="s">
        <v>479</v>
      </c>
    </row>
    <row r="62" spans="20:20">
      <c r="T62" s="93" t="s">
        <v>480</v>
      </c>
    </row>
    <row r="63" spans="20:20">
      <c r="T63" s="93" t="s">
        <v>605</v>
      </c>
    </row>
    <row r="64" spans="20:20">
      <c r="T64" s="93" t="s">
        <v>606</v>
      </c>
    </row>
    <row r="65" spans="20:20">
      <c r="T65" s="93" t="s">
        <v>481</v>
      </c>
    </row>
    <row r="66" spans="20:20">
      <c r="T66" s="93" t="s">
        <v>482</v>
      </c>
    </row>
    <row r="67" spans="20:20">
      <c r="T67" s="93" t="s">
        <v>483</v>
      </c>
    </row>
    <row r="68" spans="20:20">
      <c r="T68" s="93" t="s">
        <v>603</v>
      </c>
    </row>
    <row r="69" spans="20:20">
      <c r="T69" s="93" t="s">
        <v>484</v>
      </c>
    </row>
    <row r="70" spans="20:20">
      <c r="T70" s="93" t="s">
        <v>485</v>
      </c>
    </row>
    <row r="71" spans="20:20">
      <c r="T71" s="93" t="s">
        <v>486</v>
      </c>
    </row>
    <row r="72" spans="20:20">
      <c r="T72" s="93" t="s">
        <v>487</v>
      </c>
    </row>
    <row r="73" spans="20:20">
      <c r="T73" s="93" t="s">
        <v>488</v>
      </c>
    </row>
    <row r="74" spans="20:20">
      <c r="T74" s="93" t="s">
        <v>489</v>
      </c>
    </row>
    <row r="75" spans="20:20">
      <c r="T75" s="93" t="s">
        <v>610</v>
      </c>
    </row>
    <row r="76" spans="20:20">
      <c r="T76" s="93" t="s">
        <v>490</v>
      </c>
    </row>
    <row r="77" spans="20:20">
      <c r="T77" s="93" t="s">
        <v>491</v>
      </c>
    </row>
    <row r="78" spans="20:20">
      <c r="T78" s="93" t="s">
        <v>492</v>
      </c>
    </row>
    <row r="79" spans="20:20">
      <c r="T79" s="93" t="s">
        <v>613</v>
      </c>
    </row>
    <row r="80" spans="20:20">
      <c r="T80" s="93" t="s">
        <v>493</v>
      </c>
    </row>
    <row r="81" spans="20:20">
      <c r="T81" s="93" t="s">
        <v>494</v>
      </c>
    </row>
    <row r="82" spans="20:20">
      <c r="T82" s="93" t="s">
        <v>495</v>
      </c>
    </row>
    <row r="83" spans="20:20">
      <c r="T83" s="93" t="s">
        <v>1033</v>
      </c>
    </row>
    <row r="84" spans="20:20">
      <c r="T84" s="93" t="s">
        <v>612</v>
      </c>
    </row>
    <row r="85" spans="20:20">
      <c r="T85" s="93" t="s">
        <v>614</v>
      </c>
    </row>
    <row r="86" spans="20:20">
      <c r="T86" s="93" t="s">
        <v>496</v>
      </c>
    </row>
    <row r="87" spans="20:20">
      <c r="T87" s="93" t="s">
        <v>497</v>
      </c>
    </row>
    <row r="88" spans="20:20">
      <c r="T88" s="93" t="s">
        <v>498</v>
      </c>
    </row>
    <row r="89" spans="20:20">
      <c r="T89" s="93" t="s">
        <v>499</v>
      </c>
    </row>
    <row r="90" spans="20:20">
      <c r="T90" s="93" t="s">
        <v>500</v>
      </c>
    </row>
    <row r="91" spans="20:20">
      <c r="T91" s="93" t="s">
        <v>501</v>
      </c>
    </row>
    <row r="92" spans="20:20">
      <c r="T92" s="93" t="s">
        <v>502</v>
      </c>
    </row>
    <row r="93" spans="20:20">
      <c r="T93" s="93" t="s">
        <v>503</v>
      </c>
    </row>
    <row r="94" spans="20:20">
      <c r="T94" s="93" t="s">
        <v>504</v>
      </c>
    </row>
    <row r="95" spans="20:20">
      <c r="T95" s="93" t="s">
        <v>505</v>
      </c>
    </row>
    <row r="96" spans="20:20">
      <c r="T96" s="93" t="s">
        <v>506</v>
      </c>
    </row>
    <row r="97" spans="20:20">
      <c r="T97" s="93" t="s">
        <v>507</v>
      </c>
    </row>
    <row r="98" spans="20:20">
      <c r="T98" s="93" t="s">
        <v>508</v>
      </c>
    </row>
    <row r="99" spans="20:20">
      <c r="T99" s="93" t="s">
        <v>509</v>
      </c>
    </row>
    <row r="100" spans="20:20">
      <c r="T100" s="93" t="s">
        <v>616</v>
      </c>
    </row>
    <row r="101" spans="20:20">
      <c r="T101" s="93" t="s">
        <v>510</v>
      </c>
    </row>
    <row r="102" spans="20:20">
      <c r="T102" s="93" t="s">
        <v>511</v>
      </c>
    </row>
    <row r="103" spans="20:20">
      <c r="T103" s="93" t="s">
        <v>512</v>
      </c>
    </row>
    <row r="104" spans="20:20">
      <c r="T104" s="93" t="s">
        <v>513</v>
      </c>
    </row>
    <row r="105" spans="20:20">
      <c r="T105" s="93" t="s">
        <v>514</v>
      </c>
    </row>
    <row r="106" spans="20:20">
      <c r="T106" s="93" t="s">
        <v>617</v>
      </c>
    </row>
    <row r="107" spans="20:20">
      <c r="T107" s="93" t="s">
        <v>515</v>
      </c>
    </row>
    <row r="108" spans="20:20">
      <c r="T108" s="93" t="s">
        <v>618</v>
      </c>
    </row>
    <row r="109" spans="20:20">
      <c r="T109" s="93" t="s">
        <v>516</v>
      </c>
    </row>
    <row r="110" spans="20:20">
      <c r="T110" s="93" t="s">
        <v>517</v>
      </c>
    </row>
    <row r="111" spans="20:20">
      <c r="T111" s="93" t="s">
        <v>518</v>
      </c>
    </row>
    <row r="112" spans="20:20">
      <c r="T112" s="93" t="s">
        <v>519</v>
      </c>
    </row>
    <row r="113" spans="20:20">
      <c r="T113" s="93" t="s">
        <v>520</v>
      </c>
    </row>
    <row r="114" spans="20:20">
      <c r="T114" s="93" t="s">
        <v>1065</v>
      </c>
    </row>
    <row r="115" spans="20:20">
      <c r="T115" s="93" t="s">
        <v>521</v>
      </c>
    </row>
    <row r="116" spans="20:20">
      <c r="T116" s="93" t="s">
        <v>522</v>
      </c>
    </row>
    <row r="117" spans="20:20">
      <c r="T117" s="93" t="s">
        <v>523</v>
      </c>
    </row>
    <row r="118" spans="20:20">
      <c r="T118" s="93" t="s">
        <v>524</v>
      </c>
    </row>
    <row r="119" spans="20:20">
      <c r="T119" s="93" t="s">
        <v>525</v>
      </c>
    </row>
    <row r="120" spans="20:20">
      <c r="T120" s="93" t="s">
        <v>526</v>
      </c>
    </row>
    <row r="121" spans="20:20">
      <c r="T121" s="93" t="s">
        <v>527</v>
      </c>
    </row>
    <row r="122" spans="20:20">
      <c r="T122" s="93" t="s">
        <v>528</v>
      </c>
    </row>
    <row r="123" spans="20:20">
      <c r="T123" s="93" t="s">
        <v>619</v>
      </c>
    </row>
    <row r="124" spans="20:20">
      <c r="T124" s="93" t="s">
        <v>621</v>
      </c>
    </row>
    <row r="125" spans="20:20">
      <c r="T125" s="93" t="s">
        <v>529</v>
      </c>
    </row>
    <row r="126" spans="20:20">
      <c r="T126" s="93" t="s">
        <v>530</v>
      </c>
    </row>
    <row r="127" spans="20:20">
      <c r="T127" s="93" t="s">
        <v>531</v>
      </c>
    </row>
    <row r="128" spans="20:20">
      <c r="T128" s="93" t="s">
        <v>620</v>
      </c>
    </row>
    <row r="129" spans="20:20">
      <c r="T129" s="93" t="s">
        <v>532</v>
      </c>
    </row>
    <row r="130" spans="20:20">
      <c r="T130" s="93" t="s">
        <v>533</v>
      </c>
    </row>
    <row r="131" spans="20:20">
      <c r="T131" s="93" t="s">
        <v>534</v>
      </c>
    </row>
    <row r="132" spans="20:20">
      <c r="T132" s="93" t="s">
        <v>535</v>
      </c>
    </row>
    <row r="133" spans="20:20">
      <c r="T133" s="93" t="s">
        <v>536</v>
      </c>
    </row>
    <row r="134" spans="20:20">
      <c r="T134" s="93" t="s">
        <v>537</v>
      </c>
    </row>
    <row r="135" spans="20:20">
      <c r="T135" s="93" t="s">
        <v>538</v>
      </c>
    </row>
    <row r="136" spans="20:20">
      <c r="T136" s="93" t="s">
        <v>539</v>
      </c>
    </row>
    <row r="137" spans="20:20">
      <c r="T137" s="93" t="s">
        <v>540</v>
      </c>
    </row>
    <row r="138" spans="20:20">
      <c r="T138" s="93" t="s">
        <v>541</v>
      </c>
    </row>
    <row r="139" spans="20:20">
      <c r="T139" s="93" t="s">
        <v>542</v>
      </c>
    </row>
    <row r="140" spans="20:20">
      <c r="T140" s="93" t="s">
        <v>623</v>
      </c>
    </row>
    <row r="141" spans="20:20">
      <c r="T141" s="93" t="s">
        <v>543</v>
      </c>
    </row>
    <row r="142" spans="20:20">
      <c r="T142" s="93" t="s">
        <v>544</v>
      </c>
    </row>
    <row r="143" spans="20:20">
      <c r="T143" s="93" t="s">
        <v>545</v>
      </c>
    </row>
    <row r="144" spans="20:20">
      <c r="T144" s="93" t="s">
        <v>546</v>
      </c>
    </row>
    <row r="145" spans="20:20">
      <c r="T145" s="93" t="s">
        <v>547</v>
      </c>
    </row>
    <row r="146" spans="20:20">
      <c r="T146" s="93" t="s">
        <v>548</v>
      </c>
    </row>
    <row r="147" spans="20:20">
      <c r="T147" s="93" t="s">
        <v>549</v>
      </c>
    </row>
    <row r="148" spans="20:20">
      <c r="T148" s="93" t="s">
        <v>550</v>
      </c>
    </row>
    <row r="149" spans="20:20">
      <c r="T149" s="93" t="s">
        <v>551</v>
      </c>
    </row>
    <row r="150" spans="20:20">
      <c r="T150" s="93" t="s">
        <v>552</v>
      </c>
    </row>
    <row r="151" spans="20:20">
      <c r="T151" s="93" t="s">
        <v>1182</v>
      </c>
    </row>
    <row r="152" spans="20:20">
      <c r="T152" s="93" t="s">
        <v>553</v>
      </c>
    </row>
    <row r="153" spans="20:20">
      <c r="T153" s="93" t="s">
        <v>554</v>
      </c>
    </row>
    <row r="154" spans="20:20">
      <c r="T154" s="93" t="s">
        <v>555</v>
      </c>
    </row>
    <row r="155" spans="20:20">
      <c r="T155" s="93" t="s">
        <v>556</v>
      </c>
    </row>
    <row r="156" spans="20:20">
      <c r="T156" s="93" t="s">
        <v>557</v>
      </c>
    </row>
    <row r="157" spans="20:20">
      <c r="T157" s="93" t="s">
        <v>558</v>
      </c>
    </row>
    <row r="158" spans="20:20">
      <c r="T158" s="93" t="s">
        <v>1181</v>
      </c>
    </row>
    <row r="159" spans="20:20">
      <c r="T159" s="93" t="s">
        <v>1134</v>
      </c>
    </row>
    <row r="160" spans="20:20">
      <c r="T160" s="93" t="s">
        <v>559</v>
      </c>
    </row>
    <row r="161" spans="20:20">
      <c r="T161" s="93" t="s">
        <v>560</v>
      </c>
    </row>
    <row r="162" spans="20:20">
      <c r="T162" s="93" t="s">
        <v>561</v>
      </c>
    </row>
    <row r="163" spans="20:20">
      <c r="T163" s="93" t="s">
        <v>562</v>
      </c>
    </row>
    <row r="164" spans="20:20">
      <c r="T164" s="93" t="s">
        <v>563</v>
      </c>
    </row>
    <row r="165" spans="20:20">
      <c r="T165" s="93" t="s">
        <v>564</v>
      </c>
    </row>
    <row r="166" spans="20:20">
      <c r="T166" s="93" t="s">
        <v>565</v>
      </c>
    </row>
    <row r="167" spans="20:20">
      <c r="T167" s="93" t="s">
        <v>566</v>
      </c>
    </row>
    <row r="168" spans="20:20">
      <c r="T168" s="93" t="s">
        <v>567</v>
      </c>
    </row>
    <row r="169" spans="20:20">
      <c r="T169" s="93" t="s">
        <v>568</v>
      </c>
    </row>
    <row r="170" spans="20:20">
      <c r="T170" s="93" t="s">
        <v>569</v>
      </c>
    </row>
    <row r="171" spans="20:20">
      <c r="T171" s="93" t="s">
        <v>570</v>
      </c>
    </row>
    <row r="172" spans="20:20">
      <c r="T172" s="93" t="s">
        <v>571</v>
      </c>
    </row>
    <row r="173" spans="20:20">
      <c r="T173" s="93" t="s">
        <v>572</v>
      </c>
    </row>
    <row r="174" spans="20:20">
      <c r="T174" s="93" t="s">
        <v>573</v>
      </c>
    </row>
    <row r="175" spans="20:20">
      <c r="T175" s="93" t="s">
        <v>574</v>
      </c>
    </row>
    <row r="176" spans="20:20">
      <c r="T176" s="93" t="s">
        <v>575</v>
      </c>
    </row>
    <row r="177" spans="20:20">
      <c r="T177" s="93" t="s">
        <v>576</v>
      </c>
    </row>
    <row r="178" spans="20:20">
      <c r="T178" s="93" t="s">
        <v>577</v>
      </c>
    </row>
    <row r="179" spans="20:20">
      <c r="T179" s="93" t="s">
        <v>578</v>
      </c>
    </row>
    <row r="180" spans="20:20">
      <c r="T180" s="93" t="s">
        <v>579</v>
      </c>
    </row>
    <row r="181" spans="20:20">
      <c r="T181" s="93" t="s">
        <v>626</v>
      </c>
    </row>
    <row r="182" spans="20:20">
      <c r="T182" s="93" t="s">
        <v>580</v>
      </c>
    </row>
    <row r="183" spans="20:20">
      <c r="T183" s="93" t="s">
        <v>581</v>
      </c>
    </row>
    <row r="184" spans="20:20">
      <c r="T184" s="93" t="s">
        <v>583</v>
      </c>
    </row>
    <row r="185" spans="20:20">
      <c r="T185" s="93" t="s">
        <v>582</v>
      </c>
    </row>
    <row r="186" spans="20:20">
      <c r="T186" s="93" t="s">
        <v>584</v>
      </c>
    </row>
    <row r="187" spans="20:20">
      <c r="T187" s="93" t="s">
        <v>585</v>
      </c>
    </row>
    <row r="188" spans="20:20">
      <c r="T188" s="93" t="s">
        <v>586</v>
      </c>
    </row>
    <row r="189" spans="20:20">
      <c r="T189" s="93" t="s">
        <v>587</v>
      </c>
    </row>
    <row r="190" spans="20:20">
      <c r="T190" s="93" t="s">
        <v>1183</v>
      </c>
    </row>
    <row r="191" spans="20:20">
      <c r="T191" s="93" t="s">
        <v>588</v>
      </c>
    </row>
    <row r="192" spans="20:20">
      <c r="T192" s="93" t="s">
        <v>589</v>
      </c>
    </row>
    <row r="193" spans="20:20">
      <c r="T193" s="93" t="s">
        <v>590</v>
      </c>
    </row>
    <row r="194" spans="20:20">
      <c r="T194" s="93" t="s">
        <v>591</v>
      </c>
    </row>
    <row r="195" spans="20:20">
      <c r="T195" s="93" t="s">
        <v>592</v>
      </c>
    </row>
    <row r="196" spans="20:20">
      <c r="T196" s="93" t="s">
        <v>593</v>
      </c>
    </row>
    <row r="197" spans="20:20">
      <c r="T197" s="93" t="s">
        <v>594</v>
      </c>
    </row>
    <row r="198" spans="20:20">
      <c r="T198" s="93" t="s">
        <v>595</v>
      </c>
    </row>
    <row r="199" spans="20:20">
      <c r="T199" s="93"/>
    </row>
    <row r="200" spans="20:20">
      <c r="T200" s="93"/>
    </row>
    <row r="201" spans="20:20">
      <c r="T201" s="93"/>
    </row>
    <row r="202" spans="20:20">
      <c r="T202" s="93"/>
    </row>
  </sheetData>
  <sortState ref="T2:T198">
    <sortCondition ref="T2:T198"/>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cols>
    <col min="3" max="3" width="32.7109375" customWidth="1"/>
    <col min="5" max="5" width="19.42578125" customWidth="1"/>
    <col min="6" max="6" width="22.42578125" customWidth="1"/>
    <col min="7" max="7" width="25" customWidth="1"/>
    <col min="8" max="8" width="26.5703125" customWidth="1"/>
  </cols>
  <sheetData>
    <row r="2" spans="3:8">
      <c r="C2" s="228" t="s">
        <v>596</v>
      </c>
      <c r="D2" s="228" t="s">
        <v>637</v>
      </c>
      <c r="E2" s="228" t="s">
        <v>634</v>
      </c>
      <c r="F2" s="228" t="s">
        <v>635</v>
      </c>
      <c r="G2" s="228" t="s">
        <v>636</v>
      </c>
      <c r="H2" s="228" t="s">
        <v>638</v>
      </c>
    </row>
    <row r="3" spans="3:8">
      <c r="C3" t="str">
        <f>'Cover sheet'!C3:G3</f>
        <v>Georgia</v>
      </c>
      <c r="D3">
        <f>'Cover sheet'!B14:I14</f>
        <v>0</v>
      </c>
      <c r="E3">
        <f>'Cover sheet'!B18:I18</f>
        <v>0</v>
      </c>
      <c r="F3">
        <f>'Cover sheet'!B19:I19</f>
        <v>0</v>
      </c>
      <c r="G3" t="str">
        <f>'Cover sheet'!D8</f>
        <v>Others</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195"/>
  <sheetViews>
    <sheetView workbookViewId="0">
      <selection activeCell="B58" sqref="B58"/>
    </sheetView>
  </sheetViews>
  <sheetFormatPr defaultRowHeight="15"/>
  <cols>
    <col min="1" max="1" width="57.7109375" customWidth="1"/>
  </cols>
  <sheetData>
    <row r="1" spans="1:18">
      <c r="A1" t="s">
        <v>596</v>
      </c>
      <c r="B1">
        <v>2000</v>
      </c>
      <c r="C1">
        <v>2001</v>
      </c>
      <c r="D1">
        <v>2002</v>
      </c>
      <c r="E1">
        <v>2003</v>
      </c>
      <c r="F1">
        <v>2004</v>
      </c>
      <c r="G1">
        <v>2005</v>
      </c>
      <c r="H1">
        <v>2006</v>
      </c>
      <c r="I1">
        <v>2007</v>
      </c>
      <c r="J1">
        <v>2008</v>
      </c>
      <c r="K1">
        <v>2009</v>
      </c>
      <c r="L1">
        <v>2010</v>
      </c>
      <c r="M1">
        <v>2011</v>
      </c>
      <c r="N1">
        <v>2012</v>
      </c>
      <c r="O1">
        <v>2013</v>
      </c>
      <c r="P1">
        <v>2014</v>
      </c>
      <c r="Q1">
        <v>2015</v>
      </c>
      <c r="R1">
        <v>2016</v>
      </c>
    </row>
    <row r="2" spans="1:18" hidden="1">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row>
    <row r="3" spans="1:18" hidden="1">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88">
        <f>VLOOKUP(A3,'Fx rates update 2016'!$A$2:$U$223,20,0)</f>
        <v>61.143461541666703</v>
      </c>
      <c r="R3" s="288">
        <f>VLOOKUP(A3,'Fx rates update 2016'!$A$2:$U$223,21,0)</f>
        <v>61.143461541666703</v>
      </c>
    </row>
    <row r="4" spans="1:18" hidden="1">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88">
        <f>VLOOKUP(A4,'Fx rates update 2016'!$A$2:$U$223,20,0)</f>
        <v>120.060701665019</v>
      </c>
      <c r="R4" s="288">
        <f>VLOOKUP(A4,'Fx rates update 2016'!$A$2:$U$223,21,0)</f>
        <v>120.060701665019</v>
      </c>
    </row>
    <row r="5" spans="1:18" hidden="1">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88">
        <f>VLOOKUP(A5,'Fx rates update 2016'!$A$2:$U$223,20,0)</f>
        <v>125.96083044733</v>
      </c>
      <c r="R5" s="288">
        <f>VLOOKUP(A5,'Fx rates update 2016'!$A$2:$U$223,21,0)</f>
        <v>125.96083044733</v>
      </c>
    </row>
    <row r="6" spans="1:18" hidden="1">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88">
        <f>VLOOKUP(A6,'Fx rates update 2016'!$A$2:$U$223,20,0)</f>
        <v>3.6724999999999999</v>
      </c>
      <c r="R6" s="288">
        <f>VLOOKUP(A6,'Fx rates update 2016'!$A$2:$U$223,21,0)</f>
        <v>3.6724999999999999</v>
      </c>
    </row>
    <row r="7" spans="1:18" hidden="1">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88">
        <f>VLOOKUP(A7,'Fx rates update 2016'!$A$2:$U$223,20,0)</f>
        <v>9.2331855247242896</v>
      </c>
      <c r="R7" s="288">
        <f>VLOOKUP(A7,'Fx rates update 2016'!$A$2:$U$223,21,0)</f>
        <v>9.2331855247242896</v>
      </c>
    </row>
    <row r="8" spans="1:18" hidden="1">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88">
        <f>VLOOKUP(A8,'Fx rates update 2016'!$A$2:$U$223,20,0)</f>
        <v>477.91830657609898</v>
      </c>
      <c r="R8" s="288">
        <f>VLOOKUP(A8,'Fx rates update 2016'!$A$2:$U$223,21,0)</f>
        <v>477.91830657609898</v>
      </c>
    </row>
    <row r="9" spans="1:18" hidden="1">
      <c r="A9" t="s">
        <v>433</v>
      </c>
      <c r="B9">
        <v>2.7</v>
      </c>
      <c r="C9">
        <v>2.7</v>
      </c>
      <c r="D9">
        <v>2.7</v>
      </c>
      <c r="E9">
        <v>2.7</v>
      </c>
      <c r="F9">
        <v>2.7</v>
      </c>
      <c r="G9">
        <v>2.7</v>
      </c>
      <c r="H9">
        <v>2.7</v>
      </c>
      <c r="I9">
        <v>2.7</v>
      </c>
      <c r="J9">
        <v>2.7</v>
      </c>
      <c r="K9">
        <v>2.7</v>
      </c>
      <c r="L9">
        <v>2.7</v>
      </c>
      <c r="M9">
        <v>2.7</v>
      </c>
      <c r="N9">
        <v>2.7</v>
      </c>
      <c r="O9">
        <v>2.7</v>
      </c>
      <c r="P9">
        <v>2.7</v>
      </c>
      <c r="Q9" s="288">
        <f>VLOOKUP(A9,'Fx rates update 2016'!$A$2:$U$223,20,0)</f>
        <v>2.7</v>
      </c>
      <c r="R9" s="288">
        <f>VLOOKUP(A9,'Fx rates update 2016'!$A$2:$U$223,21,0)</f>
        <v>2.7</v>
      </c>
    </row>
    <row r="10" spans="1:18" hidden="1">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88">
        <f>VLOOKUP(A10,'Fx rates update 2016'!$A$2:$U$223,20,0)</f>
        <v>1.33109026245502</v>
      </c>
      <c r="R10" s="288">
        <f>VLOOKUP(A10,'Fx rates update 2016'!$A$2:$U$223,21,0)</f>
        <v>1.33109026245502</v>
      </c>
    </row>
    <row r="11" spans="1:18" hidden="1">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88">
        <f>VLOOKUP(A11,'Fx rates update 2016'!$A$2:$U$223,20,0)</f>
        <v>1.0245638185505901</v>
      </c>
      <c r="R11" s="288">
        <f>VLOOKUP(A11,'Fx rates update 2016'!$A$2:$U$223,21,0)</f>
        <v>1.0245638185505901</v>
      </c>
    </row>
    <row r="12" spans="1:18" hidden="1">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88">
        <f>VLOOKUP(A12,'Fx rates update 2016'!$A$2:$U$223,20,0)</f>
        <v>1571.8983333333299</v>
      </c>
      <c r="R12" s="288">
        <f>VLOOKUP(A12,'Fx rates update 2016'!$A$2:$U$223,21,0)</f>
        <v>1571.8983333333299</v>
      </c>
    </row>
    <row r="13" spans="1:18" hidden="1">
      <c r="A13" t="s">
        <v>443</v>
      </c>
      <c r="Q13" s="288"/>
      <c r="R13" s="288" t="str">
        <f>VLOOKUP(A13,'Fx rates update 2016'!$A$2:$U$223,21,0)</f>
        <v/>
      </c>
    </row>
    <row r="14" spans="1:18" hidden="1">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88">
        <f>VLOOKUP(A14,'Fx rates update 2016'!$A$2:$U$223,20,0)</f>
        <v>591.44950750132796</v>
      </c>
      <c r="R14" s="288">
        <f>VLOOKUP(A14,'Fx rates update 2016'!$A$2:$U$223,21,0)</f>
        <v>591.44950750132796</v>
      </c>
    </row>
    <row r="15" spans="1:18" hidden="1">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88">
        <f>VLOOKUP(A15,'Fx rates update 2016'!$A$2:$U$223,20,0)</f>
        <v>591.44950750132796</v>
      </c>
      <c r="R15" s="288">
        <f>VLOOKUP(A15,'Fx rates update 2016'!$A$2:$U$223,21,0)</f>
        <v>591.44950750132796</v>
      </c>
    </row>
    <row r="16" spans="1:18" hidden="1">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88">
        <f>VLOOKUP(A16,'Fx rates update 2016'!$A$2:$U$223,20,0)</f>
        <v>77.946908333333297</v>
      </c>
      <c r="R16" s="288">
        <f>VLOOKUP(A16,'Fx rates update 2016'!$A$2:$U$223,21,0)</f>
        <v>77.946908333333297</v>
      </c>
    </row>
    <row r="17" spans="1:18" hidden="1">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88">
        <f>VLOOKUP(A17,'Fx rates update 2016'!$A$2:$U$223,20,0)</f>
        <v>1.7644</v>
      </c>
      <c r="R17" s="288">
        <f>VLOOKUP(A17,'Fx rates update 2016'!$A$2:$U$223,21,0)</f>
        <v>1.7644</v>
      </c>
    </row>
    <row r="18" spans="1:18" hidden="1">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88">
        <f>VLOOKUP(A18,'Fx rates update 2016'!$A$2:$U$223,20,0)</f>
        <v>1.76349164694686</v>
      </c>
      <c r="R18" s="288">
        <f>VLOOKUP(A18,'Fx rates update 2016'!$A$2:$U$223,21,0)</f>
        <v>1.76349164694686</v>
      </c>
    </row>
    <row r="19" spans="1:18" hidden="1">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88">
        <f>VLOOKUP(A19,'Fx rates update 2016'!$A$2:$U$223,20,0)</f>
        <v>1.5925988333333301</v>
      </c>
      <c r="R19" s="288">
        <f>VLOOKUP(A19,'Fx rates update 2016'!$A$2:$U$223,21,0)</f>
        <v>1.5925988333333301</v>
      </c>
    </row>
    <row r="20" spans="1:18" hidden="1">
      <c r="A20" t="s">
        <v>444</v>
      </c>
      <c r="B20">
        <v>2</v>
      </c>
      <c r="C20">
        <v>2</v>
      </c>
      <c r="D20">
        <v>2</v>
      </c>
      <c r="E20">
        <v>2</v>
      </c>
      <c r="F20">
        <v>2</v>
      </c>
      <c r="G20">
        <v>2</v>
      </c>
      <c r="H20">
        <v>2</v>
      </c>
      <c r="I20">
        <v>2</v>
      </c>
      <c r="J20">
        <v>2</v>
      </c>
      <c r="K20">
        <v>2</v>
      </c>
      <c r="L20">
        <v>2</v>
      </c>
      <c r="M20">
        <v>2</v>
      </c>
      <c r="N20">
        <v>2</v>
      </c>
      <c r="O20">
        <v>2</v>
      </c>
      <c r="P20">
        <v>2</v>
      </c>
      <c r="Q20" s="288">
        <f>VLOOKUP(A20,'Fx rates update 2016'!$A$2:$U$223,20,0)</f>
        <v>2</v>
      </c>
      <c r="R20" s="288">
        <f>VLOOKUP(A20,'Fx rates update 2016'!$A$2:$U$223,21,0)</f>
        <v>2</v>
      </c>
    </row>
    <row r="21" spans="1:18" hidden="1">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88">
        <f>VLOOKUP(A21,'Fx rates update 2016'!$A$2:$U$223,20,0)</f>
        <v>6.91</v>
      </c>
      <c r="R21" s="288">
        <f>VLOOKUP(A21,'Fx rates update 2016'!$A$2:$U$223,21,0)</f>
        <v>6.91</v>
      </c>
    </row>
    <row r="22" spans="1:18" hidden="1">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88">
        <f>VLOOKUP(A22,'Fx rates update 2016'!$A$2:$U$223,20,0)</f>
        <v>3.3269043827687899</v>
      </c>
      <c r="R22" s="288">
        <f>VLOOKUP(A22,'Fx rates update 2016'!$A$2:$U$223,21,0)</f>
        <v>3.3269043827687899</v>
      </c>
    </row>
    <row r="23" spans="1:18" hidden="1">
      <c r="A23" t="s">
        <v>441</v>
      </c>
      <c r="B23">
        <v>2</v>
      </c>
      <c r="C23">
        <v>2</v>
      </c>
      <c r="D23">
        <v>2</v>
      </c>
      <c r="E23">
        <v>2</v>
      </c>
      <c r="F23">
        <v>2</v>
      </c>
      <c r="G23">
        <v>2</v>
      </c>
      <c r="H23">
        <v>2</v>
      </c>
      <c r="I23">
        <v>2</v>
      </c>
      <c r="J23">
        <v>2</v>
      </c>
      <c r="K23">
        <v>2</v>
      </c>
      <c r="L23">
        <v>2</v>
      </c>
      <c r="M23">
        <v>2</v>
      </c>
      <c r="N23">
        <v>2</v>
      </c>
      <c r="O23">
        <v>2</v>
      </c>
      <c r="Q23" s="288">
        <f>VLOOKUP(A23,'Fx rates update 2016'!$A$2:$U$223,20,0)</f>
        <v>2</v>
      </c>
      <c r="R23" s="288">
        <f>VLOOKUP(A23,'Fx rates update 2016'!$A$2:$U$223,21,0)</f>
        <v>2</v>
      </c>
    </row>
    <row r="24" spans="1:18" hidden="1">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88">
        <f>VLOOKUP(A24,'Fx rates update 2016'!$A$2:$U$223,20,0)</f>
        <v>64.151944463278596</v>
      </c>
      <c r="R24" s="288">
        <f>VLOOKUP(A24,'Fx rates update 2016'!$A$2:$U$223,21,0)</f>
        <v>64.151944463278596</v>
      </c>
    </row>
    <row r="25" spans="1:18" hidden="1">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88">
        <f>VLOOKUP(A25,'Fx rates update 2016'!$A$2:$U$223,20,0)</f>
        <v>10.126341666666701</v>
      </c>
      <c r="R25" s="288">
        <f>VLOOKUP(A25,'Fx rates update 2016'!$A$2:$U$223,21,0)</f>
        <v>10.126341666666701</v>
      </c>
    </row>
    <row r="26" spans="1:18" hidden="1">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88">
        <f>VLOOKUP(A26,'Fx rates update 2016'!$A$2:$U$223,20,0)</f>
        <v>591.44950750132796</v>
      </c>
      <c r="R26" s="288">
        <f>VLOOKUP(A26,'Fx rates update 2016'!$A$2:$U$223,21,0)</f>
        <v>591.44950750132796</v>
      </c>
    </row>
    <row r="27" spans="1:18" hidden="1">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88">
        <f>VLOOKUP(A27,'Fx rates update 2016'!$A$2:$U$223,20,0)</f>
        <v>1.2790978956229</v>
      </c>
      <c r="R27" s="288">
        <f>VLOOKUP(A27,'Fx rates update 2016'!$A$2:$U$223,21,0)</f>
        <v>1.2790978956229</v>
      </c>
    </row>
    <row r="28" spans="1:18" hidden="1">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88">
        <f>VLOOKUP(A28,'Fx rates update 2016'!$A$2:$U$223,20,0)</f>
        <v>0.96238132800435405</v>
      </c>
      <c r="R28" s="288">
        <f>VLOOKUP(A28,'Fx rates update 2016'!$A$2:$U$223,21,0)</f>
        <v>0.96238132800435405</v>
      </c>
    </row>
    <row r="29" spans="1:18" hidden="1">
      <c r="A29" t="s">
        <v>599</v>
      </c>
      <c r="Q29" s="288"/>
      <c r="R29" s="288" t="str">
        <f>VLOOKUP(A29,'Fx rates update 2016'!$A$2:$U$223,21,0)</f>
        <v/>
      </c>
    </row>
    <row r="30" spans="1:18" hidden="1">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88">
        <f>VLOOKUP(A30,'Fx rates update 2016'!$A$2:$U$223,20,0)</f>
        <v>654.12408425419596</v>
      </c>
      <c r="R30" s="288">
        <f>VLOOKUP(A30,'Fx rates update 2016'!$A$2:$U$223,21,0)</f>
        <v>654.12408425419596</v>
      </c>
    </row>
    <row r="31" spans="1:18" hidden="1">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88">
        <f>VLOOKUP(A31,'Fx rates update 2016'!$A$2:$U$223,20,0)</f>
        <v>6.22748867298455</v>
      </c>
      <c r="R31" s="288">
        <f>VLOOKUP(A31,'Fx rates update 2016'!$A$2:$U$223,21,0)</f>
        <v>6.22748867298455</v>
      </c>
    </row>
    <row r="32" spans="1:18">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88">
        <f>VLOOKUP(A32,'Fx rates update 2016'!$A$2:$U$223,20,0)</f>
        <v>591.44950750132796</v>
      </c>
      <c r="R32" s="288">
        <f>VLOOKUP(A32,'Fx rates update 2016'!$A$2:$U$223,21,0)</f>
        <v>591.44950750132796</v>
      </c>
    </row>
    <row r="33" spans="1:18" hidden="1">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88">
        <f>VLOOKUP(A33,'Fx rates update 2016'!$A$2:$U$223,20,0)</f>
        <v>591.44950750132796</v>
      </c>
      <c r="R33" s="288">
        <f>VLOOKUP(A33,'Fx rates update 2016'!$A$2:$U$223,21,0)</f>
        <v>591.44950750132796</v>
      </c>
    </row>
    <row r="34" spans="1:18">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88">
        <f>VLOOKUP(A34,'Fx rates update 2016'!$A$2:$U$223,20,0)</f>
        <v>591.44950750132796</v>
      </c>
      <c r="R34" s="288">
        <f>VLOOKUP(A34,'Fx rates update 2016'!$A$2:$U$223,21,0)</f>
        <v>591.44950750132796</v>
      </c>
    </row>
    <row r="35" spans="1:18" hidden="1">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88">
        <f>VLOOKUP(A35,'Fx rates update 2016'!$A$2:$U$223,20,0)</f>
        <v>2741.88085479965</v>
      </c>
      <c r="R35" s="288">
        <f>VLOOKUP(A35,'Fx rates update 2016'!$A$2:$U$223,21,0)</f>
        <v>2741.88085479965</v>
      </c>
    </row>
    <row r="36" spans="1:18" hidden="1">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88">
        <f>VLOOKUP(A36,'Fx rates update 2016'!$A$2:$U$223,20,0)</f>
        <v>443.58735604073598</v>
      </c>
      <c r="R36" s="288">
        <f>VLOOKUP(A36,'Fx rates update 2016'!$A$2:$U$223,21,0)</f>
        <v>443.58735604073598</v>
      </c>
    </row>
    <row r="37" spans="1:18">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88">
        <f>VLOOKUP(A37,'Fx rates update 2016'!$A$2:$U$223,20,0)</f>
        <v>99.425933700183606</v>
      </c>
      <c r="R37" s="288">
        <f>VLOOKUP(A37,'Fx rates update 2016'!$A$2:$U$223,21,0)</f>
        <v>99.425933700183606</v>
      </c>
    </row>
    <row r="38" spans="1:18" hidden="1">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88">
        <f>VLOOKUP(A38,'Fx rates update 2016'!$A$2:$U$223,20,0)</f>
        <v>534.56576996927799</v>
      </c>
      <c r="R38" s="288">
        <f>VLOOKUP(A38,'Fx rates update 2016'!$A$2:$U$223,21,0)</f>
        <v>534.56576996927799</v>
      </c>
    </row>
    <row r="39" spans="1:18">
      <c r="A39" t="s">
        <v>466</v>
      </c>
      <c r="Q39" s="288"/>
      <c r="R39" s="288" t="str">
        <f>VLOOKUP(A39,'Fx rates update 2016'!$A$2:$U$223,21,0)</f>
        <v/>
      </c>
    </row>
    <row r="40" spans="1:18" hidden="1">
      <c r="A40" t="s">
        <v>600</v>
      </c>
      <c r="Q40" s="288">
        <f>VLOOKUP(A40,'Fx rates update 2016'!$A$2:$U$223,20,0)</f>
        <v>1.79</v>
      </c>
      <c r="R40" s="288">
        <f>VLOOKUP(A40,'Fx rates update 2016'!$A$2:$U$223,21,0)</f>
        <v>1.79</v>
      </c>
    </row>
    <row r="41" spans="1:18">
      <c r="A41" t="s">
        <v>601</v>
      </c>
      <c r="Q41" s="288"/>
      <c r="R41" s="288" t="str">
        <f>VLOOKUP(A41,'Fx rates update 2016'!$A$2:$U$223,21,0)</f>
        <v/>
      </c>
    </row>
    <row r="42" spans="1:18">
      <c r="A42" t="s">
        <v>602</v>
      </c>
      <c r="B42">
        <v>0.62240911666666698</v>
      </c>
      <c r="C42">
        <v>0.64310702615833304</v>
      </c>
      <c r="D42">
        <v>0.61065998966666701</v>
      </c>
      <c r="E42">
        <v>0.51744326166666699</v>
      </c>
      <c r="F42">
        <v>0.46860055225000002</v>
      </c>
      <c r="G42">
        <v>0.46407050716166698</v>
      </c>
      <c r="H42">
        <v>0.45891594691666698</v>
      </c>
      <c r="I42">
        <v>0.42612499999999998</v>
      </c>
      <c r="Q42" s="288"/>
      <c r="R42" s="288" t="str">
        <f>VLOOKUP(A42,'Fx rates update 2016'!$A$2:$U$223,21,0)</f>
        <v/>
      </c>
    </row>
    <row r="43" spans="1:18" hidden="1">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88">
        <f>VLOOKUP(A43,'Fx rates update 2016'!$A$2:$U$223,20,0)</f>
        <v>24.598749999999999</v>
      </c>
      <c r="R43" s="288">
        <f>VLOOKUP(A43,'Fx rates update 2016'!$A$2:$U$223,21,0)</f>
        <v>24.598749999999999</v>
      </c>
    </row>
    <row r="44" spans="1:18">
      <c r="A44" t="s">
        <v>603</v>
      </c>
      <c r="Q44" s="288"/>
      <c r="R44" s="288" t="str">
        <f>VLOOKUP(A44,'Fx rates update 2016'!$A$2:$U$223,21,0)</f>
        <v/>
      </c>
    </row>
    <row r="45" spans="1:18" hidden="1">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88">
        <f>VLOOKUP(A45,'Fx rates update 2016'!$A$2:$U$223,20,0)</f>
        <v>177.72</v>
      </c>
      <c r="R45" s="288">
        <f>VLOOKUP(A45,'Fx rates update 2016'!$A$2:$U$223,21,0)</f>
        <v>177.72</v>
      </c>
    </row>
    <row r="46" spans="1:18" hidden="1">
      <c r="A46" t="s">
        <v>471</v>
      </c>
      <c r="B46">
        <v>2.7</v>
      </c>
      <c r="C46">
        <v>2.7</v>
      </c>
      <c r="D46">
        <v>2.7</v>
      </c>
      <c r="E46">
        <v>2.7</v>
      </c>
      <c r="F46">
        <v>2.7</v>
      </c>
      <c r="G46">
        <v>2.7</v>
      </c>
      <c r="H46">
        <v>2.7</v>
      </c>
      <c r="I46">
        <v>2.7</v>
      </c>
      <c r="J46">
        <v>2.7</v>
      </c>
      <c r="K46">
        <v>2.7</v>
      </c>
      <c r="L46">
        <v>2.7</v>
      </c>
      <c r="M46">
        <v>2.7</v>
      </c>
      <c r="N46">
        <v>2.7</v>
      </c>
      <c r="O46">
        <v>2.7</v>
      </c>
      <c r="P46">
        <v>2.7</v>
      </c>
      <c r="Q46" s="288">
        <f>VLOOKUP(A46,'Fx rates update 2016'!$A$2:$U$223,20,0)</f>
        <v>2.7</v>
      </c>
      <c r="R46" s="288">
        <f>VLOOKUP(A46,'Fx rates update 2016'!$A$2:$U$223,21,0)</f>
        <v>2.7</v>
      </c>
    </row>
    <row r="47" spans="1:18" hidden="1">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88">
        <f>VLOOKUP(A47,'Fx rates update 2016'!$A$2:$U$223,20,0)</f>
        <v>6.7279068312963002</v>
      </c>
      <c r="R47" s="288">
        <f>VLOOKUP(A47,'Fx rates update 2016'!$A$2:$U$223,21,0)</f>
        <v>6.7279068312963002</v>
      </c>
    </row>
    <row r="48" spans="1:18" hidden="1">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88">
        <f>VLOOKUP(A48,'Fx rates update 2016'!$A$2:$U$223,20,0)</f>
        <v>45.051697688397802</v>
      </c>
      <c r="R48" s="288">
        <f>VLOOKUP(A48,'Fx rates update 2016'!$A$2:$U$223,21,0)</f>
        <v>45.051697688397802</v>
      </c>
    </row>
    <row r="49" spans="1:18" hidden="1">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88">
        <f>VLOOKUP(A49,'Fx rates update 2016'!$A$2:$U$223,20,0)</f>
        <v>100.69143333333299</v>
      </c>
      <c r="R49" s="288">
        <f>VLOOKUP(A49,'Fx rates update 2016'!$A$2:$U$223,21,0)</f>
        <v>100.69143333333299</v>
      </c>
    </row>
    <row r="50" spans="1:18">
      <c r="A50" t="s">
        <v>473</v>
      </c>
      <c r="Q50" s="288"/>
      <c r="R50" s="288" t="str">
        <f>VLOOKUP(A50,'Fx rates update 2016'!$A$2:$U$223,21,0)</f>
        <v/>
      </c>
    </row>
    <row r="51" spans="1:18">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88">
        <f>VLOOKUP(A51,'Fx rates update 2016'!$A$2:$U$223,20,0)</f>
        <v>7.6912583333333302</v>
      </c>
      <c r="R51" s="288">
        <f>VLOOKUP(A51,'Fx rates update 2016'!$A$2:$U$223,21,0)</f>
        <v>7.6912583333333302</v>
      </c>
    </row>
    <row r="52" spans="1:18">
      <c r="A52" t="s">
        <v>477</v>
      </c>
      <c r="B52">
        <v>9.625</v>
      </c>
      <c r="C52">
        <v>11.3094520833333</v>
      </c>
      <c r="D52">
        <v>13.958194166666701</v>
      </c>
      <c r="E52">
        <v>13.877890583333301</v>
      </c>
      <c r="F52">
        <v>13.7875</v>
      </c>
      <c r="G52">
        <v>15.3679166666667</v>
      </c>
      <c r="H52">
        <v>15.375</v>
      </c>
      <c r="I52">
        <v>15.375</v>
      </c>
      <c r="J52">
        <v>15.375</v>
      </c>
      <c r="K52">
        <v>15.375</v>
      </c>
      <c r="L52">
        <v>15.375</v>
      </c>
      <c r="M52">
        <v>15.375</v>
      </c>
      <c r="Q52" s="288"/>
      <c r="R52" s="288" t="str">
        <f>VLOOKUP(A52,'Fx rates update 2016'!$A$2:$U$223,21,0)</f>
        <v/>
      </c>
    </row>
    <row r="53" spans="1:18">
      <c r="A53" t="s">
        <v>562</v>
      </c>
      <c r="Q53" s="288"/>
      <c r="R53" s="288" t="str">
        <f>VLOOKUP(A53,'Fx rates update 2016'!$A$2:$U$223,21,0)</f>
        <v/>
      </c>
    </row>
    <row r="54" spans="1:18">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88"/>
      <c r="R54" s="288" t="str">
        <f>VLOOKUP(A54,'Fx rates update 2016'!$A$2:$U$223,21,0)</f>
        <v/>
      </c>
    </row>
    <row r="55" spans="1:18">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88"/>
      <c r="R55" s="288" t="str">
        <f>VLOOKUP(A55,'Fx rates update 2016'!$A$2:$U$223,21,0)</f>
        <v/>
      </c>
    </row>
    <row r="56" spans="1:18">
      <c r="A56" t="s">
        <v>605</v>
      </c>
      <c r="Q56" s="288"/>
      <c r="R56" s="288" t="str">
        <f>VLOOKUP(A56,'Fx rates update 2016'!$A$2:$U$223,21,0)</f>
        <v/>
      </c>
    </row>
    <row r="57" spans="1:18" hidden="1">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88">
        <f>VLOOKUP(A57,'Fx rates update 2016'!$A$2:$U$223,20,0)</f>
        <v>2.0976232326369302</v>
      </c>
      <c r="R57" s="288">
        <f>VLOOKUP(A57,'Fx rates update 2016'!$A$2:$U$223,21,0)</f>
        <v>2.0976232326369302</v>
      </c>
    </row>
    <row r="58" spans="1:18">
      <c r="A58" t="s">
        <v>606</v>
      </c>
      <c r="Q58" s="288"/>
      <c r="R58" s="288" t="str">
        <f>VLOOKUP(A58,'Fx rates update 2016'!$A$2:$U$223,21,0)</f>
        <v/>
      </c>
    </row>
    <row r="59" spans="1:18">
      <c r="A59" t="s">
        <v>607</v>
      </c>
      <c r="Q59" s="288"/>
      <c r="R59" s="288"/>
    </row>
    <row r="60" spans="1:18">
      <c r="A60" t="s">
        <v>520</v>
      </c>
      <c r="B60">
        <v>1</v>
      </c>
      <c r="C60">
        <v>1</v>
      </c>
      <c r="D60">
        <v>1</v>
      </c>
      <c r="E60">
        <v>1</v>
      </c>
      <c r="F60">
        <v>1</v>
      </c>
      <c r="G60">
        <v>1</v>
      </c>
      <c r="H60">
        <v>1</v>
      </c>
      <c r="I60">
        <v>1</v>
      </c>
      <c r="J60">
        <v>1</v>
      </c>
      <c r="K60">
        <v>1</v>
      </c>
      <c r="L60">
        <v>1</v>
      </c>
      <c r="M60">
        <v>1</v>
      </c>
      <c r="N60">
        <v>1</v>
      </c>
      <c r="O60">
        <v>1</v>
      </c>
      <c r="P60">
        <v>1</v>
      </c>
      <c r="Q60" s="288">
        <v>1</v>
      </c>
      <c r="R60" s="288">
        <v>1</v>
      </c>
    </row>
    <row r="61" spans="1:18" hidden="1">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88">
        <f>VLOOKUP(A61,'Fx rates update 2016'!$A$2:$U$223,20,0)</f>
        <v>591.44950750132796</v>
      </c>
      <c r="R61" s="288">
        <f>VLOOKUP(A61,'Fx rates update 2016'!$A$2:$U$223,21,0)</f>
        <v>591.44950750132796</v>
      </c>
    </row>
    <row r="62" spans="1:18" hidden="1">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88">
        <f>VLOOKUP(A62,'Fx rates update 2016'!$A$2:$U$223,20,0)</f>
        <v>0.65454547893142601</v>
      </c>
      <c r="R62" s="288">
        <f>VLOOKUP(A62,'Fx rates update 2016'!$A$2:$U$223,21,0)</f>
        <v>0.65454547893142601</v>
      </c>
    </row>
    <row r="63" spans="1:18" hidden="1">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88">
        <f>VLOOKUP(A63,'Fx rates update 2016'!$A$2:$U$223,20,0)</f>
        <v>2.2693416666666701</v>
      </c>
      <c r="R63" s="288">
        <f>VLOOKUP(A63,'Fx rates update 2016'!$A$2:$U$223,21,0)</f>
        <v>2.2693416666666701</v>
      </c>
    </row>
    <row r="64" spans="1:18">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88">
        <f>VLOOKUP(A64,'Fx rates update 2016'!$A$2:$U$223,20,0)</f>
        <v>1.9540500000000001</v>
      </c>
      <c r="R64" s="288">
        <f>VLOOKUP(A64,'Fx rates update 2016'!$A$2:$U$223,21,0)</f>
        <v>1.9540500000000001</v>
      </c>
    </row>
    <row r="65" spans="1:18" hidden="1">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88">
        <f>VLOOKUP(A65,'Fx rates update 2016'!$A$2:$U$223,20,0)</f>
        <v>7485.51674166667</v>
      </c>
      <c r="R65" s="288">
        <f>VLOOKUP(A65,'Fx rates update 2016'!$A$2:$U$223,21,0)</f>
        <v>7485.51674166667</v>
      </c>
    </row>
    <row r="66" spans="1:18">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88">
        <f>VLOOKUP(A66,'Fx rates update 2016'!$A$2:$U$223,20,0)</f>
        <v>41.7329616505126</v>
      </c>
      <c r="R66" s="288">
        <f>VLOOKUP(A66,'Fx rates update 2016'!$A$2:$U$223,21,0)</f>
        <v>41.7329616505126</v>
      </c>
    </row>
    <row r="67" spans="1:18" hidden="1">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88">
        <f>VLOOKUP(A67,'Fx rates update 2016'!$A$2:$U$223,20,0)</f>
        <v>591.44950750132796</v>
      </c>
      <c r="R67" s="288">
        <f>VLOOKUP(A67,'Fx rates update 2016'!$A$2:$U$223,21,0)</f>
        <v>591.44950750132796</v>
      </c>
    </row>
    <row r="68" spans="1:18" hidden="1">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88">
        <f>VLOOKUP(A68,'Fx rates update 2016'!$A$2:$U$223,20,0)</f>
        <v>591.44950750132796</v>
      </c>
      <c r="R68" s="288">
        <f>VLOOKUP(A68,'Fx rates update 2016'!$A$2:$U$223,21,0)</f>
        <v>591.44950750132796</v>
      </c>
    </row>
    <row r="69" spans="1:18">
      <c r="A69" t="s">
        <v>485</v>
      </c>
      <c r="B69">
        <v>365.39856083333302</v>
      </c>
      <c r="Q69" s="288"/>
      <c r="R69" s="288" t="str">
        <f>VLOOKUP(A69,'Fx rates update 2016'!$A$2:$U$223,21,0)</f>
        <v/>
      </c>
    </row>
    <row r="70" spans="1:18" hidden="1">
      <c r="A70" t="s">
        <v>486</v>
      </c>
      <c r="B70">
        <v>2.7</v>
      </c>
      <c r="C70">
        <v>2.7</v>
      </c>
      <c r="D70">
        <v>2.7</v>
      </c>
      <c r="E70">
        <v>2.7</v>
      </c>
      <c r="F70">
        <v>2.7</v>
      </c>
      <c r="G70">
        <v>2.7</v>
      </c>
      <c r="H70">
        <v>2.7</v>
      </c>
      <c r="I70">
        <v>2.7</v>
      </c>
      <c r="J70">
        <v>2.7</v>
      </c>
      <c r="K70">
        <v>2.7</v>
      </c>
      <c r="L70">
        <v>2.7</v>
      </c>
      <c r="M70">
        <v>2.7</v>
      </c>
      <c r="N70">
        <v>2.7</v>
      </c>
      <c r="O70">
        <v>2.7</v>
      </c>
      <c r="P70">
        <v>2.7</v>
      </c>
      <c r="Q70" s="288">
        <f>VLOOKUP(A70,'Fx rates update 2016'!$A$2:$U$223,20,0)</f>
        <v>2.7</v>
      </c>
      <c r="R70" s="288">
        <f>VLOOKUP(A70,'Fx rates update 2016'!$A$2:$U$223,21,0)</f>
        <v>2.7</v>
      </c>
    </row>
    <row r="71" spans="1:18">
      <c r="A71" t="s">
        <v>608</v>
      </c>
      <c r="Q71" s="288"/>
      <c r="R71" s="288" t="str">
        <f>VLOOKUP(A71,'Fx rates update 2016'!$A$2:$U$223,21,0)</f>
        <v/>
      </c>
    </row>
    <row r="72" spans="1:18" hidden="1">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88">
        <f>VLOOKUP(A72,'Fx rates update 2016'!$A$2:$U$223,20,0)</f>
        <v>7.6548150000000001</v>
      </c>
      <c r="R72" s="288">
        <f>VLOOKUP(A72,'Fx rates update 2016'!$A$2:$U$223,21,0)</f>
        <v>7.6548150000000001</v>
      </c>
    </row>
    <row r="73" spans="1:18">
      <c r="A73" t="s">
        <v>609</v>
      </c>
      <c r="Q73" s="288"/>
      <c r="R73" s="288" t="str">
        <f>VLOOKUP(A73,'Fx rates update 2016'!$A$2:$U$223,21,0)</f>
        <v/>
      </c>
    </row>
    <row r="74" spans="1:18" hidden="1">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88">
        <f>VLOOKUP(A74,'Fx rates update 2016'!$A$2:$U$223,20,0)</f>
        <v>206.5</v>
      </c>
      <c r="R74" s="288">
        <f>VLOOKUP(A74,'Fx rates update 2016'!$A$2:$U$223,21,0)</f>
        <v>206.5</v>
      </c>
    </row>
    <row r="75" spans="1:18">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88">
        <f>VLOOKUP(A75,'Fx rates update 2016'!$A$2:$U$223,20,0)</f>
        <v>7.7517500000000004</v>
      </c>
      <c r="R75" s="288">
        <f>VLOOKUP(A75,'Fx rates update 2016'!$A$2:$U$223,21,0)</f>
        <v>7.7517500000000004</v>
      </c>
    </row>
    <row r="76" spans="1:18">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88">
        <f>VLOOKUP(A76,'Fx rates update 2016'!$A$2:$U$223,20,0)</f>
        <v>19.502249512161502</v>
      </c>
      <c r="R76" s="288">
        <f>VLOOKUP(A76,'Fx rates update 2016'!$A$2:$U$223,21,0)</f>
        <v>19.502249512161502</v>
      </c>
    </row>
    <row r="77" spans="1:18">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88">
        <f>VLOOKUP(A77,'Fx rates update 2016'!$A$2:$U$223,20,0)</f>
        <v>6.8583037500000001</v>
      </c>
      <c r="R77" s="288">
        <f>VLOOKUP(A77,'Fx rates update 2016'!$A$2:$U$223,21,0)</f>
        <v>6.8583037500000001</v>
      </c>
    </row>
    <row r="78" spans="1:18" hidden="1">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88">
        <f>VLOOKUP(A78,'Fx rates update 2016'!$A$2:$U$223,20,0)</f>
        <v>50.706426673943902</v>
      </c>
      <c r="R78" s="288">
        <f>VLOOKUP(A78,'Fx rates update 2016'!$A$2:$U$223,21,0)</f>
        <v>50.706426673943902</v>
      </c>
    </row>
    <row r="79" spans="1:18" hidden="1">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88">
        <f>VLOOKUP(A79,'Fx rates update 2016'!$A$2:$U$223,20,0)</f>
        <v>279.33249999999998</v>
      </c>
      <c r="R79" s="288">
        <f>VLOOKUP(A79,'Fx rates update 2016'!$A$2:$U$223,21,0)</f>
        <v>279.33249999999998</v>
      </c>
    </row>
    <row r="80" spans="1:18" hidden="1">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88">
        <f>VLOOKUP(A80,'Fx rates update 2016'!$A$2:$U$223,20,0)</f>
        <v>13389.412936507901</v>
      </c>
      <c r="R80" s="288">
        <f>VLOOKUP(A80,'Fx rates update 2016'!$A$2:$U$223,21,0)</f>
        <v>13389.412936507901</v>
      </c>
    </row>
    <row r="81" spans="1:18" hidden="1">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88">
        <f>VLOOKUP(A81,'Fx rates update 2016'!$A$2:$U$223,20,0)</f>
        <v>64.151944463278596</v>
      </c>
      <c r="R81" s="288">
        <f>VLOOKUP(A81,'Fx rates update 2016'!$A$2:$U$223,21,0)</f>
        <v>64.151944463278596</v>
      </c>
    </row>
    <row r="82" spans="1:18">
      <c r="A82" t="s">
        <v>612</v>
      </c>
      <c r="Q82" s="288">
        <f>VLOOKUP(A82,'Fx rates update 2016'!$A$2:$U$223,20,0)</f>
        <v>0</v>
      </c>
      <c r="R82" s="288" t="str">
        <f>VLOOKUP(A82,'Fx rates update 2016'!$A$2:$U$223,21,0)</f>
        <v/>
      </c>
    </row>
    <row r="83" spans="1:18">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88">
        <f>VLOOKUP(A83,'Fx rates update 2016'!$A$2:$U$223,20,0)</f>
        <v>29011.491377053</v>
      </c>
      <c r="R83" s="288">
        <f>VLOOKUP(A83,'Fx rates update 2016'!$A$2:$U$223,21,0)</f>
        <v>29011.491377053</v>
      </c>
    </row>
    <row r="84" spans="1:18" hidden="1">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88">
        <f>VLOOKUP(A84,'Fx rates update 2016'!$A$2:$U$223,20,0)</f>
        <v>131.91870843143201</v>
      </c>
      <c r="R84" s="288">
        <f>VLOOKUP(A84,'Fx rates update 2016'!$A$2:$U$223,21,0)</f>
        <v>131.91870843143201</v>
      </c>
    </row>
    <row r="85" spans="1:18" hidden="1">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88">
        <f>VLOOKUP(A85,'Fx rates update 2016'!$A$2:$U$223,20,0)</f>
        <v>3.88683333333333</v>
      </c>
      <c r="R85" s="288">
        <f>VLOOKUP(A85,'Fx rates update 2016'!$A$2:$U$223,21,0)</f>
        <v>3.88683333333333</v>
      </c>
    </row>
    <row r="86" spans="1:18">
      <c r="A86" t="s">
        <v>496</v>
      </c>
      <c r="Q86" s="288">
        <f>VLOOKUP(A86,'Fx rates update 2016'!$A$2:$U$223,20,0)</f>
        <v>0</v>
      </c>
      <c r="R86" s="288" t="str">
        <f>VLOOKUP(A86,'Fx rates update 2016'!$A$2:$U$223,21,0)</f>
        <v/>
      </c>
    </row>
    <row r="87" spans="1:18" hidden="1">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88">
        <f>VLOOKUP(A87,'Fx rates update 2016'!$A$2:$U$223,20,0)</f>
        <v>116.89759018162501</v>
      </c>
      <c r="R87" s="288">
        <f>VLOOKUP(A87,'Fx rates update 2016'!$A$2:$U$223,21,0)</f>
        <v>116.89759018162501</v>
      </c>
    </row>
    <row r="88" spans="1:18" hidden="1">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88">
        <f>VLOOKUP(A88,'Fx rates update 2016'!$A$2:$U$223,20,0)</f>
        <v>0.71</v>
      </c>
      <c r="R88" s="288">
        <f>VLOOKUP(A88,'Fx rates update 2016'!$A$2:$U$223,21,0)</f>
        <v>0.71</v>
      </c>
    </row>
    <row r="89" spans="1:18" hidden="1">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88">
        <f>VLOOKUP(A89,'Fx rates update 2016'!$A$2:$U$223,20,0)</f>
        <v>121.044025684011</v>
      </c>
      <c r="R89" s="288">
        <f>VLOOKUP(A89,'Fx rates update 2016'!$A$2:$U$223,21,0)</f>
        <v>121.044025684011</v>
      </c>
    </row>
    <row r="90" spans="1:18" hidden="1">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88">
        <f>VLOOKUP(A90,'Fx rates update 2016'!$A$2:$U$223,20,0)</f>
        <v>221.72833333333301</v>
      </c>
      <c r="R90" s="288">
        <f>VLOOKUP(A90,'Fx rates update 2016'!$A$2:$U$223,21,0)</f>
        <v>221.72833333333301</v>
      </c>
    </row>
    <row r="91" spans="1:18" hidden="1">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88">
        <f>VLOOKUP(A91,'Fx rates update 2016'!$A$2:$U$223,20,0)</f>
        <v>98.178453326527105</v>
      </c>
      <c r="R91" s="288">
        <f>VLOOKUP(A91,'Fx rates update 2016'!$A$2:$U$223,21,0)</f>
        <v>98.178453326527105</v>
      </c>
    </row>
    <row r="92" spans="1:18">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88">
        <f>VLOOKUP(A92,'Fx rates update 2016'!$A$2:$U$223,20,0)</f>
        <v>64.462108272529406</v>
      </c>
      <c r="R92" s="288">
        <f>VLOOKUP(A92,'Fx rates update 2016'!$A$2:$U$223,21,0)</f>
        <v>64.462108272529406</v>
      </c>
    </row>
    <row r="93" spans="1:18" hidden="1">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88">
        <f>VLOOKUP(A93,'Fx rates update 2016'!$A$2:$U$223,20,0)</f>
        <v>4067.75</v>
      </c>
      <c r="R93" s="288">
        <f>VLOOKUP(A93,'Fx rates update 2016'!$A$2:$U$223,21,0)</f>
        <v>4067.75</v>
      </c>
    </row>
    <row r="94" spans="1:18" hidden="1">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88">
        <f>VLOOKUP(A94,'Fx rates update 2016'!$A$2:$U$223,20,0)</f>
        <v>1.33109026245502</v>
      </c>
      <c r="R94" s="288">
        <f>VLOOKUP(A94,'Fx rates update 2016'!$A$2:$U$223,21,0)</f>
        <v>1.33109026245502</v>
      </c>
    </row>
    <row r="95" spans="1:18">
      <c r="A95" t="s">
        <v>549</v>
      </c>
      <c r="B95">
        <v>2.7</v>
      </c>
      <c r="C95">
        <v>2.7</v>
      </c>
      <c r="D95">
        <v>2.7</v>
      </c>
      <c r="E95">
        <v>2.7</v>
      </c>
      <c r="F95">
        <v>2.7</v>
      </c>
      <c r="G95">
        <v>2.7</v>
      </c>
      <c r="H95">
        <v>2.7</v>
      </c>
      <c r="I95">
        <v>2.7</v>
      </c>
      <c r="J95">
        <v>2.7</v>
      </c>
      <c r="K95">
        <v>2.7</v>
      </c>
      <c r="L95">
        <v>2.7</v>
      </c>
      <c r="M95">
        <v>2.7</v>
      </c>
      <c r="N95">
        <v>2.7</v>
      </c>
      <c r="O95">
        <v>2.7</v>
      </c>
      <c r="P95">
        <v>2.7</v>
      </c>
      <c r="Q95" s="288">
        <f>VLOOKUP(A95,'Fx rates update 2016'!$A$2:$U$223,20,0)</f>
        <v>2.7</v>
      </c>
      <c r="R95" s="288">
        <f>VLOOKUP(A95,'Fx rates update 2016'!$A$2:$U$223,21,0)</f>
        <v>2.7</v>
      </c>
    </row>
    <row r="96" spans="1:18">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88">
        <f>VLOOKUP(A96,'Fx rates update 2016'!$A$2:$U$223,20,0)</f>
        <v>1131.1575</v>
      </c>
      <c r="R96" s="288">
        <f>VLOOKUP(A96,'Fx rates update 2016'!$A$2:$U$223,21,0)</f>
        <v>1131.1575</v>
      </c>
    </row>
    <row r="97" spans="1:18">
      <c r="A97" t="s">
        <v>615</v>
      </c>
      <c r="Q97" s="288">
        <f>VLOOKUP(A97,'Fx rates update 2016'!$A$2:$U$223,20,0)</f>
        <v>0</v>
      </c>
      <c r="R97" s="288" t="str">
        <f>VLOOKUP(A97,'Fx rates update 2016'!$A$2:$U$223,21,0)</f>
        <v/>
      </c>
    </row>
    <row r="98" spans="1:18" hidden="1">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88">
        <f>VLOOKUP(A98,'Fx rates update 2016'!$A$2:$U$223,20,0)</f>
        <v>0.30085202500000002</v>
      </c>
      <c r="R98" s="288">
        <f>VLOOKUP(A98,'Fx rates update 2016'!$A$2:$U$223,21,0)</f>
        <v>0.30085202500000002</v>
      </c>
    </row>
    <row r="99" spans="1:18">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88">
        <f>VLOOKUP(A99,'Fx rates update 2016'!$A$2:$U$223,20,0)</f>
        <v>8147.9058333333296</v>
      </c>
      <c r="R99" s="288">
        <f>VLOOKUP(A99,'Fx rates update 2016'!$A$2:$U$223,21,0)</f>
        <v>8147.9058333333296</v>
      </c>
    </row>
    <row r="100" spans="1:18" hidden="1">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88">
        <f>VLOOKUP(A100,'Fx rates update 2016'!$A$2:$U$223,20,0)</f>
        <v>1507.5</v>
      </c>
      <c r="R100" s="288">
        <f>VLOOKUP(A100,'Fx rates update 2016'!$A$2:$U$223,21,0)</f>
        <v>1507.5</v>
      </c>
    </row>
    <row r="101" spans="1:18" hidden="1">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88">
        <f>VLOOKUP(A101,'Fx rates update 2016'!$A$2:$U$223,20,0)</f>
        <v>86.188366571699902</v>
      </c>
      <c r="R101" s="288">
        <f>VLOOKUP(A101,'Fx rates update 2016'!$A$2:$U$223,21,0)</f>
        <v>86.188366571699902</v>
      </c>
    </row>
    <row r="102" spans="1:18" hidden="1">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88">
        <f>VLOOKUP(A102,'Fx rates update 2016'!$A$2:$U$223,20,0)</f>
        <v>1.38120985962103</v>
      </c>
      <c r="R102" s="288">
        <f>VLOOKUP(A102,'Fx rates update 2016'!$A$2:$U$223,21,0)</f>
        <v>1.38120985962103</v>
      </c>
    </row>
    <row r="103" spans="1:18">
      <c r="A103" t="s">
        <v>550</v>
      </c>
      <c r="B103">
        <v>2.7</v>
      </c>
      <c r="C103">
        <v>2.7</v>
      </c>
      <c r="D103">
        <v>2.7</v>
      </c>
      <c r="E103">
        <v>2.7</v>
      </c>
      <c r="F103">
        <v>2.7</v>
      </c>
      <c r="G103">
        <v>2.7</v>
      </c>
      <c r="H103">
        <v>2.7</v>
      </c>
      <c r="I103">
        <v>2.7</v>
      </c>
      <c r="J103">
        <v>2.7</v>
      </c>
      <c r="K103">
        <v>2.7</v>
      </c>
      <c r="L103">
        <v>2.7</v>
      </c>
      <c r="M103">
        <v>2.7</v>
      </c>
      <c r="N103">
        <v>2.7</v>
      </c>
      <c r="O103">
        <v>2.7</v>
      </c>
      <c r="P103">
        <v>2.7</v>
      </c>
      <c r="Q103" s="288">
        <f>VLOOKUP(A103,'Fx rates update 2016'!$A$2:$U$223,20,0)</f>
        <v>2.7</v>
      </c>
      <c r="R103" s="288">
        <f>VLOOKUP(A103,'Fx rates update 2016'!$A$2:$U$223,21,0)</f>
        <v>2.7</v>
      </c>
    </row>
    <row r="104" spans="1:18" hidden="1">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88">
        <f>VLOOKUP(A104,'Fx rates update 2016'!$A$2:$U$223,20,0)</f>
        <v>135.856912797089</v>
      </c>
      <c r="R104" s="288">
        <f>VLOOKUP(A104,'Fx rates update 2016'!$A$2:$U$223,21,0)</f>
        <v>135.856912797089</v>
      </c>
    </row>
    <row r="105" spans="1:18" hidden="1">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88">
        <f>VLOOKUP(A105,'Fx rates update 2016'!$A$2:$U$223,20,0)</f>
        <v>12.7589308811644</v>
      </c>
      <c r="R105" s="288">
        <f>VLOOKUP(A105,'Fx rates update 2016'!$A$2:$U$223,21,0)</f>
        <v>12.7589308811644</v>
      </c>
    </row>
    <row r="106" spans="1:18">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88">
        <v>2.6002916666666702</v>
      </c>
      <c r="R106" s="288">
        <v>2.6002916666666702</v>
      </c>
    </row>
    <row r="107" spans="1:18">
      <c r="A107" t="s">
        <v>511</v>
      </c>
      <c r="Q107" s="288"/>
      <c r="R107" s="288" t="str">
        <f>VLOOKUP(A107,'Fx rates update 2016'!$A$2:$U$223,21,0)</f>
        <v/>
      </c>
    </row>
    <row r="108" spans="1:18">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88">
        <v>0.52939166666666704</v>
      </c>
      <c r="Q108" s="288">
        <v>0.52939166666666704</v>
      </c>
      <c r="R108" s="288">
        <v>0.52939166666666704</v>
      </c>
    </row>
    <row r="109" spans="1:18" hidden="1">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88">
        <f>VLOOKUP(A109,'Fx rates update 2016'!$A$2:$U$223,20,0)</f>
        <v>9.7643482795030891</v>
      </c>
      <c r="R109" s="288">
        <f>VLOOKUP(A109,'Fx rates update 2016'!$A$2:$U$223,21,0)</f>
        <v>9.7643482795030891</v>
      </c>
    </row>
    <row r="110" spans="1:18">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88">
        <f>VLOOKUP(A110,'Fx rates update 2016'!$A$2:$U$223,20,0)</f>
        <v>18.818475145289302</v>
      </c>
      <c r="R110" s="288">
        <f>VLOOKUP(A110,'Fx rates update 2016'!$A$2:$U$223,21,0)</f>
        <v>18.818475145289302</v>
      </c>
    </row>
    <row r="111" spans="1:18" hidden="1">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88">
        <f>VLOOKUP(A111,'Fx rates update 2016'!$A$2:$U$223,20,0)</f>
        <v>2933.50833333333</v>
      </c>
      <c r="R111" s="288">
        <f>VLOOKUP(A111,'Fx rates update 2016'!$A$2:$U$223,21,0)</f>
        <v>2933.50833333333</v>
      </c>
    </row>
    <row r="112" spans="1:18" hidden="1">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88">
        <f>VLOOKUP(A112,'Fx rates update 2016'!$A$2:$U$223,20,0)</f>
        <v>15.3663312211982</v>
      </c>
      <c r="R112" s="288">
        <f>VLOOKUP(A112,'Fx rates update 2016'!$A$2:$U$223,21,0)</f>
        <v>15.3663312211982</v>
      </c>
    </row>
    <row r="113" spans="1:18" hidden="1">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88">
        <f>VLOOKUP(A113,'Fx rates update 2016'!$A$2:$U$223,20,0)</f>
        <v>15.848266666666699</v>
      </c>
      <c r="R113" s="288">
        <f>VLOOKUP(A113,'Fx rates update 2016'!$A$2:$U$223,21,0)</f>
        <v>15.848266666666699</v>
      </c>
    </row>
    <row r="114" spans="1:18">
      <c r="A114" t="s">
        <v>516</v>
      </c>
      <c r="Q114" s="288"/>
      <c r="R114" s="288" t="str">
        <f>VLOOKUP(A114,'Fx rates update 2016'!$A$2:$U$223,21,0)</f>
        <v/>
      </c>
    </row>
    <row r="115" spans="1:18">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88">
        <f>VLOOKUP(A115,'Fx rates update 2016'!$A$2:$U$223,20,0)</f>
        <v>55.537075000000002</v>
      </c>
      <c r="R115" s="288">
        <f>VLOOKUP(A115,'Fx rates update 2016'!$A$2:$U$223,21,0)</f>
        <v>55.537075000000002</v>
      </c>
    </row>
    <row r="116" spans="1:18" hidden="1">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88">
        <f>VLOOKUP(A116,'Fx rates update 2016'!$A$2:$U$223,20,0)</f>
        <v>591.44950750132796</v>
      </c>
      <c r="R116" s="288">
        <f>VLOOKUP(A116,'Fx rates update 2016'!$A$2:$U$223,21,0)</f>
        <v>591.44950750132796</v>
      </c>
    </row>
    <row r="117" spans="1:18">
      <c r="A117" t="s">
        <v>618</v>
      </c>
      <c r="B117">
        <v>0.43814999166666702</v>
      </c>
      <c r="C117">
        <v>0.450041566666667</v>
      </c>
      <c r="D117">
        <v>0.43362033825000001</v>
      </c>
      <c r="E117">
        <v>0.37723333333333298</v>
      </c>
      <c r="F117">
        <v>0.34466317998548601</v>
      </c>
      <c r="G117">
        <v>0.34577739224999998</v>
      </c>
      <c r="H117">
        <v>0.340893885583333</v>
      </c>
      <c r="I117">
        <v>0.31167499999999998</v>
      </c>
      <c r="Q117" s="288"/>
      <c r="R117" s="288" t="str">
        <f>VLOOKUP(A117,'Fx rates update 2016'!$A$2:$U$223,21,0)</f>
        <v/>
      </c>
    </row>
    <row r="118" spans="1:18" hidden="1">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88">
        <f>VLOOKUP(A118,'Fx rates update 2016'!$A$2:$U$223,20,0)</f>
        <v>1162.6153286255401</v>
      </c>
      <c r="R118" s="288">
        <f>VLOOKUP(A118,'Fx rates update 2016'!$A$2:$U$223,21,0)</f>
        <v>1162.6153286255401</v>
      </c>
    </row>
    <row r="119" spans="1:18" hidden="1">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88">
        <f>VLOOKUP(A119,'Fx rates update 2016'!$A$2:$U$223,20,0)</f>
        <v>0.90165896164127801</v>
      </c>
      <c r="R119" s="288">
        <f>VLOOKUP(A119,'Fx rates update 2016'!$A$2:$U$223,21,0)</f>
        <v>0.90165896164127801</v>
      </c>
    </row>
    <row r="120" spans="1:18" hidden="1">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88">
        <f>VLOOKUP(A120,'Fx rates update 2016'!$A$2:$U$223,20,0)</f>
        <v>1970.3091666666701</v>
      </c>
      <c r="R120" s="288">
        <f>VLOOKUP(A120,'Fx rates update 2016'!$A$2:$U$223,21,0)</f>
        <v>1970.3091666666701</v>
      </c>
    </row>
    <row r="121" spans="1:18" hidden="1">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88">
        <f>VLOOKUP(A121,'Fx rates update 2016'!$A$2:$U$223,20,0)</f>
        <v>39.982474146540603</v>
      </c>
      <c r="R121" s="288">
        <f>VLOOKUP(A121,'Fx rates update 2016'!$A$2:$U$223,21,0)</f>
        <v>39.982474146540603</v>
      </c>
    </row>
    <row r="122" spans="1:18" hidden="1">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88">
        <f>VLOOKUP(A122,'Fx rates update 2016'!$A$2:$U$223,20,0)</f>
        <v>324.67166666666702</v>
      </c>
      <c r="R122" s="288">
        <f>VLOOKUP(A122,'Fx rates update 2016'!$A$2:$U$223,21,0)</f>
        <v>324.67166666666702</v>
      </c>
    </row>
    <row r="123" spans="1:18" hidden="1">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88">
        <f>VLOOKUP(A123,'Fx rates update 2016'!$A$2:$U$223,20,0)</f>
        <v>35.056699999999999</v>
      </c>
      <c r="R123" s="288">
        <f>VLOOKUP(A123,'Fx rates update 2016'!$A$2:$U$223,21,0)</f>
        <v>35.056699999999999</v>
      </c>
    </row>
    <row r="124" spans="1:18" hidden="1">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88">
        <f>VLOOKUP(A124,'Fx rates update 2016'!$A$2:$U$223,20,0)</f>
        <v>499.60668877629701</v>
      </c>
      <c r="R124" s="288">
        <f>VLOOKUP(A124,'Fx rates update 2016'!$A$2:$U$223,21,0)</f>
        <v>499.60668877629701</v>
      </c>
    </row>
    <row r="125" spans="1:18" hidden="1">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88">
        <f>VLOOKUP(A125,'Fx rates update 2016'!$A$2:$U$223,20,0)</f>
        <v>3.9055002630276801</v>
      </c>
      <c r="R125" s="288">
        <f>VLOOKUP(A125,'Fx rates update 2016'!$A$2:$U$223,21,0)</f>
        <v>3.9055002630276801</v>
      </c>
    </row>
    <row r="126" spans="1:18" hidden="1">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88">
        <f>VLOOKUP(A126,'Fx rates update 2016'!$A$2:$U$223,20,0)</f>
        <v>12.7589308811644</v>
      </c>
      <c r="R126" s="288">
        <f>VLOOKUP(A126,'Fx rates update 2016'!$A$2:$U$223,21,0)</f>
        <v>12.7589308811644</v>
      </c>
    </row>
    <row r="127" spans="1:18" hidden="1">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88">
        <f>VLOOKUP(A127,'Fx rates update 2016'!$A$2:$U$223,20,0)</f>
        <v>591.44950750132796</v>
      </c>
      <c r="R127" s="288">
        <f>VLOOKUP(A127,'Fx rates update 2016'!$A$2:$U$223,21,0)</f>
        <v>591.44950750132796</v>
      </c>
    </row>
    <row r="128" spans="1:18" hidden="1">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88">
        <f>VLOOKUP(A128,'Fx rates update 2016'!$A$2:$U$223,20,0)</f>
        <v>192.44052444178601</v>
      </c>
      <c r="R128" s="288">
        <f>VLOOKUP(A128,'Fx rates update 2016'!$A$2:$U$223,21,0)</f>
        <v>192.44052444178601</v>
      </c>
    </row>
    <row r="129" spans="1:18" hidden="1">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88">
        <f>VLOOKUP(A129,'Fx rates update 2016'!$A$2:$U$223,20,0)</f>
        <v>27.256844940476199</v>
      </c>
      <c r="R129" s="288">
        <f>VLOOKUP(A129,'Fx rates update 2016'!$A$2:$U$223,21,0)</f>
        <v>27.256844940476199</v>
      </c>
    </row>
    <row r="130" spans="1:18">
      <c r="A130" t="s">
        <v>619</v>
      </c>
      <c r="Q130" s="288"/>
      <c r="R130" s="288" t="str">
        <f>VLOOKUP(A130,'Fx rates update 2016'!$A$2:$U$223,21,0)</f>
        <v/>
      </c>
    </row>
    <row r="131" spans="1:18" hidden="1">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88">
        <f>VLOOKUP(A131,'Fx rates update 2016'!$A$2:$U$223,20,0)</f>
        <v>8.0641666666666705</v>
      </c>
      <c r="R131" s="288">
        <f>VLOOKUP(A131,'Fx rates update 2016'!$A$2:$U$223,21,0)</f>
        <v>8.0641666666666705</v>
      </c>
    </row>
    <row r="132" spans="1:18" hidden="1">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88">
        <f>VLOOKUP(A132,'Fx rates update 2016'!$A$2:$U$223,20,0)</f>
        <v>102.405134331356</v>
      </c>
      <c r="R132" s="288">
        <f>VLOOKUP(A132,'Fx rates update 2016'!$A$2:$U$223,21,0)</f>
        <v>102.405134331356</v>
      </c>
    </row>
    <row r="133" spans="1:18" hidden="1">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88">
        <f>VLOOKUP(A133,'Fx rates update 2016'!$A$2:$U$223,20,0)</f>
        <v>1.433975</v>
      </c>
      <c r="R133" s="288">
        <f>VLOOKUP(A133,'Fx rates update 2016'!$A$2:$U$223,21,0)</f>
        <v>1.433975</v>
      </c>
    </row>
    <row r="134" spans="1:18" hidden="1">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88">
        <f>VLOOKUP(A134,'Fx rates update 2016'!$A$2:$U$223,20,0)</f>
        <v>0.38450000000000001</v>
      </c>
      <c r="R134" s="288">
        <f>VLOOKUP(A134,'Fx rates update 2016'!$A$2:$U$223,21,0)</f>
        <v>0.38450000000000001</v>
      </c>
    </row>
    <row r="135" spans="1:18" hidden="1">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88">
        <f>VLOOKUP(A135,'Fx rates update 2016'!$A$2:$U$223,20,0)</f>
        <v>102.769271604675</v>
      </c>
      <c r="R135" s="288">
        <f>VLOOKUP(A135,'Fx rates update 2016'!$A$2:$U$223,21,0)</f>
        <v>102.769271604675</v>
      </c>
    </row>
    <row r="136" spans="1:18" hidden="1">
      <c r="A136" t="s">
        <v>536</v>
      </c>
      <c r="B136">
        <v>1</v>
      </c>
      <c r="C136">
        <v>1</v>
      </c>
      <c r="D136">
        <v>1</v>
      </c>
      <c r="E136">
        <v>1</v>
      </c>
      <c r="F136">
        <v>1</v>
      </c>
      <c r="G136">
        <v>1</v>
      </c>
      <c r="H136">
        <v>1</v>
      </c>
      <c r="I136">
        <v>1</v>
      </c>
      <c r="J136">
        <v>1</v>
      </c>
      <c r="K136">
        <v>1</v>
      </c>
      <c r="L136">
        <v>1</v>
      </c>
      <c r="M136">
        <v>1</v>
      </c>
      <c r="N136">
        <v>1</v>
      </c>
      <c r="O136">
        <v>1</v>
      </c>
      <c r="P136">
        <v>1</v>
      </c>
      <c r="Q136" s="288">
        <f>VLOOKUP(A136,'Fx rates update 2016'!$A$2:$U$223,20,0)</f>
        <v>1</v>
      </c>
      <c r="R136" s="288">
        <f>VLOOKUP(A136,'Fx rates update 2016'!$A$2:$U$223,21,0)</f>
        <v>1</v>
      </c>
    </row>
    <row r="137" spans="1:18" hidden="1">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88">
        <f>VLOOKUP(A137,'Fx rates update 2016'!$A$2:$U$223,20,0)</f>
        <v>3.1844392415223699</v>
      </c>
      <c r="R137" s="288">
        <f>VLOOKUP(A137,'Fx rates update 2016'!$A$2:$U$223,21,0)</f>
        <v>3.1844392415223699</v>
      </c>
    </row>
    <row r="138" spans="1:18" hidden="1">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88">
        <f>VLOOKUP(A138,'Fx rates update 2016'!$A$2:$U$223,20,0)</f>
        <v>45.502839942143098</v>
      </c>
      <c r="R138" s="288">
        <f>VLOOKUP(A138,'Fx rates update 2016'!$A$2:$U$223,21,0)</f>
        <v>45.502839942143098</v>
      </c>
    </row>
    <row r="139" spans="1:18">
      <c r="A139" t="s">
        <v>535</v>
      </c>
      <c r="Q139" s="288"/>
      <c r="R139" s="288" t="str">
        <f>VLOOKUP(A139,'Fx rates update 2016'!$A$2:$U$223,21,0)</f>
        <v/>
      </c>
    </row>
    <row r="140" spans="1:18" hidden="1">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88">
        <f>VLOOKUP(A140,'Fx rates update 2016'!$A$2:$U$223,20,0)</f>
        <v>2.7684116666666698</v>
      </c>
      <c r="R140" s="288">
        <f>VLOOKUP(A140,'Fx rates update 2016'!$A$2:$U$223,21,0)</f>
        <v>2.7684116666666698</v>
      </c>
    </row>
    <row r="141" spans="1:18" hidden="1">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88">
        <f>VLOOKUP(A141,'Fx rates update 2016'!$A$2:$U$223,20,0)</f>
        <v>3.7694999999999999</v>
      </c>
      <c r="R141" s="288">
        <f>VLOOKUP(A141,'Fx rates update 2016'!$A$2:$U$223,21,0)</f>
        <v>3.7694999999999999</v>
      </c>
    </row>
    <row r="142" spans="1:18">
      <c r="A142" t="s">
        <v>622</v>
      </c>
      <c r="Q142" s="288"/>
      <c r="R142" s="288" t="str">
        <f>VLOOKUP(A142,'Fx rates update 2016'!$A$2:$U$223,21,0)</f>
        <v/>
      </c>
    </row>
    <row r="143" spans="1:18">
      <c r="A143" t="s">
        <v>468</v>
      </c>
      <c r="Q143" s="288"/>
      <c r="R143" s="288" t="str">
        <f>VLOOKUP(A143,'Fx rates update 2016'!$A$2:$U$223,21,0)</f>
        <v/>
      </c>
    </row>
    <row r="144" spans="1:18">
      <c r="A144" t="s">
        <v>542</v>
      </c>
      <c r="Q144" s="288"/>
      <c r="R144" s="288" t="str">
        <f>VLOOKUP(A144,'Fx rates update 2016'!$A$2:$U$223,21,0)</f>
        <v/>
      </c>
    </row>
    <row r="145" spans="1:18" hidden="1">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88">
        <f>VLOOKUP(A145,'Fx rates update 2016'!$A$2:$U$223,20,0)</f>
        <v>5204.91</v>
      </c>
      <c r="R145" s="288">
        <f>VLOOKUP(A145,'Fx rates update 2016'!$A$2:$U$223,21,0)</f>
        <v>5204.91</v>
      </c>
    </row>
    <row r="146" spans="1:18" hidden="1">
      <c r="A146" t="s">
        <v>623</v>
      </c>
      <c r="B146">
        <v>3.64</v>
      </c>
      <c r="C146">
        <v>3.64</v>
      </c>
      <c r="D146">
        <v>3.64</v>
      </c>
      <c r="E146">
        <v>3.64</v>
      </c>
      <c r="F146">
        <v>3.64</v>
      </c>
      <c r="G146">
        <v>3.64</v>
      </c>
      <c r="H146">
        <v>3.64</v>
      </c>
      <c r="I146">
        <v>3.64</v>
      </c>
      <c r="J146">
        <v>3.64</v>
      </c>
      <c r="K146">
        <v>3.64</v>
      </c>
      <c r="L146">
        <v>3.64</v>
      </c>
      <c r="M146">
        <v>3.64</v>
      </c>
      <c r="N146">
        <v>3.64</v>
      </c>
      <c r="O146">
        <v>3.64</v>
      </c>
      <c r="P146">
        <v>3.64</v>
      </c>
      <c r="Q146" s="288">
        <f>VLOOKUP(A146,'Fx rates update 2016'!$A$2:$U$223,20,0)</f>
        <v>3.64</v>
      </c>
      <c r="R146" s="288">
        <f>VLOOKUP(A146,'Fx rates update 2016'!$A$2:$U$223,21,0)</f>
        <v>3.64</v>
      </c>
    </row>
    <row r="147" spans="1:18" hidden="1">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88">
        <f>VLOOKUP(A147,'Fx rates update 2016'!$A$2:$U$223,20,0)</f>
        <v>4.00566666666667</v>
      </c>
      <c r="R147" s="288">
        <f>VLOOKUP(A147,'Fx rates update 2016'!$A$2:$U$223,21,0)</f>
        <v>4.00566666666667</v>
      </c>
    </row>
    <row r="148" spans="1:18" hidden="1">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88">
        <f>VLOOKUP(A148,'Fx rates update 2016'!$A$2:$U$223,20,0)</f>
        <v>60.937650108895198</v>
      </c>
      <c r="R148" s="288">
        <f>VLOOKUP(A148,'Fx rates update 2016'!$A$2:$U$223,21,0)</f>
        <v>60.937650108895198</v>
      </c>
    </row>
    <row r="149" spans="1:18" hidden="1">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88">
        <f>VLOOKUP(A149,'Fx rates update 2016'!$A$2:$U$223,20,0)</f>
        <v>720.97510889672799</v>
      </c>
      <c r="R149" s="288">
        <f>VLOOKUP(A149,'Fx rates update 2016'!$A$2:$U$223,21,0)</f>
        <v>720.97510889672799</v>
      </c>
    </row>
    <row r="150" spans="1:18" hidden="1">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88">
        <f>VLOOKUP(A150,'Fx rates update 2016'!$A$2:$U$223,20,0)</f>
        <v>3.75</v>
      </c>
      <c r="R150" s="288">
        <f>VLOOKUP(A150,'Fx rates update 2016'!$A$2:$U$223,21,0)</f>
        <v>3.75</v>
      </c>
    </row>
    <row r="151" spans="1:18" hidden="1">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88">
        <f>VLOOKUP(A151,'Fx rates update 2016'!$A$2:$U$223,20,0)</f>
        <v>6.0257325979166696</v>
      </c>
      <c r="R151" s="288">
        <f>VLOOKUP(A151,'Fx rates update 2016'!$A$2:$U$223,21,0)</f>
        <v>6.0257325979166696</v>
      </c>
    </row>
    <row r="152" spans="1:18" hidden="1">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88">
        <f>VLOOKUP(A152,'Fx rates update 2016'!$A$2:$U$223,20,0)</f>
        <v>591.44950750132796</v>
      </c>
      <c r="R152" s="288">
        <f>VLOOKUP(A152,'Fx rates update 2016'!$A$2:$U$223,21,0)</f>
        <v>591.44950750132796</v>
      </c>
    </row>
    <row r="153" spans="1:18" hidden="1">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88">
        <f>VLOOKUP(A153,'Fx rates update 2016'!$A$2:$U$223,20,0)</f>
        <v>1.374825</v>
      </c>
      <c r="R153" s="288">
        <f>VLOOKUP(A153,'Fx rates update 2016'!$A$2:$U$223,21,0)</f>
        <v>1.374825</v>
      </c>
    </row>
    <row r="154" spans="1:18" hidden="1">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88">
        <f>VLOOKUP(A154,'Fx rates update 2016'!$A$2:$U$223,20,0)</f>
        <v>7.9146889773578799</v>
      </c>
      <c r="R154" s="288">
        <f>VLOOKUP(A154,'Fx rates update 2016'!$A$2:$U$223,21,0)</f>
        <v>7.9146889773578799</v>
      </c>
    </row>
    <row r="155" spans="1:18" hidden="1">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88">
        <f>VLOOKUP(A155,'Fx rates update 2016'!$A$2:$U$223,20,0)</f>
        <v>5080.7471357085897</v>
      </c>
      <c r="R155" s="288">
        <f>VLOOKUP(A155,'Fx rates update 2016'!$A$2:$U$223,21,0)</f>
        <v>5080.7471357085897</v>
      </c>
    </row>
    <row r="156" spans="1:18" hidden="1">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88">
        <f>VLOOKUP(A156,'Fx rates update 2016'!$A$2:$U$223,20,0)</f>
        <v>8.75</v>
      </c>
      <c r="R156" s="288">
        <f>VLOOKUP(A156,'Fx rates update 2016'!$A$2:$U$223,21,0)</f>
        <v>8.75</v>
      </c>
    </row>
    <row r="157" spans="1:18">
      <c r="A157" t="s">
        <v>560</v>
      </c>
      <c r="Q157" s="288"/>
      <c r="R157" s="288" t="str">
        <f>VLOOKUP(A157,'Fx rates update 2016'!$A$2:$U$223,21,0)</f>
        <v/>
      </c>
    </row>
    <row r="158" spans="1:18" hidden="1">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88">
        <f>VLOOKUP(A158,'Fx rates update 2016'!$A$2:$U$223,20,0)</f>
        <v>108.811425</v>
      </c>
      <c r="R158" s="288">
        <f>VLOOKUP(A158,'Fx rates update 2016'!$A$2:$U$223,21,0)</f>
        <v>108.811425</v>
      </c>
    </row>
    <row r="159" spans="1:18">
      <c r="A159" t="s">
        <v>565</v>
      </c>
      <c r="Q159" s="288">
        <f>VLOOKUP(A159,'Fx rates update 2016'!$A$2:$U$223,20,0)</f>
        <v>4.0892583333333299</v>
      </c>
      <c r="R159" s="288">
        <f>VLOOKUP(A159,'Fx rates update 2016'!$A$2:$U$223,21,0)</f>
        <v>4.0892583333333299</v>
      </c>
    </row>
    <row r="160" spans="1:18" hidden="1">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88">
        <f>VLOOKUP(A160,'Fx rates update 2016'!$A$2:$U$223,20,0)</f>
        <v>22090.644560211302</v>
      </c>
      <c r="R160" s="288">
        <f>VLOOKUP(A160,'Fx rates update 2016'!$A$2:$U$223,21,0)</f>
        <v>22090.644560211302</v>
      </c>
    </row>
    <row r="161" spans="1:18" hidden="1">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88">
        <f>VLOOKUP(A161,'Fx rates update 2016'!$A$2:$U$223,20,0)</f>
        <v>3.4166666666666701</v>
      </c>
      <c r="R161" s="288">
        <f>VLOOKUP(A161,'Fx rates update 2016'!$A$2:$U$223,21,0)</f>
        <v>3.4166666666666701</v>
      </c>
    </row>
    <row r="162" spans="1:18">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88"/>
      <c r="R162" s="288" t="str">
        <f>VLOOKUP(A162,'Fx rates update 2016'!$A$2:$U$223,21,0)</f>
        <v/>
      </c>
    </row>
    <row r="163" spans="1:18" hidden="1">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88">
        <f>VLOOKUP(A163,'Fx rates update 2016'!$A$2:$U$223,20,0)</f>
        <v>8.4348408333333307</v>
      </c>
      <c r="R163" s="288">
        <f>VLOOKUP(A163,'Fx rates update 2016'!$A$2:$U$223,21,0)</f>
        <v>8.4348408333333307</v>
      </c>
    </row>
    <row r="164" spans="1:18" hidden="1">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88">
        <f>VLOOKUP(A164,'Fx rates update 2016'!$A$2:$U$223,20,0)</f>
        <v>12.7589308811644</v>
      </c>
      <c r="R164" s="288">
        <f>VLOOKUP(A164,'Fx rates update 2016'!$A$2:$U$223,21,0)</f>
        <v>12.7589308811644</v>
      </c>
    </row>
    <row r="165" spans="1:18" hidden="1">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88">
        <f>VLOOKUP(A165,'Fx rates update 2016'!$A$2:$U$223,20,0)</f>
        <v>13.313924999999999</v>
      </c>
      <c r="R165" s="288">
        <f>VLOOKUP(A165,'Fx rates update 2016'!$A$2:$U$223,21,0)</f>
        <v>13.313924999999999</v>
      </c>
    </row>
    <row r="166" spans="1:18" hidden="1">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88">
        <f>VLOOKUP(A166,'Fx rates update 2016'!$A$2:$U$223,20,0)</f>
        <v>11.225</v>
      </c>
      <c r="R166" s="288">
        <f>VLOOKUP(A166,'Fx rates update 2016'!$A$2:$U$223,21,0)</f>
        <v>11.225</v>
      </c>
    </row>
    <row r="167" spans="1:18">
      <c r="A167" t="s">
        <v>580</v>
      </c>
      <c r="Q167" s="288"/>
      <c r="R167" s="288" t="str">
        <f>VLOOKUP(A167,'Fx rates update 2016'!$A$2:$U$223,21,0)</f>
        <v/>
      </c>
    </row>
    <row r="168" spans="1:18" hidden="1">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88">
        <f>VLOOKUP(A168,'Fx rates update 2016'!$A$2:$U$223,20,0)</f>
        <v>591.44950750132796</v>
      </c>
      <c r="R168" s="288">
        <f>VLOOKUP(A168,'Fx rates update 2016'!$A$2:$U$223,21,0)</f>
        <v>591.44950750132796</v>
      </c>
    </row>
    <row r="169" spans="1:18" hidden="1">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88">
        <f>VLOOKUP(A169,'Fx rates update 2016'!$A$2:$U$223,20,0)</f>
        <v>591.44950750132796</v>
      </c>
      <c r="R169" s="288">
        <f>VLOOKUP(A169,'Fx rates update 2016'!$A$2:$U$223,21,0)</f>
        <v>591.44950750132796</v>
      </c>
    </row>
    <row r="170" spans="1:18" hidden="1">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88">
        <f>VLOOKUP(A170,'Fx rates update 2016'!$A$2:$U$223,20,0)</f>
        <v>34.247716666666697</v>
      </c>
      <c r="R170" s="288">
        <f>VLOOKUP(A170,'Fx rates update 2016'!$A$2:$U$223,21,0)</f>
        <v>34.247716666666697</v>
      </c>
    </row>
    <row r="171" spans="1:18" hidden="1">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88">
        <f>VLOOKUP(A171,'Fx rates update 2016'!$A$2:$U$223,20,0)</f>
        <v>6.1631166666666699</v>
      </c>
      <c r="R171" s="288">
        <f>VLOOKUP(A171,'Fx rates update 2016'!$A$2:$U$223,21,0)</f>
        <v>6.1631166666666699</v>
      </c>
    </row>
    <row r="172" spans="1:18">
      <c r="A172" t="s">
        <v>626</v>
      </c>
      <c r="B172">
        <v>5200</v>
      </c>
      <c r="C172">
        <v>5200</v>
      </c>
      <c r="Q172" s="288"/>
      <c r="R172" s="288" t="str">
        <f>VLOOKUP(A172,'Fx rates update 2016'!$A$2:$U$223,21,0)</f>
        <v/>
      </c>
    </row>
    <row r="173" spans="1:18">
      <c r="A173" t="s">
        <v>574</v>
      </c>
      <c r="Q173" s="288"/>
      <c r="R173" s="288" t="str">
        <f>VLOOKUP(A173,'Fx rates update 2016'!$A$2:$U$223,21,0)</f>
        <v/>
      </c>
    </row>
    <row r="174" spans="1:18" hidden="1">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88">
        <f>VLOOKUP(A174,'Fx rates update 2016'!$A$2:$U$223,20,0)</f>
        <v>2.1057632574496701</v>
      </c>
      <c r="R174" s="288">
        <f>VLOOKUP(A174,'Fx rates update 2016'!$A$2:$U$223,21,0)</f>
        <v>2.1057632574496701</v>
      </c>
    </row>
    <row r="175" spans="1:18" hidden="1">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88">
        <f>VLOOKUP(A175,'Fx rates update 2016'!$A$2:$U$223,20,0)</f>
        <v>6.3774416666666696</v>
      </c>
      <c r="R175" s="288">
        <f>VLOOKUP(A175,'Fx rates update 2016'!$A$2:$U$223,21,0)</f>
        <v>6.3774416666666696</v>
      </c>
    </row>
    <row r="176" spans="1:18" hidden="1">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88">
        <f>VLOOKUP(A176,'Fx rates update 2016'!$A$2:$U$223,20,0)</f>
        <v>1.961625</v>
      </c>
      <c r="R176" s="288">
        <f>VLOOKUP(A176,'Fx rates update 2016'!$A$2:$U$223,21,0)</f>
        <v>1.961625</v>
      </c>
    </row>
    <row r="177" spans="1:18" hidden="1">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88">
        <f>VLOOKUP(A177,'Fx rates update 2016'!$A$2:$U$223,20,0)</f>
        <v>2.7200085279057902</v>
      </c>
      <c r="R177" s="288">
        <f>VLOOKUP(A177,'Fx rates update 2016'!$A$2:$U$223,21,0)</f>
        <v>2.7200085279057902</v>
      </c>
    </row>
    <row r="178" spans="1:18">
      <c r="A178" t="s">
        <v>581</v>
      </c>
      <c r="Q178" s="288"/>
      <c r="R178" s="288" t="str">
        <f>VLOOKUP(A178,'Fx rates update 2016'!$A$2:$U$223,21,0)</f>
        <v/>
      </c>
    </row>
    <row r="179" spans="1:18">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88">
        <f>VLOOKUP(A179,'Fx rates update 2016'!$A$2:$U$223,20,0)</f>
        <v>1991.39096448287</v>
      </c>
      <c r="R179" s="288">
        <f>VLOOKUP(A179,'Fx rates update 2016'!$A$2:$U$223,21,0)</f>
        <v>1991.39096448287</v>
      </c>
    </row>
    <row r="180" spans="1:18" hidden="1">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88">
        <f>VLOOKUP(A180,'Fx rates update 2016'!$A$2:$U$223,20,0)</f>
        <v>3240.64542033826</v>
      </c>
      <c r="R180" s="288">
        <f>VLOOKUP(A180,'Fx rates update 2016'!$A$2:$U$223,21,0)</f>
        <v>3240.64542033826</v>
      </c>
    </row>
    <row r="181" spans="1:18" hidden="1">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88">
        <f>VLOOKUP(A181,'Fx rates update 2016'!$A$2:$U$223,20,0)</f>
        <v>21.844697766666702</v>
      </c>
      <c r="R181" s="288">
        <f>VLOOKUP(A181,'Fx rates update 2016'!$A$2:$U$223,21,0)</f>
        <v>21.844697766666702</v>
      </c>
    </row>
    <row r="182" spans="1:18" hidden="1">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88">
        <f>VLOOKUP(A182,'Fx rates update 2016'!$A$2:$U$223,20,0)</f>
        <v>27.327366666666698</v>
      </c>
      <c r="R182" s="288">
        <f>VLOOKUP(A182,'Fx rates update 2016'!$A$2:$U$223,21,0)</f>
        <v>27.327366666666698</v>
      </c>
    </row>
    <row r="183" spans="1:18" hidden="1">
      <c r="A183" t="s">
        <v>627</v>
      </c>
      <c r="B183">
        <v>1</v>
      </c>
      <c r="C183">
        <v>1</v>
      </c>
      <c r="D183">
        <v>1</v>
      </c>
      <c r="E183">
        <v>1</v>
      </c>
      <c r="F183">
        <v>1</v>
      </c>
      <c r="G183">
        <v>1</v>
      </c>
      <c r="H183">
        <v>1</v>
      </c>
      <c r="I183">
        <v>1</v>
      </c>
      <c r="J183">
        <v>1</v>
      </c>
      <c r="K183">
        <v>1</v>
      </c>
      <c r="L183">
        <v>1</v>
      </c>
      <c r="M183">
        <v>1</v>
      </c>
      <c r="N183">
        <v>1</v>
      </c>
      <c r="O183">
        <v>1</v>
      </c>
      <c r="P183">
        <v>1</v>
      </c>
      <c r="Q183" s="288">
        <f>VLOOKUP(A183,'Fx rates update 2016'!$A$2:$U$223,20,0)</f>
        <v>1</v>
      </c>
      <c r="R183" s="288">
        <f>VLOOKUP(A183,'Fx rates update 2016'!$A$2:$U$223,21,0)</f>
        <v>1</v>
      </c>
    </row>
    <row r="184" spans="1:18">
      <c r="A184" t="s">
        <v>589</v>
      </c>
      <c r="B184">
        <v>236.60833333333301</v>
      </c>
      <c r="Q184" s="288"/>
      <c r="R184" s="288" t="str">
        <f>VLOOKUP(A184,'Fx rates update 2016'!$A$2:$U$223,21,0)</f>
        <v/>
      </c>
    </row>
    <row r="185" spans="1:18">
      <c r="A185" t="s">
        <v>551</v>
      </c>
      <c r="B185">
        <v>2.7</v>
      </c>
      <c r="C185">
        <v>2.7</v>
      </c>
      <c r="D185">
        <v>2.7</v>
      </c>
      <c r="E185">
        <v>2.7</v>
      </c>
      <c r="F185">
        <v>2.7</v>
      </c>
      <c r="G185">
        <v>2.7</v>
      </c>
      <c r="H185">
        <v>2.7</v>
      </c>
      <c r="I185">
        <v>2.7</v>
      </c>
      <c r="J185">
        <v>2.7</v>
      </c>
      <c r="K185">
        <v>2.7</v>
      </c>
      <c r="L185">
        <v>2.7</v>
      </c>
      <c r="M185">
        <v>2.7</v>
      </c>
      <c r="N185">
        <v>2.7</v>
      </c>
      <c r="O185">
        <v>2.7</v>
      </c>
      <c r="P185">
        <v>2.7</v>
      </c>
      <c r="Q185" s="288">
        <f>VLOOKUP(A185,'Fx rates update 2016'!$A$2:$U$223,20,0)</f>
        <v>2.7</v>
      </c>
      <c r="R185" s="288">
        <f>VLOOKUP(A185,'Fx rates update 2016'!$A$2:$U$223,21,0)</f>
        <v>2.7</v>
      </c>
    </row>
    <row r="186" spans="1:18">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88">
        <f>VLOOKUP(A186,'Fx rates update 2016'!$A$2:$U$223,20,0)</f>
        <v>6.2842000000000002</v>
      </c>
      <c r="R186" s="288">
        <f>VLOOKUP(A186,'Fx rates update 2016'!$A$2:$U$223,21,0)</f>
        <v>6.2842000000000002</v>
      </c>
    </row>
    <row r="187" spans="1:18">
      <c r="A187" t="s">
        <v>628</v>
      </c>
      <c r="Q187" s="288"/>
      <c r="R187" s="288" t="str">
        <f>VLOOKUP(A187,'Fx rates update 2016'!$A$2:$U$223,21,0)</f>
        <v/>
      </c>
    </row>
    <row r="188" spans="1:18">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88">
        <f>VLOOKUP(A188,'Fx rates update 2016'!$A$2:$U$223,20,0)</f>
        <v>21697.567500000001</v>
      </c>
      <c r="R188" s="288">
        <f>VLOOKUP(A188,'Fx rates update 2016'!$A$2:$U$223,21,0)</f>
        <v>21697.567500000001</v>
      </c>
    </row>
    <row r="189" spans="1:18" hidden="1">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88">
        <f>VLOOKUP(A189,'Fx rates update 2016'!$A$2:$U$223,20,0)</f>
        <v>108.989166666667</v>
      </c>
      <c r="R189" s="288">
        <f>VLOOKUP(A189,'Fx rates update 2016'!$A$2:$U$223,21,0)</f>
        <v>108.989166666667</v>
      </c>
    </row>
    <row r="190" spans="1:18" hidden="1">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88">
        <f>VLOOKUP(A190,'Fx rates update 2016'!$A$2:$U$223,20,0)</f>
        <v>2.5608736880983001</v>
      </c>
      <c r="R190" s="288">
        <f>VLOOKUP(A190,'Fx rates update 2016'!$A$2:$U$223,21,0)</f>
        <v>2.5608736880983001</v>
      </c>
    </row>
    <row r="191" spans="1:18">
      <c r="A191" t="s">
        <v>593</v>
      </c>
      <c r="Q191" s="288"/>
      <c r="R191" s="288"/>
    </row>
    <row r="192" spans="1:18" hidden="1">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88">
        <f>VLOOKUP(A192,'Fx rates update 2016'!$A$2:$U$223,20,0)</f>
        <v>12.7589308811644</v>
      </c>
      <c r="R192" s="288">
        <f>VLOOKUP(A192,'Fx rates update 2016'!$A$2:$U$223,21,0)</f>
        <v>12.7589308811644</v>
      </c>
    </row>
    <row r="193" spans="1:18">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88">
        <f>VLOOKUP(A193,'Fx rates update 2016'!$A$2:$U$223,20,0)</f>
        <v>925.98496128039301</v>
      </c>
      <c r="R193" s="288">
        <f>VLOOKUP(A193,'Fx rates update 2016'!$A$2:$U$223,21,0)</f>
        <v>925.98496128039301</v>
      </c>
    </row>
    <row r="194" spans="1:18" hidden="1">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88">
        <f>VLOOKUP(A194,'Fx rates update 2016'!$A$2:$U$223,20,0)</f>
        <v>8.6323559623419595</v>
      </c>
      <c r="R194" s="288">
        <f>VLOOKUP(A194,'Fx rates update 2016'!$A$2:$U$223,21,0)</f>
        <v>8.6323559623419595</v>
      </c>
    </row>
    <row r="195" spans="1:18">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88"/>
      <c r="R195" s="288" t="str">
        <f>VLOOKUP(A195,'Fx rates update 2016'!$A$2:$U$223,21,0)</f>
        <v/>
      </c>
    </row>
  </sheetData>
  <autoFilter ref="A1:R195">
    <filterColumn colId="16">
      <filters>
        <filter val="0"/>
        <filter val="#N/A"/>
      </filters>
    </filterColumn>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H4" workbookViewId="0">
      <selection activeCell="K9" sqref="K9"/>
    </sheetView>
  </sheetViews>
  <sheetFormatPr defaultRowHeight="1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c r="A1" t="s">
        <v>399</v>
      </c>
      <c r="C1"/>
      <c r="D1"/>
      <c r="E1"/>
      <c r="F1"/>
      <c r="G1"/>
      <c r="H1"/>
      <c r="I1"/>
      <c r="J1"/>
      <c r="K1"/>
    </row>
    <row r="2" spans="1:32">
      <c r="C2"/>
      <c r="D2"/>
      <c r="E2"/>
      <c r="F2"/>
      <c r="G2"/>
      <c r="H2"/>
      <c r="I2"/>
      <c r="J2"/>
      <c r="K2"/>
    </row>
    <row r="3" spans="1:32" ht="15" customHeight="1">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c r="C6" s="229" t="str">
        <f>'2016'!$B$3</f>
        <v>Georgia</v>
      </c>
      <c r="D6" s="229">
        <f>'Cover sheet'!$D$21</f>
        <v>2016</v>
      </c>
      <c r="E6" s="229" t="str">
        <f>'2016'!$B$4</f>
        <v>Calendar Year</v>
      </c>
      <c r="F6" s="229" t="str">
        <f>'2016'!$B$7</f>
        <v>Local Currency</v>
      </c>
      <c r="G6" s="229" t="str">
        <f>'2016'!$B$8</f>
        <v>Units ( x 1)</v>
      </c>
      <c r="H6" s="230">
        <f>'2016'!$B$9</f>
        <v>2.3666999999999998</v>
      </c>
      <c r="I6" s="229">
        <f>'2016'!$B$10</f>
        <v>0</v>
      </c>
      <c r="J6" s="230">
        <f>'Cover sheet'!$H$60</f>
        <v>2.2693416666666701</v>
      </c>
      <c r="K6" s="297" t="s">
        <v>655</v>
      </c>
      <c r="L6" s="241">
        <f>'2016'!A15</f>
        <v>1</v>
      </c>
      <c r="M6">
        <f>'2016'!C15</f>
        <v>7560359</v>
      </c>
      <c r="N6">
        <f>'2016'!D15</f>
        <v>0</v>
      </c>
      <c r="O6">
        <f>'2016'!E15</f>
        <v>0</v>
      </c>
      <c r="P6">
        <f>'2016'!F15</f>
        <v>0</v>
      </c>
      <c r="Q6">
        <f>'2016'!G15</f>
        <v>7560359</v>
      </c>
      <c r="R6">
        <f>'2016'!H15</f>
        <v>0</v>
      </c>
      <c r="S6">
        <f>'2016'!I15</f>
        <v>0</v>
      </c>
      <c r="T6">
        <f>'2016'!J15</f>
        <v>0</v>
      </c>
      <c r="U6">
        <f>'2016'!K15</f>
        <v>0</v>
      </c>
      <c r="V6">
        <f>'2016'!L15</f>
        <v>0</v>
      </c>
      <c r="W6">
        <f>'2016'!M15</f>
        <v>0</v>
      </c>
      <c r="X6">
        <f>'2016'!N15</f>
        <v>0</v>
      </c>
      <c r="Y6">
        <f>'2016'!O15</f>
        <v>3831327</v>
      </c>
      <c r="Z6">
        <f>'2016'!P15</f>
        <v>0</v>
      </c>
      <c r="AA6">
        <f>'2016'!Q15</f>
        <v>0</v>
      </c>
      <c r="AB6">
        <f>'2016'!R15</f>
        <v>0</v>
      </c>
      <c r="AC6">
        <f>'2016'!S15</f>
        <v>3831327</v>
      </c>
      <c r="AD6">
        <f>'2016'!T15</f>
        <v>11391686</v>
      </c>
      <c r="AF6">
        <f>IF((Q6+V6+AC6)=AD6,1,0)</f>
        <v>1</v>
      </c>
    </row>
    <row r="7" spans="1:32" ht="30">
      <c r="C7" s="229" t="str">
        <f>'2016'!$B$3</f>
        <v>Georgia</v>
      </c>
      <c r="D7" s="229">
        <f>'Cover sheet'!$D$21</f>
        <v>2016</v>
      </c>
      <c r="E7" s="229" t="str">
        <f>'2016'!$B$4</f>
        <v>Calendar Year</v>
      </c>
      <c r="F7" s="229" t="str">
        <f>'2016'!$B$7</f>
        <v>Local Currency</v>
      </c>
      <c r="G7" s="229" t="str">
        <f>'2016'!$B$8</f>
        <v>Units ( x 1)</v>
      </c>
      <c r="H7" s="230">
        <f>'2016'!$B$9</f>
        <v>2.3666999999999998</v>
      </c>
      <c r="I7" s="229">
        <f>'2016'!$B$10</f>
        <v>0</v>
      </c>
      <c r="J7" s="230">
        <f>'Cover sheet'!$H$60</f>
        <v>2.2693416666666701</v>
      </c>
      <c r="K7" s="298" t="s">
        <v>656</v>
      </c>
      <c r="L7" s="241">
        <f>'2016'!A16</f>
        <v>1.1000000000000001</v>
      </c>
      <c r="M7">
        <f>'2016'!C16</f>
        <v>992915</v>
      </c>
      <c r="N7">
        <f>'2016'!D16</f>
        <v>0</v>
      </c>
      <c r="O7">
        <f>'2016'!E16</f>
        <v>0</v>
      </c>
      <c r="P7">
        <f>'2016'!F16</f>
        <v>0</v>
      </c>
      <c r="Q7">
        <f>'2016'!G16</f>
        <v>992915</v>
      </c>
      <c r="R7">
        <f>'2016'!H16</f>
        <v>0</v>
      </c>
      <c r="S7">
        <f>'2016'!I16</f>
        <v>0</v>
      </c>
      <c r="T7">
        <f>'2016'!J16</f>
        <v>0</v>
      </c>
      <c r="U7">
        <f>'2016'!K16</f>
        <v>0</v>
      </c>
      <c r="V7">
        <f>'2016'!L16</f>
        <v>0</v>
      </c>
      <c r="W7">
        <f>'2016'!M16</f>
        <v>0</v>
      </c>
      <c r="X7">
        <f>'2016'!N16</f>
        <v>0</v>
      </c>
      <c r="Y7">
        <f>'2016'!O16</f>
        <v>0</v>
      </c>
      <c r="Z7">
        <f>'2016'!P16</f>
        <v>0</v>
      </c>
      <c r="AA7">
        <f>'2016'!Q16</f>
        <v>0</v>
      </c>
      <c r="AB7">
        <f>'2016'!R16</f>
        <v>0</v>
      </c>
      <c r="AC7">
        <f>'2016'!S16</f>
        <v>0</v>
      </c>
      <c r="AD7">
        <f>'2016'!T16</f>
        <v>992915</v>
      </c>
      <c r="AF7">
        <f t="shared" ref="AF7:AF70" si="0">IF((Q7+V7+AC7)=AD7,1,0)</f>
        <v>1</v>
      </c>
    </row>
    <row r="8" spans="1:32" ht="30">
      <c r="C8" s="229" t="str">
        <f>'2016'!$B$3</f>
        <v>Georgia</v>
      </c>
      <c r="D8" s="229">
        <f>'Cover sheet'!$D$21</f>
        <v>2016</v>
      </c>
      <c r="E8" s="229" t="str">
        <f>'2016'!$B$4</f>
        <v>Calendar Year</v>
      </c>
      <c r="F8" s="229" t="str">
        <f>'2016'!$B$7</f>
        <v>Local Currency</v>
      </c>
      <c r="G8" s="229" t="str">
        <f>'2016'!$B$8</f>
        <v>Units ( x 1)</v>
      </c>
      <c r="H8" s="230">
        <f>'2016'!$B$9</f>
        <v>2.3666999999999998</v>
      </c>
      <c r="I8" s="229">
        <f>'2016'!$B$10</f>
        <v>0</v>
      </c>
      <c r="J8" s="230">
        <f>'Cover sheet'!$H$60</f>
        <v>2.2693416666666701</v>
      </c>
      <c r="K8" s="293" t="s">
        <v>841</v>
      </c>
      <c r="L8" s="241" t="str">
        <f>'2016'!A17</f>
        <v>1.1.1</v>
      </c>
      <c r="M8">
        <f>'2016'!C17</f>
        <v>718678</v>
      </c>
      <c r="N8" t="str">
        <f>'2016'!D17</f>
        <v>Local Currency</v>
      </c>
      <c r="O8" t="str">
        <f>'2016'!E17</f>
        <v>Local Currency</v>
      </c>
      <c r="P8" t="str">
        <f>'2016'!F17</f>
        <v>Local Currency</v>
      </c>
      <c r="Q8">
        <f>'2016'!G17</f>
        <v>718678</v>
      </c>
      <c r="R8" t="str">
        <f>'2016'!H17</f>
        <v>Local Currency</v>
      </c>
      <c r="S8" t="str">
        <f>'2016'!I17</f>
        <v>Local Currency</v>
      </c>
      <c r="T8" t="str">
        <f>'2016'!J17</f>
        <v>Local Currency</v>
      </c>
      <c r="U8" t="str">
        <f>'2016'!K17</f>
        <v>Local Currency</v>
      </c>
      <c r="V8">
        <f>'2016'!L17</f>
        <v>0</v>
      </c>
      <c r="W8" t="str">
        <f>'2016'!M17</f>
        <v>Local Currency</v>
      </c>
      <c r="X8" t="str">
        <f>'2016'!N17</f>
        <v>Local Currency</v>
      </c>
      <c r="Y8" t="str">
        <f>'2016'!O17</f>
        <v>Local Currency</v>
      </c>
      <c r="Z8" t="str">
        <f>'2016'!P17</f>
        <v>Local Currency</v>
      </c>
      <c r="AA8" t="str">
        <f>'2016'!Q17</f>
        <v>Local Currency</v>
      </c>
      <c r="AB8" t="str">
        <f>'2016'!R17</f>
        <v>Local Currency</v>
      </c>
      <c r="AC8">
        <f>'2016'!S17</f>
        <v>0</v>
      </c>
      <c r="AD8">
        <f>'2016'!T17</f>
        <v>718678</v>
      </c>
      <c r="AF8">
        <f t="shared" si="0"/>
        <v>1</v>
      </c>
    </row>
    <row r="9" spans="1:32" ht="30">
      <c r="C9" s="229" t="str">
        <f>'2016'!$B$3</f>
        <v>Georgia</v>
      </c>
      <c r="D9" s="229">
        <f>'Cover sheet'!$D$21</f>
        <v>2016</v>
      </c>
      <c r="E9" s="229" t="str">
        <f>'2016'!$B$4</f>
        <v>Calendar Year</v>
      </c>
      <c r="F9" s="229" t="str">
        <f>'2016'!$B$7</f>
        <v>Local Currency</v>
      </c>
      <c r="G9" s="229" t="str">
        <f>'2016'!$B$8</f>
        <v>Units ( x 1)</v>
      </c>
      <c r="H9" s="230">
        <f>'2016'!$B$9</f>
        <v>2.3666999999999998</v>
      </c>
      <c r="I9" s="229">
        <f>'2016'!$B$10</f>
        <v>0</v>
      </c>
      <c r="J9" s="230">
        <f>'Cover sheet'!$H$60</f>
        <v>2.2693416666666701</v>
      </c>
      <c r="K9" s="293" t="s">
        <v>853</v>
      </c>
      <c r="L9" s="241" t="str">
        <f>'2016'!A18</f>
        <v>1.1.2</v>
      </c>
      <c r="M9">
        <f>'2016'!C18</f>
        <v>274237</v>
      </c>
      <c r="N9" t="str">
        <f>'2016'!D18</f>
        <v>Local Currency</v>
      </c>
      <c r="O9" t="str">
        <f>'2016'!E18</f>
        <v>Local Currency</v>
      </c>
      <c r="P9" t="str">
        <f>'2016'!F18</f>
        <v>Local Currency</v>
      </c>
      <c r="Q9">
        <f>'2016'!G18</f>
        <v>274237</v>
      </c>
      <c r="R9" t="str">
        <f>'2016'!H18</f>
        <v>Local Currency</v>
      </c>
      <c r="S9" t="str">
        <f>'2016'!I18</f>
        <v>Local Currency</v>
      </c>
      <c r="T9" t="str">
        <f>'2016'!J18</f>
        <v>Local Currency</v>
      </c>
      <c r="U9" t="str">
        <f>'2016'!K18</f>
        <v>Local Currency</v>
      </c>
      <c r="V9">
        <f>'2016'!L18</f>
        <v>0</v>
      </c>
      <c r="W9" t="str">
        <f>'2016'!M18</f>
        <v>Local Currency</v>
      </c>
      <c r="X9" t="str">
        <f>'2016'!N18</f>
        <v>Local Currency</v>
      </c>
      <c r="Y9" t="str">
        <f>'2016'!O18</f>
        <v>Local Currency</v>
      </c>
      <c r="Z9" t="str">
        <f>'2016'!P18</f>
        <v>Local Currency</v>
      </c>
      <c r="AA9" t="str">
        <f>'2016'!Q18</f>
        <v>Local Currency</v>
      </c>
      <c r="AB9" t="str">
        <f>'2016'!R18</f>
        <v>Local Currency</v>
      </c>
      <c r="AC9">
        <f>'2016'!S18</f>
        <v>0</v>
      </c>
      <c r="AD9">
        <f>'2016'!T18</f>
        <v>274237</v>
      </c>
      <c r="AF9">
        <f t="shared" si="0"/>
        <v>1</v>
      </c>
    </row>
    <row r="10" spans="1:32" ht="30">
      <c r="C10" s="229" t="str">
        <f>'2016'!$B$3</f>
        <v>Georgia</v>
      </c>
      <c r="D10" s="229">
        <f>'Cover sheet'!$D$21</f>
        <v>2016</v>
      </c>
      <c r="E10" s="229" t="str">
        <f>'2016'!$B$4</f>
        <v>Calendar Year</v>
      </c>
      <c r="F10" s="229" t="str">
        <f>'2016'!$B$7</f>
        <v>Local Currency</v>
      </c>
      <c r="G10" s="229" t="str">
        <f>'2016'!$B$8</f>
        <v>Units ( x 1)</v>
      </c>
      <c r="H10" s="230">
        <f>'2016'!$B$9</f>
        <v>2.3666999999999998</v>
      </c>
      <c r="I10" s="229">
        <f>'2016'!$B$10</f>
        <v>0</v>
      </c>
      <c r="J10" s="230">
        <f>'Cover sheet'!$H$60</f>
        <v>2.2693416666666701</v>
      </c>
      <c r="K10" s="293" t="s">
        <v>843</v>
      </c>
      <c r="L10" s="241" t="str">
        <f>'2016'!A19</f>
        <v>1.1.3</v>
      </c>
      <c r="M10" t="str">
        <f>'2016'!C19</f>
        <v>Local Currency</v>
      </c>
      <c r="N10" t="str">
        <f>'2016'!D19</f>
        <v>Local Currency</v>
      </c>
      <c r="O10" t="str">
        <f>'2016'!E19</f>
        <v>Local Currency</v>
      </c>
      <c r="P10" t="str">
        <f>'2016'!F19</f>
        <v>Local Currency</v>
      </c>
      <c r="Q10">
        <f>'2016'!G19</f>
        <v>0</v>
      </c>
      <c r="R10" t="str">
        <f>'2016'!H19</f>
        <v>Local Currency</v>
      </c>
      <c r="S10" t="str">
        <f>'2016'!I19</f>
        <v>Local Currency</v>
      </c>
      <c r="T10" t="str">
        <f>'2016'!J19</f>
        <v>Local Currency</v>
      </c>
      <c r="U10" t="str">
        <f>'2016'!K19</f>
        <v>Local Currency</v>
      </c>
      <c r="V10">
        <f>'2016'!L19</f>
        <v>0</v>
      </c>
      <c r="W10" t="str">
        <f>'2016'!M19</f>
        <v>Local Currency</v>
      </c>
      <c r="X10" t="str">
        <f>'2016'!N19</f>
        <v>Local Currency</v>
      </c>
      <c r="Y10" t="str">
        <f>'2016'!O19</f>
        <v>Local Currency</v>
      </c>
      <c r="Z10" t="str">
        <f>'2016'!P19</f>
        <v>Local Currency</v>
      </c>
      <c r="AA10" t="str">
        <f>'2016'!Q19</f>
        <v>Local Currency</v>
      </c>
      <c r="AB10" t="str">
        <f>'2016'!R19</f>
        <v>Local Currency</v>
      </c>
      <c r="AC10">
        <f>'2016'!S19</f>
        <v>0</v>
      </c>
      <c r="AD10">
        <f>'2016'!T19</f>
        <v>0</v>
      </c>
      <c r="AF10">
        <f t="shared" si="0"/>
        <v>1</v>
      </c>
    </row>
    <row r="11" spans="1:32" ht="45">
      <c r="C11" s="229" t="str">
        <f>'2016'!$B$3</f>
        <v>Georgia</v>
      </c>
      <c r="D11" s="229">
        <f>'Cover sheet'!$D$21</f>
        <v>2016</v>
      </c>
      <c r="E11" s="229" t="str">
        <f>'2016'!$B$4</f>
        <v>Calendar Year</v>
      </c>
      <c r="F11" s="229" t="str">
        <f>'2016'!$B$7</f>
        <v>Local Currency</v>
      </c>
      <c r="G11" s="229" t="str">
        <f>'2016'!$B$8</f>
        <v>Units ( x 1)</v>
      </c>
      <c r="H11" s="230">
        <f>'2016'!$B$9</f>
        <v>2.3666999999999998</v>
      </c>
      <c r="I11" s="229">
        <f>'2016'!$B$10</f>
        <v>0</v>
      </c>
      <c r="J11" s="230">
        <f>'Cover sheet'!$H$60</f>
        <v>2.2693416666666701</v>
      </c>
      <c r="K11" s="298" t="s">
        <v>668</v>
      </c>
      <c r="L11" s="241">
        <f>'2016'!A20</f>
        <v>1.2</v>
      </c>
      <c r="M11">
        <f>'2016'!C20</f>
        <v>4728510</v>
      </c>
      <c r="N11">
        <f>'2016'!D20</f>
        <v>0</v>
      </c>
      <c r="O11">
        <f>'2016'!E20</f>
        <v>0</v>
      </c>
      <c r="P11">
        <f>'2016'!F20</f>
        <v>0</v>
      </c>
      <c r="Q11">
        <f>'2016'!G20</f>
        <v>4728510</v>
      </c>
      <c r="R11">
        <f>'2016'!H20</f>
        <v>0</v>
      </c>
      <c r="S11">
        <f>'2016'!I20</f>
        <v>0</v>
      </c>
      <c r="T11">
        <f>'2016'!J20</f>
        <v>0</v>
      </c>
      <c r="U11">
        <f>'2016'!K20</f>
        <v>0</v>
      </c>
      <c r="V11">
        <f>'2016'!L20</f>
        <v>0</v>
      </c>
      <c r="W11">
        <f>'2016'!M20</f>
        <v>0</v>
      </c>
      <c r="X11">
        <f>'2016'!N20</f>
        <v>0</v>
      </c>
      <c r="Y11">
        <f>'2016'!O20</f>
        <v>3180836</v>
      </c>
      <c r="Z11">
        <f>'2016'!P20</f>
        <v>0</v>
      </c>
      <c r="AA11">
        <f>'2016'!Q20</f>
        <v>0</v>
      </c>
      <c r="AB11">
        <f>'2016'!R20</f>
        <v>0</v>
      </c>
      <c r="AC11">
        <f>'2016'!S20</f>
        <v>3180836</v>
      </c>
      <c r="AD11">
        <f>'2016'!T20</f>
        <v>7909346</v>
      </c>
      <c r="AF11">
        <f t="shared" si="0"/>
        <v>1</v>
      </c>
    </row>
    <row r="12" spans="1:32" ht="30">
      <c r="A12" s="303"/>
      <c r="C12" s="229" t="str">
        <f>'2016'!$B$3</f>
        <v>Georgia</v>
      </c>
      <c r="D12" s="229">
        <f>'Cover sheet'!$D$21</f>
        <v>2016</v>
      </c>
      <c r="E12" s="229" t="str">
        <f>'2016'!$B$4</f>
        <v>Calendar Year</v>
      </c>
      <c r="F12" s="229" t="str">
        <f>'2016'!$B$7</f>
        <v>Local Currency</v>
      </c>
      <c r="G12" s="229" t="str">
        <f>'2016'!$B$8</f>
        <v>Units ( x 1)</v>
      </c>
      <c r="H12" s="230">
        <f>'2016'!$B$9</f>
        <v>2.3666999999999998</v>
      </c>
      <c r="I12" s="229">
        <f>'2016'!$B$10</f>
        <v>0</v>
      </c>
      <c r="J12" s="230">
        <f>'Cover sheet'!$H$60</f>
        <v>2.2693416666666701</v>
      </c>
      <c r="K12" s="298" t="s">
        <v>854</v>
      </c>
      <c r="L12" s="241" t="str">
        <f>'2016'!A21</f>
        <v>1.2.1</v>
      </c>
      <c r="M12">
        <f>'2016'!C21</f>
        <v>4728510</v>
      </c>
      <c r="N12">
        <f>'2016'!D21</f>
        <v>0</v>
      </c>
      <c r="O12">
        <f>'2016'!E21</f>
        <v>0</v>
      </c>
      <c r="P12">
        <f>'2016'!F21</f>
        <v>0</v>
      </c>
      <c r="Q12">
        <f>'2016'!G21</f>
        <v>4728510</v>
      </c>
      <c r="R12">
        <f>'2016'!H21</f>
        <v>0</v>
      </c>
      <c r="S12">
        <f>'2016'!I21</f>
        <v>0</v>
      </c>
      <c r="T12">
        <f>'2016'!J21</f>
        <v>0</v>
      </c>
      <c r="U12">
        <f>'2016'!K21</f>
        <v>0</v>
      </c>
      <c r="V12">
        <f>'2016'!L21</f>
        <v>0</v>
      </c>
      <c r="W12">
        <f>'2016'!M21</f>
        <v>0</v>
      </c>
      <c r="X12">
        <f>'2016'!N21</f>
        <v>0</v>
      </c>
      <c r="Y12">
        <f>'2016'!O21</f>
        <v>3180836</v>
      </c>
      <c r="Z12">
        <f>'2016'!P21</f>
        <v>0</v>
      </c>
      <c r="AA12">
        <f>'2016'!Q21</f>
        <v>0</v>
      </c>
      <c r="AB12">
        <f>'2016'!R21</f>
        <v>0</v>
      </c>
      <c r="AC12">
        <f>'2016'!S21</f>
        <v>3180836</v>
      </c>
      <c r="AD12">
        <f>'2016'!T21</f>
        <v>7909346</v>
      </c>
      <c r="AF12">
        <f t="shared" si="0"/>
        <v>1</v>
      </c>
    </row>
    <row r="13" spans="1:32">
      <c r="C13" s="229" t="str">
        <f>'2016'!$B$3</f>
        <v>Georgia</v>
      </c>
      <c r="D13" s="229">
        <f>'Cover sheet'!$D$21</f>
        <v>2016</v>
      </c>
      <c r="E13" s="229" t="str">
        <f>'2016'!$B$4</f>
        <v>Calendar Year</v>
      </c>
      <c r="F13" s="229" t="str">
        <f>'2016'!$B$7</f>
        <v>Local Currency</v>
      </c>
      <c r="G13" s="229" t="str">
        <f>'2016'!$B$8</f>
        <v>Units ( x 1)</v>
      </c>
      <c r="H13" s="230">
        <f>'2016'!$B$9</f>
        <v>2.3666999999999998</v>
      </c>
      <c r="I13" s="229">
        <f>'2016'!$B$10</f>
        <v>0</v>
      </c>
      <c r="J13" s="230">
        <f>'Cover sheet'!$H$60</f>
        <v>2.2693416666666701</v>
      </c>
      <c r="K13" s="293" t="s">
        <v>855</v>
      </c>
      <c r="L13" s="241" t="str">
        <f>'2016'!A22</f>
        <v>1.2.1.1</v>
      </c>
      <c r="M13">
        <f>'2016'!C22</f>
        <v>1044000</v>
      </c>
      <c r="N13" t="str">
        <f>'2016'!D22</f>
        <v>Local Currency</v>
      </c>
      <c r="O13" t="str">
        <f>'2016'!E22</f>
        <v>Local Currency</v>
      </c>
      <c r="P13" t="str">
        <f>'2016'!F22</f>
        <v>Local Currency</v>
      </c>
      <c r="Q13">
        <f>'2016'!G22</f>
        <v>1044000</v>
      </c>
      <c r="R13" t="str">
        <f>'2016'!H22</f>
        <v>Local Currency</v>
      </c>
      <c r="S13" t="str">
        <f>'2016'!I22</f>
        <v>Local Currency</v>
      </c>
      <c r="T13" t="str">
        <f>'2016'!J22</f>
        <v>Local Currency</v>
      </c>
      <c r="U13" t="str">
        <f>'2016'!K22</f>
        <v>Local Currency</v>
      </c>
      <c r="V13">
        <f>'2016'!L22</f>
        <v>0</v>
      </c>
      <c r="W13" t="str">
        <f>'2016'!M22</f>
        <v>Local Currency</v>
      </c>
      <c r="X13" t="str">
        <f>'2016'!N22</f>
        <v>Local Currency</v>
      </c>
      <c r="Y13">
        <f>'2016'!O22</f>
        <v>1475199</v>
      </c>
      <c r="Z13" t="str">
        <f>'2016'!P22</f>
        <v>Local Currency</v>
      </c>
      <c r="AA13" t="str">
        <f>'2016'!Q22</f>
        <v>Local Currency</v>
      </c>
      <c r="AB13" t="str">
        <f>'2016'!R22</f>
        <v>Local Currency</v>
      </c>
      <c r="AC13">
        <f>'2016'!S22</f>
        <v>1475199</v>
      </c>
      <c r="AD13">
        <f>'2016'!T22</f>
        <v>2519199</v>
      </c>
      <c r="AF13">
        <f t="shared" si="0"/>
        <v>1</v>
      </c>
    </row>
    <row r="14" spans="1:32" ht="30">
      <c r="C14" s="229" t="str">
        <f>'2016'!$B$3</f>
        <v>Georgia</v>
      </c>
      <c r="D14" s="229">
        <f>'Cover sheet'!$D$21</f>
        <v>2016</v>
      </c>
      <c r="E14" s="229" t="str">
        <f>'2016'!$B$4</f>
        <v>Calendar Year</v>
      </c>
      <c r="F14" s="229" t="str">
        <f>'2016'!$B$7</f>
        <v>Local Currency</v>
      </c>
      <c r="G14" s="229" t="str">
        <f>'2016'!$B$8</f>
        <v>Units ( x 1)</v>
      </c>
      <c r="H14" s="230">
        <f>'2016'!$B$9</f>
        <v>2.3666999999999998</v>
      </c>
      <c r="I14" s="229">
        <f>'2016'!$B$10</f>
        <v>0</v>
      </c>
      <c r="J14" s="230">
        <f>'Cover sheet'!$H$60</f>
        <v>2.2693416666666701</v>
      </c>
      <c r="K14" s="293" t="s">
        <v>842</v>
      </c>
      <c r="L14" s="241" t="str">
        <f>'2016'!A23</f>
        <v>1.2.1.2</v>
      </c>
      <c r="M14" t="str">
        <f>'2016'!C23</f>
        <v>Local Currency</v>
      </c>
      <c r="N14" t="str">
        <f>'2016'!D23</f>
        <v>Local Currency</v>
      </c>
      <c r="O14" t="str">
        <f>'2016'!E23</f>
        <v>Local Currency</v>
      </c>
      <c r="P14" t="str">
        <f>'2016'!F23</f>
        <v>Local Currency</v>
      </c>
      <c r="Q14">
        <f>'2016'!G23</f>
        <v>0</v>
      </c>
      <c r="R14" t="str">
        <f>'2016'!H23</f>
        <v>Local Currency</v>
      </c>
      <c r="S14" t="str">
        <f>'2016'!I23</f>
        <v>Local Currency</v>
      </c>
      <c r="T14" t="str">
        <f>'2016'!J23</f>
        <v>Local Currency</v>
      </c>
      <c r="U14" t="str">
        <f>'2016'!K23</f>
        <v>Local Currency</v>
      </c>
      <c r="V14">
        <f>'2016'!L23</f>
        <v>0</v>
      </c>
      <c r="W14" t="str">
        <f>'2016'!M23</f>
        <v>Local Currency</v>
      </c>
      <c r="X14" t="str">
        <f>'2016'!N23</f>
        <v>Local Currency</v>
      </c>
      <c r="Y14">
        <f>'2016'!O23</f>
        <v>1705637</v>
      </c>
      <c r="Z14" t="str">
        <f>'2016'!P23</f>
        <v>Local Currency</v>
      </c>
      <c r="AA14" t="str">
        <f>'2016'!Q23</f>
        <v>Local Currency</v>
      </c>
      <c r="AB14" t="str">
        <f>'2016'!R23</f>
        <v>Local Currency</v>
      </c>
      <c r="AC14">
        <f>'2016'!S23</f>
        <v>1705637</v>
      </c>
      <c r="AD14">
        <f>'2016'!T23</f>
        <v>1705637</v>
      </c>
      <c r="AF14">
        <f t="shared" si="0"/>
        <v>1</v>
      </c>
    </row>
    <row r="15" spans="1:32" ht="30">
      <c r="C15" s="229" t="str">
        <f>'2016'!$B$3</f>
        <v>Georgia</v>
      </c>
      <c r="D15" s="229">
        <f>'Cover sheet'!$D$21</f>
        <v>2016</v>
      </c>
      <c r="E15" s="229" t="str">
        <f>'2016'!$B$4</f>
        <v>Calendar Year</v>
      </c>
      <c r="F15" s="229" t="str">
        <f>'2016'!$B$7</f>
        <v>Local Currency</v>
      </c>
      <c r="G15" s="229" t="str">
        <f>'2016'!$B$8</f>
        <v>Units ( x 1)</v>
      </c>
      <c r="H15" s="230">
        <f>'2016'!$B$9</f>
        <v>2.3666999999999998</v>
      </c>
      <c r="I15" s="229">
        <f>'2016'!$B$10</f>
        <v>0</v>
      </c>
      <c r="J15" s="230">
        <f>'Cover sheet'!$H$60</f>
        <v>2.2693416666666701</v>
      </c>
      <c r="K15" s="293" t="s">
        <v>843</v>
      </c>
      <c r="L15" s="241" t="str">
        <f>'2016'!A24</f>
        <v>1.2.1.3</v>
      </c>
      <c r="M15">
        <f>'2016'!C24</f>
        <v>3684510</v>
      </c>
      <c r="N15" t="str">
        <f>'2016'!D24</f>
        <v>Local Currency</v>
      </c>
      <c r="O15" t="str">
        <f>'2016'!E24</f>
        <v>Local Currency</v>
      </c>
      <c r="P15" t="str">
        <f>'2016'!F24</f>
        <v>Local Currency</v>
      </c>
      <c r="Q15">
        <f>'2016'!G24</f>
        <v>3684510</v>
      </c>
      <c r="R15" t="str">
        <f>'2016'!H24</f>
        <v>Local Currency</v>
      </c>
      <c r="S15" t="str">
        <f>'2016'!I24</f>
        <v>Local Currency</v>
      </c>
      <c r="T15" t="str">
        <f>'2016'!J24</f>
        <v>Local Currency</v>
      </c>
      <c r="U15" t="str">
        <f>'2016'!K24</f>
        <v>Local Currency</v>
      </c>
      <c r="V15">
        <f>'2016'!L24</f>
        <v>0</v>
      </c>
      <c r="W15" t="str">
        <f>'2016'!M24</f>
        <v>Local Currency</v>
      </c>
      <c r="X15" t="str">
        <f>'2016'!N24</f>
        <v>Local Currency</v>
      </c>
      <c r="Y15" t="str">
        <f>'2016'!O24</f>
        <v>Local Currency</v>
      </c>
      <c r="Z15" t="str">
        <f>'2016'!P24</f>
        <v>Local Currency</v>
      </c>
      <c r="AA15" t="str">
        <f>'2016'!Q24</f>
        <v>Local Currency</v>
      </c>
      <c r="AB15" t="str">
        <f>'2016'!R24</f>
        <v>Local Currency</v>
      </c>
      <c r="AC15">
        <f>'2016'!S24</f>
        <v>0</v>
      </c>
      <c r="AD15">
        <f>'2016'!T24</f>
        <v>3684510</v>
      </c>
      <c r="AF15">
        <f t="shared" si="0"/>
        <v>1</v>
      </c>
    </row>
    <row r="16" spans="1:32" ht="45">
      <c r="C16" s="229" t="str">
        <f>'2016'!$B$3</f>
        <v>Georgia</v>
      </c>
      <c r="D16" s="229">
        <f>'Cover sheet'!$D$21</f>
        <v>2016</v>
      </c>
      <c r="E16" s="229" t="str">
        <f>'2016'!$B$4</f>
        <v>Calendar Year</v>
      </c>
      <c r="F16" s="229" t="str">
        <f>'2016'!$B$7</f>
        <v>Local Currency</v>
      </c>
      <c r="G16" s="229" t="str">
        <f>'2016'!$B$8</f>
        <v>Units ( x 1)</v>
      </c>
      <c r="H16" s="230">
        <f>'2016'!$B$9</f>
        <v>2.3666999999999998</v>
      </c>
      <c r="I16" s="229">
        <f>'2016'!$B$10</f>
        <v>0</v>
      </c>
      <c r="J16" s="230">
        <f>'Cover sheet'!$H$60</f>
        <v>2.2693416666666701</v>
      </c>
      <c r="K16" s="298" t="s">
        <v>1228</v>
      </c>
      <c r="L16" s="241" t="str">
        <f>'2016'!A25</f>
        <v>1.2.2</v>
      </c>
      <c r="M16">
        <f>'2016'!C25</f>
        <v>0</v>
      </c>
      <c r="N16">
        <f>'2016'!D25</f>
        <v>0</v>
      </c>
      <c r="O16">
        <f>'2016'!E25</f>
        <v>0</v>
      </c>
      <c r="P16">
        <f>'2016'!F25</f>
        <v>0</v>
      </c>
      <c r="Q16">
        <f>'2016'!G25</f>
        <v>0</v>
      </c>
      <c r="R16">
        <f>'2016'!H25</f>
        <v>0</v>
      </c>
      <c r="S16">
        <f>'2016'!I25</f>
        <v>0</v>
      </c>
      <c r="T16">
        <f>'2016'!J25</f>
        <v>0</v>
      </c>
      <c r="U16">
        <f>'2016'!K25</f>
        <v>0</v>
      </c>
      <c r="V16">
        <f>'2016'!L25</f>
        <v>0</v>
      </c>
      <c r="W16">
        <f>'2016'!M25</f>
        <v>0</v>
      </c>
      <c r="X16">
        <f>'2016'!N25</f>
        <v>0</v>
      </c>
      <c r="Y16">
        <f>'2016'!O25</f>
        <v>0</v>
      </c>
      <c r="Z16">
        <f>'2016'!P25</f>
        <v>0</v>
      </c>
      <c r="AA16">
        <f>'2016'!Q25</f>
        <v>0</v>
      </c>
      <c r="AB16">
        <f>'2016'!R25</f>
        <v>0</v>
      </c>
      <c r="AC16">
        <f>'2016'!S25</f>
        <v>0</v>
      </c>
      <c r="AD16">
        <f>'2016'!T25</f>
        <v>0</v>
      </c>
      <c r="AF16">
        <f t="shared" si="0"/>
        <v>1</v>
      </c>
    </row>
    <row r="17" spans="3:32">
      <c r="C17" s="229" t="str">
        <f>'2016'!$B$3</f>
        <v>Georgia</v>
      </c>
      <c r="D17" s="229">
        <f>'Cover sheet'!$D$21</f>
        <v>2016</v>
      </c>
      <c r="E17" s="229" t="str">
        <f>'2016'!$B$4</f>
        <v>Calendar Year</v>
      </c>
      <c r="F17" s="229" t="str">
        <f>'2016'!$B$7</f>
        <v>Local Currency</v>
      </c>
      <c r="G17" s="229" t="str">
        <f>'2016'!$B$8</f>
        <v>Units ( x 1)</v>
      </c>
      <c r="H17" s="230">
        <f>'2016'!$B$9</f>
        <v>2.3666999999999998</v>
      </c>
      <c r="I17" s="229">
        <f>'2016'!$B$10</f>
        <v>0</v>
      </c>
      <c r="J17" s="230">
        <f>'Cover sheet'!$H$60</f>
        <v>2.2693416666666701</v>
      </c>
      <c r="K17" s="293" t="s">
        <v>860</v>
      </c>
      <c r="L17" s="241" t="str">
        <f>'2016'!A26</f>
        <v>1.2.2.1</v>
      </c>
      <c r="M17" t="str">
        <f>'2016'!C26</f>
        <v>Local Currency</v>
      </c>
      <c r="N17" t="str">
        <f>'2016'!D26</f>
        <v>Local Currency</v>
      </c>
      <c r="O17" t="str">
        <f>'2016'!E26</f>
        <v>Local Currency</v>
      </c>
      <c r="P17" t="str">
        <f>'2016'!F26</f>
        <v>Local Currency</v>
      </c>
      <c r="Q17">
        <f>'2016'!G26</f>
        <v>0</v>
      </c>
      <c r="R17" t="str">
        <f>'2016'!H26</f>
        <v>Local Currency</v>
      </c>
      <c r="S17" t="str">
        <f>'2016'!I26</f>
        <v>Local Currency</v>
      </c>
      <c r="T17" t="str">
        <f>'2016'!J26</f>
        <v>Local Currency</v>
      </c>
      <c r="U17" t="str">
        <f>'2016'!K26</f>
        <v>Local Currency</v>
      </c>
      <c r="V17">
        <f>'2016'!L26</f>
        <v>0</v>
      </c>
      <c r="W17" t="str">
        <f>'2016'!M26</f>
        <v>Local Currency</v>
      </c>
      <c r="X17" t="str">
        <f>'2016'!N26</f>
        <v>Local Currency</v>
      </c>
      <c r="Y17" t="str">
        <f>'2016'!O26</f>
        <v>Local Currency</v>
      </c>
      <c r="Z17" t="str">
        <f>'2016'!P26</f>
        <v>Local Currency</v>
      </c>
      <c r="AA17" t="str">
        <f>'2016'!Q26</f>
        <v>Local Currency</v>
      </c>
      <c r="AB17" t="str">
        <f>'2016'!R26</f>
        <v>Local Currency</v>
      </c>
      <c r="AC17">
        <f>'2016'!S26</f>
        <v>0</v>
      </c>
      <c r="AD17">
        <f>'2016'!T26</f>
        <v>0</v>
      </c>
      <c r="AF17">
        <f t="shared" si="0"/>
        <v>1</v>
      </c>
    </row>
    <row r="18" spans="3:32" ht="30">
      <c r="C18" s="229" t="str">
        <f>'2016'!$B$3</f>
        <v>Georgia</v>
      </c>
      <c r="D18" s="229">
        <f>'Cover sheet'!$D$21</f>
        <v>2016</v>
      </c>
      <c r="E18" s="229" t="str">
        <f>'2016'!$B$4</f>
        <v>Calendar Year</v>
      </c>
      <c r="F18" s="229" t="str">
        <f>'2016'!$B$7</f>
        <v>Local Currency</v>
      </c>
      <c r="G18" s="229" t="str">
        <f>'2016'!$B$8</f>
        <v>Units ( x 1)</v>
      </c>
      <c r="H18" s="230">
        <f>'2016'!$B$9</f>
        <v>2.3666999999999998</v>
      </c>
      <c r="I18" s="229">
        <f>'2016'!$B$10</f>
        <v>0</v>
      </c>
      <c r="J18" s="230">
        <f>'Cover sheet'!$H$60</f>
        <v>2.2693416666666701</v>
      </c>
      <c r="K18" s="293" t="s">
        <v>842</v>
      </c>
      <c r="L18" s="241" t="str">
        <f>'2016'!A27</f>
        <v>1.2.2.2</v>
      </c>
      <c r="M18" t="str">
        <f>'2016'!C27</f>
        <v>Local Currency</v>
      </c>
      <c r="N18" t="str">
        <f>'2016'!D27</f>
        <v>Local Currency</v>
      </c>
      <c r="O18" t="str">
        <f>'2016'!E27</f>
        <v>Local Currency</v>
      </c>
      <c r="P18" t="str">
        <f>'2016'!F27</f>
        <v>Local Currency</v>
      </c>
      <c r="Q18">
        <f>'2016'!G27</f>
        <v>0</v>
      </c>
      <c r="R18" t="str">
        <f>'2016'!H27</f>
        <v>Local Currency</v>
      </c>
      <c r="S18" t="str">
        <f>'2016'!I27</f>
        <v>Local Currency</v>
      </c>
      <c r="T18" t="str">
        <f>'2016'!J27</f>
        <v>Local Currency</v>
      </c>
      <c r="U18" t="str">
        <f>'2016'!K27</f>
        <v>Local Currency</v>
      </c>
      <c r="V18">
        <f>'2016'!L27</f>
        <v>0</v>
      </c>
      <c r="W18" t="str">
        <f>'2016'!M27</f>
        <v>Local Currency</v>
      </c>
      <c r="X18" t="str">
        <f>'2016'!N27</f>
        <v>Local Currency</v>
      </c>
      <c r="Y18" t="str">
        <f>'2016'!O27</f>
        <v>Local Currency</v>
      </c>
      <c r="Z18" t="str">
        <f>'2016'!P27</f>
        <v>Local Currency</v>
      </c>
      <c r="AA18" t="str">
        <f>'2016'!Q27</f>
        <v>Local Currency</v>
      </c>
      <c r="AB18" t="str">
        <f>'2016'!R27</f>
        <v>Local Currency</v>
      </c>
      <c r="AC18">
        <f>'2016'!S27</f>
        <v>0</v>
      </c>
      <c r="AD18">
        <f>'2016'!T27</f>
        <v>0</v>
      </c>
      <c r="AF18">
        <f t="shared" si="0"/>
        <v>1</v>
      </c>
    </row>
    <row r="19" spans="3:32" ht="30">
      <c r="C19" s="229" t="str">
        <f>'2016'!$B$3</f>
        <v>Georgia</v>
      </c>
      <c r="D19" s="229">
        <f>'Cover sheet'!$D$21</f>
        <v>2016</v>
      </c>
      <c r="E19" s="229" t="str">
        <f>'2016'!$B$4</f>
        <v>Calendar Year</v>
      </c>
      <c r="F19" s="229" t="str">
        <f>'2016'!$B$7</f>
        <v>Local Currency</v>
      </c>
      <c r="G19" s="229" t="str">
        <f>'2016'!$B$8</f>
        <v>Units ( x 1)</v>
      </c>
      <c r="H19" s="230">
        <f>'2016'!$B$9</f>
        <v>2.3666999999999998</v>
      </c>
      <c r="I19" s="229">
        <f>'2016'!$B$10</f>
        <v>0</v>
      </c>
      <c r="J19" s="230">
        <f>'Cover sheet'!$H$60</f>
        <v>2.2693416666666701</v>
      </c>
      <c r="K19" s="293" t="s">
        <v>861</v>
      </c>
      <c r="L19" s="241" t="str">
        <f>'2016'!A28</f>
        <v>1.2.2.3</v>
      </c>
      <c r="M19" t="str">
        <f>'2016'!C28</f>
        <v>Local Currency</v>
      </c>
      <c r="N19" t="str">
        <f>'2016'!D28</f>
        <v>Local Currency</v>
      </c>
      <c r="O19" t="str">
        <f>'2016'!E28</f>
        <v>Local Currency</v>
      </c>
      <c r="P19" t="str">
        <f>'2016'!F28</f>
        <v>Local Currency</v>
      </c>
      <c r="Q19">
        <f>'2016'!G28</f>
        <v>0</v>
      </c>
      <c r="R19" t="str">
        <f>'2016'!H28</f>
        <v>Local Currency</v>
      </c>
      <c r="S19" t="str">
        <f>'2016'!I28</f>
        <v>Local Currency</v>
      </c>
      <c r="T19" t="str">
        <f>'2016'!J28</f>
        <v>Local Currency</v>
      </c>
      <c r="U19" t="str">
        <f>'2016'!K28</f>
        <v>Local Currency</v>
      </c>
      <c r="V19">
        <f>'2016'!L28</f>
        <v>0</v>
      </c>
      <c r="W19" t="str">
        <f>'2016'!M28</f>
        <v>Local Currency</v>
      </c>
      <c r="X19" t="str">
        <f>'2016'!N28</f>
        <v>Local Currency</v>
      </c>
      <c r="Y19" t="str">
        <f>'2016'!O28</f>
        <v>Local Currency</v>
      </c>
      <c r="Z19" t="str">
        <f>'2016'!P28</f>
        <v>Local Currency</v>
      </c>
      <c r="AA19" t="str">
        <f>'2016'!Q28</f>
        <v>Local Currency</v>
      </c>
      <c r="AB19" t="str">
        <f>'2016'!R28</f>
        <v>Local Currency</v>
      </c>
      <c r="AC19">
        <f>'2016'!S28</f>
        <v>0</v>
      </c>
      <c r="AD19">
        <f>'2016'!T28</f>
        <v>0</v>
      </c>
      <c r="AF19">
        <f t="shared" si="0"/>
        <v>1</v>
      </c>
    </row>
    <row r="20" spans="3:32" ht="60">
      <c r="C20" s="229" t="str">
        <f>'2016'!$B$3</f>
        <v>Georgia</v>
      </c>
      <c r="D20" s="229">
        <f>'Cover sheet'!$D$21</f>
        <v>2016</v>
      </c>
      <c r="E20" s="229" t="str">
        <f>'2016'!$B$4</f>
        <v>Calendar Year</v>
      </c>
      <c r="F20" s="229" t="str">
        <f>'2016'!$B$7</f>
        <v>Local Currency</v>
      </c>
      <c r="G20" s="229" t="str">
        <f>'2016'!$B$8</f>
        <v>Units ( x 1)</v>
      </c>
      <c r="H20" s="230">
        <f>'2016'!$B$9</f>
        <v>2.3666999999999998</v>
      </c>
      <c r="I20" s="229">
        <f>'2016'!$B$10</f>
        <v>0</v>
      </c>
      <c r="J20" s="230">
        <f>'Cover sheet'!$H$60</f>
        <v>2.2693416666666701</v>
      </c>
      <c r="K20" s="298" t="s">
        <v>1229</v>
      </c>
      <c r="L20" s="241">
        <f>'2016'!A29</f>
        <v>1.3</v>
      </c>
      <c r="M20">
        <f>'2016'!C29</f>
        <v>478082</v>
      </c>
      <c r="N20">
        <f>'2016'!D29</f>
        <v>0</v>
      </c>
      <c r="O20">
        <f>'2016'!E29</f>
        <v>0</v>
      </c>
      <c r="P20">
        <f>'2016'!F29</f>
        <v>0</v>
      </c>
      <c r="Q20">
        <f>'2016'!G29</f>
        <v>478082</v>
      </c>
      <c r="R20">
        <f>'2016'!H29</f>
        <v>0</v>
      </c>
      <c r="S20">
        <f>'2016'!I29</f>
        <v>0</v>
      </c>
      <c r="T20">
        <f>'2016'!J29</f>
        <v>0</v>
      </c>
      <c r="U20">
        <f>'2016'!K29</f>
        <v>0</v>
      </c>
      <c r="V20">
        <f>'2016'!L29</f>
        <v>0</v>
      </c>
      <c r="W20">
        <f>'2016'!M29</f>
        <v>0</v>
      </c>
      <c r="X20">
        <f>'2016'!N29</f>
        <v>0</v>
      </c>
      <c r="Y20">
        <f>'2016'!O29</f>
        <v>499606</v>
      </c>
      <c r="Z20">
        <f>'2016'!P29</f>
        <v>0</v>
      </c>
      <c r="AA20">
        <f>'2016'!Q29</f>
        <v>0</v>
      </c>
      <c r="AB20">
        <f>'2016'!R29</f>
        <v>0</v>
      </c>
      <c r="AC20">
        <f>'2016'!S29</f>
        <v>499606</v>
      </c>
      <c r="AD20">
        <f>'2016'!T29</f>
        <v>977688</v>
      </c>
      <c r="AF20">
        <f t="shared" si="0"/>
        <v>1</v>
      </c>
    </row>
    <row r="21" spans="3:32" ht="45">
      <c r="C21" s="229" t="str">
        <f>'2016'!$B$3</f>
        <v>Georgia</v>
      </c>
      <c r="D21" s="229">
        <f>'Cover sheet'!$D$21</f>
        <v>2016</v>
      </c>
      <c r="E21" s="229" t="str">
        <f>'2016'!$B$4</f>
        <v>Calendar Year</v>
      </c>
      <c r="F21" s="229" t="str">
        <f>'2016'!$B$7</f>
        <v>Local Currency</v>
      </c>
      <c r="G21" s="229" t="str">
        <f>'2016'!$B$8</f>
        <v>Units ( x 1)</v>
      </c>
      <c r="H21" s="230">
        <f>'2016'!$B$9</f>
        <v>2.3666999999999998</v>
      </c>
      <c r="I21" s="229">
        <f>'2016'!$B$10</f>
        <v>0</v>
      </c>
      <c r="J21" s="230">
        <f>'Cover sheet'!$H$60</f>
        <v>2.2693416666666701</v>
      </c>
      <c r="K21" s="293" t="s">
        <v>865</v>
      </c>
      <c r="L21" s="241" t="str">
        <f>'2016'!A30</f>
        <v>1.3.1</v>
      </c>
      <c r="M21">
        <f>'2016'!C30</f>
        <v>478082</v>
      </c>
      <c r="N21" t="str">
        <f>'2016'!D30</f>
        <v>Local Currency</v>
      </c>
      <c r="O21" t="str">
        <f>'2016'!E30</f>
        <v>Local Currency</v>
      </c>
      <c r="P21" t="str">
        <f>'2016'!F30</f>
        <v>Local Currency</v>
      </c>
      <c r="Q21">
        <f>'2016'!G30</f>
        <v>478082</v>
      </c>
      <c r="R21" t="str">
        <f>'2016'!H30</f>
        <v>Local Currency</v>
      </c>
      <c r="S21" t="str">
        <f>'2016'!I30</f>
        <v>Local Currency</v>
      </c>
      <c r="T21" t="str">
        <f>'2016'!J30</f>
        <v>Local Currency</v>
      </c>
      <c r="U21" t="str">
        <f>'2016'!K30</f>
        <v>Local Currency</v>
      </c>
      <c r="V21">
        <f>'2016'!L30</f>
        <v>0</v>
      </c>
      <c r="W21" t="str">
        <f>'2016'!M30</f>
        <v>Local Currency</v>
      </c>
      <c r="X21" t="str">
        <f>'2016'!N30</f>
        <v>Local Currency</v>
      </c>
      <c r="Y21">
        <f>'2016'!O30</f>
        <v>499606</v>
      </c>
      <c r="Z21" t="str">
        <f>'2016'!P30</f>
        <v>Local Currency</v>
      </c>
      <c r="AA21" t="str">
        <f>'2016'!Q30</f>
        <v>Local Currency</v>
      </c>
      <c r="AB21" t="str">
        <f>'2016'!R30</f>
        <v>Local Currency</v>
      </c>
      <c r="AC21">
        <f>'2016'!S30</f>
        <v>499606</v>
      </c>
      <c r="AD21">
        <f>'2016'!T30</f>
        <v>977688</v>
      </c>
      <c r="AF21">
        <f t="shared" si="0"/>
        <v>1</v>
      </c>
    </row>
    <row r="22" spans="3:32" ht="30">
      <c r="C22" s="229" t="str">
        <f>'2016'!$B$3</f>
        <v>Georgia</v>
      </c>
      <c r="D22" s="229">
        <f>'Cover sheet'!$D$21</f>
        <v>2016</v>
      </c>
      <c r="E22" s="229" t="str">
        <f>'2016'!$B$4</f>
        <v>Calendar Year</v>
      </c>
      <c r="F22" s="229" t="str">
        <f>'2016'!$B$7</f>
        <v>Local Currency</v>
      </c>
      <c r="G22" s="229" t="str">
        <f>'2016'!$B$8</f>
        <v>Units ( x 1)</v>
      </c>
      <c r="H22" s="230">
        <f>'2016'!$B$9</f>
        <v>2.3666999999999998</v>
      </c>
      <c r="I22" s="229">
        <f>'2016'!$B$10</f>
        <v>0</v>
      </c>
      <c r="J22" s="230">
        <f>'Cover sheet'!$H$60</f>
        <v>2.2693416666666701</v>
      </c>
      <c r="K22" s="293" t="s">
        <v>853</v>
      </c>
      <c r="L22" s="241" t="str">
        <f>'2016'!A31</f>
        <v>1.3.2</v>
      </c>
      <c r="M22" t="str">
        <f>'2016'!C31</f>
        <v>Local Currency</v>
      </c>
      <c r="N22" t="str">
        <f>'2016'!D31</f>
        <v>Local Currency</v>
      </c>
      <c r="O22" t="str">
        <f>'2016'!E31</f>
        <v>Local Currency</v>
      </c>
      <c r="P22" t="str">
        <f>'2016'!F31</f>
        <v>Local Currency</v>
      </c>
      <c r="Q22">
        <f>'2016'!G31</f>
        <v>0</v>
      </c>
      <c r="R22" t="str">
        <f>'2016'!H31</f>
        <v>Local Currency</v>
      </c>
      <c r="S22" t="str">
        <f>'2016'!I31</f>
        <v>Local Currency</v>
      </c>
      <c r="T22" t="str">
        <f>'2016'!J31</f>
        <v>Local Currency</v>
      </c>
      <c r="U22" t="str">
        <f>'2016'!K31</f>
        <v>Local Currency</v>
      </c>
      <c r="V22">
        <f>'2016'!L31</f>
        <v>0</v>
      </c>
      <c r="W22" t="str">
        <f>'2016'!M31</f>
        <v>Local Currency</v>
      </c>
      <c r="X22" t="str">
        <f>'2016'!N31</f>
        <v>Local Currency</v>
      </c>
      <c r="Y22" t="str">
        <f>'2016'!O31</f>
        <v>Local Currency</v>
      </c>
      <c r="Z22" t="str">
        <f>'2016'!P31</f>
        <v>Local Currency</v>
      </c>
      <c r="AA22" t="str">
        <f>'2016'!Q31</f>
        <v>Local Currency</v>
      </c>
      <c r="AB22" t="str">
        <f>'2016'!R31</f>
        <v>Local Currency</v>
      </c>
      <c r="AC22">
        <f>'2016'!S31</f>
        <v>0</v>
      </c>
      <c r="AD22">
        <f>'2016'!T31</f>
        <v>0</v>
      </c>
      <c r="AF22">
        <f t="shared" si="0"/>
        <v>1</v>
      </c>
    </row>
    <row r="23" spans="3:32" ht="30">
      <c r="C23" s="229" t="str">
        <f>'2016'!$B$3</f>
        <v>Georgia</v>
      </c>
      <c r="D23" s="229">
        <f>'Cover sheet'!$D$21</f>
        <v>2016</v>
      </c>
      <c r="E23" s="229" t="str">
        <f>'2016'!$B$4</f>
        <v>Calendar Year</v>
      </c>
      <c r="F23" s="229" t="str">
        <f>'2016'!$B$7</f>
        <v>Local Currency</v>
      </c>
      <c r="G23" s="229" t="str">
        <f>'2016'!$B$8</f>
        <v>Units ( x 1)</v>
      </c>
      <c r="H23" s="230">
        <f>'2016'!$B$9</f>
        <v>2.3666999999999998</v>
      </c>
      <c r="I23" s="229">
        <f>'2016'!$B$10</f>
        <v>0</v>
      </c>
      <c r="J23" s="230">
        <f>'Cover sheet'!$H$60</f>
        <v>2.2693416666666701</v>
      </c>
      <c r="K23" s="293" t="s">
        <v>861</v>
      </c>
      <c r="L23" s="241" t="str">
        <f>'2016'!A32</f>
        <v>1.3.3</v>
      </c>
      <c r="M23" t="str">
        <f>'2016'!C32</f>
        <v>Local Currency</v>
      </c>
      <c r="N23" t="str">
        <f>'2016'!D32</f>
        <v>Local Currency</v>
      </c>
      <c r="O23" t="str">
        <f>'2016'!E32</f>
        <v>Local Currency</v>
      </c>
      <c r="P23" t="str">
        <f>'2016'!F32</f>
        <v>Local Currency</v>
      </c>
      <c r="Q23">
        <f>'2016'!G32</f>
        <v>0</v>
      </c>
      <c r="R23" t="str">
        <f>'2016'!H32</f>
        <v>Local Currency</v>
      </c>
      <c r="S23" t="str">
        <f>'2016'!I32</f>
        <v>Local Currency</v>
      </c>
      <c r="T23" t="str">
        <f>'2016'!J32</f>
        <v>Local Currency</v>
      </c>
      <c r="U23" t="str">
        <f>'2016'!K32</f>
        <v>Local Currency</v>
      </c>
      <c r="V23">
        <f>'2016'!L32</f>
        <v>0</v>
      </c>
      <c r="W23" t="str">
        <f>'2016'!M32</f>
        <v>Local Currency</v>
      </c>
      <c r="X23" t="str">
        <f>'2016'!N32</f>
        <v>Local Currency</v>
      </c>
      <c r="Y23" t="str">
        <f>'2016'!O32</f>
        <v>Local Currency</v>
      </c>
      <c r="Z23" t="str">
        <f>'2016'!P32</f>
        <v>Local Currency</v>
      </c>
      <c r="AA23" t="str">
        <f>'2016'!Q32</f>
        <v>Local Currency</v>
      </c>
      <c r="AB23" t="str">
        <f>'2016'!R32</f>
        <v>Local Currency</v>
      </c>
      <c r="AC23">
        <f>'2016'!S32</f>
        <v>0</v>
      </c>
      <c r="AD23">
        <f>'2016'!T32</f>
        <v>0</v>
      </c>
      <c r="AF23">
        <f t="shared" si="0"/>
        <v>1</v>
      </c>
    </row>
    <row r="24" spans="3:32" ht="150">
      <c r="C24" s="229" t="str">
        <f>'2016'!$B$3</f>
        <v>Georgia</v>
      </c>
      <c r="D24" s="229">
        <f>'Cover sheet'!$D$21</f>
        <v>2016</v>
      </c>
      <c r="E24" s="229" t="str">
        <f>'2016'!$B$4</f>
        <v>Calendar Year</v>
      </c>
      <c r="F24" s="229" t="str">
        <f>'2016'!$B$7</f>
        <v>Local Currency</v>
      </c>
      <c r="G24" s="229" t="str">
        <f>'2016'!$B$8</f>
        <v>Units ( x 1)</v>
      </c>
      <c r="H24" s="230">
        <f>'2016'!$B$9</f>
        <v>2.3666999999999998</v>
      </c>
      <c r="I24" s="229">
        <f>'2016'!$B$10</f>
        <v>0</v>
      </c>
      <c r="J24" s="230">
        <f>'Cover sheet'!$H$60</f>
        <v>2.2693416666666701</v>
      </c>
      <c r="K24" s="298" t="s">
        <v>682</v>
      </c>
      <c r="L24" s="241">
        <f>'2016'!A33</f>
        <v>1.4</v>
      </c>
      <c r="M24">
        <f>'2016'!C33</f>
        <v>560083</v>
      </c>
      <c r="N24" t="str">
        <f>'2016'!D33</f>
        <v>Local Currency</v>
      </c>
      <c r="O24" t="str">
        <f>'2016'!E33</f>
        <v>Local Currency</v>
      </c>
      <c r="P24" t="str">
        <f>'2016'!F33</f>
        <v>Local Currency</v>
      </c>
      <c r="Q24">
        <f>'2016'!G33</f>
        <v>560083</v>
      </c>
      <c r="R24" t="str">
        <f>'2016'!H33</f>
        <v>Local Currency</v>
      </c>
      <c r="S24" t="str">
        <f>'2016'!I33</f>
        <v>Local Currency</v>
      </c>
      <c r="T24" t="str">
        <f>'2016'!J33</f>
        <v>Local Currency</v>
      </c>
      <c r="U24" t="str">
        <f>'2016'!K33</f>
        <v>Local Currency</v>
      </c>
      <c r="V24">
        <f>'2016'!L33</f>
        <v>0</v>
      </c>
      <c r="W24" t="str">
        <f>'2016'!M33</f>
        <v>Local Currency</v>
      </c>
      <c r="X24" t="str">
        <f>'2016'!N33</f>
        <v>Local Currency</v>
      </c>
      <c r="Y24" t="str">
        <f>'2016'!O33</f>
        <v>Local Currency</v>
      </c>
      <c r="Z24" t="str">
        <f>'2016'!P33</f>
        <v>Local Currency</v>
      </c>
      <c r="AA24" t="str">
        <f>'2016'!Q33</f>
        <v>Local Currency</v>
      </c>
      <c r="AB24" t="str">
        <f>'2016'!R33</f>
        <v>Local Currency</v>
      </c>
      <c r="AC24">
        <f>'2016'!S33</f>
        <v>0</v>
      </c>
      <c r="AD24">
        <f>'2016'!T33</f>
        <v>560083</v>
      </c>
      <c r="AF24">
        <f t="shared" si="0"/>
        <v>1</v>
      </c>
    </row>
    <row r="25" spans="3:32">
      <c r="C25" s="229" t="str">
        <f>'2016'!$B$3</f>
        <v>Georgia</v>
      </c>
      <c r="D25" s="229">
        <f>'Cover sheet'!$D$21</f>
        <v>2016</v>
      </c>
      <c r="E25" s="229" t="str">
        <f>'2016'!$B$4</f>
        <v>Calendar Year</v>
      </c>
      <c r="F25" s="229" t="str">
        <f>'2016'!$B$7</f>
        <v>Local Currency</v>
      </c>
      <c r="G25" s="229" t="str">
        <f>'2016'!$B$8</f>
        <v>Units ( x 1)</v>
      </c>
      <c r="H25" s="230">
        <f>'2016'!$B$9</f>
        <v>2.3666999999999998</v>
      </c>
      <c r="I25" s="229">
        <f>'2016'!$B$10</f>
        <v>0</v>
      </c>
      <c r="J25" s="230">
        <f>'Cover sheet'!$H$60</f>
        <v>2.2693416666666701</v>
      </c>
      <c r="K25" s="298" t="s">
        <v>684</v>
      </c>
      <c r="L25" s="241">
        <f>'2016'!A34</f>
        <v>1.5</v>
      </c>
      <c r="M25">
        <f>'2016'!C34</f>
        <v>800769</v>
      </c>
      <c r="N25" t="str">
        <f>'2016'!D34</f>
        <v>Local Currency</v>
      </c>
      <c r="O25" t="str">
        <f>'2016'!E34</f>
        <v>Local Currency</v>
      </c>
      <c r="P25" t="str">
        <f>'2016'!F34</f>
        <v>Local Currency</v>
      </c>
      <c r="Q25">
        <f>'2016'!G34</f>
        <v>800769</v>
      </c>
      <c r="R25" t="str">
        <f>'2016'!H34</f>
        <v>Local Currency</v>
      </c>
      <c r="S25" t="str">
        <f>'2016'!I34</f>
        <v>Local Currency</v>
      </c>
      <c r="T25" t="str">
        <f>'2016'!J34</f>
        <v>Local Currency</v>
      </c>
      <c r="U25" t="str">
        <f>'2016'!K34</f>
        <v>Local Currency</v>
      </c>
      <c r="V25">
        <f>'2016'!L34</f>
        <v>0</v>
      </c>
      <c r="W25" t="str">
        <f>'2016'!M34</f>
        <v>Local Currency</v>
      </c>
      <c r="X25" t="str">
        <f>'2016'!N34</f>
        <v>Local Currency</v>
      </c>
      <c r="Y25" t="str">
        <f>'2016'!O34</f>
        <v>Local Currency</v>
      </c>
      <c r="Z25" t="str">
        <f>'2016'!P34</f>
        <v>Local Currency</v>
      </c>
      <c r="AA25" t="str">
        <f>'2016'!Q34</f>
        <v>Local Currency</v>
      </c>
      <c r="AB25" t="str">
        <f>'2016'!R34</f>
        <v>Local Currency</v>
      </c>
      <c r="AC25">
        <f>'2016'!S34</f>
        <v>0</v>
      </c>
      <c r="AD25">
        <f>'2016'!T34</f>
        <v>800769</v>
      </c>
      <c r="AF25">
        <f t="shared" si="0"/>
        <v>1</v>
      </c>
    </row>
    <row r="26" spans="3:32" ht="30">
      <c r="C26" s="229" t="str">
        <f>'2016'!$B$3</f>
        <v>Georgia</v>
      </c>
      <c r="D26" s="229">
        <f>'Cover sheet'!$D$21</f>
        <v>2016</v>
      </c>
      <c r="E26" s="229" t="str">
        <f>'2016'!$B$4</f>
        <v>Calendar Year</v>
      </c>
      <c r="F26" s="229" t="str">
        <f>'2016'!$B$7</f>
        <v>Local Currency</v>
      </c>
      <c r="G26" s="229" t="str">
        <f>'2016'!$B$8</f>
        <v>Units ( x 1)</v>
      </c>
      <c r="H26" s="230">
        <f>'2016'!$B$9</f>
        <v>2.3666999999999998</v>
      </c>
      <c r="I26" s="229">
        <f>'2016'!$B$10</f>
        <v>0</v>
      </c>
      <c r="J26" s="230">
        <f>'Cover sheet'!$H$60</f>
        <v>2.2693416666666701</v>
      </c>
      <c r="K26" s="298" t="s">
        <v>688</v>
      </c>
      <c r="L26" s="241">
        <f>'2016'!A35</f>
        <v>1.6</v>
      </c>
      <c r="M26" t="str">
        <f>'2016'!C35</f>
        <v>Local Currency</v>
      </c>
      <c r="N26" t="str">
        <f>'2016'!D35</f>
        <v>Local Currency</v>
      </c>
      <c r="O26" t="str">
        <f>'2016'!E35</f>
        <v>Local Currency</v>
      </c>
      <c r="P26" t="str">
        <f>'2016'!F35</f>
        <v>Local Currency</v>
      </c>
      <c r="Q26">
        <f>'2016'!G35</f>
        <v>0</v>
      </c>
      <c r="R26" t="str">
        <f>'2016'!H35</f>
        <v>Local Currency</v>
      </c>
      <c r="S26" t="str">
        <f>'2016'!I35</f>
        <v>Local Currency</v>
      </c>
      <c r="T26" t="str">
        <f>'2016'!J35</f>
        <v>Local Currency</v>
      </c>
      <c r="U26" t="str">
        <f>'2016'!K35</f>
        <v>Local Currency</v>
      </c>
      <c r="V26">
        <f>'2016'!L35</f>
        <v>0</v>
      </c>
      <c r="W26" t="str">
        <f>'2016'!M35</f>
        <v>Local Currency</v>
      </c>
      <c r="X26" t="str">
        <f>'2016'!N35</f>
        <v>Local Currency</v>
      </c>
      <c r="Y26">
        <f>'2016'!O35</f>
        <v>150885</v>
      </c>
      <c r="Z26" t="str">
        <f>'2016'!P35</f>
        <v>Local Currency</v>
      </c>
      <c r="AA26" t="str">
        <f>'2016'!Q35</f>
        <v>Local Currency</v>
      </c>
      <c r="AB26" t="str">
        <f>'2016'!R35</f>
        <v>Local Currency</v>
      </c>
      <c r="AC26">
        <f>'2016'!S35</f>
        <v>150885</v>
      </c>
      <c r="AD26">
        <f>'2016'!T35</f>
        <v>150885</v>
      </c>
      <c r="AF26">
        <f t="shared" si="0"/>
        <v>1</v>
      </c>
    </row>
    <row r="27" spans="3:32">
      <c r="C27" s="229" t="str">
        <f>'2016'!$B$3</f>
        <v>Georgia</v>
      </c>
      <c r="D27" s="229">
        <f>'Cover sheet'!$D$21</f>
        <v>2016</v>
      </c>
      <c r="E27" s="229" t="str">
        <f>'2016'!$B$4</f>
        <v>Calendar Year</v>
      </c>
      <c r="F27" s="229" t="str">
        <f>'2016'!$B$7</f>
        <v>Local Currency</v>
      </c>
      <c r="G27" s="229" t="str">
        <f>'2016'!$B$8</f>
        <v>Units ( x 1)</v>
      </c>
      <c r="H27" s="230">
        <f>'2016'!$B$9</f>
        <v>2.3666999999999998</v>
      </c>
      <c r="I27" s="229">
        <f>'2016'!$B$10</f>
        <v>0</v>
      </c>
      <c r="J27" s="230">
        <f>'Cover sheet'!$H$60</f>
        <v>2.2693416666666701</v>
      </c>
      <c r="K27" s="293"/>
      <c r="L27" s="241">
        <f>'2016'!A36</f>
        <v>0</v>
      </c>
      <c r="M27">
        <f>'2016'!C36</f>
        <v>0</v>
      </c>
      <c r="N27">
        <f>'2016'!D36</f>
        <v>0</v>
      </c>
      <c r="O27">
        <f>'2016'!E36</f>
        <v>0</v>
      </c>
      <c r="P27">
        <f>'2016'!F36</f>
        <v>0</v>
      </c>
      <c r="Q27">
        <f>'2016'!G36</f>
        <v>0</v>
      </c>
      <c r="R27">
        <f>'2016'!H36</f>
        <v>0</v>
      </c>
      <c r="S27">
        <f>'2016'!I36</f>
        <v>0</v>
      </c>
      <c r="T27">
        <f>'2016'!J36</f>
        <v>0</v>
      </c>
      <c r="U27">
        <f>'2016'!K36</f>
        <v>0</v>
      </c>
      <c r="V27">
        <f>'2016'!L36</f>
        <v>0</v>
      </c>
      <c r="W27">
        <f>'2016'!M36</f>
        <v>0</v>
      </c>
      <c r="X27">
        <f>'2016'!N36</f>
        <v>0</v>
      </c>
      <c r="Y27">
        <f>'2016'!O36</f>
        <v>0</v>
      </c>
      <c r="Z27">
        <f>'2016'!P36</f>
        <v>0</v>
      </c>
      <c r="AA27">
        <f>'2016'!Q36</f>
        <v>0</v>
      </c>
      <c r="AB27">
        <f>'2016'!R36</f>
        <v>0</v>
      </c>
      <c r="AC27">
        <f>'2016'!S36</f>
        <v>0</v>
      </c>
      <c r="AD27">
        <f>'2016'!T36</f>
        <v>0</v>
      </c>
      <c r="AF27">
        <f t="shared" si="0"/>
        <v>1</v>
      </c>
    </row>
    <row r="28" spans="3:32" ht="60">
      <c r="C28" s="229" t="str">
        <f>'2016'!$B$3</f>
        <v>Georgia</v>
      </c>
      <c r="D28" s="229">
        <f>'Cover sheet'!$D$21</f>
        <v>2016</v>
      </c>
      <c r="E28" s="229" t="str">
        <f>'2016'!$B$4</f>
        <v>Calendar Year</v>
      </c>
      <c r="F28" s="229" t="str">
        <f>'2016'!$B$7</f>
        <v>Local Currency</v>
      </c>
      <c r="G28" s="229" t="str">
        <f>'2016'!$B$8</f>
        <v>Units ( x 1)</v>
      </c>
      <c r="H28" s="230">
        <f>'2016'!$B$9</f>
        <v>2.3666999999999998</v>
      </c>
      <c r="I28" s="229">
        <f>'2016'!$B$10</f>
        <v>0</v>
      </c>
      <c r="J28" s="230">
        <f>'Cover sheet'!$H$60</f>
        <v>2.2693416666666701</v>
      </c>
      <c r="K28" s="297" t="s">
        <v>694</v>
      </c>
      <c r="L28" s="241">
        <f>'2016'!A37</f>
        <v>2</v>
      </c>
      <c r="M28">
        <f>'2016'!C37</f>
        <v>1625454</v>
      </c>
      <c r="N28">
        <f>'2016'!D37</f>
        <v>0</v>
      </c>
      <c r="O28">
        <f>'2016'!E37</f>
        <v>0</v>
      </c>
      <c r="P28">
        <f>'2016'!F37</f>
        <v>0</v>
      </c>
      <c r="Q28">
        <f>'2016'!G37</f>
        <v>1625454</v>
      </c>
      <c r="R28">
        <f>'2016'!H37</f>
        <v>0</v>
      </c>
      <c r="S28">
        <f>'2016'!I37</f>
        <v>0</v>
      </c>
      <c r="T28">
        <f>'2016'!J37</f>
        <v>0</v>
      </c>
      <c r="U28">
        <f>'2016'!K37</f>
        <v>0</v>
      </c>
      <c r="V28">
        <f>'2016'!L37</f>
        <v>0</v>
      </c>
      <c r="W28">
        <f>'2016'!M37</f>
        <v>0</v>
      </c>
      <c r="X28">
        <f>'2016'!N37</f>
        <v>0</v>
      </c>
      <c r="Y28">
        <f>'2016'!O37</f>
        <v>0</v>
      </c>
      <c r="Z28">
        <f>'2016'!P37</f>
        <v>0</v>
      </c>
      <c r="AA28">
        <f>'2016'!Q37</f>
        <v>0</v>
      </c>
      <c r="AB28">
        <f>'2016'!R37</f>
        <v>0</v>
      </c>
      <c r="AC28">
        <f>'2016'!S37</f>
        <v>0</v>
      </c>
      <c r="AD28">
        <f>'2016'!T37</f>
        <v>1625454</v>
      </c>
      <c r="AF28">
        <f t="shared" si="0"/>
        <v>1</v>
      </c>
    </row>
    <row r="29" spans="3:32" ht="60">
      <c r="C29" s="229" t="str">
        <f>'2016'!$B$3</f>
        <v>Georgia</v>
      </c>
      <c r="D29" s="229">
        <f>'Cover sheet'!$D$21</f>
        <v>2016</v>
      </c>
      <c r="E29" s="229" t="str">
        <f>'2016'!$B$4</f>
        <v>Calendar Year</v>
      </c>
      <c r="F29" s="229" t="str">
        <f>'2016'!$B$7</f>
        <v>Local Currency</v>
      </c>
      <c r="G29" s="229" t="str">
        <f>'2016'!$B$8</f>
        <v>Units ( x 1)</v>
      </c>
      <c r="H29" s="230">
        <f>'2016'!$B$9</f>
        <v>2.3666999999999998</v>
      </c>
      <c r="I29" s="229">
        <f>'2016'!$B$10</f>
        <v>0</v>
      </c>
      <c r="J29" s="230">
        <f>'Cover sheet'!$H$60</f>
        <v>2.2693416666666701</v>
      </c>
      <c r="K29" s="298" t="s">
        <v>1225</v>
      </c>
      <c r="L29" s="241">
        <f>'2016'!A38</f>
        <v>2.1</v>
      </c>
      <c r="M29">
        <f>'2016'!C38</f>
        <v>1625454</v>
      </c>
      <c r="N29">
        <f>'2016'!D38</f>
        <v>0</v>
      </c>
      <c r="O29">
        <f>'2016'!E38</f>
        <v>0</v>
      </c>
      <c r="P29">
        <f>'2016'!F38</f>
        <v>0</v>
      </c>
      <c r="Q29">
        <f>'2016'!G38</f>
        <v>1625454</v>
      </c>
      <c r="R29">
        <f>'2016'!H38</f>
        <v>0</v>
      </c>
      <c r="S29">
        <f>'2016'!I38</f>
        <v>0</v>
      </c>
      <c r="T29">
        <f>'2016'!J38</f>
        <v>0</v>
      </c>
      <c r="U29">
        <f>'2016'!K38</f>
        <v>0</v>
      </c>
      <c r="V29">
        <f>'2016'!L38</f>
        <v>0</v>
      </c>
      <c r="W29">
        <f>'2016'!M38</f>
        <v>0</v>
      </c>
      <c r="X29">
        <f>'2016'!N38</f>
        <v>0</v>
      </c>
      <c r="Y29">
        <f>'2016'!O38</f>
        <v>0</v>
      </c>
      <c r="Z29">
        <f>'2016'!P38</f>
        <v>0</v>
      </c>
      <c r="AA29">
        <f>'2016'!Q38</f>
        <v>0</v>
      </c>
      <c r="AB29">
        <f>'2016'!R38</f>
        <v>0</v>
      </c>
      <c r="AC29">
        <f>'2016'!S38</f>
        <v>0</v>
      </c>
      <c r="AD29">
        <f>'2016'!T38</f>
        <v>1625454</v>
      </c>
      <c r="AF29">
        <f t="shared" si="0"/>
        <v>1</v>
      </c>
    </row>
    <row r="30" spans="3:32" ht="30">
      <c r="C30" s="229" t="str">
        <f>'2016'!$B$3</f>
        <v>Georgia</v>
      </c>
      <c r="D30" s="229">
        <f>'Cover sheet'!$D$21</f>
        <v>2016</v>
      </c>
      <c r="E30" s="229" t="str">
        <f>'2016'!$B$4</f>
        <v>Calendar Year</v>
      </c>
      <c r="F30" s="229" t="str">
        <f>'2016'!$B$7</f>
        <v>Local Currency</v>
      </c>
      <c r="G30" s="229" t="str">
        <f>'2016'!$B$8</f>
        <v>Units ( x 1)</v>
      </c>
      <c r="H30" s="230">
        <f>'2016'!$B$9</f>
        <v>2.3666999999999998</v>
      </c>
      <c r="I30" s="229">
        <f>'2016'!$B$10</f>
        <v>0</v>
      </c>
      <c r="J30" s="230">
        <f>'Cover sheet'!$H$60</f>
        <v>2.2693416666666701</v>
      </c>
      <c r="K30" s="293" t="s">
        <v>841</v>
      </c>
      <c r="L30" s="241" t="str">
        <f>'2016'!A39</f>
        <v>2.1.1</v>
      </c>
      <c r="M30">
        <f>'2016'!C39</f>
        <v>1625454</v>
      </c>
      <c r="N30" t="str">
        <f>'2016'!D39</f>
        <v>Local Currency</v>
      </c>
      <c r="O30" t="str">
        <f>'2016'!E39</f>
        <v>Local Currency</v>
      </c>
      <c r="P30" t="str">
        <f>'2016'!F39</f>
        <v>Local Currency</v>
      </c>
      <c r="Q30">
        <f>'2016'!G39</f>
        <v>1625454</v>
      </c>
      <c r="R30" t="str">
        <f>'2016'!H39</f>
        <v>Local Currency</v>
      </c>
      <c r="S30" t="str">
        <f>'2016'!I39</f>
        <v>Local Currency</v>
      </c>
      <c r="T30" t="str">
        <f>'2016'!J39</f>
        <v>Local Currency</v>
      </c>
      <c r="U30" t="str">
        <f>'2016'!K39</f>
        <v>Local Currency</v>
      </c>
      <c r="V30">
        <f>'2016'!L39</f>
        <v>0</v>
      </c>
      <c r="W30" t="str">
        <f>'2016'!M39</f>
        <v>Local Currency</v>
      </c>
      <c r="X30" t="str">
        <f>'2016'!N39</f>
        <v>Local Currency</v>
      </c>
      <c r="Y30" t="str">
        <f>'2016'!O39</f>
        <v>Local Currency</v>
      </c>
      <c r="Z30" t="str">
        <f>'2016'!P39</f>
        <v>Local Currency</v>
      </c>
      <c r="AA30" t="str">
        <f>'2016'!Q39</f>
        <v>Local Currency</v>
      </c>
      <c r="AB30" t="str">
        <f>'2016'!R39</f>
        <v>Local Currency</v>
      </c>
      <c r="AC30">
        <f>'2016'!S39</f>
        <v>0</v>
      </c>
      <c r="AD30">
        <f>'2016'!T39</f>
        <v>1625454</v>
      </c>
      <c r="AF30">
        <f t="shared" si="0"/>
        <v>1</v>
      </c>
    </row>
    <row r="31" spans="3:32" ht="30">
      <c r="C31" s="229" t="str">
        <f>'2016'!$B$3</f>
        <v>Georgia</v>
      </c>
      <c r="D31" s="229">
        <f>'Cover sheet'!$D$21</f>
        <v>2016</v>
      </c>
      <c r="E31" s="229" t="str">
        <f>'2016'!$B$4</f>
        <v>Calendar Year</v>
      </c>
      <c r="F31" s="229" t="str">
        <f>'2016'!$B$7</f>
        <v>Local Currency</v>
      </c>
      <c r="G31" s="229" t="str">
        <f>'2016'!$B$8</f>
        <v>Units ( x 1)</v>
      </c>
      <c r="H31" s="230">
        <f>'2016'!$B$9</f>
        <v>2.3666999999999998</v>
      </c>
      <c r="I31" s="229">
        <f>'2016'!$B$10</f>
        <v>0</v>
      </c>
      <c r="J31" s="230">
        <f>'Cover sheet'!$H$60</f>
        <v>2.2693416666666701</v>
      </c>
      <c r="K31" s="293" t="s">
        <v>842</v>
      </c>
      <c r="L31" s="241" t="str">
        <f>'2016'!A40</f>
        <v>2.1.2</v>
      </c>
      <c r="M31" t="str">
        <f>'2016'!C40</f>
        <v>Local Currency</v>
      </c>
      <c r="N31" t="str">
        <f>'2016'!D40</f>
        <v>Local Currency</v>
      </c>
      <c r="O31" t="str">
        <f>'2016'!E40</f>
        <v>Local Currency</v>
      </c>
      <c r="P31" t="str">
        <f>'2016'!F40</f>
        <v>Local Currency</v>
      </c>
      <c r="Q31">
        <f>'2016'!G40</f>
        <v>0</v>
      </c>
      <c r="R31" t="str">
        <f>'2016'!H40</f>
        <v>Local Currency</v>
      </c>
      <c r="S31" t="str">
        <f>'2016'!I40</f>
        <v>Local Currency</v>
      </c>
      <c r="T31" t="str">
        <f>'2016'!J40</f>
        <v>Local Currency</v>
      </c>
      <c r="U31" t="str">
        <f>'2016'!K40</f>
        <v>Local Currency</v>
      </c>
      <c r="V31">
        <f>'2016'!L40</f>
        <v>0</v>
      </c>
      <c r="W31" t="str">
        <f>'2016'!M40</f>
        <v>Local Currency</v>
      </c>
      <c r="X31" t="str">
        <f>'2016'!N40</f>
        <v>Local Currency</v>
      </c>
      <c r="Y31" t="str">
        <f>'2016'!O40</f>
        <v>Local Currency</v>
      </c>
      <c r="Z31" t="str">
        <f>'2016'!P40</f>
        <v>Local Currency</v>
      </c>
      <c r="AA31" t="str">
        <f>'2016'!Q40</f>
        <v>Local Currency</v>
      </c>
      <c r="AB31" t="str">
        <f>'2016'!R40</f>
        <v>Local Currency</v>
      </c>
      <c r="AC31">
        <f>'2016'!S40</f>
        <v>0</v>
      </c>
      <c r="AD31">
        <f>'2016'!T40</f>
        <v>0</v>
      </c>
      <c r="AF31">
        <f t="shared" si="0"/>
        <v>1</v>
      </c>
    </row>
    <row r="32" spans="3:32" ht="30">
      <c r="C32" s="229" t="str">
        <f>'2016'!$B$3</f>
        <v>Georgia</v>
      </c>
      <c r="D32" s="229">
        <f>'Cover sheet'!$D$21</f>
        <v>2016</v>
      </c>
      <c r="E32" s="229" t="str">
        <f>'2016'!$B$4</f>
        <v>Calendar Year</v>
      </c>
      <c r="F32" s="229" t="str">
        <f>'2016'!$B$7</f>
        <v>Local Currency</v>
      </c>
      <c r="G32" s="229" t="str">
        <f>'2016'!$B$8</f>
        <v>Units ( x 1)</v>
      </c>
      <c r="H32" s="230">
        <f>'2016'!$B$9</f>
        <v>2.3666999999999998</v>
      </c>
      <c r="I32" s="229">
        <f>'2016'!$B$10</f>
        <v>0</v>
      </c>
      <c r="J32" s="230">
        <f>'Cover sheet'!$H$60</f>
        <v>2.2693416666666701</v>
      </c>
      <c r="K32" s="293" t="s">
        <v>843</v>
      </c>
      <c r="L32" s="241" t="str">
        <f>'2016'!A41</f>
        <v>2.1.3</v>
      </c>
      <c r="M32" t="str">
        <f>'2016'!C41</f>
        <v>Local Currency</v>
      </c>
      <c r="N32" t="str">
        <f>'2016'!D41</f>
        <v>Local Currency</v>
      </c>
      <c r="O32" t="str">
        <f>'2016'!E41</f>
        <v>Local Currency</v>
      </c>
      <c r="P32" t="str">
        <f>'2016'!F41</f>
        <v>Local Currency</v>
      </c>
      <c r="Q32">
        <f>'2016'!G41</f>
        <v>0</v>
      </c>
      <c r="R32" t="str">
        <f>'2016'!H41</f>
        <v>Local Currency</v>
      </c>
      <c r="S32" t="str">
        <f>'2016'!I41</f>
        <v>Local Currency</v>
      </c>
      <c r="T32" t="str">
        <f>'2016'!J41</f>
        <v>Local Currency</v>
      </c>
      <c r="U32" t="str">
        <f>'2016'!K41</f>
        <v>Local Currency</v>
      </c>
      <c r="V32">
        <f>'2016'!L41</f>
        <v>0</v>
      </c>
      <c r="W32" t="str">
        <f>'2016'!M41</f>
        <v>Local Currency</v>
      </c>
      <c r="X32" t="str">
        <f>'2016'!N41</f>
        <v>Local Currency</v>
      </c>
      <c r="Y32" t="str">
        <f>'2016'!O41</f>
        <v>Local Currency</v>
      </c>
      <c r="Z32" t="str">
        <f>'2016'!P41</f>
        <v>Local Currency</v>
      </c>
      <c r="AA32" t="str">
        <f>'2016'!Q41</f>
        <v>Local Currency</v>
      </c>
      <c r="AB32" t="str">
        <f>'2016'!R41</f>
        <v>Local Currency</v>
      </c>
      <c r="AC32">
        <f>'2016'!S41</f>
        <v>0</v>
      </c>
      <c r="AD32">
        <f>'2016'!T41</f>
        <v>0</v>
      </c>
      <c r="AF32">
        <f t="shared" si="0"/>
        <v>1</v>
      </c>
    </row>
    <row r="33" spans="3:32" ht="30">
      <c r="C33" s="229" t="str">
        <f>'2016'!$B$3</f>
        <v>Georgia</v>
      </c>
      <c r="D33" s="229">
        <f>'Cover sheet'!$D$21</f>
        <v>2016</v>
      </c>
      <c r="E33" s="229" t="str">
        <f>'2016'!$B$4</f>
        <v>Calendar Year</v>
      </c>
      <c r="F33" s="229" t="str">
        <f>'2016'!$B$7</f>
        <v>Local Currency</v>
      </c>
      <c r="G33" s="229" t="str">
        <f>'2016'!$B$8</f>
        <v>Units ( x 1)</v>
      </c>
      <c r="H33" s="230">
        <f>'2016'!$B$9</f>
        <v>2.3666999999999998</v>
      </c>
      <c r="I33" s="229">
        <f>'2016'!$B$10</f>
        <v>0</v>
      </c>
      <c r="J33" s="230">
        <f>'Cover sheet'!$H$60</f>
        <v>2.2693416666666701</v>
      </c>
      <c r="K33" s="298" t="s">
        <v>1230</v>
      </c>
      <c r="L33" s="241">
        <f>'2016'!A42</f>
        <v>2.2000000000000002</v>
      </c>
      <c r="M33">
        <f>'2016'!C42</f>
        <v>0</v>
      </c>
      <c r="N33">
        <f>'2016'!D42</f>
        <v>0</v>
      </c>
      <c r="O33">
        <f>'2016'!E42</f>
        <v>0</v>
      </c>
      <c r="P33">
        <f>'2016'!F42</f>
        <v>0</v>
      </c>
      <c r="Q33">
        <f>'2016'!G42</f>
        <v>0</v>
      </c>
      <c r="R33">
        <f>'2016'!H42</f>
        <v>0</v>
      </c>
      <c r="S33">
        <f>'2016'!I42</f>
        <v>0</v>
      </c>
      <c r="T33">
        <f>'2016'!J42</f>
        <v>0</v>
      </c>
      <c r="U33">
        <f>'2016'!K42</f>
        <v>0</v>
      </c>
      <c r="V33">
        <f>'2016'!L42</f>
        <v>0</v>
      </c>
      <c r="W33">
        <f>'2016'!M42</f>
        <v>0</v>
      </c>
      <c r="X33">
        <f>'2016'!N42</f>
        <v>0</v>
      </c>
      <c r="Y33">
        <f>'2016'!O42</f>
        <v>0</v>
      </c>
      <c r="Z33">
        <f>'2016'!P42</f>
        <v>0</v>
      </c>
      <c r="AA33">
        <f>'2016'!Q42</f>
        <v>0</v>
      </c>
      <c r="AB33">
        <f>'2016'!R42</f>
        <v>0</v>
      </c>
      <c r="AC33">
        <f>'2016'!S42</f>
        <v>0</v>
      </c>
      <c r="AD33">
        <f>'2016'!T42</f>
        <v>0</v>
      </c>
      <c r="AF33">
        <f t="shared" si="0"/>
        <v>1</v>
      </c>
    </row>
    <row r="34" spans="3:32" ht="30">
      <c r="C34" s="229" t="str">
        <f>'2016'!$B$3</f>
        <v>Georgia</v>
      </c>
      <c r="D34" s="229">
        <f>'Cover sheet'!$D$21</f>
        <v>2016</v>
      </c>
      <c r="E34" s="229" t="str">
        <f>'2016'!$B$4</f>
        <v>Calendar Year</v>
      </c>
      <c r="F34" s="229" t="str">
        <f>'2016'!$B$7</f>
        <v>Local Currency</v>
      </c>
      <c r="G34" s="229" t="str">
        <f>'2016'!$B$8</f>
        <v>Units ( x 1)</v>
      </c>
      <c r="H34" s="230">
        <f>'2016'!$B$9</f>
        <v>2.3666999999999998</v>
      </c>
      <c r="I34" s="229">
        <f>'2016'!$B$10</f>
        <v>0</v>
      </c>
      <c r="J34" s="230">
        <f>'Cover sheet'!$H$60</f>
        <v>2.2693416666666701</v>
      </c>
      <c r="K34" s="293" t="s">
        <v>841</v>
      </c>
      <c r="L34" s="241" t="str">
        <f>'2016'!A43</f>
        <v>2.2.1</v>
      </c>
      <c r="M34" t="str">
        <f>'2016'!C43</f>
        <v>Local Currency</v>
      </c>
      <c r="N34" t="str">
        <f>'2016'!D43</f>
        <v>Local Currency</v>
      </c>
      <c r="O34" t="str">
        <f>'2016'!E43</f>
        <v>Local Currency</v>
      </c>
      <c r="P34" t="str">
        <f>'2016'!F43</f>
        <v>Local Currency</v>
      </c>
      <c r="Q34">
        <f>'2016'!G43</f>
        <v>0</v>
      </c>
      <c r="R34" t="str">
        <f>'2016'!H43</f>
        <v>Local Currency</v>
      </c>
      <c r="S34" t="str">
        <f>'2016'!I43</f>
        <v>Local Currency</v>
      </c>
      <c r="T34" t="str">
        <f>'2016'!J43</f>
        <v>Local Currency</v>
      </c>
      <c r="U34" t="str">
        <f>'2016'!K43</f>
        <v>Local Currency</v>
      </c>
      <c r="V34">
        <f>'2016'!L43</f>
        <v>0</v>
      </c>
      <c r="W34" t="str">
        <f>'2016'!M43</f>
        <v>Local Currency</v>
      </c>
      <c r="X34" t="str">
        <f>'2016'!N43</f>
        <v>Local Currency</v>
      </c>
      <c r="Y34" t="str">
        <f>'2016'!O43</f>
        <v>Local Currency</v>
      </c>
      <c r="Z34" t="str">
        <f>'2016'!P43</f>
        <v>Local Currency</v>
      </c>
      <c r="AA34" t="str">
        <f>'2016'!Q43</f>
        <v>Local Currency</v>
      </c>
      <c r="AB34" t="str">
        <f>'2016'!R43</f>
        <v>Local Currency</v>
      </c>
      <c r="AC34">
        <f>'2016'!S43</f>
        <v>0</v>
      </c>
      <c r="AD34">
        <f>'2016'!T43</f>
        <v>0</v>
      </c>
      <c r="AF34">
        <f t="shared" si="0"/>
        <v>1</v>
      </c>
    </row>
    <row r="35" spans="3:32" ht="30">
      <c r="C35" s="229" t="str">
        <f>'2016'!$B$3</f>
        <v>Georgia</v>
      </c>
      <c r="D35" s="229">
        <f>'Cover sheet'!$D$21</f>
        <v>2016</v>
      </c>
      <c r="E35" s="229" t="str">
        <f>'2016'!$B$4</f>
        <v>Calendar Year</v>
      </c>
      <c r="F35" s="229" t="str">
        <f>'2016'!$B$7</f>
        <v>Local Currency</v>
      </c>
      <c r="G35" s="229" t="str">
        <f>'2016'!$B$8</f>
        <v>Units ( x 1)</v>
      </c>
      <c r="H35" s="230">
        <f>'2016'!$B$9</f>
        <v>2.3666999999999998</v>
      </c>
      <c r="I35" s="229">
        <f>'2016'!$B$10</f>
        <v>0</v>
      </c>
      <c r="J35" s="230">
        <f>'Cover sheet'!$H$60</f>
        <v>2.2693416666666701</v>
      </c>
      <c r="K35" s="293" t="s">
        <v>842</v>
      </c>
      <c r="L35" s="241" t="str">
        <f>'2016'!A44</f>
        <v>2.2.2</v>
      </c>
      <c r="M35" t="str">
        <f>'2016'!C44</f>
        <v>Local Currency</v>
      </c>
      <c r="N35" t="str">
        <f>'2016'!D44</f>
        <v>Local Currency</v>
      </c>
      <c r="O35" t="str">
        <f>'2016'!E44</f>
        <v>Local Currency</v>
      </c>
      <c r="P35" t="str">
        <f>'2016'!F44</f>
        <v>Local Currency</v>
      </c>
      <c r="Q35">
        <f>'2016'!G44</f>
        <v>0</v>
      </c>
      <c r="R35" t="str">
        <f>'2016'!H44</f>
        <v>Local Currency</v>
      </c>
      <c r="S35" t="str">
        <f>'2016'!I44</f>
        <v>Local Currency</v>
      </c>
      <c r="T35" t="str">
        <f>'2016'!J44</f>
        <v>Local Currency</v>
      </c>
      <c r="U35" t="str">
        <f>'2016'!K44</f>
        <v>Local Currency</v>
      </c>
      <c r="V35">
        <f>'2016'!L44</f>
        <v>0</v>
      </c>
      <c r="W35" t="str">
        <f>'2016'!M44</f>
        <v>Local Currency</v>
      </c>
      <c r="X35" t="str">
        <f>'2016'!N44</f>
        <v>Local Currency</v>
      </c>
      <c r="Y35" t="str">
        <f>'2016'!O44</f>
        <v>Local Currency</v>
      </c>
      <c r="Z35" t="str">
        <f>'2016'!P44</f>
        <v>Local Currency</v>
      </c>
      <c r="AA35" t="str">
        <f>'2016'!Q44</f>
        <v>Local Currency</v>
      </c>
      <c r="AB35" t="str">
        <f>'2016'!R44</f>
        <v>Local Currency</v>
      </c>
      <c r="AC35">
        <f>'2016'!S44</f>
        <v>0</v>
      </c>
      <c r="AD35">
        <f>'2016'!T44</f>
        <v>0</v>
      </c>
      <c r="AF35">
        <f t="shared" si="0"/>
        <v>1</v>
      </c>
    </row>
    <row r="36" spans="3:32" ht="30">
      <c r="C36" s="229" t="str">
        <f>'2016'!$B$3</f>
        <v>Georgia</v>
      </c>
      <c r="D36" s="229">
        <f>'Cover sheet'!$D$21</f>
        <v>2016</v>
      </c>
      <c r="E36" s="229" t="str">
        <f>'2016'!$B$4</f>
        <v>Calendar Year</v>
      </c>
      <c r="F36" s="229" t="str">
        <f>'2016'!$B$7</f>
        <v>Local Currency</v>
      </c>
      <c r="G36" s="229" t="str">
        <f>'2016'!$B$8</f>
        <v>Units ( x 1)</v>
      </c>
      <c r="H36" s="230">
        <f>'2016'!$B$9</f>
        <v>2.3666999999999998</v>
      </c>
      <c r="I36" s="229">
        <f>'2016'!$B$10</f>
        <v>0</v>
      </c>
      <c r="J36" s="230">
        <f>'Cover sheet'!$H$60</f>
        <v>2.2693416666666701</v>
      </c>
      <c r="K36" s="293" t="s">
        <v>843</v>
      </c>
      <c r="L36" s="241" t="str">
        <f>'2016'!A45</f>
        <v>2.2.3</v>
      </c>
      <c r="M36" t="str">
        <f>'2016'!C45</f>
        <v>Local Currency</v>
      </c>
      <c r="N36" t="str">
        <f>'2016'!D45</f>
        <v>Local Currency</v>
      </c>
      <c r="O36" t="str">
        <f>'2016'!E45</f>
        <v>Local Currency</v>
      </c>
      <c r="P36" t="str">
        <f>'2016'!F45</f>
        <v>Local Currency</v>
      </c>
      <c r="Q36">
        <f>'2016'!G45</f>
        <v>0</v>
      </c>
      <c r="R36" t="str">
        <f>'2016'!H45</f>
        <v>Local Currency</v>
      </c>
      <c r="S36" t="str">
        <f>'2016'!I45</f>
        <v>Local Currency</v>
      </c>
      <c r="T36" t="str">
        <f>'2016'!J45</f>
        <v>Local Currency</v>
      </c>
      <c r="U36" t="str">
        <f>'2016'!K45</f>
        <v>Local Currency</v>
      </c>
      <c r="V36">
        <f>'2016'!L45</f>
        <v>0</v>
      </c>
      <c r="W36" t="str">
        <f>'2016'!M45</f>
        <v>Local Currency</v>
      </c>
      <c r="X36" t="str">
        <f>'2016'!N45</f>
        <v>Local Currency</v>
      </c>
      <c r="Y36" t="str">
        <f>'2016'!O45</f>
        <v>Local Currency</v>
      </c>
      <c r="Z36" t="str">
        <f>'2016'!P45</f>
        <v>Local Currency</v>
      </c>
      <c r="AA36" t="str">
        <f>'2016'!Q45</f>
        <v>Local Currency</v>
      </c>
      <c r="AB36" t="str">
        <f>'2016'!R45</f>
        <v>Local Currency</v>
      </c>
      <c r="AC36">
        <f>'2016'!S45</f>
        <v>0</v>
      </c>
      <c r="AD36">
        <f>'2016'!T45</f>
        <v>0</v>
      </c>
      <c r="AF36">
        <f t="shared" si="0"/>
        <v>1</v>
      </c>
    </row>
    <row r="37" spans="3:32" ht="75">
      <c r="C37" s="229" t="str">
        <f>'2016'!$B$3</f>
        <v>Georgia</v>
      </c>
      <c r="D37" s="229">
        <f>'Cover sheet'!$D$21</f>
        <v>2016</v>
      </c>
      <c r="E37" s="229" t="str">
        <f>'2016'!$B$4</f>
        <v>Calendar Year</v>
      </c>
      <c r="F37" s="229" t="str">
        <f>'2016'!$B$7</f>
        <v>Local Currency</v>
      </c>
      <c r="G37" s="229" t="str">
        <f>'2016'!$B$8</f>
        <v>Units ( x 1)</v>
      </c>
      <c r="H37" s="230">
        <f>'2016'!$B$9</f>
        <v>2.3666999999999998</v>
      </c>
      <c r="I37" s="229">
        <f>'2016'!$B$10</f>
        <v>0</v>
      </c>
      <c r="J37" s="230">
        <f>'Cover sheet'!$H$60</f>
        <v>2.2693416666666701</v>
      </c>
      <c r="K37" s="298" t="s">
        <v>1224</v>
      </c>
      <c r="L37" s="241">
        <f>'2016'!A46</f>
        <v>2.2999999999999998</v>
      </c>
      <c r="M37">
        <f>'2016'!C46</f>
        <v>0</v>
      </c>
      <c r="N37">
        <f>'2016'!D46</f>
        <v>0</v>
      </c>
      <c r="O37">
        <f>'2016'!E46</f>
        <v>0</v>
      </c>
      <c r="P37">
        <f>'2016'!F46</f>
        <v>0</v>
      </c>
      <c r="Q37">
        <f>'2016'!G46</f>
        <v>0</v>
      </c>
      <c r="R37">
        <f>'2016'!H46</f>
        <v>0</v>
      </c>
      <c r="S37">
        <f>'2016'!I46</f>
        <v>0</v>
      </c>
      <c r="T37">
        <f>'2016'!J46</f>
        <v>0</v>
      </c>
      <c r="U37">
        <f>'2016'!K46</f>
        <v>0</v>
      </c>
      <c r="V37">
        <f>'2016'!L46</f>
        <v>0</v>
      </c>
      <c r="W37">
        <f>'2016'!M46</f>
        <v>0</v>
      </c>
      <c r="X37">
        <f>'2016'!N46</f>
        <v>0</v>
      </c>
      <c r="Y37">
        <f>'2016'!O46</f>
        <v>0</v>
      </c>
      <c r="Z37">
        <f>'2016'!P46</f>
        <v>0</v>
      </c>
      <c r="AA37">
        <f>'2016'!Q46</f>
        <v>0</v>
      </c>
      <c r="AB37">
        <f>'2016'!R46</f>
        <v>0</v>
      </c>
      <c r="AC37">
        <f>'2016'!S46</f>
        <v>0</v>
      </c>
      <c r="AD37">
        <f>'2016'!T46</f>
        <v>0</v>
      </c>
      <c r="AF37">
        <f t="shared" si="0"/>
        <v>1</v>
      </c>
    </row>
    <row r="38" spans="3:32">
      <c r="C38" s="229" t="str">
        <f>'2016'!$B$3</f>
        <v>Georgia</v>
      </c>
      <c r="D38" s="229">
        <f>'Cover sheet'!$D$21</f>
        <v>2016</v>
      </c>
      <c r="E38" s="229" t="str">
        <f>'2016'!$B$4</f>
        <v>Calendar Year</v>
      </c>
      <c r="F38" s="229" t="str">
        <f>'2016'!$B$7</f>
        <v>Local Currency</v>
      </c>
      <c r="G38" s="229" t="str">
        <f>'2016'!$B$8</f>
        <v>Units ( x 1)</v>
      </c>
      <c r="H38" s="230">
        <f>'2016'!$B$9</f>
        <v>2.3666999999999998</v>
      </c>
      <c r="I38" s="229">
        <f>'2016'!$B$10</f>
        <v>0</v>
      </c>
      <c r="J38" s="230">
        <f>'Cover sheet'!$H$60</f>
        <v>2.2693416666666701</v>
      </c>
      <c r="K38" s="293" t="s">
        <v>860</v>
      </c>
      <c r="L38" s="241" t="str">
        <f>'2016'!A47</f>
        <v>2.3.1</v>
      </c>
      <c r="M38" t="str">
        <f>'2016'!C47</f>
        <v>Local Currency</v>
      </c>
      <c r="N38" t="str">
        <f>'2016'!D47</f>
        <v>Local Currency</v>
      </c>
      <c r="O38" t="str">
        <f>'2016'!E47</f>
        <v>Local Currency</v>
      </c>
      <c r="P38" t="str">
        <f>'2016'!F47</f>
        <v>Local Currency</v>
      </c>
      <c r="Q38">
        <f>'2016'!G47</f>
        <v>0</v>
      </c>
      <c r="R38" t="str">
        <f>'2016'!H47</f>
        <v>Local Currency</v>
      </c>
      <c r="S38" t="str">
        <f>'2016'!I47</f>
        <v>Local Currency</v>
      </c>
      <c r="T38" t="str">
        <f>'2016'!J47</f>
        <v>Local Currency</v>
      </c>
      <c r="U38" t="str">
        <f>'2016'!K47</f>
        <v>Local Currency</v>
      </c>
      <c r="V38">
        <f>'2016'!L47</f>
        <v>0</v>
      </c>
      <c r="W38" t="str">
        <f>'2016'!M47</f>
        <v>Local Currency</v>
      </c>
      <c r="X38" t="str">
        <f>'2016'!N47</f>
        <v>Local Currency</v>
      </c>
      <c r="Y38" t="str">
        <f>'2016'!O47</f>
        <v>Local Currency</v>
      </c>
      <c r="Z38" t="str">
        <f>'2016'!P47</f>
        <v>Local Currency</v>
      </c>
      <c r="AA38" t="str">
        <f>'2016'!Q47</f>
        <v>Local Currency</v>
      </c>
      <c r="AB38" t="str">
        <f>'2016'!R47</f>
        <v>Local Currency</v>
      </c>
      <c r="AC38">
        <f>'2016'!S47</f>
        <v>0</v>
      </c>
      <c r="AD38">
        <f>'2016'!T47</f>
        <v>0</v>
      </c>
      <c r="AF38">
        <f t="shared" si="0"/>
        <v>1</v>
      </c>
    </row>
    <row r="39" spans="3:32" ht="30">
      <c r="C39" s="229" t="str">
        <f>'2016'!$B$3</f>
        <v>Georgia</v>
      </c>
      <c r="D39" s="229">
        <f>'Cover sheet'!$D$21</f>
        <v>2016</v>
      </c>
      <c r="E39" s="229" t="str">
        <f>'2016'!$B$4</f>
        <v>Calendar Year</v>
      </c>
      <c r="F39" s="229" t="str">
        <f>'2016'!$B$7</f>
        <v>Local Currency</v>
      </c>
      <c r="G39" s="229" t="str">
        <f>'2016'!$B$8</f>
        <v>Units ( x 1)</v>
      </c>
      <c r="H39" s="230">
        <f>'2016'!$B$9</f>
        <v>2.3666999999999998</v>
      </c>
      <c r="I39" s="229">
        <f>'2016'!$B$10</f>
        <v>0</v>
      </c>
      <c r="J39" s="230">
        <f>'Cover sheet'!$H$60</f>
        <v>2.2693416666666701</v>
      </c>
      <c r="K39" s="293" t="s">
        <v>842</v>
      </c>
      <c r="L39" s="241" t="str">
        <f>'2016'!A48</f>
        <v>2.3.2</v>
      </c>
      <c r="M39" t="str">
        <f>'2016'!C48</f>
        <v>Local Currency</v>
      </c>
      <c r="N39" t="str">
        <f>'2016'!D48</f>
        <v>Local Currency</v>
      </c>
      <c r="O39" t="str">
        <f>'2016'!E48</f>
        <v>Local Currency</v>
      </c>
      <c r="P39" t="str">
        <f>'2016'!F48</f>
        <v>Local Currency</v>
      </c>
      <c r="Q39">
        <f>'2016'!G48</f>
        <v>0</v>
      </c>
      <c r="R39" t="str">
        <f>'2016'!H48</f>
        <v>Local Currency</v>
      </c>
      <c r="S39" t="str">
        <f>'2016'!I48</f>
        <v>Local Currency</v>
      </c>
      <c r="T39" t="str">
        <f>'2016'!J48</f>
        <v>Local Currency</v>
      </c>
      <c r="U39" t="str">
        <f>'2016'!K48</f>
        <v>Local Currency</v>
      </c>
      <c r="V39">
        <f>'2016'!L48</f>
        <v>0</v>
      </c>
      <c r="W39" t="str">
        <f>'2016'!M48</f>
        <v>Local Currency</v>
      </c>
      <c r="X39" t="str">
        <f>'2016'!N48</f>
        <v>Local Currency</v>
      </c>
      <c r="Y39" t="str">
        <f>'2016'!O48</f>
        <v>Local Currency</v>
      </c>
      <c r="Z39" t="str">
        <f>'2016'!P48</f>
        <v>Local Currency</v>
      </c>
      <c r="AA39" t="str">
        <f>'2016'!Q48</f>
        <v>Local Currency</v>
      </c>
      <c r="AB39" t="str">
        <f>'2016'!R48</f>
        <v>Local Currency</v>
      </c>
      <c r="AC39">
        <f>'2016'!S48</f>
        <v>0</v>
      </c>
      <c r="AD39">
        <f>'2016'!T48</f>
        <v>0</v>
      </c>
      <c r="AF39">
        <f t="shared" si="0"/>
        <v>1</v>
      </c>
    </row>
    <row r="40" spans="3:32" ht="30">
      <c r="C40" s="229" t="str">
        <f>'2016'!$B$3</f>
        <v>Georgia</v>
      </c>
      <c r="D40" s="229">
        <f>'Cover sheet'!$D$21</f>
        <v>2016</v>
      </c>
      <c r="E40" s="229" t="str">
        <f>'2016'!$B$4</f>
        <v>Calendar Year</v>
      </c>
      <c r="F40" s="229" t="str">
        <f>'2016'!$B$7</f>
        <v>Local Currency</v>
      </c>
      <c r="G40" s="229" t="str">
        <f>'2016'!$B$8</f>
        <v>Units ( x 1)</v>
      </c>
      <c r="H40" s="230">
        <f>'2016'!$B$9</f>
        <v>2.3666999999999998</v>
      </c>
      <c r="I40" s="229">
        <f>'2016'!$B$10</f>
        <v>0</v>
      </c>
      <c r="J40" s="230">
        <f>'Cover sheet'!$H$60</f>
        <v>2.2693416666666701</v>
      </c>
      <c r="K40" s="293" t="s">
        <v>843</v>
      </c>
      <c r="L40" s="241" t="str">
        <f>'2016'!A49</f>
        <v>2.3.3</v>
      </c>
      <c r="M40" t="str">
        <f>'2016'!C49</f>
        <v>Local Currency</v>
      </c>
      <c r="N40" t="str">
        <f>'2016'!D49</f>
        <v>Local Currency</v>
      </c>
      <c r="O40" t="str">
        <f>'2016'!E49</f>
        <v>Local Currency</v>
      </c>
      <c r="P40" t="str">
        <f>'2016'!F49</f>
        <v>Local Currency</v>
      </c>
      <c r="Q40">
        <f>'2016'!G49</f>
        <v>0</v>
      </c>
      <c r="R40" t="str">
        <f>'2016'!H49</f>
        <v>Local Currency</v>
      </c>
      <c r="S40" t="str">
        <f>'2016'!I49</f>
        <v>Local Currency</v>
      </c>
      <c r="T40" t="str">
        <f>'2016'!J49</f>
        <v>Local Currency</v>
      </c>
      <c r="U40" t="str">
        <f>'2016'!K49</f>
        <v>Local Currency</v>
      </c>
      <c r="V40">
        <f>'2016'!L49</f>
        <v>0</v>
      </c>
      <c r="W40" t="str">
        <f>'2016'!M49</f>
        <v>Local Currency</v>
      </c>
      <c r="X40" t="str">
        <f>'2016'!N49</f>
        <v>Local Currency</v>
      </c>
      <c r="Y40" t="str">
        <f>'2016'!O49</f>
        <v>Local Currency</v>
      </c>
      <c r="Z40" t="str">
        <f>'2016'!P49</f>
        <v>Local Currency</v>
      </c>
      <c r="AA40" t="str">
        <f>'2016'!Q49</f>
        <v>Local Currency</v>
      </c>
      <c r="AB40" t="str">
        <f>'2016'!R49</f>
        <v>Local Currency</v>
      </c>
      <c r="AC40">
        <f>'2016'!S49</f>
        <v>0</v>
      </c>
      <c r="AD40">
        <f>'2016'!T49</f>
        <v>0</v>
      </c>
      <c r="AF40">
        <f t="shared" si="0"/>
        <v>1</v>
      </c>
    </row>
    <row r="41" spans="3:32" ht="45">
      <c r="C41" s="229" t="str">
        <f>'2016'!$B$3</f>
        <v>Georgia</v>
      </c>
      <c r="D41" s="229">
        <f>'Cover sheet'!$D$21</f>
        <v>2016</v>
      </c>
      <c r="E41" s="229" t="str">
        <f>'2016'!$B$4</f>
        <v>Calendar Year</v>
      </c>
      <c r="F41" s="229" t="str">
        <f>'2016'!$B$7</f>
        <v>Local Currency</v>
      </c>
      <c r="G41" s="229" t="str">
        <f>'2016'!$B$8</f>
        <v>Units ( x 1)</v>
      </c>
      <c r="H41" s="230">
        <f>'2016'!$B$9</f>
        <v>2.3666999999999998</v>
      </c>
      <c r="I41" s="229">
        <f>'2016'!$B$10</f>
        <v>0</v>
      </c>
      <c r="J41" s="230">
        <f>'Cover sheet'!$H$60</f>
        <v>2.2693416666666701</v>
      </c>
      <c r="K41" s="298" t="s">
        <v>703</v>
      </c>
      <c r="L41" s="241">
        <f>'2016'!A50</f>
        <v>2.4</v>
      </c>
      <c r="M41" t="str">
        <f>'2016'!C50</f>
        <v>Local Currency</v>
      </c>
      <c r="N41" t="str">
        <f>'2016'!D50</f>
        <v>Local Currency</v>
      </c>
      <c r="O41" t="str">
        <f>'2016'!E50</f>
        <v>Local Currency</v>
      </c>
      <c r="P41" t="str">
        <f>'2016'!F50</f>
        <v>Local Currency</v>
      </c>
      <c r="Q41">
        <f>'2016'!G50</f>
        <v>0</v>
      </c>
      <c r="R41" t="str">
        <f>'2016'!H50</f>
        <v>Local Currency</v>
      </c>
      <c r="S41" t="str">
        <f>'2016'!I50</f>
        <v>Local Currency</v>
      </c>
      <c r="T41" t="str">
        <f>'2016'!J50</f>
        <v>Local Currency</v>
      </c>
      <c r="U41" t="str">
        <f>'2016'!K50</f>
        <v>Local Currency</v>
      </c>
      <c r="V41">
        <f>'2016'!L50</f>
        <v>0</v>
      </c>
      <c r="W41" t="str">
        <f>'2016'!M50</f>
        <v>Local Currency</v>
      </c>
      <c r="X41" t="str">
        <f>'2016'!N50</f>
        <v>Local Currency</v>
      </c>
      <c r="Y41" t="str">
        <f>'2016'!O50</f>
        <v>Local Currency</v>
      </c>
      <c r="Z41" t="str">
        <f>'2016'!P50</f>
        <v>Local Currency</v>
      </c>
      <c r="AA41" t="str">
        <f>'2016'!Q50</f>
        <v>Local Currency</v>
      </c>
      <c r="AB41" t="str">
        <f>'2016'!R50</f>
        <v>Local Currency</v>
      </c>
      <c r="AC41">
        <f>'2016'!S50</f>
        <v>0</v>
      </c>
      <c r="AD41">
        <f>'2016'!T50</f>
        <v>0</v>
      </c>
      <c r="AF41">
        <f t="shared" si="0"/>
        <v>1</v>
      </c>
    </row>
    <row r="42" spans="3:32">
      <c r="C42" s="229" t="str">
        <f>'2016'!$B$3</f>
        <v>Georgia</v>
      </c>
      <c r="D42" s="229">
        <f>'Cover sheet'!$D$21</f>
        <v>2016</v>
      </c>
      <c r="E42" s="229" t="str">
        <f>'2016'!$B$4</f>
        <v>Calendar Year</v>
      </c>
      <c r="F42" s="229" t="str">
        <f>'2016'!$B$7</f>
        <v>Local Currency</v>
      </c>
      <c r="G42" s="229" t="str">
        <f>'2016'!$B$8</f>
        <v>Units ( x 1)</v>
      </c>
      <c r="H42" s="230">
        <f>'2016'!$B$9</f>
        <v>2.3666999999999998</v>
      </c>
      <c r="I42" s="229">
        <f>'2016'!$B$10</f>
        <v>0</v>
      </c>
      <c r="J42" s="230">
        <f>'Cover sheet'!$H$60</f>
        <v>2.2693416666666701</v>
      </c>
      <c r="K42" s="293"/>
      <c r="L42" s="241">
        <f>'2016'!A51</f>
        <v>0</v>
      </c>
      <c r="M42">
        <f>'2016'!C51</f>
        <v>0</v>
      </c>
      <c r="N42">
        <f>'2016'!D51</f>
        <v>0</v>
      </c>
      <c r="O42">
        <f>'2016'!E51</f>
        <v>0</v>
      </c>
      <c r="P42">
        <f>'2016'!F51</f>
        <v>0</v>
      </c>
      <c r="Q42">
        <f>'2016'!G51</f>
        <v>0</v>
      </c>
      <c r="R42">
        <f>'2016'!H51</f>
        <v>0</v>
      </c>
      <c r="S42">
        <f>'2016'!I51</f>
        <v>0</v>
      </c>
      <c r="T42">
        <f>'2016'!J51</f>
        <v>0</v>
      </c>
      <c r="U42">
        <f>'2016'!K51</f>
        <v>0</v>
      </c>
      <c r="V42">
        <f>'2016'!L51</f>
        <v>0</v>
      </c>
      <c r="W42">
        <f>'2016'!M51</f>
        <v>0</v>
      </c>
      <c r="X42">
        <f>'2016'!N51</f>
        <v>0</v>
      </c>
      <c r="Y42">
        <f>'2016'!O51</f>
        <v>0</v>
      </c>
      <c r="Z42">
        <f>'2016'!P51</f>
        <v>0</v>
      </c>
      <c r="AA42">
        <f>'2016'!Q51</f>
        <v>0</v>
      </c>
      <c r="AB42">
        <f>'2016'!R51</f>
        <v>0</v>
      </c>
      <c r="AC42">
        <f>'2016'!S51</f>
        <v>0</v>
      </c>
      <c r="AD42">
        <f>'2016'!T51</f>
        <v>0</v>
      </c>
      <c r="AF42">
        <f t="shared" si="0"/>
        <v>1</v>
      </c>
    </row>
    <row r="43" spans="3:32" ht="30">
      <c r="C43" s="229" t="str">
        <f>'2016'!$B$3</f>
        <v>Georgia</v>
      </c>
      <c r="D43" s="229">
        <f>'Cover sheet'!$D$21</f>
        <v>2016</v>
      </c>
      <c r="E43" s="229" t="str">
        <f>'2016'!$B$4</f>
        <v>Calendar Year</v>
      </c>
      <c r="F43" s="229" t="str">
        <f>'2016'!$B$7</f>
        <v>Local Currency</v>
      </c>
      <c r="G43" s="229" t="str">
        <f>'2016'!$B$8</f>
        <v>Units ( x 1)</v>
      </c>
      <c r="H43" s="230">
        <f>'2016'!$B$9</f>
        <v>2.3666999999999998</v>
      </c>
      <c r="I43" s="229">
        <f>'2016'!$B$10</f>
        <v>0</v>
      </c>
      <c r="J43" s="230">
        <f>'Cover sheet'!$H$60</f>
        <v>2.2693416666666701</v>
      </c>
      <c r="K43" s="297" t="s">
        <v>708</v>
      </c>
      <c r="L43" s="241">
        <f>'2016'!A52</f>
        <v>3</v>
      </c>
      <c r="M43">
        <f>'2016'!C52</f>
        <v>16759477</v>
      </c>
      <c r="N43">
        <f>'2016'!D52</f>
        <v>316331</v>
      </c>
      <c r="O43">
        <f>'2016'!E52</f>
        <v>0</v>
      </c>
      <c r="P43">
        <f>'2016'!F52</f>
        <v>0</v>
      </c>
      <c r="Q43">
        <f>'2016'!G52</f>
        <v>17075808</v>
      </c>
      <c r="R43">
        <f>'2016'!H52</f>
        <v>0</v>
      </c>
      <c r="S43">
        <f>'2016'!I52</f>
        <v>1236342</v>
      </c>
      <c r="T43">
        <f>'2016'!J52</f>
        <v>0</v>
      </c>
      <c r="U43">
        <f>'2016'!K52</f>
        <v>0</v>
      </c>
      <c r="V43">
        <f>'2016'!L52</f>
        <v>1236342</v>
      </c>
      <c r="W43">
        <f>'2016'!M52</f>
        <v>0</v>
      </c>
      <c r="X43">
        <f>'2016'!N52</f>
        <v>0</v>
      </c>
      <c r="Y43">
        <f>'2016'!O52</f>
        <v>6915249</v>
      </c>
      <c r="Z43">
        <f>'2016'!P52</f>
        <v>0</v>
      </c>
      <c r="AA43">
        <f>'2016'!Q52</f>
        <v>15000</v>
      </c>
      <c r="AB43">
        <f>'2016'!R52</f>
        <v>105710</v>
      </c>
      <c r="AC43">
        <f>'2016'!S52</f>
        <v>7035959</v>
      </c>
      <c r="AD43">
        <f>'2016'!T52</f>
        <v>25348109</v>
      </c>
      <c r="AF43">
        <f t="shared" si="0"/>
        <v>1</v>
      </c>
    </row>
    <row r="44" spans="3:32" ht="45">
      <c r="C44" s="229" t="str">
        <f>'2016'!$B$3</f>
        <v>Georgia</v>
      </c>
      <c r="D44" s="229">
        <f>'Cover sheet'!$D$21</f>
        <v>2016</v>
      </c>
      <c r="E44" s="229" t="str">
        <f>'2016'!$B$4</f>
        <v>Calendar Year</v>
      </c>
      <c r="F44" s="229" t="str">
        <f>'2016'!$B$7</f>
        <v>Local Currency</v>
      </c>
      <c r="G44" s="229" t="str">
        <f>'2016'!$B$8</f>
        <v>Units ( x 1)</v>
      </c>
      <c r="H44" s="230">
        <f>'2016'!$B$9</f>
        <v>2.3666999999999998</v>
      </c>
      <c r="I44" s="229">
        <f>'2016'!$B$10</f>
        <v>0</v>
      </c>
      <c r="J44" s="230">
        <f>'Cover sheet'!$H$60</f>
        <v>2.2693416666666701</v>
      </c>
      <c r="K44" s="298" t="s">
        <v>709</v>
      </c>
      <c r="L44" s="241">
        <f>'2016'!A53</f>
        <v>3.1</v>
      </c>
      <c r="M44" t="str">
        <f>'2016'!C53</f>
        <v>Local Currency</v>
      </c>
      <c r="N44" t="str">
        <f>'2016'!D53</f>
        <v>Local Currency</v>
      </c>
      <c r="O44" t="str">
        <f>'2016'!E53</f>
        <v>Local Currency</v>
      </c>
      <c r="P44" t="str">
        <f>'2016'!F53</f>
        <v>Local Currency</v>
      </c>
      <c r="Q44">
        <f>'2016'!G53</f>
        <v>0</v>
      </c>
      <c r="R44" t="str">
        <f>'2016'!H53</f>
        <v>Local Currency</v>
      </c>
      <c r="S44" t="str">
        <f>'2016'!I53</f>
        <v>Local Currency</v>
      </c>
      <c r="T44" t="str">
        <f>'2016'!J53</f>
        <v>Local Currency</v>
      </c>
      <c r="U44" t="str">
        <f>'2016'!K53</f>
        <v>Local Currency</v>
      </c>
      <c r="V44">
        <f>'2016'!L53</f>
        <v>0</v>
      </c>
      <c r="W44" t="str">
        <f>'2016'!M53</f>
        <v>Local Currency</v>
      </c>
      <c r="X44" t="str">
        <f>'2016'!N53</f>
        <v>Local Currency</v>
      </c>
      <c r="Y44" t="str">
        <f>'2016'!O53</f>
        <v>Local Currency</v>
      </c>
      <c r="Z44" t="str">
        <f>'2016'!P53</f>
        <v>Local Currency</v>
      </c>
      <c r="AA44" t="str">
        <f>'2016'!Q53</f>
        <v>Local Currency</v>
      </c>
      <c r="AB44">
        <f>'2016'!R53</f>
        <v>29420</v>
      </c>
      <c r="AC44">
        <f>'2016'!S53</f>
        <v>29420</v>
      </c>
      <c r="AD44">
        <f>'2016'!T53</f>
        <v>29420</v>
      </c>
      <c r="AF44">
        <f t="shared" si="0"/>
        <v>1</v>
      </c>
    </row>
    <row r="45" spans="3:32">
      <c r="C45" s="229" t="str">
        <f>'2016'!$B$3</f>
        <v>Georgia</v>
      </c>
      <c r="D45" s="229">
        <f>'Cover sheet'!$D$21</f>
        <v>2016</v>
      </c>
      <c r="E45" s="229" t="str">
        <f>'2016'!$B$4</f>
        <v>Calendar Year</v>
      </c>
      <c r="F45" s="229" t="str">
        <f>'2016'!$B$7</f>
        <v>Local Currency</v>
      </c>
      <c r="G45" s="229" t="str">
        <f>'2016'!$B$8</f>
        <v>Units ( x 1)</v>
      </c>
      <c r="H45" s="230">
        <f>'2016'!$B$9</f>
        <v>2.3666999999999998</v>
      </c>
      <c r="I45" s="229">
        <f>'2016'!$B$10</f>
        <v>0</v>
      </c>
      <c r="J45" s="230">
        <f>'Cover sheet'!$H$60</f>
        <v>2.2693416666666701</v>
      </c>
      <c r="K45" s="298" t="s">
        <v>845</v>
      </c>
      <c r="L45" s="241">
        <f>'2016'!A54</f>
        <v>3.2</v>
      </c>
      <c r="M45">
        <f>'2016'!C54</f>
        <v>0</v>
      </c>
      <c r="N45">
        <f>'2016'!D54</f>
        <v>0</v>
      </c>
      <c r="O45">
        <f>'2016'!E54</f>
        <v>0</v>
      </c>
      <c r="P45">
        <f>'2016'!F54</f>
        <v>0</v>
      </c>
      <c r="Q45">
        <f>'2016'!G54</f>
        <v>0</v>
      </c>
      <c r="R45">
        <f>'2016'!H54</f>
        <v>0</v>
      </c>
      <c r="S45">
        <f>'2016'!I54</f>
        <v>0</v>
      </c>
      <c r="T45">
        <f>'2016'!J54</f>
        <v>0</v>
      </c>
      <c r="U45">
        <f>'2016'!K54</f>
        <v>0</v>
      </c>
      <c r="V45">
        <f>'2016'!L54</f>
        <v>0</v>
      </c>
      <c r="W45">
        <f>'2016'!M54</f>
        <v>0</v>
      </c>
      <c r="X45">
        <f>'2016'!N54</f>
        <v>0</v>
      </c>
      <c r="Y45">
        <f>'2016'!O54</f>
        <v>0</v>
      </c>
      <c r="Z45">
        <f>'2016'!P54</f>
        <v>0</v>
      </c>
      <c r="AA45">
        <f>'2016'!Q54</f>
        <v>15000</v>
      </c>
      <c r="AB45">
        <f>'2016'!R54</f>
        <v>0</v>
      </c>
      <c r="AC45">
        <f>'2016'!S54</f>
        <v>15000</v>
      </c>
      <c r="AD45">
        <f>'2016'!T54</f>
        <v>15000</v>
      </c>
      <c r="AF45">
        <f t="shared" si="0"/>
        <v>1</v>
      </c>
    </row>
    <row r="46" spans="3:32" ht="30">
      <c r="C46" s="229" t="str">
        <f>'2016'!$B$3</f>
        <v>Georgia</v>
      </c>
      <c r="D46" s="229">
        <f>'Cover sheet'!$D$21</f>
        <v>2016</v>
      </c>
      <c r="E46" s="229" t="str">
        <f>'2016'!$B$4</f>
        <v>Calendar Year</v>
      </c>
      <c r="F46" s="229" t="str">
        <f>'2016'!$B$7</f>
        <v>Local Currency</v>
      </c>
      <c r="G46" s="229" t="str">
        <f>'2016'!$B$8</f>
        <v>Units ( x 1)</v>
      </c>
      <c r="H46" s="230">
        <f>'2016'!$B$9</f>
        <v>2.3666999999999998</v>
      </c>
      <c r="I46" s="229">
        <f>'2016'!$B$10</f>
        <v>0</v>
      </c>
      <c r="J46" s="230">
        <f>'Cover sheet'!$H$60</f>
        <v>2.2693416666666701</v>
      </c>
      <c r="K46" s="293" t="s">
        <v>878</v>
      </c>
      <c r="L46" s="241" t="str">
        <f>'2016'!A55</f>
        <v>3.2.1</v>
      </c>
      <c r="M46" t="str">
        <f>'2016'!C55</f>
        <v>Local Currency</v>
      </c>
      <c r="N46" t="str">
        <f>'2016'!D55</f>
        <v>Local Currency</v>
      </c>
      <c r="O46" t="str">
        <f>'2016'!E55</f>
        <v>Local Currency</v>
      </c>
      <c r="P46" t="str">
        <f>'2016'!F55</f>
        <v>Local Currency</v>
      </c>
      <c r="Q46">
        <f>'2016'!G55</f>
        <v>0</v>
      </c>
      <c r="R46" t="str">
        <f>'2016'!H55</f>
        <v>Local Currency</v>
      </c>
      <c r="S46" t="str">
        <f>'2016'!I55</f>
        <v>Local Currency</v>
      </c>
      <c r="T46" t="str">
        <f>'2016'!J55</f>
        <v>Local Currency</v>
      </c>
      <c r="U46" t="str">
        <f>'2016'!K55</f>
        <v>Local Currency</v>
      </c>
      <c r="V46">
        <f>'2016'!L55</f>
        <v>0</v>
      </c>
      <c r="W46" t="str">
        <f>'2016'!M55</f>
        <v>Local Currency</v>
      </c>
      <c r="X46" t="str">
        <f>'2016'!N55</f>
        <v>Local Currency</v>
      </c>
      <c r="Y46" t="str">
        <f>'2016'!O55</f>
        <v>Local Currency</v>
      </c>
      <c r="Z46" t="str">
        <f>'2016'!P55</f>
        <v>Local Currency</v>
      </c>
      <c r="AA46" t="str">
        <f>'2016'!Q55</f>
        <v>Local Currency</v>
      </c>
      <c r="AB46" t="str">
        <f>'2016'!R55</f>
        <v>Local Currency</v>
      </c>
      <c r="AC46">
        <f>'2016'!S55</f>
        <v>0</v>
      </c>
      <c r="AD46">
        <f>'2016'!T55</f>
        <v>0</v>
      </c>
      <c r="AF46">
        <f t="shared" si="0"/>
        <v>1</v>
      </c>
    </row>
    <row r="47" spans="3:32" ht="30">
      <c r="C47" s="229" t="str">
        <f>'2016'!$B$3</f>
        <v>Georgia</v>
      </c>
      <c r="D47" s="229">
        <f>'Cover sheet'!$D$21</f>
        <v>2016</v>
      </c>
      <c r="E47" s="229" t="str">
        <f>'2016'!$B$4</f>
        <v>Calendar Year</v>
      </c>
      <c r="F47" s="229" t="str">
        <f>'2016'!$B$7</f>
        <v>Local Currency</v>
      </c>
      <c r="G47" s="229" t="str">
        <f>'2016'!$B$8</f>
        <v>Units ( x 1)</v>
      </c>
      <c r="H47" s="230">
        <f>'2016'!$B$9</f>
        <v>2.3666999999999998</v>
      </c>
      <c r="I47" s="229">
        <f>'2016'!$B$10</f>
        <v>0</v>
      </c>
      <c r="J47" s="230">
        <f>'Cover sheet'!$H$60</f>
        <v>2.2693416666666701</v>
      </c>
      <c r="K47" s="293" t="s">
        <v>842</v>
      </c>
      <c r="L47" s="241" t="str">
        <f>'2016'!A56</f>
        <v>3.2.2</v>
      </c>
      <c r="M47" t="str">
        <f>'2016'!C56</f>
        <v>Local Currency</v>
      </c>
      <c r="N47" t="str">
        <f>'2016'!D56</f>
        <v>Local Currency</v>
      </c>
      <c r="O47" t="str">
        <f>'2016'!E56</f>
        <v>Local Currency</v>
      </c>
      <c r="P47" t="str">
        <f>'2016'!F56</f>
        <v>Local Currency</v>
      </c>
      <c r="Q47">
        <f>'2016'!G56</f>
        <v>0</v>
      </c>
      <c r="R47" t="str">
        <f>'2016'!H56</f>
        <v>Local Currency</v>
      </c>
      <c r="S47" t="str">
        <f>'2016'!I56</f>
        <v>Local Currency</v>
      </c>
      <c r="T47" t="str">
        <f>'2016'!J56</f>
        <v>Local Currency</v>
      </c>
      <c r="U47" t="str">
        <f>'2016'!K56</f>
        <v>Local Currency</v>
      </c>
      <c r="V47">
        <f>'2016'!L56</f>
        <v>0</v>
      </c>
      <c r="W47" t="str">
        <f>'2016'!M56</f>
        <v>Local Currency</v>
      </c>
      <c r="X47" t="str">
        <f>'2016'!N56</f>
        <v>Local Currency</v>
      </c>
      <c r="Y47" t="str">
        <f>'2016'!O56</f>
        <v>Local Currency</v>
      </c>
      <c r="Z47" t="str">
        <f>'2016'!P56</f>
        <v>Local Currency</v>
      </c>
      <c r="AA47" t="str">
        <f>'2016'!Q56</f>
        <v>Local Currency</v>
      </c>
      <c r="AB47" t="str">
        <f>'2016'!R56</f>
        <v>Local Currency</v>
      </c>
      <c r="AC47">
        <f>'2016'!S56</f>
        <v>0</v>
      </c>
      <c r="AD47">
        <f>'2016'!T56</f>
        <v>0</v>
      </c>
      <c r="AF47">
        <f t="shared" si="0"/>
        <v>1</v>
      </c>
    </row>
    <row r="48" spans="3:32" ht="30">
      <c r="C48" s="229" t="str">
        <f>'2016'!$B$3</f>
        <v>Georgia</v>
      </c>
      <c r="D48" s="229">
        <f>'Cover sheet'!$D$21</f>
        <v>2016</v>
      </c>
      <c r="E48" s="229" t="str">
        <f>'2016'!$B$4</f>
        <v>Calendar Year</v>
      </c>
      <c r="F48" s="229" t="str">
        <f>'2016'!$B$7</f>
        <v>Local Currency</v>
      </c>
      <c r="G48" s="229" t="str">
        <f>'2016'!$B$8</f>
        <v>Units ( x 1)</v>
      </c>
      <c r="H48" s="230">
        <f>'2016'!$B$9</f>
        <v>2.3666999999999998</v>
      </c>
      <c r="I48" s="229">
        <f>'2016'!$B$10</f>
        <v>0</v>
      </c>
      <c r="J48" s="230">
        <f>'Cover sheet'!$H$60</f>
        <v>2.2693416666666701</v>
      </c>
      <c r="K48" s="293" t="s">
        <v>843</v>
      </c>
      <c r="L48" s="241" t="str">
        <f>'2016'!A57</f>
        <v>3.2.3</v>
      </c>
      <c r="M48" t="str">
        <f>'2016'!C57</f>
        <v>Local Currency</v>
      </c>
      <c r="N48" t="str">
        <f>'2016'!D57</f>
        <v>Local Currency</v>
      </c>
      <c r="O48" t="str">
        <f>'2016'!E57</f>
        <v>Local Currency</v>
      </c>
      <c r="P48" t="str">
        <f>'2016'!F57</f>
        <v>Local Currency</v>
      </c>
      <c r="Q48">
        <f>'2016'!G57</f>
        <v>0</v>
      </c>
      <c r="R48" t="str">
        <f>'2016'!H57</f>
        <v>Local Currency</v>
      </c>
      <c r="S48" t="str">
        <f>'2016'!I57</f>
        <v>Local Currency</v>
      </c>
      <c r="T48" t="str">
        <f>'2016'!J57</f>
        <v>Local Currency</v>
      </c>
      <c r="U48" t="str">
        <f>'2016'!K57</f>
        <v>Local Currency</v>
      </c>
      <c r="V48">
        <f>'2016'!L57</f>
        <v>0</v>
      </c>
      <c r="W48" t="str">
        <f>'2016'!M57</f>
        <v>Local Currency</v>
      </c>
      <c r="X48" t="str">
        <f>'2016'!N57</f>
        <v>Local Currency</v>
      </c>
      <c r="Y48" t="str">
        <f>'2016'!O57</f>
        <v>Local Currency</v>
      </c>
      <c r="Z48" t="str">
        <f>'2016'!P57</f>
        <v>Local Currency</v>
      </c>
      <c r="AA48">
        <f>'2016'!Q57</f>
        <v>15000</v>
      </c>
      <c r="AB48" t="str">
        <f>'2016'!R57</f>
        <v>Local Currency</v>
      </c>
      <c r="AC48">
        <f>'2016'!S57</f>
        <v>15000</v>
      </c>
      <c r="AD48">
        <f>'2016'!T57</f>
        <v>15000</v>
      </c>
      <c r="AF48">
        <f t="shared" si="0"/>
        <v>1</v>
      </c>
    </row>
    <row r="49" spans="3:32" ht="75">
      <c r="C49" s="229" t="str">
        <f>'2016'!$B$3</f>
        <v>Georgia</v>
      </c>
      <c r="D49" s="229">
        <f>'Cover sheet'!$D$21</f>
        <v>2016</v>
      </c>
      <c r="E49" s="229" t="str">
        <f>'2016'!$B$4</f>
        <v>Calendar Year</v>
      </c>
      <c r="F49" s="229" t="str">
        <f>'2016'!$B$7</f>
        <v>Local Currency</v>
      </c>
      <c r="G49" s="229" t="str">
        <f>'2016'!$B$8</f>
        <v>Units ( x 1)</v>
      </c>
      <c r="H49" s="230">
        <f>'2016'!$B$9</f>
        <v>2.3666999999999998</v>
      </c>
      <c r="I49" s="229">
        <f>'2016'!$B$10</f>
        <v>0</v>
      </c>
      <c r="J49" s="230">
        <f>'Cover sheet'!$H$60</f>
        <v>2.2693416666666701</v>
      </c>
      <c r="K49" s="298" t="s">
        <v>721</v>
      </c>
      <c r="L49" s="241">
        <f>'2016'!A58</f>
        <v>3.3</v>
      </c>
      <c r="M49">
        <f>'2016'!C58</f>
        <v>0</v>
      </c>
      <c r="N49">
        <f>'2016'!D58</f>
        <v>0</v>
      </c>
      <c r="O49">
        <f>'2016'!E58</f>
        <v>0</v>
      </c>
      <c r="P49">
        <f>'2016'!F58</f>
        <v>0</v>
      </c>
      <c r="Q49">
        <f>'2016'!G58</f>
        <v>0</v>
      </c>
      <c r="R49">
        <f>'2016'!H58</f>
        <v>0</v>
      </c>
      <c r="S49">
        <f>'2016'!I58</f>
        <v>0</v>
      </c>
      <c r="T49">
        <f>'2016'!J58</f>
        <v>0</v>
      </c>
      <c r="U49">
        <f>'2016'!K58</f>
        <v>0</v>
      </c>
      <c r="V49">
        <f>'2016'!L58</f>
        <v>0</v>
      </c>
      <c r="W49">
        <f>'2016'!M58</f>
        <v>0</v>
      </c>
      <c r="X49">
        <f>'2016'!N58</f>
        <v>0</v>
      </c>
      <c r="Y49">
        <f>'2016'!O58</f>
        <v>0</v>
      </c>
      <c r="Z49">
        <f>'2016'!P58</f>
        <v>0</v>
      </c>
      <c r="AA49">
        <f>'2016'!Q58</f>
        <v>0</v>
      </c>
      <c r="AB49">
        <f>'2016'!R58</f>
        <v>0</v>
      </c>
      <c r="AC49">
        <f>'2016'!S58</f>
        <v>0</v>
      </c>
      <c r="AD49">
        <f>'2016'!T58</f>
        <v>0</v>
      </c>
      <c r="AF49">
        <f t="shared" si="0"/>
        <v>1</v>
      </c>
    </row>
    <row r="50" spans="3:32" ht="60">
      <c r="C50" s="229" t="str">
        <f>'2016'!$B$3</f>
        <v>Georgia</v>
      </c>
      <c r="D50" s="229">
        <f>'Cover sheet'!$D$21</f>
        <v>2016</v>
      </c>
      <c r="E50" s="229" t="str">
        <f>'2016'!$B$4</f>
        <v>Calendar Year</v>
      </c>
      <c r="F50" s="229" t="str">
        <f>'2016'!$B$7</f>
        <v>Local Currency</v>
      </c>
      <c r="G50" s="229" t="str">
        <f>'2016'!$B$8</f>
        <v>Units ( x 1)</v>
      </c>
      <c r="H50" s="230">
        <f>'2016'!$B$9</f>
        <v>2.3666999999999998</v>
      </c>
      <c r="I50" s="229">
        <f>'2016'!$B$10</f>
        <v>0</v>
      </c>
      <c r="J50" s="230">
        <f>'Cover sheet'!$H$60</f>
        <v>2.2693416666666701</v>
      </c>
      <c r="K50" s="293" t="s">
        <v>886</v>
      </c>
      <c r="L50" s="241" t="str">
        <f>'2016'!A59</f>
        <v>3.3.1</v>
      </c>
      <c r="M50" t="str">
        <f>'2016'!C59</f>
        <v>Local Currency</v>
      </c>
      <c r="N50" t="str">
        <f>'2016'!D59</f>
        <v>Local Currency</v>
      </c>
      <c r="O50" t="str">
        <f>'2016'!E59</f>
        <v>Local Currency</v>
      </c>
      <c r="P50" t="str">
        <f>'2016'!F59</f>
        <v>Local Currency</v>
      </c>
      <c r="Q50">
        <f>'2016'!G59</f>
        <v>0</v>
      </c>
      <c r="R50" t="str">
        <f>'2016'!H59</f>
        <v>Local Currency</v>
      </c>
      <c r="S50" t="str">
        <f>'2016'!I59</f>
        <v>Local Currency</v>
      </c>
      <c r="T50" t="str">
        <f>'2016'!J59</f>
        <v>Local Currency</v>
      </c>
      <c r="U50" t="str">
        <f>'2016'!K59</f>
        <v>Local Currency</v>
      </c>
      <c r="V50">
        <f>'2016'!L59</f>
        <v>0</v>
      </c>
      <c r="W50" t="str">
        <f>'2016'!M59</f>
        <v>Local Currency</v>
      </c>
      <c r="X50" t="str">
        <f>'2016'!N59</f>
        <v>Local Currency</v>
      </c>
      <c r="Y50" t="str">
        <f>'2016'!O59</f>
        <v>Local Currency</v>
      </c>
      <c r="Z50" t="str">
        <f>'2016'!P59</f>
        <v>Local Currency</v>
      </c>
      <c r="AA50" t="str">
        <f>'2016'!Q59</f>
        <v>Local Currency</v>
      </c>
      <c r="AB50" t="str">
        <f>'2016'!R59</f>
        <v>Local Currency</v>
      </c>
      <c r="AC50">
        <f>'2016'!S59</f>
        <v>0</v>
      </c>
      <c r="AD50">
        <f>'2016'!T59</f>
        <v>0</v>
      </c>
      <c r="AF50">
        <f t="shared" si="0"/>
        <v>1</v>
      </c>
    </row>
    <row r="51" spans="3:32" ht="30">
      <c r="C51" s="229" t="str">
        <f>'2016'!$B$3</f>
        <v>Georgia</v>
      </c>
      <c r="D51" s="229">
        <f>'Cover sheet'!$D$21</f>
        <v>2016</v>
      </c>
      <c r="E51" s="229" t="str">
        <f>'2016'!$B$4</f>
        <v>Calendar Year</v>
      </c>
      <c r="F51" s="229" t="str">
        <f>'2016'!$B$7</f>
        <v>Local Currency</v>
      </c>
      <c r="G51" s="229" t="str">
        <f>'2016'!$B$8</f>
        <v>Units ( x 1)</v>
      </c>
      <c r="H51" s="230">
        <f>'2016'!$B$9</f>
        <v>2.3666999999999998</v>
      </c>
      <c r="I51" s="229">
        <f>'2016'!$B$10</f>
        <v>0</v>
      </c>
      <c r="J51" s="230">
        <f>'Cover sheet'!$H$60</f>
        <v>2.2693416666666701</v>
      </c>
      <c r="K51" s="293" t="s">
        <v>887</v>
      </c>
      <c r="L51" s="241" t="str">
        <f>'2016'!A60</f>
        <v>3.3.2</v>
      </c>
      <c r="M51" t="str">
        <f>'2016'!C60</f>
        <v>Local Currency</v>
      </c>
      <c r="N51" t="str">
        <f>'2016'!D60</f>
        <v>Local Currency</v>
      </c>
      <c r="O51" t="str">
        <f>'2016'!E60</f>
        <v>Local Currency</v>
      </c>
      <c r="P51" t="str">
        <f>'2016'!F60</f>
        <v>Local Currency</v>
      </c>
      <c r="Q51">
        <f>'2016'!G60</f>
        <v>0</v>
      </c>
      <c r="R51" t="str">
        <f>'2016'!H60</f>
        <v>Local Currency</v>
      </c>
      <c r="S51" t="str">
        <f>'2016'!I60</f>
        <v>Local Currency</v>
      </c>
      <c r="T51" t="str">
        <f>'2016'!J60</f>
        <v>Local Currency</v>
      </c>
      <c r="U51" t="str">
        <f>'2016'!K60</f>
        <v>Local Currency</v>
      </c>
      <c r="V51">
        <f>'2016'!L60</f>
        <v>0</v>
      </c>
      <c r="W51" t="str">
        <f>'2016'!M60</f>
        <v>Local Currency</v>
      </c>
      <c r="X51" t="str">
        <f>'2016'!N60</f>
        <v>Local Currency</v>
      </c>
      <c r="Y51" t="str">
        <f>'2016'!O60</f>
        <v>Local Currency</v>
      </c>
      <c r="Z51" t="str">
        <f>'2016'!P60</f>
        <v>Local Currency</v>
      </c>
      <c r="AA51" t="str">
        <f>'2016'!Q60</f>
        <v>Local Currency</v>
      </c>
      <c r="AB51" t="str">
        <f>'2016'!R60</f>
        <v>Local Currency</v>
      </c>
      <c r="AC51">
        <f>'2016'!S60</f>
        <v>0</v>
      </c>
      <c r="AD51">
        <f>'2016'!T60</f>
        <v>0</v>
      </c>
      <c r="AF51">
        <f t="shared" si="0"/>
        <v>1</v>
      </c>
    </row>
    <row r="52" spans="3:32" ht="45">
      <c r="C52" s="229" t="str">
        <f>'2016'!$B$3</f>
        <v>Georgia</v>
      </c>
      <c r="D52" s="229">
        <f>'Cover sheet'!$D$21</f>
        <v>2016</v>
      </c>
      <c r="E52" s="229" t="str">
        <f>'2016'!$B$4</f>
        <v>Calendar Year</v>
      </c>
      <c r="F52" s="229" t="str">
        <f>'2016'!$B$7</f>
        <v>Local Currency</v>
      </c>
      <c r="G52" s="229" t="str">
        <f>'2016'!$B$8</f>
        <v>Units ( x 1)</v>
      </c>
      <c r="H52" s="230">
        <f>'2016'!$B$9</f>
        <v>2.3666999999999998</v>
      </c>
      <c r="I52" s="229">
        <f>'2016'!$B$10</f>
        <v>0</v>
      </c>
      <c r="J52" s="230">
        <f>'Cover sheet'!$H$60</f>
        <v>2.2693416666666701</v>
      </c>
      <c r="K52" s="293" t="s">
        <v>888</v>
      </c>
      <c r="L52" s="241" t="str">
        <f>'2016'!A61</f>
        <v>3.3.3</v>
      </c>
      <c r="M52" t="str">
        <f>'2016'!C61</f>
        <v>Local Currency</v>
      </c>
      <c r="N52" t="str">
        <f>'2016'!D61</f>
        <v>Local Currency</v>
      </c>
      <c r="O52" t="str">
        <f>'2016'!E61</f>
        <v>Local Currency</v>
      </c>
      <c r="P52" t="str">
        <f>'2016'!F61</f>
        <v>Local Currency</v>
      </c>
      <c r="Q52">
        <f>'2016'!G61</f>
        <v>0</v>
      </c>
      <c r="R52" t="str">
        <f>'2016'!H61</f>
        <v>Local Currency</v>
      </c>
      <c r="S52" t="str">
        <f>'2016'!I61</f>
        <v>Local Currency</v>
      </c>
      <c r="T52" t="str">
        <f>'2016'!J61</f>
        <v>Local Currency</v>
      </c>
      <c r="U52" t="str">
        <f>'2016'!K61</f>
        <v>Local Currency</v>
      </c>
      <c r="V52">
        <f>'2016'!L61</f>
        <v>0</v>
      </c>
      <c r="W52" t="str">
        <f>'2016'!M61</f>
        <v>Local Currency</v>
      </c>
      <c r="X52" t="str">
        <f>'2016'!N61</f>
        <v>Local Currency</v>
      </c>
      <c r="Y52" t="str">
        <f>'2016'!O61</f>
        <v>Local Currency</v>
      </c>
      <c r="Z52" t="str">
        <f>'2016'!P61</f>
        <v>Local Currency</v>
      </c>
      <c r="AA52" t="str">
        <f>'2016'!Q61</f>
        <v>Local Currency</v>
      </c>
      <c r="AB52" t="str">
        <f>'2016'!R61</f>
        <v>Local Currency</v>
      </c>
      <c r="AC52">
        <f>'2016'!S61</f>
        <v>0</v>
      </c>
      <c r="AD52">
        <f>'2016'!T61</f>
        <v>0</v>
      </c>
      <c r="AF52">
        <f t="shared" si="0"/>
        <v>1</v>
      </c>
    </row>
    <row r="53" spans="3:32" ht="45">
      <c r="C53" s="229" t="str">
        <f>'2016'!$B$3</f>
        <v>Georgia</v>
      </c>
      <c r="D53" s="229">
        <f>'Cover sheet'!$D$21</f>
        <v>2016</v>
      </c>
      <c r="E53" s="229" t="str">
        <f>'2016'!$B$4</f>
        <v>Calendar Year</v>
      </c>
      <c r="F53" s="229" t="str">
        <f>'2016'!$B$7</f>
        <v>Local Currency</v>
      </c>
      <c r="G53" s="229" t="str">
        <f>'2016'!$B$8</f>
        <v>Units ( x 1)</v>
      </c>
      <c r="H53" s="230">
        <f>'2016'!$B$9</f>
        <v>2.3666999999999998</v>
      </c>
      <c r="I53" s="229">
        <f>'2016'!$B$10</f>
        <v>0</v>
      </c>
      <c r="J53" s="230">
        <f>'Cover sheet'!$H$60</f>
        <v>2.2693416666666701</v>
      </c>
      <c r="K53" s="293" t="s">
        <v>889</v>
      </c>
      <c r="L53" s="241" t="str">
        <f>'2016'!A62</f>
        <v>3.3.4</v>
      </c>
      <c r="M53" t="str">
        <f>'2016'!C62</f>
        <v>Local Currency</v>
      </c>
      <c r="N53" t="str">
        <f>'2016'!D62</f>
        <v>Local Currency</v>
      </c>
      <c r="O53" t="str">
        <f>'2016'!E62</f>
        <v>Local Currency</v>
      </c>
      <c r="P53" t="str">
        <f>'2016'!F62</f>
        <v>Local Currency</v>
      </c>
      <c r="Q53">
        <f>'2016'!G62</f>
        <v>0</v>
      </c>
      <c r="R53" t="str">
        <f>'2016'!H62</f>
        <v>Local Currency</v>
      </c>
      <c r="S53" t="str">
        <f>'2016'!I62</f>
        <v>Local Currency</v>
      </c>
      <c r="T53" t="str">
        <f>'2016'!J62</f>
        <v>Local Currency</v>
      </c>
      <c r="U53" t="str">
        <f>'2016'!K62</f>
        <v>Local Currency</v>
      </c>
      <c r="V53">
        <f>'2016'!L62</f>
        <v>0</v>
      </c>
      <c r="W53" t="str">
        <f>'2016'!M62</f>
        <v>Local Currency</v>
      </c>
      <c r="X53" t="str">
        <f>'2016'!N62</f>
        <v>Local Currency</v>
      </c>
      <c r="Y53" t="str">
        <f>'2016'!O62</f>
        <v>Local Currency</v>
      </c>
      <c r="Z53" t="str">
        <f>'2016'!P62</f>
        <v>Local Currency</v>
      </c>
      <c r="AA53" t="str">
        <f>'2016'!Q62</f>
        <v>Local Currency</v>
      </c>
      <c r="AB53" t="str">
        <f>'2016'!R62</f>
        <v>Local Currency</v>
      </c>
      <c r="AC53">
        <f>'2016'!S62</f>
        <v>0</v>
      </c>
      <c r="AD53">
        <f>'2016'!T62</f>
        <v>0</v>
      </c>
      <c r="AF53">
        <f t="shared" si="0"/>
        <v>1</v>
      </c>
    </row>
    <row r="54" spans="3:32">
      <c r="C54" s="229" t="str">
        <f>'2016'!$B$3</f>
        <v>Georgia</v>
      </c>
      <c r="D54" s="229">
        <f>'Cover sheet'!$D$21</f>
        <v>2016</v>
      </c>
      <c r="E54" s="229" t="str">
        <f>'2016'!$B$4</f>
        <v>Calendar Year</v>
      </c>
      <c r="F54" s="229" t="str">
        <f>'2016'!$B$7</f>
        <v>Local Currency</v>
      </c>
      <c r="G54" s="229" t="str">
        <f>'2016'!$B$8</f>
        <v>Units ( x 1)</v>
      </c>
      <c r="H54" s="230">
        <f>'2016'!$B$9</f>
        <v>2.3666999999999998</v>
      </c>
      <c r="I54" s="229">
        <f>'2016'!$B$10</f>
        <v>0</v>
      </c>
      <c r="J54" s="230">
        <f>'Cover sheet'!$H$60</f>
        <v>2.2693416666666701</v>
      </c>
      <c r="K54" s="293" t="s">
        <v>890</v>
      </c>
      <c r="L54" s="241" t="str">
        <f>'2016'!A63</f>
        <v>3.3.5</v>
      </c>
      <c r="M54" t="str">
        <f>'2016'!C63</f>
        <v>Local Currency</v>
      </c>
      <c r="N54" t="str">
        <f>'2016'!D63</f>
        <v>Local Currency</v>
      </c>
      <c r="O54" t="str">
        <f>'2016'!E63</f>
        <v>Local Currency</v>
      </c>
      <c r="P54" t="str">
        <f>'2016'!F63</f>
        <v>Local Currency</v>
      </c>
      <c r="Q54">
        <f>'2016'!G63</f>
        <v>0</v>
      </c>
      <c r="R54" t="str">
        <f>'2016'!H63</f>
        <v>Local Currency</v>
      </c>
      <c r="S54" t="str">
        <f>'2016'!I63</f>
        <v>Local Currency</v>
      </c>
      <c r="T54" t="str">
        <f>'2016'!J63</f>
        <v>Local Currency</v>
      </c>
      <c r="U54" t="str">
        <f>'2016'!K63</f>
        <v>Local Currency</v>
      </c>
      <c r="V54">
        <f>'2016'!L63</f>
        <v>0</v>
      </c>
      <c r="W54" t="str">
        <f>'2016'!M63</f>
        <v>Local Currency</v>
      </c>
      <c r="X54" t="str">
        <f>'2016'!N63</f>
        <v>Local Currency</v>
      </c>
      <c r="Y54" t="str">
        <f>'2016'!O63</f>
        <v>Local Currency</v>
      </c>
      <c r="Z54" t="str">
        <f>'2016'!P63</f>
        <v>Local Currency</v>
      </c>
      <c r="AA54" t="str">
        <f>'2016'!Q63</f>
        <v>Local Currency</v>
      </c>
      <c r="AB54" t="str">
        <f>'2016'!R63</f>
        <v>Local Currency</v>
      </c>
      <c r="AC54">
        <f>'2016'!S63</f>
        <v>0</v>
      </c>
      <c r="AD54">
        <f>'2016'!T63</f>
        <v>0</v>
      </c>
      <c r="AF54">
        <f t="shared" si="0"/>
        <v>1</v>
      </c>
    </row>
    <row r="55" spans="3:32" ht="75">
      <c r="C55" s="229" t="str">
        <f>'2016'!$B$3</f>
        <v>Georgia</v>
      </c>
      <c r="D55" s="229">
        <f>'Cover sheet'!$D$21</f>
        <v>2016</v>
      </c>
      <c r="E55" s="229" t="str">
        <f>'2016'!$B$4</f>
        <v>Calendar Year</v>
      </c>
      <c r="F55" s="229" t="str">
        <f>'2016'!$B$7</f>
        <v>Local Currency</v>
      </c>
      <c r="G55" s="229" t="str">
        <f>'2016'!$B$8</f>
        <v>Units ( x 1)</v>
      </c>
      <c r="H55" s="230">
        <f>'2016'!$B$9</f>
        <v>2.3666999999999998</v>
      </c>
      <c r="I55" s="229">
        <f>'2016'!$B$10</f>
        <v>0</v>
      </c>
      <c r="J55" s="230">
        <f>'Cover sheet'!$H$60</f>
        <v>2.2693416666666701</v>
      </c>
      <c r="K55" s="293" t="s">
        <v>891</v>
      </c>
      <c r="L55" s="241" t="str">
        <f>'2016'!A64</f>
        <v>3.3.6</v>
      </c>
      <c r="M55" t="str">
        <f>'2016'!C64</f>
        <v>Local Currency</v>
      </c>
      <c r="N55" t="str">
        <f>'2016'!D64</f>
        <v>Local Currency</v>
      </c>
      <c r="O55" t="str">
        <f>'2016'!E64</f>
        <v>Local Currency</v>
      </c>
      <c r="P55" t="str">
        <f>'2016'!F64</f>
        <v>Local Currency</v>
      </c>
      <c r="Q55">
        <f>'2016'!G64</f>
        <v>0</v>
      </c>
      <c r="R55" t="str">
        <f>'2016'!H64</f>
        <v>Local Currency</v>
      </c>
      <c r="S55" t="str">
        <f>'2016'!I64</f>
        <v>Local Currency</v>
      </c>
      <c r="T55" t="str">
        <f>'2016'!J64</f>
        <v>Local Currency</v>
      </c>
      <c r="U55" t="str">
        <f>'2016'!K64</f>
        <v>Local Currency</v>
      </c>
      <c r="V55">
        <f>'2016'!L64</f>
        <v>0</v>
      </c>
      <c r="W55" t="str">
        <f>'2016'!M64</f>
        <v>Local Currency</v>
      </c>
      <c r="X55" t="str">
        <f>'2016'!N64</f>
        <v>Local Currency</v>
      </c>
      <c r="Y55" t="str">
        <f>'2016'!O64</f>
        <v>Local Currency</v>
      </c>
      <c r="Z55" t="str">
        <f>'2016'!P64</f>
        <v>Local Currency</v>
      </c>
      <c r="AA55" t="str">
        <f>'2016'!Q64</f>
        <v>Local Currency</v>
      </c>
      <c r="AB55" t="str">
        <f>'2016'!R64</f>
        <v>Local Currency</v>
      </c>
      <c r="AC55">
        <f>'2016'!S64</f>
        <v>0</v>
      </c>
      <c r="AD55">
        <f>'2016'!T64</f>
        <v>0</v>
      </c>
      <c r="AF55">
        <f t="shared" si="0"/>
        <v>1</v>
      </c>
    </row>
    <row r="56" spans="3:32" ht="60">
      <c r="C56" s="229" t="str">
        <f>'2016'!$B$3</f>
        <v>Georgia</v>
      </c>
      <c r="D56" s="229">
        <f>'Cover sheet'!$D$21</f>
        <v>2016</v>
      </c>
      <c r="E56" s="229" t="str">
        <f>'2016'!$B$4</f>
        <v>Calendar Year</v>
      </c>
      <c r="F56" s="229" t="str">
        <f>'2016'!$B$7</f>
        <v>Local Currency</v>
      </c>
      <c r="G56" s="229" t="str">
        <f>'2016'!$B$8</f>
        <v>Units ( x 1)</v>
      </c>
      <c r="H56" s="230">
        <f>'2016'!$B$9</f>
        <v>2.3666999999999998</v>
      </c>
      <c r="I56" s="229">
        <f>'2016'!$B$10</f>
        <v>0</v>
      </c>
      <c r="J56" s="230">
        <f>'Cover sheet'!$H$60</f>
        <v>2.2693416666666701</v>
      </c>
      <c r="K56" s="293" t="s">
        <v>892</v>
      </c>
      <c r="L56" s="241" t="str">
        <f>'2016'!A65</f>
        <v>3.3.7</v>
      </c>
      <c r="M56" t="str">
        <f>'2016'!C65</f>
        <v>Local Currency</v>
      </c>
      <c r="N56" t="str">
        <f>'2016'!D65</f>
        <v>Local Currency</v>
      </c>
      <c r="O56" t="str">
        <f>'2016'!E65</f>
        <v>Local Currency</v>
      </c>
      <c r="P56" t="str">
        <f>'2016'!F65</f>
        <v>Local Currency</v>
      </c>
      <c r="Q56">
        <f>'2016'!G65</f>
        <v>0</v>
      </c>
      <c r="R56" t="str">
        <f>'2016'!H65</f>
        <v>Local Currency</v>
      </c>
      <c r="S56" t="str">
        <f>'2016'!I65</f>
        <v>Local Currency</v>
      </c>
      <c r="T56" t="str">
        <f>'2016'!J65</f>
        <v>Local Currency</v>
      </c>
      <c r="U56" t="str">
        <f>'2016'!K65</f>
        <v>Local Currency</v>
      </c>
      <c r="V56">
        <f>'2016'!L65</f>
        <v>0</v>
      </c>
      <c r="W56" t="str">
        <f>'2016'!M65</f>
        <v>Local Currency</v>
      </c>
      <c r="X56" t="str">
        <f>'2016'!N65</f>
        <v>Local Currency</v>
      </c>
      <c r="Y56" t="str">
        <f>'2016'!O65</f>
        <v>Local Currency</v>
      </c>
      <c r="Z56" t="str">
        <f>'2016'!P65</f>
        <v>Local Currency</v>
      </c>
      <c r="AA56" t="str">
        <f>'2016'!Q65</f>
        <v>Local Currency</v>
      </c>
      <c r="AB56" t="str">
        <f>'2016'!R65</f>
        <v>Local Currency</v>
      </c>
      <c r="AC56">
        <f>'2016'!S65</f>
        <v>0</v>
      </c>
      <c r="AD56">
        <f>'2016'!T65</f>
        <v>0</v>
      </c>
      <c r="AF56">
        <f t="shared" si="0"/>
        <v>1</v>
      </c>
    </row>
    <row r="57" spans="3:32" ht="75">
      <c r="C57" s="229" t="str">
        <f>'2016'!$B$3</f>
        <v>Georgia</v>
      </c>
      <c r="D57" s="229">
        <f>'Cover sheet'!$D$21</f>
        <v>2016</v>
      </c>
      <c r="E57" s="229" t="str">
        <f>'2016'!$B$4</f>
        <v>Calendar Year</v>
      </c>
      <c r="F57" s="229" t="str">
        <f>'2016'!$B$7</f>
        <v>Local Currency</v>
      </c>
      <c r="G57" s="229" t="str">
        <f>'2016'!$B$8</f>
        <v>Units ( x 1)</v>
      </c>
      <c r="H57" s="230">
        <f>'2016'!$B$9</f>
        <v>2.3666999999999998</v>
      </c>
      <c r="I57" s="229">
        <f>'2016'!$B$10</f>
        <v>0</v>
      </c>
      <c r="J57" s="230">
        <f>'Cover sheet'!$H$60</f>
        <v>2.2693416666666701</v>
      </c>
      <c r="K57" s="298" t="s">
        <v>740</v>
      </c>
      <c r="L57" s="241">
        <f>'2016'!A66</f>
        <v>3.4</v>
      </c>
      <c r="M57" t="str">
        <f>'2016'!C66</f>
        <v>Local Currency</v>
      </c>
      <c r="N57" t="str">
        <f>'2016'!D66</f>
        <v>Local Currency</v>
      </c>
      <c r="O57" t="str">
        <f>'2016'!E66</f>
        <v>Local Currency</v>
      </c>
      <c r="P57" t="str">
        <f>'2016'!F66</f>
        <v>Local Currency</v>
      </c>
      <c r="Q57">
        <f>'2016'!G66</f>
        <v>0</v>
      </c>
      <c r="R57" t="str">
        <f>'2016'!H66</f>
        <v>Local Currency</v>
      </c>
      <c r="S57" t="str">
        <f>'2016'!I66</f>
        <v>Local Currency</v>
      </c>
      <c r="T57" t="str">
        <f>'2016'!J66</f>
        <v>Local Currency</v>
      </c>
      <c r="U57" t="str">
        <f>'2016'!K66</f>
        <v>Local Currency</v>
      </c>
      <c r="V57">
        <f>'2016'!L66</f>
        <v>0</v>
      </c>
      <c r="W57" t="str">
        <f>'2016'!M66</f>
        <v>Local Currency</v>
      </c>
      <c r="X57" t="str">
        <f>'2016'!N66</f>
        <v>Local Currency</v>
      </c>
      <c r="Y57" t="str">
        <f>'2016'!O66</f>
        <v>Local Currency</v>
      </c>
      <c r="Z57" t="str">
        <f>'2016'!P66</f>
        <v>Local Currency</v>
      </c>
      <c r="AA57" t="str">
        <f>'2016'!Q66</f>
        <v>Local Currency</v>
      </c>
      <c r="AB57" t="str">
        <f>'2016'!R66</f>
        <v>Local Currency</v>
      </c>
      <c r="AC57">
        <f>'2016'!S66</f>
        <v>0</v>
      </c>
      <c r="AD57">
        <f>'2016'!T66</f>
        <v>0</v>
      </c>
      <c r="AF57">
        <f t="shared" si="0"/>
        <v>1</v>
      </c>
    </row>
    <row r="58" spans="3:32" ht="120">
      <c r="C58" s="229" t="str">
        <f>'2016'!$B$3</f>
        <v>Georgia</v>
      </c>
      <c r="D58" s="229">
        <f>'Cover sheet'!$D$21</f>
        <v>2016</v>
      </c>
      <c r="E58" s="229" t="str">
        <f>'2016'!$B$4</f>
        <v>Calendar Year</v>
      </c>
      <c r="F58" s="229" t="str">
        <f>'2016'!$B$7</f>
        <v>Local Currency</v>
      </c>
      <c r="G58" s="229" t="str">
        <f>'2016'!$B$8</f>
        <v>Units ( x 1)</v>
      </c>
      <c r="H58" s="230">
        <f>'2016'!$B$9</f>
        <v>2.3666999999999998</v>
      </c>
      <c r="I58" s="229">
        <f>'2016'!$B$10</f>
        <v>0</v>
      </c>
      <c r="J58" s="230">
        <f>'Cover sheet'!$H$60</f>
        <v>2.2693416666666701</v>
      </c>
      <c r="K58" s="298" t="s">
        <v>743</v>
      </c>
      <c r="L58" s="241">
        <f>'2016'!A67</f>
        <v>3.5</v>
      </c>
      <c r="M58">
        <f>'2016'!C67</f>
        <v>0</v>
      </c>
      <c r="N58">
        <f>'2016'!D67</f>
        <v>0</v>
      </c>
      <c r="O58">
        <f>'2016'!E67</f>
        <v>0</v>
      </c>
      <c r="P58">
        <f>'2016'!F67</f>
        <v>0</v>
      </c>
      <c r="Q58">
        <f>'2016'!G67</f>
        <v>0</v>
      </c>
      <c r="R58">
        <f>'2016'!H67</f>
        <v>0</v>
      </c>
      <c r="S58">
        <f>'2016'!I67</f>
        <v>0</v>
      </c>
      <c r="T58">
        <f>'2016'!J67</f>
        <v>0</v>
      </c>
      <c r="U58">
        <f>'2016'!K67</f>
        <v>0</v>
      </c>
      <c r="V58">
        <f>'2016'!L67</f>
        <v>0</v>
      </c>
      <c r="W58">
        <f>'2016'!M67</f>
        <v>0</v>
      </c>
      <c r="X58">
        <f>'2016'!N67</f>
        <v>0</v>
      </c>
      <c r="Y58">
        <f>'2016'!O67</f>
        <v>738090</v>
      </c>
      <c r="Z58">
        <f>'2016'!P67</f>
        <v>0</v>
      </c>
      <c r="AA58">
        <f>'2016'!Q67</f>
        <v>0</v>
      </c>
      <c r="AB58">
        <f>'2016'!R67</f>
        <v>0</v>
      </c>
      <c r="AC58">
        <f>'2016'!S67</f>
        <v>738090</v>
      </c>
      <c r="AD58">
        <f>'2016'!T67</f>
        <v>738090</v>
      </c>
      <c r="AF58">
        <f t="shared" si="0"/>
        <v>1</v>
      </c>
    </row>
    <row r="59" spans="3:32" ht="48.75" customHeight="1">
      <c r="C59" s="229" t="str">
        <f>'2016'!$B$3</f>
        <v>Georgia</v>
      </c>
      <c r="D59" s="229">
        <f>'Cover sheet'!$D$21</f>
        <v>2016</v>
      </c>
      <c r="E59" s="229" t="str">
        <f>'2016'!$B$4</f>
        <v>Calendar Year</v>
      </c>
      <c r="F59" s="229" t="str">
        <f>'2016'!$B$7</f>
        <v>Local Currency</v>
      </c>
      <c r="G59" s="229" t="str">
        <f>'2016'!$B$8</f>
        <v>Units ( x 1)</v>
      </c>
      <c r="H59" s="230">
        <f>'2016'!$B$9</f>
        <v>2.3666999999999998</v>
      </c>
      <c r="I59" s="229">
        <f>'2016'!$B$10</f>
        <v>0</v>
      </c>
      <c r="J59" s="230">
        <f>'Cover sheet'!$H$60</f>
        <v>2.2693416666666701</v>
      </c>
      <c r="K59" s="293" t="s">
        <v>841</v>
      </c>
      <c r="L59" s="241" t="str">
        <f>'2016'!A68</f>
        <v>3.5.1</v>
      </c>
      <c r="M59" t="str">
        <f>'2016'!C68</f>
        <v>Local Currency</v>
      </c>
      <c r="N59" t="str">
        <f>'2016'!D68</f>
        <v>Local Currency</v>
      </c>
      <c r="O59" t="str">
        <f>'2016'!E68</f>
        <v>Local Currency</v>
      </c>
      <c r="P59" t="str">
        <f>'2016'!F68</f>
        <v>Local Currency</v>
      </c>
      <c r="Q59">
        <f>'2016'!G68</f>
        <v>0</v>
      </c>
      <c r="R59" t="str">
        <f>'2016'!H68</f>
        <v>Local Currency</v>
      </c>
      <c r="S59" t="str">
        <f>'2016'!I68</f>
        <v>Local Currency</v>
      </c>
      <c r="T59" t="str">
        <f>'2016'!J68</f>
        <v>Local Currency</v>
      </c>
      <c r="U59" t="str">
        <f>'2016'!K68</f>
        <v>Local Currency</v>
      </c>
      <c r="V59">
        <f>'2016'!L68</f>
        <v>0</v>
      </c>
      <c r="W59" t="str">
        <f>'2016'!M68</f>
        <v>Local Currency</v>
      </c>
      <c r="X59" t="str">
        <f>'2016'!N68</f>
        <v>Local Currency</v>
      </c>
      <c r="Y59" t="str">
        <f>'2016'!O68</f>
        <v>Local Currency</v>
      </c>
      <c r="Z59" t="str">
        <f>'2016'!P68</f>
        <v>Local Currency</v>
      </c>
      <c r="AA59" t="str">
        <f>'2016'!Q68</f>
        <v>Local Currency</v>
      </c>
      <c r="AB59" t="str">
        <f>'2016'!R68</f>
        <v>Local Currency</v>
      </c>
      <c r="AC59">
        <f>'2016'!S68</f>
        <v>0</v>
      </c>
      <c r="AD59">
        <f>'2016'!T68</f>
        <v>0</v>
      </c>
      <c r="AF59">
        <f t="shared" si="0"/>
        <v>1</v>
      </c>
    </row>
    <row r="60" spans="3:32" ht="45">
      <c r="C60" s="229" t="str">
        <f>'2016'!$B$3</f>
        <v>Georgia</v>
      </c>
      <c r="D60" s="229">
        <f>'Cover sheet'!$D$21</f>
        <v>2016</v>
      </c>
      <c r="E60" s="229" t="str">
        <f>'2016'!$B$4</f>
        <v>Calendar Year</v>
      </c>
      <c r="F60" s="229" t="str">
        <f>'2016'!$B$7</f>
        <v>Local Currency</v>
      </c>
      <c r="G60" s="229" t="str">
        <f>'2016'!$B$8</f>
        <v>Units ( x 1)</v>
      </c>
      <c r="H60" s="230">
        <f>'2016'!$B$9</f>
        <v>2.3666999999999998</v>
      </c>
      <c r="I60" s="229">
        <f>'2016'!$B$10</f>
        <v>0</v>
      </c>
      <c r="J60" s="230">
        <f>'Cover sheet'!$H$60</f>
        <v>2.2693416666666701</v>
      </c>
      <c r="K60" s="293" t="s">
        <v>897</v>
      </c>
      <c r="L60" s="241" t="str">
        <f>'2016'!A69</f>
        <v>3.5.2</v>
      </c>
      <c r="M60" t="str">
        <f>'2016'!C69</f>
        <v>Local Currency</v>
      </c>
      <c r="N60" t="str">
        <f>'2016'!D69</f>
        <v>Local Currency</v>
      </c>
      <c r="O60" t="str">
        <f>'2016'!E69</f>
        <v>Local Currency</v>
      </c>
      <c r="P60" t="str">
        <f>'2016'!F69</f>
        <v>Local Currency</v>
      </c>
      <c r="Q60">
        <f>'2016'!G69</f>
        <v>0</v>
      </c>
      <c r="R60" t="str">
        <f>'2016'!H69</f>
        <v>Local Currency</v>
      </c>
      <c r="S60" t="str">
        <f>'2016'!I69</f>
        <v>Local Currency</v>
      </c>
      <c r="T60" t="str">
        <f>'2016'!J69</f>
        <v>Local Currency</v>
      </c>
      <c r="U60" t="str">
        <f>'2016'!K69</f>
        <v>Local Currency</v>
      </c>
      <c r="V60">
        <f>'2016'!L69</f>
        <v>0</v>
      </c>
      <c r="W60" t="str">
        <f>'2016'!M69</f>
        <v>Local Currency</v>
      </c>
      <c r="X60" t="str">
        <f>'2016'!N69</f>
        <v>Local Currency</v>
      </c>
      <c r="Y60" t="str">
        <f>'2016'!O69</f>
        <v>Local Currency</v>
      </c>
      <c r="Z60" t="str">
        <f>'2016'!P69</f>
        <v>Local Currency</v>
      </c>
      <c r="AA60" t="str">
        <f>'2016'!Q69</f>
        <v>Local Currency</v>
      </c>
      <c r="AB60" t="str">
        <f>'2016'!R69</f>
        <v>Local Currency</v>
      </c>
      <c r="AC60">
        <f>'2016'!S69</f>
        <v>0</v>
      </c>
      <c r="AD60">
        <f>'2016'!T69</f>
        <v>0</v>
      </c>
      <c r="AF60">
        <f t="shared" si="0"/>
        <v>1</v>
      </c>
    </row>
    <row r="61" spans="3:32" ht="30">
      <c r="C61" s="229" t="str">
        <f>'2016'!$B$3</f>
        <v>Georgia</v>
      </c>
      <c r="D61" s="229">
        <f>'Cover sheet'!$D$21</f>
        <v>2016</v>
      </c>
      <c r="E61" s="229" t="str">
        <f>'2016'!$B$4</f>
        <v>Calendar Year</v>
      </c>
      <c r="F61" s="229" t="str">
        <f>'2016'!$B$7</f>
        <v>Local Currency</v>
      </c>
      <c r="G61" s="229" t="str">
        <f>'2016'!$B$8</f>
        <v>Units ( x 1)</v>
      </c>
      <c r="H61" s="230">
        <f>'2016'!$B$9</f>
        <v>2.3666999999999998</v>
      </c>
      <c r="I61" s="229">
        <f>'2016'!$B$10</f>
        <v>0</v>
      </c>
      <c r="J61" s="230">
        <f>'Cover sheet'!$H$60</f>
        <v>2.2693416666666701</v>
      </c>
      <c r="K61" s="293" t="s">
        <v>842</v>
      </c>
      <c r="L61" s="241" t="str">
        <f>'2016'!A70</f>
        <v>3.5.3</v>
      </c>
      <c r="M61" t="str">
        <f>'2016'!C70</f>
        <v>Local Currency</v>
      </c>
      <c r="N61" t="str">
        <f>'2016'!D70</f>
        <v>Local Currency</v>
      </c>
      <c r="O61" t="str">
        <f>'2016'!E70</f>
        <v>Local Currency</v>
      </c>
      <c r="P61" t="str">
        <f>'2016'!F70</f>
        <v>Local Currency</v>
      </c>
      <c r="Q61">
        <f>'2016'!G70</f>
        <v>0</v>
      </c>
      <c r="R61" t="str">
        <f>'2016'!H70</f>
        <v>Local Currency</v>
      </c>
      <c r="S61" t="str">
        <f>'2016'!I70</f>
        <v>Local Currency</v>
      </c>
      <c r="T61" t="str">
        <f>'2016'!J70</f>
        <v>Local Currency</v>
      </c>
      <c r="U61" t="str">
        <f>'2016'!K70</f>
        <v>Local Currency</v>
      </c>
      <c r="V61">
        <f>'2016'!L70</f>
        <v>0</v>
      </c>
      <c r="W61" t="str">
        <f>'2016'!M70</f>
        <v>Local Currency</v>
      </c>
      <c r="X61" t="str">
        <f>'2016'!N70</f>
        <v>Local Currency</v>
      </c>
      <c r="Y61" t="str">
        <f>'2016'!O70</f>
        <v>Local Currency</v>
      </c>
      <c r="Z61" t="str">
        <f>'2016'!P70</f>
        <v>Local Currency</v>
      </c>
      <c r="AA61" t="str">
        <f>'2016'!Q70</f>
        <v>Local Currency</v>
      </c>
      <c r="AB61" t="str">
        <f>'2016'!R70</f>
        <v>Local Currency</v>
      </c>
      <c r="AC61">
        <f>'2016'!S70</f>
        <v>0</v>
      </c>
      <c r="AD61">
        <f>'2016'!T70</f>
        <v>0</v>
      </c>
      <c r="AF61">
        <f t="shared" si="0"/>
        <v>1</v>
      </c>
    </row>
    <row r="62" spans="3:32" ht="30">
      <c r="C62" s="229" t="str">
        <f>'2016'!$B$3</f>
        <v>Georgia</v>
      </c>
      <c r="D62" s="229">
        <f>'Cover sheet'!$D$21</f>
        <v>2016</v>
      </c>
      <c r="E62" s="229" t="str">
        <f>'2016'!$B$4</f>
        <v>Calendar Year</v>
      </c>
      <c r="F62" s="229" t="str">
        <f>'2016'!$B$7</f>
        <v>Local Currency</v>
      </c>
      <c r="G62" s="229" t="str">
        <f>'2016'!$B$8</f>
        <v>Units ( x 1)</v>
      </c>
      <c r="H62" s="230">
        <f>'2016'!$B$9</f>
        <v>2.3666999999999998</v>
      </c>
      <c r="I62" s="229">
        <f>'2016'!$B$10</f>
        <v>0</v>
      </c>
      <c r="J62" s="230">
        <f>'Cover sheet'!$H$60</f>
        <v>2.2693416666666701</v>
      </c>
      <c r="K62" s="293" t="s">
        <v>843</v>
      </c>
      <c r="L62" s="241" t="str">
        <f>'2016'!A71</f>
        <v>3.5.4</v>
      </c>
      <c r="M62" t="str">
        <f>'2016'!C71</f>
        <v>Local Currency</v>
      </c>
      <c r="N62" t="str">
        <f>'2016'!D71</f>
        <v>Local Currency</v>
      </c>
      <c r="O62" t="str">
        <f>'2016'!E71</f>
        <v>Local Currency</v>
      </c>
      <c r="P62" t="str">
        <f>'2016'!F71</f>
        <v>Local Currency</v>
      </c>
      <c r="Q62">
        <f>'2016'!G71</f>
        <v>0</v>
      </c>
      <c r="R62" t="str">
        <f>'2016'!H71</f>
        <v>Local Currency</v>
      </c>
      <c r="S62" t="str">
        <f>'2016'!I71</f>
        <v>Local Currency</v>
      </c>
      <c r="T62" t="str">
        <f>'2016'!J71</f>
        <v>Local Currency</v>
      </c>
      <c r="U62" t="str">
        <f>'2016'!K71</f>
        <v>Local Currency</v>
      </c>
      <c r="V62">
        <f>'2016'!L71</f>
        <v>0</v>
      </c>
      <c r="W62" t="str">
        <f>'2016'!M71</f>
        <v>Local Currency</v>
      </c>
      <c r="X62" t="str">
        <f>'2016'!N71</f>
        <v>Local Currency</v>
      </c>
      <c r="Y62">
        <f>'2016'!O71</f>
        <v>738090</v>
      </c>
      <c r="Z62" t="str">
        <f>'2016'!P71</f>
        <v>Local Currency</v>
      </c>
      <c r="AA62" t="str">
        <f>'2016'!Q71</f>
        <v>Local Currency</v>
      </c>
      <c r="AB62" t="str">
        <f>'2016'!R71</f>
        <v>Local Currency</v>
      </c>
      <c r="AC62">
        <f>'2016'!S71</f>
        <v>738090</v>
      </c>
      <c r="AD62">
        <f>'2016'!T71</f>
        <v>738090</v>
      </c>
      <c r="AF62">
        <f t="shared" si="0"/>
        <v>1</v>
      </c>
    </row>
    <row r="63" spans="3:32" ht="90">
      <c r="C63" s="229" t="str">
        <f>'2016'!$B$3</f>
        <v>Georgia</v>
      </c>
      <c r="D63" s="229">
        <f>'Cover sheet'!$D$21</f>
        <v>2016</v>
      </c>
      <c r="E63" s="229" t="str">
        <f>'2016'!$B$4</f>
        <v>Calendar Year</v>
      </c>
      <c r="F63" s="229" t="str">
        <f>'2016'!$B$7</f>
        <v>Local Currency</v>
      </c>
      <c r="G63" s="229" t="str">
        <f>'2016'!$B$8</f>
        <v>Units ( x 1)</v>
      </c>
      <c r="H63" s="230">
        <f>'2016'!$B$9</f>
        <v>2.3666999999999998</v>
      </c>
      <c r="I63" s="229">
        <f>'2016'!$B$10</f>
        <v>0</v>
      </c>
      <c r="J63" s="230">
        <f>'Cover sheet'!$H$60</f>
        <v>2.2693416666666701</v>
      </c>
      <c r="K63" s="298" t="s">
        <v>1226</v>
      </c>
      <c r="L63" s="241">
        <f>'2016'!A72</f>
        <v>3.6</v>
      </c>
      <c r="M63">
        <f>'2016'!C72</f>
        <v>0</v>
      </c>
      <c r="N63">
        <f>'2016'!D72</f>
        <v>0</v>
      </c>
      <c r="O63">
        <f>'2016'!E72</f>
        <v>0</v>
      </c>
      <c r="P63">
        <f>'2016'!F72</f>
        <v>0</v>
      </c>
      <c r="Q63">
        <f>'2016'!G72</f>
        <v>0</v>
      </c>
      <c r="R63">
        <f>'2016'!H72</f>
        <v>0</v>
      </c>
      <c r="S63">
        <f>'2016'!I72</f>
        <v>0</v>
      </c>
      <c r="T63">
        <f>'2016'!J72</f>
        <v>0</v>
      </c>
      <c r="U63">
        <f>'2016'!K72</f>
        <v>0</v>
      </c>
      <c r="V63">
        <f>'2016'!L72</f>
        <v>0</v>
      </c>
      <c r="W63">
        <f>'2016'!M72</f>
        <v>0</v>
      </c>
      <c r="X63">
        <f>'2016'!N72</f>
        <v>0</v>
      </c>
      <c r="Y63">
        <f>'2016'!O72</f>
        <v>556535</v>
      </c>
      <c r="Z63">
        <f>'2016'!P72</f>
        <v>0</v>
      </c>
      <c r="AA63">
        <f>'2016'!Q72</f>
        <v>0</v>
      </c>
      <c r="AB63">
        <f>'2016'!R72</f>
        <v>0</v>
      </c>
      <c r="AC63">
        <f>'2016'!S72</f>
        <v>556535</v>
      </c>
      <c r="AD63">
        <f>'2016'!T72</f>
        <v>556535</v>
      </c>
      <c r="AF63">
        <f t="shared" si="0"/>
        <v>1</v>
      </c>
    </row>
    <row r="64" spans="3:32" ht="30">
      <c r="C64" s="229" t="str">
        <f>'2016'!$B$3</f>
        <v>Georgia</v>
      </c>
      <c r="D64" s="229">
        <f>'Cover sheet'!$D$21</f>
        <v>2016</v>
      </c>
      <c r="E64" s="229" t="str">
        <f>'2016'!$B$4</f>
        <v>Calendar Year</v>
      </c>
      <c r="F64" s="229" t="str">
        <f>'2016'!$B$7</f>
        <v>Local Currency</v>
      </c>
      <c r="G64" s="229" t="str">
        <f>'2016'!$B$8</f>
        <v>Units ( x 1)</v>
      </c>
      <c r="H64" s="230">
        <f>'2016'!$B$9</f>
        <v>2.3666999999999998</v>
      </c>
      <c r="I64" s="229">
        <f>'2016'!$B$10</f>
        <v>0</v>
      </c>
      <c r="J64" s="230">
        <f>'Cover sheet'!$H$60</f>
        <v>2.2693416666666701</v>
      </c>
      <c r="K64" s="293" t="s">
        <v>841</v>
      </c>
      <c r="L64" s="241" t="str">
        <f>'2016'!A73</f>
        <v>3.6.1</v>
      </c>
      <c r="M64" t="str">
        <f>'2016'!C73</f>
        <v>Local Currency</v>
      </c>
      <c r="N64" t="str">
        <f>'2016'!D73</f>
        <v>Local Currency</v>
      </c>
      <c r="O64" t="str">
        <f>'2016'!E73</f>
        <v>Local Currency</v>
      </c>
      <c r="P64" t="str">
        <f>'2016'!F73</f>
        <v>Local Currency</v>
      </c>
      <c r="Q64">
        <f>'2016'!G73</f>
        <v>0</v>
      </c>
      <c r="R64" t="str">
        <f>'2016'!H73</f>
        <v>Local Currency</v>
      </c>
      <c r="S64" t="str">
        <f>'2016'!I73</f>
        <v>Local Currency</v>
      </c>
      <c r="T64" t="str">
        <f>'2016'!J73</f>
        <v>Local Currency</v>
      </c>
      <c r="U64" t="str">
        <f>'2016'!K73</f>
        <v>Local Currency</v>
      </c>
      <c r="V64">
        <f>'2016'!L73</f>
        <v>0</v>
      </c>
      <c r="W64" t="str">
        <f>'2016'!M73</f>
        <v>Local Currency</v>
      </c>
      <c r="X64" t="str">
        <f>'2016'!N73</f>
        <v>Local Currency</v>
      </c>
      <c r="Y64" t="str">
        <f>'2016'!O73</f>
        <v>Local Currency</v>
      </c>
      <c r="Z64" t="str">
        <f>'2016'!P73</f>
        <v>Local Currency</v>
      </c>
      <c r="AA64" t="str">
        <f>'2016'!Q73</f>
        <v>Local Currency</v>
      </c>
      <c r="AB64" t="str">
        <f>'2016'!R73</f>
        <v>Local Currency</v>
      </c>
      <c r="AC64">
        <f>'2016'!S73</f>
        <v>0</v>
      </c>
      <c r="AD64">
        <f>'2016'!T73</f>
        <v>0</v>
      </c>
      <c r="AF64">
        <f t="shared" si="0"/>
        <v>1</v>
      </c>
    </row>
    <row r="65" spans="3:32" ht="45">
      <c r="C65" s="229" t="str">
        <f>'2016'!$B$3</f>
        <v>Georgia</v>
      </c>
      <c r="D65" s="229">
        <f>'Cover sheet'!$D$21</f>
        <v>2016</v>
      </c>
      <c r="E65" s="229" t="str">
        <f>'2016'!$B$4</f>
        <v>Calendar Year</v>
      </c>
      <c r="F65" s="229" t="str">
        <f>'2016'!$B$7</f>
        <v>Local Currency</v>
      </c>
      <c r="G65" s="229" t="str">
        <f>'2016'!$B$8</f>
        <v>Units ( x 1)</v>
      </c>
      <c r="H65" s="230">
        <f>'2016'!$B$9</f>
        <v>2.3666999999999998</v>
      </c>
      <c r="I65" s="229">
        <f>'2016'!$B$10</f>
        <v>0</v>
      </c>
      <c r="J65" s="230">
        <f>'Cover sheet'!$H$60</f>
        <v>2.2693416666666701</v>
      </c>
      <c r="K65" s="293" t="s">
        <v>897</v>
      </c>
      <c r="L65" s="241" t="str">
        <f>'2016'!A74</f>
        <v>3.6.2</v>
      </c>
      <c r="M65" t="str">
        <f>'2016'!C74</f>
        <v>Local Currency</v>
      </c>
      <c r="N65" t="str">
        <f>'2016'!D74</f>
        <v>Local Currency</v>
      </c>
      <c r="O65" t="str">
        <f>'2016'!E74</f>
        <v>Local Currency</v>
      </c>
      <c r="P65" t="str">
        <f>'2016'!F74</f>
        <v>Local Currency</v>
      </c>
      <c r="Q65">
        <f>'2016'!G74</f>
        <v>0</v>
      </c>
      <c r="R65" t="str">
        <f>'2016'!H74</f>
        <v>Local Currency</v>
      </c>
      <c r="S65" t="str">
        <f>'2016'!I74</f>
        <v>Local Currency</v>
      </c>
      <c r="T65" t="str">
        <f>'2016'!J74</f>
        <v>Local Currency</v>
      </c>
      <c r="U65" t="str">
        <f>'2016'!K74</f>
        <v>Local Currency</v>
      </c>
      <c r="V65">
        <f>'2016'!L74</f>
        <v>0</v>
      </c>
      <c r="W65" t="str">
        <f>'2016'!M74</f>
        <v>Local Currency</v>
      </c>
      <c r="X65" t="str">
        <f>'2016'!N74</f>
        <v>Local Currency</v>
      </c>
      <c r="Y65" t="str">
        <f>'2016'!O74</f>
        <v>Local Currency</v>
      </c>
      <c r="Z65" t="str">
        <f>'2016'!P74</f>
        <v>Local Currency</v>
      </c>
      <c r="AA65" t="str">
        <f>'2016'!Q74</f>
        <v>Local Currency</v>
      </c>
      <c r="AB65" t="str">
        <f>'2016'!R74</f>
        <v>Local Currency</v>
      </c>
      <c r="AC65">
        <f>'2016'!S74</f>
        <v>0</v>
      </c>
      <c r="AD65">
        <f>'2016'!T74</f>
        <v>0</v>
      </c>
      <c r="AF65">
        <f t="shared" si="0"/>
        <v>1</v>
      </c>
    </row>
    <row r="66" spans="3:32" ht="30">
      <c r="C66" s="229" t="str">
        <f>'2016'!$B$3</f>
        <v>Georgia</v>
      </c>
      <c r="D66" s="229">
        <f>'Cover sheet'!$D$21</f>
        <v>2016</v>
      </c>
      <c r="E66" s="229" t="str">
        <f>'2016'!$B$4</f>
        <v>Calendar Year</v>
      </c>
      <c r="F66" s="229" t="str">
        <f>'2016'!$B$7</f>
        <v>Local Currency</v>
      </c>
      <c r="G66" s="229" t="str">
        <f>'2016'!$B$8</f>
        <v>Units ( x 1)</v>
      </c>
      <c r="H66" s="230">
        <f>'2016'!$B$9</f>
        <v>2.3666999999999998</v>
      </c>
      <c r="I66" s="229">
        <f>'2016'!$B$10</f>
        <v>0</v>
      </c>
      <c r="J66" s="230">
        <f>'Cover sheet'!$H$60</f>
        <v>2.2693416666666701</v>
      </c>
      <c r="K66" s="293" t="s">
        <v>842</v>
      </c>
      <c r="L66" s="241" t="str">
        <f>'2016'!A75</f>
        <v>3.6.3</v>
      </c>
      <c r="M66" t="str">
        <f>'2016'!C75</f>
        <v>Local Currency</v>
      </c>
      <c r="N66" t="str">
        <f>'2016'!D75</f>
        <v>Local Currency</v>
      </c>
      <c r="O66" t="str">
        <f>'2016'!E75</f>
        <v>Local Currency</v>
      </c>
      <c r="P66" t="str">
        <f>'2016'!F75</f>
        <v>Local Currency</v>
      </c>
      <c r="Q66">
        <f>'2016'!G75</f>
        <v>0</v>
      </c>
      <c r="R66" t="str">
        <f>'2016'!H75</f>
        <v>Local Currency</v>
      </c>
      <c r="S66" t="str">
        <f>'2016'!I75</f>
        <v>Local Currency</v>
      </c>
      <c r="T66" t="str">
        <f>'2016'!J75</f>
        <v>Local Currency</v>
      </c>
      <c r="U66" t="str">
        <f>'2016'!K75</f>
        <v>Local Currency</v>
      </c>
      <c r="V66">
        <f>'2016'!L75</f>
        <v>0</v>
      </c>
      <c r="W66" t="str">
        <f>'2016'!M75</f>
        <v>Local Currency</v>
      </c>
      <c r="X66" t="str">
        <f>'2016'!N75</f>
        <v>Local Currency</v>
      </c>
      <c r="Y66" t="str">
        <f>'2016'!O75</f>
        <v>Local Currency</v>
      </c>
      <c r="Z66" t="str">
        <f>'2016'!P75</f>
        <v>Local Currency</v>
      </c>
      <c r="AA66" t="str">
        <f>'2016'!Q75</f>
        <v>Local Currency</v>
      </c>
      <c r="AB66" t="str">
        <f>'2016'!R75</f>
        <v>Local Currency</v>
      </c>
      <c r="AC66">
        <f>'2016'!S75</f>
        <v>0</v>
      </c>
      <c r="AD66">
        <f>'2016'!T75</f>
        <v>0</v>
      </c>
      <c r="AF66">
        <f t="shared" si="0"/>
        <v>1</v>
      </c>
    </row>
    <row r="67" spans="3:32" ht="30">
      <c r="C67" s="229" t="str">
        <f>'2016'!$B$3</f>
        <v>Georgia</v>
      </c>
      <c r="D67" s="229">
        <f>'Cover sheet'!$D$21</f>
        <v>2016</v>
      </c>
      <c r="E67" s="229" t="str">
        <f>'2016'!$B$4</f>
        <v>Calendar Year</v>
      </c>
      <c r="F67" s="229" t="str">
        <f>'2016'!$B$7</f>
        <v>Local Currency</v>
      </c>
      <c r="G67" s="229" t="str">
        <f>'2016'!$B$8</f>
        <v>Units ( x 1)</v>
      </c>
      <c r="H67" s="230">
        <f>'2016'!$B$9</f>
        <v>2.3666999999999998</v>
      </c>
      <c r="I67" s="229">
        <f>'2016'!$B$10</f>
        <v>0</v>
      </c>
      <c r="J67" s="230">
        <f>'Cover sheet'!$H$60</f>
        <v>2.2693416666666701</v>
      </c>
      <c r="K67" s="293" t="s">
        <v>843</v>
      </c>
      <c r="L67" s="241" t="str">
        <f>'2016'!A76</f>
        <v>3.6.4</v>
      </c>
      <c r="M67" t="str">
        <f>'2016'!C76</f>
        <v>Local Currency</v>
      </c>
      <c r="N67" t="str">
        <f>'2016'!D76</f>
        <v>Local Currency</v>
      </c>
      <c r="O67" t="str">
        <f>'2016'!E76</f>
        <v>Local Currency</v>
      </c>
      <c r="P67" t="str">
        <f>'2016'!F76</f>
        <v>Local Currency</v>
      </c>
      <c r="Q67">
        <f>'2016'!G76</f>
        <v>0</v>
      </c>
      <c r="R67" t="str">
        <f>'2016'!H76</f>
        <v>Local Currency</v>
      </c>
      <c r="S67" t="str">
        <f>'2016'!I76</f>
        <v>Local Currency</v>
      </c>
      <c r="T67" t="str">
        <f>'2016'!J76</f>
        <v>Local Currency</v>
      </c>
      <c r="U67" t="str">
        <f>'2016'!K76</f>
        <v>Local Currency</v>
      </c>
      <c r="V67">
        <f>'2016'!L76</f>
        <v>0</v>
      </c>
      <c r="W67" t="str">
        <f>'2016'!M76</f>
        <v>Local Currency</v>
      </c>
      <c r="X67" t="str">
        <f>'2016'!N76</f>
        <v>Local Currency</v>
      </c>
      <c r="Y67">
        <f>'2016'!O76</f>
        <v>556535</v>
      </c>
      <c r="Z67" t="str">
        <f>'2016'!P76</f>
        <v>Local Currency</v>
      </c>
      <c r="AA67" t="str">
        <f>'2016'!Q76</f>
        <v>Local Currency</v>
      </c>
      <c r="AB67" t="str">
        <f>'2016'!R76</f>
        <v>Local Currency</v>
      </c>
      <c r="AC67">
        <f>'2016'!S76</f>
        <v>556535</v>
      </c>
      <c r="AD67">
        <f>'2016'!T76</f>
        <v>556535</v>
      </c>
      <c r="AF67">
        <f t="shared" si="0"/>
        <v>1</v>
      </c>
    </row>
    <row r="68" spans="3:32" ht="105">
      <c r="C68" s="229" t="str">
        <f>'2016'!$B$3</f>
        <v>Georgia</v>
      </c>
      <c r="D68" s="229">
        <f>'Cover sheet'!$D$21</f>
        <v>2016</v>
      </c>
      <c r="E68" s="229" t="str">
        <f>'2016'!$B$4</f>
        <v>Calendar Year</v>
      </c>
      <c r="F68" s="229" t="str">
        <f>'2016'!$B$7</f>
        <v>Local Currency</v>
      </c>
      <c r="G68" s="229" t="str">
        <f>'2016'!$B$8</f>
        <v>Units ( x 1)</v>
      </c>
      <c r="H68" s="230">
        <f>'2016'!$B$9</f>
        <v>2.3666999999999998</v>
      </c>
      <c r="I68" s="229">
        <f>'2016'!$B$10</f>
        <v>0</v>
      </c>
      <c r="J68" s="230">
        <f>'Cover sheet'!$H$60</f>
        <v>2.2693416666666701</v>
      </c>
      <c r="K68" s="298" t="s">
        <v>751</v>
      </c>
      <c r="L68" s="241">
        <f>'2016'!A77</f>
        <v>3.7</v>
      </c>
      <c r="M68">
        <f>'2016'!C77</f>
        <v>3565863</v>
      </c>
      <c r="N68">
        <f>'2016'!D77</f>
        <v>316331</v>
      </c>
      <c r="O68">
        <f>'2016'!E77</f>
        <v>0</v>
      </c>
      <c r="P68">
        <f>'2016'!F77</f>
        <v>0</v>
      </c>
      <c r="Q68">
        <f>'2016'!G77</f>
        <v>3882194</v>
      </c>
      <c r="R68">
        <f>'2016'!H77</f>
        <v>0</v>
      </c>
      <c r="S68">
        <f>'2016'!I77</f>
        <v>1236342</v>
      </c>
      <c r="T68">
        <f>'2016'!J77</f>
        <v>0</v>
      </c>
      <c r="U68">
        <f>'2016'!K77</f>
        <v>0</v>
      </c>
      <c r="V68">
        <f>'2016'!L77</f>
        <v>1236342</v>
      </c>
      <c r="W68">
        <f>'2016'!M77</f>
        <v>0</v>
      </c>
      <c r="X68">
        <f>'2016'!N77</f>
        <v>0</v>
      </c>
      <c r="Y68">
        <f>'2016'!O77</f>
        <v>5513131</v>
      </c>
      <c r="Z68">
        <f>'2016'!P77</f>
        <v>0</v>
      </c>
      <c r="AA68">
        <f>'2016'!Q77</f>
        <v>0</v>
      </c>
      <c r="AB68">
        <f>'2016'!R77</f>
        <v>76290</v>
      </c>
      <c r="AC68">
        <f>'2016'!S77</f>
        <v>5589421</v>
      </c>
      <c r="AD68">
        <f>'2016'!T77</f>
        <v>10707957</v>
      </c>
      <c r="AF68">
        <f t="shared" si="0"/>
        <v>1</v>
      </c>
    </row>
    <row r="69" spans="3:32" ht="135">
      <c r="C69" s="229" t="str">
        <f>'2016'!$B$3</f>
        <v>Georgia</v>
      </c>
      <c r="D69" s="229">
        <f>'Cover sheet'!$D$21</f>
        <v>2016</v>
      </c>
      <c r="E69" s="229" t="str">
        <f>'2016'!$B$4</f>
        <v>Calendar Year</v>
      </c>
      <c r="F69" s="229" t="str">
        <f>'2016'!$B$7</f>
        <v>Local Currency</v>
      </c>
      <c r="G69" s="229" t="str">
        <f>'2016'!$B$8</f>
        <v>Units ( x 1)</v>
      </c>
      <c r="H69" s="230">
        <f>'2016'!$B$9</f>
        <v>2.3666999999999998</v>
      </c>
      <c r="I69" s="229">
        <f>'2016'!$B$10</f>
        <v>0</v>
      </c>
      <c r="J69" s="230">
        <f>'Cover sheet'!$H$60</f>
        <v>2.2693416666666701</v>
      </c>
      <c r="K69" s="293" t="s">
        <v>1231</v>
      </c>
      <c r="L69" s="241" t="str">
        <f>'2016'!A78</f>
        <v>3.7.1</v>
      </c>
      <c r="M69">
        <f>'2016'!C78</f>
        <v>0</v>
      </c>
      <c r="N69">
        <f>'2016'!D78</f>
        <v>0</v>
      </c>
      <c r="O69">
        <f>'2016'!E78</f>
        <v>0</v>
      </c>
      <c r="P69">
        <f>'2016'!F78</f>
        <v>0</v>
      </c>
      <c r="Q69">
        <f>'2016'!G78</f>
        <v>0</v>
      </c>
      <c r="R69">
        <f>'2016'!H78</f>
        <v>0</v>
      </c>
      <c r="S69">
        <f>'2016'!I78</f>
        <v>0</v>
      </c>
      <c r="T69">
        <f>'2016'!J78</f>
        <v>0</v>
      </c>
      <c r="U69">
        <f>'2016'!K78</f>
        <v>0</v>
      </c>
      <c r="V69">
        <f>'2016'!L78</f>
        <v>0</v>
      </c>
      <c r="W69">
        <f>'2016'!M78</f>
        <v>0</v>
      </c>
      <c r="X69">
        <f>'2016'!N78</f>
        <v>0</v>
      </c>
      <c r="Y69">
        <f>'2016'!O78</f>
        <v>3948669</v>
      </c>
      <c r="Z69">
        <f>'2016'!P78</f>
        <v>0</v>
      </c>
      <c r="AA69">
        <f>'2016'!Q78</f>
        <v>0</v>
      </c>
      <c r="AB69">
        <f>'2016'!R78</f>
        <v>76290</v>
      </c>
      <c r="AC69">
        <f>'2016'!S78</f>
        <v>4024959</v>
      </c>
      <c r="AD69">
        <f>'2016'!T78</f>
        <v>4024959</v>
      </c>
      <c r="AF69">
        <f t="shared" si="0"/>
        <v>1</v>
      </c>
    </row>
    <row r="70" spans="3:32" ht="30">
      <c r="C70" s="229" t="str">
        <f>'2016'!$B$3</f>
        <v>Georgia</v>
      </c>
      <c r="D70" s="229">
        <f>'Cover sheet'!$D$21</f>
        <v>2016</v>
      </c>
      <c r="E70" s="229" t="str">
        <f>'2016'!$B$4</f>
        <v>Calendar Year</v>
      </c>
      <c r="F70" s="229" t="str">
        <f>'2016'!$B$7</f>
        <v>Local Currency</v>
      </c>
      <c r="G70" s="229" t="str">
        <f>'2016'!$B$8</f>
        <v>Units ( x 1)</v>
      </c>
      <c r="H70" s="230">
        <f>'2016'!$B$9</f>
        <v>2.3666999999999998</v>
      </c>
      <c r="I70" s="229">
        <f>'2016'!$B$10</f>
        <v>0</v>
      </c>
      <c r="J70" s="230">
        <f>'Cover sheet'!$H$60</f>
        <v>2.2693416666666701</v>
      </c>
      <c r="K70" s="293" t="s">
        <v>905</v>
      </c>
      <c r="L70" s="241" t="str">
        <f>'2016'!A79</f>
        <v>3.7.1.1</v>
      </c>
      <c r="M70" t="str">
        <f>'2016'!C79</f>
        <v>Local Currency</v>
      </c>
      <c r="N70" t="str">
        <f>'2016'!D79</f>
        <v>Local Currency</v>
      </c>
      <c r="O70" t="str">
        <f>'2016'!E79</f>
        <v>Local Currency</v>
      </c>
      <c r="P70" t="str">
        <f>'2016'!F79</f>
        <v>Local Currency</v>
      </c>
      <c r="Q70">
        <f>'2016'!G79</f>
        <v>0</v>
      </c>
      <c r="R70" t="str">
        <f>'2016'!H79</f>
        <v>Local Currency</v>
      </c>
      <c r="S70" t="str">
        <f>'2016'!I79</f>
        <v>Local Currency</v>
      </c>
      <c r="T70" t="str">
        <f>'2016'!J79</f>
        <v>Local Currency</v>
      </c>
      <c r="U70" t="str">
        <f>'2016'!K79</f>
        <v>Local Currency</v>
      </c>
      <c r="V70">
        <f>'2016'!L79</f>
        <v>0</v>
      </c>
      <c r="W70" t="str">
        <f>'2016'!M79</f>
        <v>Local Currency</v>
      </c>
      <c r="X70" t="str">
        <f>'2016'!N79</f>
        <v>Local Currency</v>
      </c>
      <c r="Y70" t="str">
        <f>'2016'!O79</f>
        <v>Local Currency</v>
      </c>
      <c r="Z70" t="str">
        <f>'2016'!P79</f>
        <v>Local Currency</v>
      </c>
      <c r="AA70" t="str">
        <f>'2016'!Q79</f>
        <v>Local Currency</v>
      </c>
      <c r="AB70">
        <f>'2016'!R79</f>
        <v>1890</v>
      </c>
      <c r="AC70">
        <f>'2016'!S79</f>
        <v>1890</v>
      </c>
      <c r="AD70">
        <f>'2016'!T79</f>
        <v>1890</v>
      </c>
      <c r="AF70">
        <f t="shared" si="0"/>
        <v>1</v>
      </c>
    </row>
    <row r="71" spans="3:32" ht="30">
      <c r="C71" s="229" t="str">
        <f>'2016'!$B$3</f>
        <v>Georgia</v>
      </c>
      <c r="D71" s="229">
        <f>'Cover sheet'!$D$21</f>
        <v>2016</v>
      </c>
      <c r="E71" s="229" t="str">
        <f>'2016'!$B$4</f>
        <v>Calendar Year</v>
      </c>
      <c r="F71" s="229" t="str">
        <f>'2016'!$B$7</f>
        <v>Local Currency</v>
      </c>
      <c r="G71" s="229" t="str">
        <f>'2016'!$B$8</f>
        <v>Units ( x 1)</v>
      </c>
      <c r="H71" s="230">
        <f>'2016'!$B$9</f>
        <v>2.3666999999999998</v>
      </c>
      <c r="I71" s="229">
        <f>'2016'!$B$10</f>
        <v>0</v>
      </c>
      <c r="J71" s="230">
        <f>'Cover sheet'!$H$60</f>
        <v>2.2693416666666701</v>
      </c>
      <c r="K71" s="293" t="s">
        <v>841</v>
      </c>
      <c r="L71" s="241" t="str">
        <f>'2016'!A80</f>
        <v>3.7.1.2</v>
      </c>
      <c r="M71" t="str">
        <f>'2016'!C80</f>
        <v>Local Currency</v>
      </c>
      <c r="N71" t="str">
        <f>'2016'!D80</f>
        <v>Local Currency</v>
      </c>
      <c r="O71" t="str">
        <f>'2016'!E80</f>
        <v>Local Currency</v>
      </c>
      <c r="P71" t="str">
        <f>'2016'!F80</f>
        <v>Local Currency</v>
      </c>
      <c r="Q71">
        <f>'2016'!G80</f>
        <v>0</v>
      </c>
      <c r="R71" t="str">
        <f>'2016'!H80</f>
        <v>Local Currency</v>
      </c>
      <c r="S71" t="str">
        <f>'2016'!I80</f>
        <v>Local Currency</v>
      </c>
      <c r="T71" t="str">
        <f>'2016'!J80</f>
        <v>Local Currency</v>
      </c>
      <c r="U71" t="str">
        <f>'2016'!K80</f>
        <v>Local Currency</v>
      </c>
      <c r="V71">
        <f>'2016'!L80</f>
        <v>0</v>
      </c>
      <c r="W71" t="str">
        <f>'2016'!M80</f>
        <v>Local Currency</v>
      </c>
      <c r="X71" t="str">
        <f>'2016'!N80</f>
        <v>Local Currency</v>
      </c>
      <c r="Y71" t="str">
        <f>'2016'!O80</f>
        <v>Local Currency</v>
      </c>
      <c r="Z71" t="str">
        <f>'2016'!P80</f>
        <v>Local Currency</v>
      </c>
      <c r="AA71" t="str">
        <f>'2016'!Q80</f>
        <v>Local Currency</v>
      </c>
      <c r="AB71" t="str">
        <f>'2016'!R80</f>
        <v>Local Currency</v>
      </c>
      <c r="AC71">
        <f>'2016'!S80</f>
        <v>0</v>
      </c>
      <c r="AD71">
        <f>'2016'!T80</f>
        <v>0</v>
      </c>
      <c r="AF71">
        <f t="shared" ref="AF71:AF134" si="1">IF((Q71+V71+AC71)=AD71,1,0)</f>
        <v>1</v>
      </c>
    </row>
    <row r="72" spans="3:32" ht="45">
      <c r="C72" s="229" t="str">
        <f>'2016'!$B$3</f>
        <v>Georgia</v>
      </c>
      <c r="D72" s="229">
        <f>'Cover sheet'!$D$21</f>
        <v>2016</v>
      </c>
      <c r="E72" s="229" t="str">
        <f>'2016'!$B$4</f>
        <v>Calendar Year</v>
      </c>
      <c r="F72" s="229" t="str">
        <f>'2016'!$B$7</f>
        <v>Local Currency</v>
      </c>
      <c r="G72" s="229" t="str">
        <f>'2016'!$B$8</f>
        <v>Units ( x 1)</v>
      </c>
      <c r="H72" s="230">
        <f>'2016'!$B$9</f>
        <v>2.3666999999999998</v>
      </c>
      <c r="I72" s="229">
        <f>'2016'!$B$10</f>
        <v>0</v>
      </c>
      <c r="J72" s="230">
        <f>'Cover sheet'!$H$60</f>
        <v>2.2693416666666701</v>
      </c>
      <c r="K72" s="293" t="s">
        <v>897</v>
      </c>
      <c r="L72" s="241" t="str">
        <f>'2016'!A81</f>
        <v>3.7.1.3</v>
      </c>
      <c r="M72" t="str">
        <f>'2016'!C81</f>
        <v>Local Currency</v>
      </c>
      <c r="N72" t="str">
        <f>'2016'!D81</f>
        <v>Local Currency</v>
      </c>
      <c r="O72" t="str">
        <f>'2016'!E81</f>
        <v>Local Currency</v>
      </c>
      <c r="P72" t="str">
        <f>'2016'!F81</f>
        <v>Local Currency</v>
      </c>
      <c r="Q72">
        <f>'2016'!G81</f>
        <v>0</v>
      </c>
      <c r="R72" t="str">
        <f>'2016'!H81</f>
        <v>Local Currency</v>
      </c>
      <c r="S72" t="str">
        <f>'2016'!I81</f>
        <v>Local Currency</v>
      </c>
      <c r="T72" t="str">
        <f>'2016'!J81</f>
        <v>Local Currency</v>
      </c>
      <c r="U72" t="str">
        <f>'2016'!K81</f>
        <v>Local Currency</v>
      </c>
      <c r="V72">
        <f>'2016'!L81</f>
        <v>0</v>
      </c>
      <c r="W72" t="str">
        <f>'2016'!M81</f>
        <v>Local Currency</v>
      </c>
      <c r="X72" t="str">
        <f>'2016'!N81</f>
        <v>Local Currency</v>
      </c>
      <c r="Y72" t="str">
        <f>'2016'!O81</f>
        <v>Local Currency</v>
      </c>
      <c r="Z72" t="str">
        <f>'2016'!P81</f>
        <v>Local Currency</v>
      </c>
      <c r="AA72" t="str">
        <f>'2016'!Q81</f>
        <v>Local Currency</v>
      </c>
      <c r="AB72" t="str">
        <f>'2016'!R81</f>
        <v>Local Currency</v>
      </c>
      <c r="AC72">
        <f>'2016'!S81</f>
        <v>0</v>
      </c>
      <c r="AD72">
        <f>'2016'!T81</f>
        <v>0</v>
      </c>
      <c r="AF72">
        <f t="shared" si="1"/>
        <v>1</v>
      </c>
    </row>
    <row r="73" spans="3:32" ht="30">
      <c r="C73" s="229" t="str">
        <f>'2016'!$B$3</f>
        <v>Georgia</v>
      </c>
      <c r="D73" s="229">
        <f>'Cover sheet'!$D$21</f>
        <v>2016</v>
      </c>
      <c r="E73" s="229" t="str">
        <f>'2016'!$B$4</f>
        <v>Calendar Year</v>
      </c>
      <c r="F73" s="229" t="str">
        <f>'2016'!$B$7</f>
        <v>Local Currency</v>
      </c>
      <c r="G73" s="229" t="str">
        <f>'2016'!$B$8</f>
        <v>Units ( x 1)</v>
      </c>
      <c r="H73" s="230">
        <f>'2016'!$B$9</f>
        <v>2.3666999999999998</v>
      </c>
      <c r="I73" s="229">
        <f>'2016'!$B$10</f>
        <v>0</v>
      </c>
      <c r="J73" s="230">
        <f>'Cover sheet'!$H$60</f>
        <v>2.2693416666666701</v>
      </c>
      <c r="K73" s="293" t="s">
        <v>842</v>
      </c>
      <c r="L73" s="241" t="str">
        <f>'2016'!A82</f>
        <v>3.7.1.4</v>
      </c>
      <c r="M73" t="str">
        <f>'2016'!C82</f>
        <v>Local Currency</v>
      </c>
      <c r="N73" t="str">
        <f>'2016'!D82</f>
        <v>Local Currency</v>
      </c>
      <c r="O73" t="str">
        <f>'2016'!E82</f>
        <v>Local Currency</v>
      </c>
      <c r="P73" t="str">
        <f>'2016'!F82</f>
        <v>Local Currency</v>
      </c>
      <c r="Q73">
        <f>'2016'!G82</f>
        <v>0</v>
      </c>
      <c r="R73" t="str">
        <f>'2016'!H82</f>
        <v>Local Currency</v>
      </c>
      <c r="S73" t="str">
        <f>'2016'!I82</f>
        <v>Local Currency</v>
      </c>
      <c r="T73" t="str">
        <f>'2016'!J82</f>
        <v>Local Currency</v>
      </c>
      <c r="U73" t="str">
        <f>'2016'!K82</f>
        <v>Local Currency</v>
      </c>
      <c r="V73">
        <f>'2016'!L82</f>
        <v>0</v>
      </c>
      <c r="W73" t="str">
        <f>'2016'!M82</f>
        <v>Local Currency</v>
      </c>
      <c r="X73" t="str">
        <f>'2016'!N82</f>
        <v>Local Currency</v>
      </c>
      <c r="Y73" t="str">
        <f>'2016'!O82</f>
        <v>Local Currency</v>
      </c>
      <c r="Z73" t="str">
        <f>'2016'!P82</f>
        <v>Local Currency</v>
      </c>
      <c r="AA73" t="str">
        <f>'2016'!Q82</f>
        <v>Local Currency</v>
      </c>
      <c r="AB73" t="str">
        <f>'2016'!R82</f>
        <v>Local Currency</v>
      </c>
      <c r="AC73">
        <f>'2016'!S82</f>
        <v>0</v>
      </c>
      <c r="AD73">
        <f>'2016'!T82</f>
        <v>0</v>
      </c>
      <c r="AF73">
        <f t="shared" si="1"/>
        <v>1</v>
      </c>
    </row>
    <row r="74" spans="3:32" ht="30">
      <c r="C74" s="229" t="str">
        <f>'2016'!$B$3</f>
        <v>Georgia</v>
      </c>
      <c r="D74" s="229">
        <f>'Cover sheet'!$D$21</f>
        <v>2016</v>
      </c>
      <c r="E74" s="229" t="str">
        <f>'2016'!$B$4</f>
        <v>Calendar Year</v>
      </c>
      <c r="F74" s="229" t="str">
        <f>'2016'!$B$7</f>
        <v>Local Currency</v>
      </c>
      <c r="G74" s="229" t="str">
        <f>'2016'!$B$8</f>
        <v>Units ( x 1)</v>
      </c>
      <c r="H74" s="230">
        <f>'2016'!$B$9</f>
        <v>2.3666999999999998</v>
      </c>
      <c r="I74" s="229">
        <f>'2016'!$B$10</f>
        <v>0</v>
      </c>
      <c r="J74" s="230">
        <f>'Cover sheet'!$H$60</f>
        <v>2.2693416666666701</v>
      </c>
      <c r="K74" s="293" t="s">
        <v>843</v>
      </c>
      <c r="L74" s="241" t="str">
        <f>'2016'!A83</f>
        <v>3.7.1.5</v>
      </c>
      <c r="M74" t="str">
        <f>'2016'!C83</f>
        <v>Local Currency</v>
      </c>
      <c r="N74" t="str">
        <f>'2016'!D83</f>
        <v>Local Currency</v>
      </c>
      <c r="O74" t="str">
        <f>'2016'!E83</f>
        <v>Local Currency</v>
      </c>
      <c r="P74" t="str">
        <f>'2016'!F83</f>
        <v>Local Currency</v>
      </c>
      <c r="Q74">
        <f>'2016'!G83</f>
        <v>0</v>
      </c>
      <c r="R74" t="str">
        <f>'2016'!H83</f>
        <v>Local Currency</v>
      </c>
      <c r="S74" t="str">
        <f>'2016'!I83</f>
        <v>Local Currency</v>
      </c>
      <c r="T74" t="str">
        <f>'2016'!J83</f>
        <v>Local Currency</v>
      </c>
      <c r="U74" t="str">
        <f>'2016'!K83</f>
        <v>Local Currency</v>
      </c>
      <c r="V74">
        <f>'2016'!L83</f>
        <v>0</v>
      </c>
      <c r="W74" t="str">
        <f>'2016'!M83</f>
        <v>Local Currency</v>
      </c>
      <c r="X74" t="str">
        <f>'2016'!N83</f>
        <v>Local Currency</v>
      </c>
      <c r="Y74">
        <f>'2016'!O83</f>
        <v>3948669</v>
      </c>
      <c r="Z74" t="str">
        <f>'2016'!P83</f>
        <v>Local Currency</v>
      </c>
      <c r="AA74" t="str">
        <f>'2016'!Q83</f>
        <v>Local Currency</v>
      </c>
      <c r="AB74">
        <f>'2016'!R83</f>
        <v>74400</v>
      </c>
      <c r="AC74">
        <f>'2016'!S83</f>
        <v>4023069</v>
      </c>
      <c r="AD74">
        <f>'2016'!T83</f>
        <v>4023069</v>
      </c>
      <c r="AF74">
        <f t="shared" si="1"/>
        <v>1</v>
      </c>
    </row>
    <row r="75" spans="3:32" ht="30">
      <c r="C75" s="229" t="str">
        <f>'2016'!$B$3</f>
        <v>Georgia</v>
      </c>
      <c r="D75" s="229">
        <f>'Cover sheet'!$D$21</f>
        <v>2016</v>
      </c>
      <c r="E75" s="229" t="str">
        <f>'2016'!$B$4</f>
        <v>Calendar Year</v>
      </c>
      <c r="F75" s="229" t="str">
        <f>'2016'!$B$7</f>
        <v>Local Currency</v>
      </c>
      <c r="G75" s="229" t="str">
        <f>'2016'!$B$8</f>
        <v>Units ( x 1)</v>
      </c>
      <c r="H75" s="230">
        <f>'2016'!$B$9</f>
        <v>2.3666999999999998</v>
      </c>
      <c r="I75" s="229">
        <f>'2016'!$B$10</f>
        <v>0</v>
      </c>
      <c r="J75" s="230">
        <f>'Cover sheet'!$H$60</f>
        <v>2.2693416666666701</v>
      </c>
      <c r="K75" s="293" t="s">
        <v>1232</v>
      </c>
      <c r="L75" s="241" t="str">
        <f>'2016'!A84</f>
        <v>3.7.2</v>
      </c>
      <c r="M75">
        <f>'2016'!C84</f>
        <v>3565863</v>
      </c>
      <c r="N75">
        <f>'2016'!D84</f>
        <v>316331</v>
      </c>
      <c r="O75">
        <f>'2016'!E84</f>
        <v>0</v>
      </c>
      <c r="P75">
        <f>'2016'!F84</f>
        <v>0</v>
      </c>
      <c r="Q75">
        <f>'2016'!G84</f>
        <v>3882194</v>
      </c>
      <c r="R75">
        <f>'2016'!H84</f>
        <v>0</v>
      </c>
      <c r="S75">
        <f>'2016'!I84</f>
        <v>1236342</v>
      </c>
      <c r="T75">
        <f>'2016'!J84</f>
        <v>0</v>
      </c>
      <c r="U75">
        <f>'2016'!K84</f>
        <v>0</v>
      </c>
      <c r="V75">
        <f>'2016'!L84</f>
        <v>1236342</v>
      </c>
      <c r="W75">
        <f>'2016'!M84</f>
        <v>0</v>
      </c>
      <c r="X75">
        <f>'2016'!N84</f>
        <v>0</v>
      </c>
      <c r="Y75">
        <f>'2016'!O84</f>
        <v>1564462</v>
      </c>
      <c r="Z75">
        <f>'2016'!P84</f>
        <v>0</v>
      </c>
      <c r="AA75">
        <f>'2016'!Q84</f>
        <v>0</v>
      </c>
      <c r="AB75">
        <f>'2016'!R84</f>
        <v>0</v>
      </c>
      <c r="AC75">
        <f>'2016'!S84</f>
        <v>1564462</v>
      </c>
      <c r="AD75">
        <f>'2016'!T84</f>
        <v>6682998</v>
      </c>
      <c r="AF75">
        <f t="shared" si="1"/>
        <v>1</v>
      </c>
    </row>
    <row r="76" spans="3:32" ht="60">
      <c r="C76" s="229" t="str">
        <f>'2016'!$B$3</f>
        <v>Georgia</v>
      </c>
      <c r="D76" s="229">
        <f>'Cover sheet'!$D$21</f>
        <v>2016</v>
      </c>
      <c r="E76" s="229" t="str">
        <f>'2016'!$B$4</f>
        <v>Calendar Year</v>
      </c>
      <c r="F76" s="229" t="str">
        <f>'2016'!$B$7</f>
        <v>Local Currency</v>
      </c>
      <c r="G76" s="229" t="str">
        <f>'2016'!$B$8</f>
        <v>Units ( x 1)</v>
      </c>
      <c r="H76" s="230">
        <f>'2016'!$B$9</f>
        <v>2.3666999999999998</v>
      </c>
      <c r="I76" s="229">
        <f>'2016'!$B$10</f>
        <v>0</v>
      </c>
      <c r="J76" s="230">
        <f>'Cover sheet'!$H$60</f>
        <v>2.2693416666666701</v>
      </c>
      <c r="K76" s="293" t="s">
        <v>914</v>
      </c>
      <c r="L76" s="241" t="str">
        <f>'2016'!A85</f>
        <v>3.7.2.1</v>
      </c>
      <c r="M76">
        <f>'2016'!C85</f>
        <v>2765094</v>
      </c>
      <c r="N76">
        <f>'2016'!D85</f>
        <v>316331</v>
      </c>
      <c r="O76" t="str">
        <f>'2016'!E85</f>
        <v>Local Currency</v>
      </c>
      <c r="P76" t="str">
        <f>'2016'!F85</f>
        <v>Local Currency</v>
      </c>
      <c r="Q76">
        <f>'2016'!G85</f>
        <v>3081425</v>
      </c>
      <c r="R76" t="str">
        <f>'2016'!H85</f>
        <v>Local Currency</v>
      </c>
      <c r="S76">
        <f>'2016'!I85</f>
        <v>1236342</v>
      </c>
      <c r="T76" t="str">
        <f>'2016'!J85</f>
        <v>Local Currency</v>
      </c>
      <c r="U76" t="str">
        <f>'2016'!K85</f>
        <v>Local Currency</v>
      </c>
      <c r="V76">
        <f>'2016'!L85</f>
        <v>1236342</v>
      </c>
      <c r="W76" t="str">
        <f>'2016'!M85</f>
        <v>Local Currency</v>
      </c>
      <c r="X76" t="str">
        <f>'2016'!N85</f>
        <v>Local Currency</v>
      </c>
      <c r="Y76">
        <f>'2016'!O85</f>
        <v>91168</v>
      </c>
      <c r="Z76" t="str">
        <f>'2016'!P85</f>
        <v>Local Currency</v>
      </c>
      <c r="AA76" t="str">
        <f>'2016'!Q85</f>
        <v>Local Currency</v>
      </c>
      <c r="AB76" t="str">
        <f>'2016'!R85</f>
        <v>Local Currency</v>
      </c>
      <c r="AC76">
        <f>'2016'!S85</f>
        <v>91168</v>
      </c>
      <c r="AD76">
        <f>'2016'!T85</f>
        <v>4408935</v>
      </c>
      <c r="AF76">
        <f t="shared" si="1"/>
        <v>1</v>
      </c>
    </row>
    <row r="77" spans="3:32" ht="30">
      <c r="C77" s="229" t="str">
        <f>'2016'!$B$3</f>
        <v>Georgia</v>
      </c>
      <c r="D77" s="229">
        <f>'Cover sheet'!$D$21</f>
        <v>2016</v>
      </c>
      <c r="E77" s="229" t="str">
        <f>'2016'!$B$4</f>
        <v>Calendar Year</v>
      </c>
      <c r="F77" s="229" t="str">
        <f>'2016'!$B$7</f>
        <v>Local Currency</v>
      </c>
      <c r="G77" s="229" t="str">
        <f>'2016'!$B$8</f>
        <v>Units ( x 1)</v>
      </c>
      <c r="H77" s="230">
        <f>'2016'!$B$9</f>
        <v>2.3666999999999998</v>
      </c>
      <c r="I77" s="229">
        <f>'2016'!$B$10</f>
        <v>0</v>
      </c>
      <c r="J77" s="230">
        <f>'Cover sheet'!$H$60</f>
        <v>2.2693416666666701</v>
      </c>
      <c r="K77" s="293" t="s">
        <v>842</v>
      </c>
      <c r="L77" s="241" t="str">
        <f>'2016'!A86</f>
        <v>3.7.2.2</v>
      </c>
      <c r="M77">
        <f>'2016'!C86</f>
        <v>800769</v>
      </c>
      <c r="N77" t="str">
        <f>'2016'!D86</f>
        <v>Local Currency</v>
      </c>
      <c r="O77" t="str">
        <f>'2016'!E86</f>
        <v>Local Currency</v>
      </c>
      <c r="P77" t="str">
        <f>'2016'!F86</f>
        <v>Local Currency</v>
      </c>
      <c r="Q77">
        <f>'2016'!G86</f>
        <v>800769</v>
      </c>
      <c r="R77" t="str">
        <f>'2016'!H86</f>
        <v>Local Currency</v>
      </c>
      <c r="S77" t="str">
        <f>'2016'!I86</f>
        <v>Local Currency</v>
      </c>
      <c r="T77" t="str">
        <f>'2016'!J86</f>
        <v>Local Currency</v>
      </c>
      <c r="U77" t="str">
        <f>'2016'!K86</f>
        <v>Local Currency</v>
      </c>
      <c r="V77">
        <f>'2016'!L86</f>
        <v>0</v>
      </c>
      <c r="W77" t="str">
        <f>'2016'!M86</f>
        <v>Local Currency</v>
      </c>
      <c r="X77" t="str">
        <f>'2016'!N86</f>
        <v>Local Currency</v>
      </c>
      <c r="Y77">
        <f>'2016'!O86</f>
        <v>1473294</v>
      </c>
      <c r="Z77" t="str">
        <f>'2016'!P86</f>
        <v>Local Currency</v>
      </c>
      <c r="AA77" t="str">
        <f>'2016'!Q86</f>
        <v>Local Currency</v>
      </c>
      <c r="AB77" t="str">
        <f>'2016'!R86</f>
        <v>Local Currency</v>
      </c>
      <c r="AC77">
        <f>'2016'!S86</f>
        <v>1473294</v>
      </c>
      <c r="AD77">
        <f>'2016'!T86</f>
        <v>2274063</v>
      </c>
      <c r="AF77">
        <f t="shared" si="1"/>
        <v>1</v>
      </c>
    </row>
    <row r="78" spans="3:32" ht="30">
      <c r="C78" s="229" t="str">
        <f>'2016'!$B$3</f>
        <v>Georgia</v>
      </c>
      <c r="D78" s="229">
        <f>'Cover sheet'!$D$21</f>
        <v>2016</v>
      </c>
      <c r="E78" s="229" t="str">
        <f>'2016'!$B$4</f>
        <v>Calendar Year</v>
      </c>
      <c r="F78" s="229" t="str">
        <f>'2016'!$B$7</f>
        <v>Local Currency</v>
      </c>
      <c r="G78" s="229" t="str">
        <f>'2016'!$B$8</f>
        <v>Units ( x 1)</v>
      </c>
      <c r="H78" s="230">
        <f>'2016'!$B$9</f>
        <v>2.3666999999999998</v>
      </c>
      <c r="I78" s="229">
        <f>'2016'!$B$10</f>
        <v>0</v>
      </c>
      <c r="J78" s="230">
        <f>'Cover sheet'!$H$60</f>
        <v>2.2693416666666701</v>
      </c>
      <c r="K78" s="293" t="s">
        <v>843</v>
      </c>
      <c r="L78" s="241" t="str">
        <f>'2016'!A87</f>
        <v>3.7.2.3</v>
      </c>
      <c r="M78" t="str">
        <f>'2016'!C87</f>
        <v>Local Currency</v>
      </c>
      <c r="N78" t="str">
        <f>'2016'!D87</f>
        <v>Local Currency</v>
      </c>
      <c r="O78" t="str">
        <f>'2016'!E87</f>
        <v>Local Currency</v>
      </c>
      <c r="P78" t="str">
        <f>'2016'!F87</f>
        <v>Local Currency</v>
      </c>
      <c r="Q78">
        <f>'2016'!G87</f>
        <v>0</v>
      </c>
      <c r="R78" t="str">
        <f>'2016'!H87</f>
        <v>Local Currency</v>
      </c>
      <c r="S78" t="str">
        <f>'2016'!I87</f>
        <v>Local Currency</v>
      </c>
      <c r="T78" t="str">
        <f>'2016'!J87</f>
        <v>Local Currency</v>
      </c>
      <c r="U78" t="str">
        <f>'2016'!K87</f>
        <v>Local Currency</v>
      </c>
      <c r="V78">
        <f>'2016'!L87</f>
        <v>0</v>
      </c>
      <c r="W78" t="str">
        <f>'2016'!M87</f>
        <v>Local Currency</v>
      </c>
      <c r="X78" t="str">
        <f>'2016'!N87</f>
        <v>Local Currency</v>
      </c>
      <c r="Y78" t="str">
        <f>'2016'!O87</f>
        <v>Local Currency</v>
      </c>
      <c r="Z78" t="str">
        <f>'2016'!P87</f>
        <v>Local Currency</v>
      </c>
      <c r="AA78" t="str">
        <f>'2016'!Q87</f>
        <v>Local Currency</v>
      </c>
      <c r="AB78" t="str">
        <f>'2016'!R87</f>
        <v>Local Currency</v>
      </c>
      <c r="AC78">
        <f>'2016'!S87</f>
        <v>0</v>
      </c>
      <c r="AD78">
        <f>'2016'!T87</f>
        <v>0</v>
      </c>
      <c r="AF78">
        <f t="shared" si="1"/>
        <v>1</v>
      </c>
    </row>
    <row r="79" spans="3:32" ht="90">
      <c r="C79" s="229" t="str">
        <f>'2016'!$B$3</f>
        <v>Georgia</v>
      </c>
      <c r="D79" s="229">
        <f>'Cover sheet'!$D$21</f>
        <v>2016</v>
      </c>
      <c r="E79" s="229" t="str">
        <f>'2016'!$B$4</f>
        <v>Calendar Year</v>
      </c>
      <c r="F79" s="229" t="str">
        <f>'2016'!$B$7</f>
        <v>Local Currency</v>
      </c>
      <c r="G79" s="229" t="str">
        <f>'2016'!$B$8</f>
        <v>Units ( x 1)</v>
      </c>
      <c r="H79" s="230">
        <f>'2016'!$B$9</f>
        <v>2.3666999999999998</v>
      </c>
      <c r="I79" s="229">
        <f>'2016'!$B$10</f>
        <v>0</v>
      </c>
      <c r="J79" s="230">
        <f>'Cover sheet'!$H$60</f>
        <v>2.2693416666666701</v>
      </c>
      <c r="K79" s="298" t="s">
        <v>765</v>
      </c>
      <c r="L79" s="241">
        <f>'2016'!A88</f>
        <v>3.8</v>
      </c>
      <c r="M79" t="str">
        <f>'2016'!C88</f>
        <v>Local Currency</v>
      </c>
      <c r="N79" t="str">
        <f>'2016'!D88</f>
        <v>Local Currency</v>
      </c>
      <c r="O79" t="str">
        <f>'2016'!E88</f>
        <v>Local Currency</v>
      </c>
      <c r="P79" t="str">
        <f>'2016'!F88</f>
        <v>Local Currency</v>
      </c>
      <c r="Q79">
        <f>'2016'!G88</f>
        <v>0</v>
      </c>
      <c r="R79" t="str">
        <f>'2016'!H88</f>
        <v>Local Currency</v>
      </c>
      <c r="S79" t="str">
        <f>'2016'!I88</f>
        <v>Local Currency</v>
      </c>
      <c r="T79" t="str">
        <f>'2016'!J88</f>
        <v>Local Currency</v>
      </c>
      <c r="U79" t="str">
        <f>'2016'!K88</f>
        <v>Local Currency</v>
      </c>
      <c r="V79">
        <f>'2016'!L88</f>
        <v>0</v>
      </c>
      <c r="W79" t="str">
        <f>'2016'!M88</f>
        <v>Local Currency</v>
      </c>
      <c r="X79" t="str">
        <f>'2016'!N88</f>
        <v>Local Currency</v>
      </c>
      <c r="Y79" t="str">
        <f>'2016'!O88</f>
        <v>Local Currency</v>
      </c>
      <c r="Z79" t="str">
        <f>'2016'!P88</f>
        <v>Local Currency</v>
      </c>
      <c r="AA79" t="str">
        <f>'2016'!Q88</f>
        <v>Local Currency</v>
      </c>
      <c r="AB79" t="str">
        <f>'2016'!R88</f>
        <v>Local Currency</v>
      </c>
      <c r="AC79">
        <f>'2016'!S88</f>
        <v>0</v>
      </c>
      <c r="AD79">
        <f>'2016'!T88</f>
        <v>0</v>
      </c>
      <c r="AF79">
        <f t="shared" si="1"/>
        <v>1</v>
      </c>
    </row>
    <row r="80" spans="3:32" ht="75">
      <c r="C80" s="229" t="str">
        <f>'2016'!$B$3</f>
        <v>Georgia</v>
      </c>
      <c r="D80" s="229">
        <f>'Cover sheet'!$D$21</f>
        <v>2016</v>
      </c>
      <c r="E80" s="229" t="str">
        <f>'2016'!$B$4</f>
        <v>Calendar Year</v>
      </c>
      <c r="F80" s="229" t="str">
        <f>'2016'!$B$7</f>
        <v>Local Currency</v>
      </c>
      <c r="G80" s="229" t="str">
        <f>'2016'!$B$8</f>
        <v>Units ( x 1)</v>
      </c>
      <c r="H80" s="230">
        <f>'2016'!$B$9</f>
        <v>2.3666999999999998</v>
      </c>
      <c r="I80" s="229">
        <f>'2016'!$B$10</f>
        <v>0</v>
      </c>
      <c r="J80" s="230">
        <f>'Cover sheet'!$H$60</f>
        <v>2.2693416666666701</v>
      </c>
      <c r="K80" s="298" t="s">
        <v>767</v>
      </c>
      <c r="L80" s="241">
        <f>'2016'!A89</f>
        <v>3.9</v>
      </c>
      <c r="M80" t="str">
        <f>'2016'!C89</f>
        <v>Local Currency</v>
      </c>
      <c r="N80" t="str">
        <f>'2016'!D89</f>
        <v>Local Currency</v>
      </c>
      <c r="O80" t="str">
        <f>'2016'!E89</f>
        <v>Local Currency</v>
      </c>
      <c r="P80" t="str">
        <f>'2016'!F89</f>
        <v>Local Currency</v>
      </c>
      <c r="Q80">
        <f>'2016'!G89</f>
        <v>0</v>
      </c>
      <c r="R80" t="str">
        <f>'2016'!H89</f>
        <v>Local Currency</v>
      </c>
      <c r="S80" t="str">
        <f>'2016'!I89</f>
        <v>Local Currency</v>
      </c>
      <c r="T80" t="str">
        <f>'2016'!J89</f>
        <v>Local Currency</v>
      </c>
      <c r="U80" t="str">
        <f>'2016'!K89</f>
        <v>Local Currency</v>
      </c>
      <c r="V80">
        <f>'2016'!L89</f>
        <v>0</v>
      </c>
      <c r="W80" t="str">
        <f>'2016'!M89</f>
        <v>Local Currency</v>
      </c>
      <c r="X80" t="str">
        <f>'2016'!N89</f>
        <v>Local Currency</v>
      </c>
      <c r="Y80" t="str">
        <f>'2016'!O89</f>
        <v>Local Currency</v>
      </c>
      <c r="Z80" t="str">
        <f>'2016'!P89</f>
        <v>Local Currency</v>
      </c>
      <c r="AA80" t="str">
        <f>'2016'!Q89</f>
        <v>Local Currency</v>
      </c>
      <c r="AB80" t="str">
        <f>'2016'!R89</f>
        <v>Local Currency</v>
      </c>
      <c r="AC80">
        <f>'2016'!S89</f>
        <v>0</v>
      </c>
      <c r="AD80">
        <f>'2016'!T89</f>
        <v>0</v>
      </c>
      <c r="AF80">
        <f t="shared" si="1"/>
        <v>1</v>
      </c>
    </row>
    <row r="81" spans="3:32" ht="135">
      <c r="C81" s="229" t="str">
        <f>'2016'!$B$3</f>
        <v>Georgia</v>
      </c>
      <c r="D81" s="229">
        <f>'Cover sheet'!$D$21</f>
        <v>2016</v>
      </c>
      <c r="E81" s="229" t="str">
        <f>'2016'!$B$4</f>
        <v>Calendar Year</v>
      </c>
      <c r="F81" s="229" t="str">
        <f>'2016'!$B$7</f>
        <v>Local Currency</v>
      </c>
      <c r="G81" s="229" t="str">
        <f>'2016'!$B$8</f>
        <v>Units ( x 1)</v>
      </c>
      <c r="H81" s="230">
        <f>'2016'!$B$9</f>
        <v>2.3666999999999998</v>
      </c>
      <c r="I81" s="229">
        <f>'2016'!$B$10</f>
        <v>0</v>
      </c>
      <c r="J81" s="230">
        <f>'Cover sheet'!$H$60</f>
        <v>2.2693416666666701</v>
      </c>
      <c r="K81" s="298" t="s">
        <v>768</v>
      </c>
      <c r="L81" s="241">
        <f>'2016'!A90</f>
        <v>3.1</v>
      </c>
      <c r="M81" t="str">
        <f>'2016'!C90</f>
        <v>Local Currency</v>
      </c>
      <c r="N81" t="str">
        <f>'2016'!D90</f>
        <v>Local Currency</v>
      </c>
      <c r="O81" t="str">
        <f>'2016'!E90</f>
        <v>Local Currency</v>
      </c>
      <c r="P81" t="str">
        <f>'2016'!F90</f>
        <v>Local Currency</v>
      </c>
      <c r="Q81">
        <f>'2016'!G90</f>
        <v>0</v>
      </c>
      <c r="R81" t="str">
        <f>'2016'!H90</f>
        <v>Local Currency</v>
      </c>
      <c r="S81" t="str">
        <f>'2016'!I90</f>
        <v>Local Currency</v>
      </c>
      <c r="T81" t="str">
        <f>'2016'!J90</f>
        <v>Local Currency</v>
      </c>
      <c r="U81" t="str">
        <f>'2016'!K90</f>
        <v>Local Currency</v>
      </c>
      <c r="V81">
        <f>'2016'!L90</f>
        <v>0</v>
      </c>
      <c r="W81" t="str">
        <f>'2016'!M90</f>
        <v>Local Currency</v>
      </c>
      <c r="X81" t="str">
        <f>'2016'!N90</f>
        <v>Local Currency</v>
      </c>
      <c r="Y81" t="str">
        <f>'2016'!O90</f>
        <v>Local Currency</v>
      </c>
      <c r="Z81" t="str">
        <f>'2016'!P90</f>
        <v>Local Currency</v>
      </c>
      <c r="AA81" t="str">
        <f>'2016'!Q90</f>
        <v>Local Currency</v>
      </c>
      <c r="AB81" t="str">
        <f>'2016'!R90</f>
        <v>Local Currency</v>
      </c>
      <c r="AC81">
        <f>'2016'!S90</f>
        <v>0</v>
      </c>
      <c r="AD81">
        <f>'2016'!T90</f>
        <v>0</v>
      </c>
      <c r="AF81">
        <f t="shared" si="1"/>
        <v>1</v>
      </c>
    </row>
    <row r="82" spans="3:32" ht="60">
      <c r="C82" s="229" t="str">
        <f>'2016'!$B$3</f>
        <v>Georgia</v>
      </c>
      <c r="D82" s="229">
        <f>'Cover sheet'!$D$21</f>
        <v>2016</v>
      </c>
      <c r="E82" s="229" t="str">
        <f>'2016'!$B$4</f>
        <v>Calendar Year</v>
      </c>
      <c r="F82" s="229" t="str">
        <f>'2016'!$B$7</f>
        <v>Local Currency</v>
      </c>
      <c r="G82" s="229" t="str">
        <f>'2016'!$B$8</f>
        <v>Units ( x 1)</v>
      </c>
      <c r="H82" s="230">
        <f>'2016'!$B$9</f>
        <v>2.3666999999999998</v>
      </c>
      <c r="I82" s="229">
        <f>'2016'!$B$10</f>
        <v>0</v>
      </c>
      <c r="J82" s="230">
        <f>'Cover sheet'!$H$60</f>
        <v>2.2693416666666701</v>
      </c>
      <c r="K82" s="298" t="s">
        <v>1227</v>
      </c>
      <c r="L82" s="241">
        <f>'2016'!A91</f>
        <v>3.11</v>
      </c>
      <c r="M82" t="str">
        <f>'2016'!C91</f>
        <v>Local Currency</v>
      </c>
      <c r="N82" t="str">
        <f>'2016'!D91</f>
        <v>Local Currency</v>
      </c>
      <c r="O82" t="str">
        <f>'2016'!E91</f>
        <v>Local Currency</v>
      </c>
      <c r="P82" t="str">
        <f>'2016'!F91</f>
        <v>Local Currency</v>
      </c>
      <c r="Q82">
        <f>'2016'!G91</f>
        <v>0</v>
      </c>
      <c r="R82" t="str">
        <f>'2016'!H91</f>
        <v>Local Currency</v>
      </c>
      <c r="S82" t="str">
        <f>'2016'!I91</f>
        <v>Local Currency</v>
      </c>
      <c r="T82" t="str">
        <f>'2016'!J91</f>
        <v>Local Currency</v>
      </c>
      <c r="U82" t="str">
        <f>'2016'!K91</f>
        <v>Local Currency</v>
      </c>
      <c r="V82">
        <f>'2016'!L91</f>
        <v>0</v>
      </c>
      <c r="W82" t="str">
        <f>'2016'!M91</f>
        <v>Local Currency</v>
      </c>
      <c r="X82" t="str">
        <f>'2016'!N91</f>
        <v>Local Currency</v>
      </c>
      <c r="Y82" t="str">
        <f>'2016'!O91</f>
        <v>Local Currency</v>
      </c>
      <c r="Z82" t="str">
        <f>'2016'!P91</f>
        <v>Local Currency</v>
      </c>
      <c r="AA82" t="str">
        <f>'2016'!Q91</f>
        <v>Local Currency</v>
      </c>
      <c r="AB82" t="str">
        <f>'2016'!R91</f>
        <v>Local Currency</v>
      </c>
      <c r="AC82">
        <f>'2016'!S91</f>
        <v>0</v>
      </c>
      <c r="AD82">
        <f>'2016'!T91</f>
        <v>0</v>
      </c>
      <c r="AF82">
        <f t="shared" si="1"/>
        <v>1</v>
      </c>
    </row>
    <row r="83" spans="3:32" ht="30">
      <c r="C83" s="229" t="str">
        <f>'2016'!$B$3</f>
        <v>Georgia</v>
      </c>
      <c r="D83" s="229">
        <f>'Cover sheet'!$D$21</f>
        <v>2016</v>
      </c>
      <c r="E83" s="229" t="str">
        <f>'2016'!$B$4</f>
        <v>Calendar Year</v>
      </c>
      <c r="F83" s="229" t="str">
        <f>'2016'!$B$7</f>
        <v>Local Currency</v>
      </c>
      <c r="G83" s="229" t="str">
        <f>'2016'!$B$8</f>
        <v>Units ( x 1)</v>
      </c>
      <c r="H83" s="230">
        <f>'2016'!$B$9</f>
        <v>2.3666999999999998</v>
      </c>
      <c r="I83" s="229">
        <f>'2016'!$B$10</f>
        <v>0</v>
      </c>
      <c r="J83" s="230">
        <f>'Cover sheet'!$H$60</f>
        <v>2.2693416666666701</v>
      </c>
      <c r="K83" s="293" t="s">
        <v>916</v>
      </c>
      <c r="L83" s="241" t="str">
        <f>'2016'!A92</f>
        <v>3.11.1</v>
      </c>
      <c r="M83" t="str">
        <f>'2016'!C92</f>
        <v>Local Currency</v>
      </c>
      <c r="N83" t="str">
        <f>'2016'!D92</f>
        <v>Local Currency</v>
      </c>
      <c r="O83" t="str">
        <f>'2016'!E92</f>
        <v>Local Currency</v>
      </c>
      <c r="P83" t="str">
        <f>'2016'!F92</f>
        <v>Local Currency</v>
      </c>
      <c r="Q83">
        <f>'2016'!G92</f>
        <v>0</v>
      </c>
      <c r="R83" t="str">
        <f>'2016'!H92</f>
        <v>Local Currency</v>
      </c>
      <c r="S83" t="str">
        <f>'2016'!I92</f>
        <v>Local Currency</v>
      </c>
      <c r="T83" t="str">
        <f>'2016'!J92</f>
        <v>Local Currency</v>
      </c>
      <c r="U83" t="str">
        <f>'2016'!K92</f>
        <v>Local Currency</v>
      </c>
      <c r="V83">
        <f>'2016'!L92</f>
        <v>0</v>
      </c>
      <c r="W83" t="str">
        <f>'2016'!M92</f>
        <v>Local Currency</v>
      </c>
      <c r="X83" t="str">
        <f>'2016'!N92</f>
        <v>Local Currency</v>
      </c>
      <c r="Y83" t="str">
        <f>'2016'!O92</f>
        <v>Local Currency</v>
      </c>
      <c r="Z83" t="str">
        <f>'2016'!P92</f>
        <v>Local Currency</v>
      </c>
      <c r="AA83" t="str">
        <f>'2016'!Q92</f>
        <v>Local Currency</v>
      </c>
      <c r="AB83" t="str">
        <f>'2016'!R92</f>
        <v>Local Currency</v>
      </c>
      <c r="AC83">
        <f>'2016'!S92</f>
        <v>0</v>
      </c>
      <c r="AD83">
        <f>'2016'!T92</f>
        <v>0</v>
      </c>
      <c r="AF83">
        <f t="shared" si="1"/>
        <v>1</v>
      </c>
    </row>
    <row r="84" spans="3:32" ht="75">
      <c r="C84" s="229" t="str">
        <f>'2016'!$B$3</f>
        <v>Georgia</v>
      </c>
      <c r="D84" s="229">
        <f>'Cover sheet'!$D$21</f>
        <v>2016</v>
      </c>
      <c r="E84" s="229" t="str">
        <f>'2016'!$B$4</f>
        <v>Calendar Year</v>
      </c>
      <c r="F84" s="229" t="str">
        <f>'2016'!$B$7</f>
        <v>Local Currency</v>
      </c>
      <c r="G84" s="229" t="str">
        <f>'2016'!$B$8</f>
        <v>Units ( x 1)</v>
      </c>
      <c r="H84" s="230">
        <f>'2016'!$B$9</f>
        <v>2.3666999999999998</v>
      </c>
      <c r="I84" s="229">
        <f>'2016'!$B$10</f>
        <v>0</v>
      </c>
      <c r="J84" s="230">
        <f>'Cover sheet'!$H$60</f>
        <v>2.2693416666666701</v>
      </c>
      <c r="K84" s="298" t="s">
        <v>776</v>
      </c>
      <c r="L84" s="241">
        <f>'2016'!A93</f>
        <v>3.12</v>
      </c>
      <c r="M84" t="str">
        <f>'2016'!C93</f>
        <v>Local Currency</v>
      </c>
      <c r="N84" t="str">
        <f>'2016'!D93</f>
        <v>Local Currency</v>
      </c>
      <c r="O84" t="str">
        <f>'2016'!E93</f>
        <v>Local Currency</v>
      </c>
      <c r="P84" t="str">
        <f>'2016'!F93</f>
        <v>Local Currency</v>
      </c>
      <c r="Q84">
        <f>'2016'!G93</f>
        <v>0</v>
      </c>
      <c r="R84" t="str">
        <f>'2016'!H93</f>
        <v>Local Currency</v>
      </c>
      <c r="S84" t="str">
        <f>'2016'!I93</f>
        <v>Local Currency</v>
      </c>
      <c r="T84" t="str">
        <f>'2016'!J93</f>
        <v>Local Currency</v>
      </c>
      <c r="U84" t="str">
        <f>'2016'!K93</f>
        <v>Local Currency</v>
      </c>
      <c r="V84">
        <f>'2016'!L93</f>
        <v>0</v>
      </c>
      <c r="W84" t="str">
        <f>'2016'!M93</f>
        <v>Local Currency</v>
      </c>
      <c r="X84" t="str">
        <f>'2016'!N93</f>
        <v>Local Currency</v>
      </c>
      <c r="Y84">
        <f>'2016'!O93</f>
        <v>107493</v>
      </c>
      <c r="Z84" t="str">
        <f>'2016'!P93</f>
        <v>Local Currency</v>
      </c>
      <c r="AA84" t="str">
        <f>'2016'!Q93</f>
        <v>Local Currency</v>
      </c>
      <c r="AB84" t="str">
        <f>'2016'!R93</f>
        <v>Local Currency</v>
      </c>
      <c r="AC84">
        <f>'2016'!S93</f>
        <v>107493</v>
      </c>
      <c r="AD84">
        <f>'2016'!T93</f>
        <v>107493</v>
      </c>
      <c r="AF84">
        <f t="shared" si="1"/>
        <v>1</v>
      </c>
    </row>
    <row r="85" spans="3:32" ht="30">
      <c r="C85" s="229" t="str">
        <f>'2016'!$B$3</f>
        <v>Georgia</v>
      </c>
      <c r="D85" s="229">
        <f>'Cover sheet'!$D$21</f>
        <v>2016</v>
      </c>
      <c r="E85" s="229" t="str">
        <f>'2016'!$B$4</f>
        <v>Calendar Year</v>
      </c>
      <c r="F85" s="229" t="str">
        <f>'2016'!$B$7</f>
        <v>Local Currency</v>
      </c>
      <c r="G85" s="229" t="str">
        <f>'2016'!$B$8</f>
        <v>Units ( x 1)</v>
      </c>
      <c r="H85" s="230">
        <f>'2016'!$B$9</f>
        <v>2.3666999999999998</v>
      </c>
      <c r="I85" s="229">
        <f>'2016'!$B$10</f>
        <v>0</v>
      </c>
      <c r="J85" s="230">
        <f>'Cover sheet'!$H$60</f>
        <v>2.2693416666666701</v>
      </c>
      <c r="K85" s="298" t="s">
        <v>779</v>
      </c>
      <c r="L85" s="241">
        <f>'2016'!A94</f>
        <v>3.13</v>
      </c>
      <c r="M85" t="str">
        <f>'2016'!C94</f>
        <v>Local Currency</v>
      </c>
      <c r="N85" t="str">
        <f>'2016'!D94</f>
        <v>Local Currency</v>
      </c>
      <c r="O85" t="str">
        <f>'2016'!E94</f>
        <v>Local Currency</v>
      </c>
      <c r="P85" t="str">
        <f>'2016'!F94</f>
        <v>Local Currency</v>
      </c>
      <c r="Q85">
        <f>'2016'!G94</f>
        <v>0</v>
      </c>
      <c r="R85" t="str">
        <f>'2016'!H94</f>
        <v>Local Currency</v>
      </c>
      <c r="S85" t="str">
        <f>'2016'!I94</f>
        <v>Local Currency</v>
      </c>
      <c r="T85" t="str">
        <f>'2016'!J94</f>
        <v>Local Currency</v>
      </c>
      <c r="U85" t="str">
        <f>'2016'!K94</f>
        <v>Local Currency</v>
      </c>
      <c r="V85">
        <f>'2016'!L94</f>
        <v>0</v>
      </c>
      <c r="W85" t="str">
        <f>'2016'!M94</f>
        <v>Local Currency</v>
      </c>
      <c r="X85" t="str">
        <f>'2016'!N94</f>
        <v>Local Currency</v>
      </c>
      <c r="Y85" t="str">
        <f>'2016'!O94</f>
        <v>Local Currency</v>
      </c>
      <c r="Z85" t="str">
        <f>'2016'!P94</f>
        <v>Local Currency</v>
      </c>
      <c r="AA85" t="str">
        <f>'2016'!Q94</f>
        <v>Local Currency</v>
      </c>
      <c r="AB85" t="str">
        <f>'2016'!R94</f>
        <v>Local Currency</v>
      </c>
      <c r="AC85">
        <f>'2016'!S94</f>
        <v>0</v>
      </c>
      <c r="AD85">
        <f>'2016'!T94</f>
        <v>0</v>
      </c>
      <c r="AF85">
        <f t="shared" si="1"/>
        <v>1</v>
      </c>
    </row>
    <row r="86" spans="3:32">
      <c r="C86" s="229" t="str">
        <f>'2016'!$B$3</f>
        <v>Georgia</v>
      </c>
      <c r="D86" s="229">
        <f>'Cover sheet'!$D$21</f>
        <v>2016</v>
      </c>
      <c r="E86" s="229" t="str">
        <f>'2016'!$B$4</f>
        <v>Calendar Year</v>
      </c>
      <c r="F86" s="229" t="str">
        <f>'2016'!$B$7</f>
        <v>Local Currency</v>
      </c>
      <c r="G86" s="229" t="str">
        <f>'2016'!$B$8</f>
        <v>Units ( x 1)</v>
      </c>
      <c r="H86" s="230">
        <f>'2016'!$B$9</f>
        <v>2.3666999999999998</v>
      </c>
      <c r="I86" s="229">
        <f>'2016'!$B$10</f>
        <v>0</v>
      </c>
      <c r="J86" s="230">
        <f>'Cover sheet'!$H$60</f>
        <v>2.2693416666666701</v>
      </c>
      <c r="K86" s="298" t="s">
        <v>781</v>
      </c>
      <c r="L86" s="241">
        <f>'2016'!A95</f>
        <v>3.14</v>
      </c>
      <c r="M86" t="str">
        <f>'2016'!C95</f>
        <v>Local Currency</v>
      </c>
      <c r="N86" t="str">
        <f>'2016'!D95</f>
        <v>Local Currency</v>
      </c>
      <c r="O86" t="str">
        <f>'2016'!E95</f>
        <v>Local Currency</v>
      </c>
      <c r="P86" t="str">
        <f>'2016'!F95</f>
        <v>Local Currency</v>
      </c>
      <c r="Q86">
        <f>'2016'!G95</f>
        <v>0</v>
      </c>
      <c r="R86" t="str">
        <f>'2016'!H95</f>
        <v>Local Currency</v>
      </c>
      <c r="S86" t="str">
        <f>'2016'!I95</f>
        <v>Local Currency</v>
      </c>
      <c r="T86" t="str">
        <f>'2016'!J95</f>
        <v>Local Currency</v>
      </c>
      <c r="U86" t="str">
        <f>'2016'!K95</f>
        <v>Local Currency</v>
      </c>
      <c r="V86">
        <f>'2016'!L95</f>
        <v>0</v>
      </c>
      <c r="W86" t="str">
        <f>'2016'!M95</f>
        <v>Local Currency</v>
      </c>
      <c r="X86" t="str">
        <f>'2016'!N95</f>
        <v>Local Currency</v>
      </c>
      <c r="Y86" t="str">
        <f>'2016'!O95</f>
        <v>Local Currency</v>
      </c>
      <c r="Z86" t="str">
        <f>'2016'!P95</f>
        <v>Local Currency</v>
      </c>
      <c r="AA86" t="str">
        <f>'2016'!Q95</f>
        <v>Local Currency</v>
      </c>
      <c r="AB86" t="str">
        <f>'2016'!R95</f>
        <v>Local Currency</v>
      </c>
      <c r="AC86">
        <f>'2016'!S95</f>
        <v>0</v>
      </c>
      <c r="AD86">
        <f>'2016'!T95</f>
        <v>0</v>
      </c>
      <c r="AF86">
        <f t="shared" si="1"/>
        <v>1</v>
      </c>
    </row>
    <row r="87" spans="3:32" ht="30">
      <c r="C87" s="229" t="str">
        <f>'2016'!$B$3</f>
        <v>Georgia</v>
      </c>
      <c r="D87" s="229">
        <f>'Cover sheet'!$D$21</f>
        <v>2016</v>
      </c>
      <c r="E87" s="229" t="str">
        <f>'2016'!$B$4</f>
        <v>Calendar Year</v>
      </c>
      <c r="F87" s="229" t="str">
        <f>'2016'!$B$7</f>
        <v>Local Currency</v>
      </c>
      <c r="G87" s="229" t="str">
        <f>'2016'!$B$8</f>
        <v>Units ( x 1)</v>
      </c>
      <c r="H87" s="230">
        <f>'2016'!$B$9</f>
        <v>2.3666999999999998</v>
      </c>
      <c r="I87" s="229">
        <f>'2016'!$B$10</f>
        <v>0</v>
      </c>
      <c r="J87" s="230">
        <f>'Cover sheet'!$H$60</f>
        <v>2.2693416666666701</v>
      </c>
      <c r="K87" s="298" t="s">
        <v>783</v>
      </c>
      <c r="L87" s="241">
        <f>'2016'!A96</f>
        <v>3.15</v>
      </c>
      <c r="M87">
        <f>'2016'!C96</f>
        <v>13193614</v>
      </c>
      <c r="N87" t="str">
        <f>'2016'!D96</f>
        <v>Local Currency</v>
      </c>
      <c r="O87" t="str">
        <f>'2016'!E96</f>
        <v>Local Currency</v>
      </c>
      <c r="P87" t="str">
        <f>'2016'!F96</f>
        <v>Local Currency</v>
      </c>
      <c r="Q87">
        <f>'2016'!G96</f>
        <v>13193614</v>
      </c>
      <c r="R87" t="str">
        <f>'2016'!H96</f>
        <v>Local Currency</v>
      </c>
      <c r="S87" t="str">
        <f>'2016'!I96</f>
        <v>Local Currency</v>
      </c>
      <c r="T87" t="str">
        <f>'2016'!J96</f>
        <v>Local Currency</v>
      </c>
      <c r="U87" t="str">
        <f>'2016'!K96</f>
        <v>Local Currency</v>
      </c>
      <c r="V87">
        <f>'2016'!L96</f>
        <v>0</v>
      </c>
      <c r="W87" t="str">
        <f>'2016'!M96</f>
        <v>Local Currency</v>
      </c>
      <c r="X87" t="str">
        <f>'2016'!N96</f>
        <v>Local Currency</v>
      </c>
      <c r="Y87" t="str">
        <f>'2016'!O96</f>
        <v>Local Currency</v>
      </c>
      <c r="Z87" t="str">
        <f>'2016'!P96</f>
        <v>Local Currency</v>
      </c>
      <c r="AA87" t="str">
        <f>'2016'!Q96</f>
        <v>Local Currency</v>
      </c>
      <c r="AB87" t="str">
        <f>'2016'!R96</f>
        <v>Local Currency</v>
      </c>
      <c r="AC87">
        <f>'2016'!S96</f>
        <v>0</v>
      </c>
      <c r="AD87">
        <f>'2016'!T96</f>
        <v>13193614</v>
      </c>
      <c r="AF87">
        <f t="shared" si="1"/>
        <v>1</v>
      </c>
    </row>
    <row r="88" spans="3:32">
      <c r="C88" s="229" t="str">
        <f>'2016'!$B$3</f>
        <v>Georgia</v>
      </c>
      <c r="D88" s="229">
        <f>'Cover sheet'!$D$21</f>
        <v>2016</v>
      </c>
      <c r="E88" s="229" t="str">
        <f>'2016'!$B$4</f>
        <v>Calendar Year</v>
      </c>
      <c r="F88" s="229" t="str">
        <f>'2016'!$B$7</f>
        <v>Local Currency</v>
      </c>
      <c r="G88" s="229" t="str">
        <f>'2016'!$B$8</f>
        <v>Units ( x 1)</v>
      </c>
      <c r="H88" s="230">
        <f>'2016'!$B$9</f>
        <v>2.3666999999999998</v>
      </c>
      <c r="I88" s="229">
        <f>'2016'!$B$10</f>
        <v>0</v>
      </c>
      <c r="J88" s="230">
        <f>'Cover sheet'!$H$60</f>
        <v>2.2693416666666701</v>
      </c>
      <c r="K88" s="293"/>
      <c r="L88" s="241">
        <f>'2016'!A97</f>
        <v>0</v>
      </c>
      <c r="M88">
        <f>'2016'!C97</f>
        <v>0</v>
      </c>
      <c r="N88">
        <f>'2016'!D97</f>
        <v>0</v>
      </c>
      <c r="O88">
        <f>'2016'!E97</f>
        <v>0</v>
      </c>
      <c r="P88">
        <f>'2016'!F97</f>
        <v>0</v>
      </c>
      <c r="Q88">
        <f>'2016'!G97</f>
        <v>0</v>
      </c>
      <c r="R88">
        <f>'2016'!H97</f>
        <v>0</v>
      </c>
      <c r="S88">
        <f>'2016'!I97</f>
        <v>0</v>
      </c>
      <c r="T88">
        <f>'2016'!J97</f>
        <v>0</v>
      </c>
      <c r="U88">
        <f>'2016'!K97</f>
        <v>0</v>
      </c>
      <c r="V88">
        <f>'2016'!L97</f>
        <v>0</v>
      </c>
      <c r="W88">
        <f>'2016'!M97</f>
        <v>0</v>
      </c>
      <c r="X88">
        <f>'2016'!N97</f>
        <v>0</v>
      </c>
      <c r="Y88">
        <f>'2016'!O97</f>
        <v>0</v>
      </c>
      <c r="Z88">
        <f>'2016'!P97</f>
        <v>0</v>
      </c>
      <c r="AA88">
        <f>'2016'!Q97</f>
        <v>0</v>
      </c>
      <c r="AB88">
        <f>'2016'!R97</f>
        <v>0</v>
      </c>
      <c r="AC88">
        <f>'2016'!S97</f>
        <v>0</v>
      </c>
      <c r="AD88">
        <f>'2016'!T97</f>
        <v>0</v>
      </c>
      <c r="AF88">
        <f t="shared" si="1"/>
        <v>1</v>
      </c>
    </row>
    <row r="89" spans="3:32" ht="30">
      <c r="C89" s="229" t="str">
        <f>'2016'!$B$3</f>
        <v>Georgia</v>
      </c>
      <c r="D89" s="229">
        <f>'Cover sheet'!$D$21</f>
        <v>2016</v>
      </c>
      <c r="E89" s="229" t="str">
        <f>'2016'!$B$4</f>
        <v>Calendar Year</v>
      </c>
      <c r="F89" s="229" t="str">
        <f>'2016'!$B$7</f>
        <v>Local Currency</v>
      </c>
      <c r="G89" s="229" t="str">
        <f>'2016'!$B$8</f>
        <v>Units ( x 1)</v>
      </c>
      <c r="H89" s="230">
        <f>'2016'!$B$9</f>
        <v>2.3666999999999998</v>
      </c>
      <c r="I89" s="229">
        <f>'2016'!$B$10</f>
        <v>0</v>
      </c>
      <c r="J89" s="230">
        <f>'Cover sheet'!$H$60</f>
        <v>2.2693416666666701</v>
      </c>
      <c r="K89" s="297" t="s">
        <v>790</v>
      </c>
      <c r="L89" s="241">
        <f>'2016'!A98</f>
        <v>4</v>
      </c>
      <c r="M89">
        <f>'2016'!C98</f>
        <v>661000</v>
      </c>
      <c r="N89" t="str">
        <f>'2016'!D98</f>
        <v>Local Currency</v>
      </c>
      <c r="O89" t="str">
        <f>'2016'!E98</f>
        <v>Local Currency</v>
      </c>
      <c r="P89" t="str">
        <f>'2016'!F98</f>
        <v>Local Currency</v>
      </c>
      <c r="Q89">
        <f>'2016'!G98</f>
        <v>661000</v>
      </c>
      <c r="R89" t="str">
        <f>'2016'!H98</f>
        <v>Local Currency</v>
      </c>
      <c r="S89" t="str">
        <f>'2016'!I98</f>
        <v>Local Currency</v>
      </c>
      <c r="T89" t="str">
        <f>'2016'!J98</f>
        <v>Local Currency</v>
      </c>
      <c r="U89" t="str">
        <f>'2016'!K98</f>
        <v>Local Currency</v>
      </c>
      <c r="V89">
        <f>'2016'!L98</f>
        <v>0</v>
      </c>
      <c r="W89" t="str">
        <f>'2016'!M98</f>
        <v>Local Currency</v>
      </c>
      <c r="X89" t="str">
        <f>'2016'!N98</f>
        <v>Local Currency</v>
      </c>
      <c r="Y89" t="str">
        <f>'2016'!O98</f>
        <v>Local Currency</v>
      </c>
      <c r="Z89" t="str">
        <f>'2016'!P98</f>
        <v>Local Currency</v>
      </c>
      <c r="AA89" t="str">
        <f>'2016'!Q98</f>
        <v>Local Currency</v>
      </c>
      <c r="AB89" t="str">
        <f>'2016'!R98</f>
        <v>Local Currency</v>
      </c>
      <c r="AC89">
        <f>'2016'!S98</f>
        <v>0</v>
      </c>
      <c r="AD89">
        <f>'2016'!T98</f>
        <v>661000</v>
      </c>
      <c r="AF89">
        <f t="shared" si="1"/>
        <v>1</v>
      </c>
    </row>
    <row r="90" spans="3:32">
      <c r="C90" s="229" t="str">
        <f>'2016'!$B$3</f>
        <v>Georgia</v>
      </c>
      <c r="D90" s="229">
        <f>'Cover sheet'!$D$21</f>
        <v>2016</v>
      </c>
      <c r="E90" s="229" t="str">
        <f>'2016'!$B$4</f>
        <v>Calendar Year</v>
      </c>
      <c r="F90" s="229" t="str">
        <f>'2016'!$B$7</f>
        <v>Local Currency</v>
      </c>
      <c r="G90" s="229" t="str">
        <f>'2016'!$B$8</f>
        <v>Units ( x 1)</v>
      </c>
      <c r="H90" s="230">
        <f>'2016'!$B$9</f>
        <v>2.3666999999999998</v>
      </c>
      <c r="I90" s="229">
        <f>'2016'!$B$10</f>
        <v>0</v>
      </c>
      <c r="J90" s="230">
        <f>'Cover sheet'!$H$60</f>
        <v>2.2693416666666701</v>
      </c>
      <c r="K90" s="293"/>
      <c r="L90" s="241">
        <f>'2016'!A99</f>
        <v>0</v>
      </c>
      <c r="M90">
        <f>'2016'!C99</f>
        <v>0</v>
      </c>
      <c r="N90">
        <f>'2016'!D99</f>
        <v>0</v>
      </c>
      <c r="O90">
        <f>'2016'!E99</f>
        <v>0</v>
      </c>
      <c r="P90">
        <f>'2016'!F99</f>
        <v>0</v>
      </c>
      <c r="Q90">
        <f>'2016'!G99</f>
        <v>0</v>
      </c>
      <c r="R90">
        <f>'2016'!H99</f>
        <v>0</v>
      </c>
      <c r="S90">
        <f>'2016'!I99</f>
        <v>0</v>
      </c>
      <c r="T90">
        <f>'2016'!J99</f>
        <v>0</v>
      </c>
      <c r="U90">
        <f>'2016'!K99</f>
        <v>0</v>
      </c>
      <c r="V90">
        <f>'2016'!L99</f>
        <v>0</v>
      </c>
      <c r="W90">
        <f>'2016'!M99</f>
        <v>0</v>
      </c>
      <c r="X90">
        <f>'2016'!N99</f>
        <v>0</v>
      </c>
      <c r="Y90">
        <f>'2016'!O99</f>
        <v>0</v>
      </c>
      <c r="Z90">
        <f>'2016'!P99</f>
        <v>0</v>
      </c>
      <c r="AA90">
        <f>'2016'!Q99</f>
        <v>0</v>
      </c>
      <c r="AB90">
        <f>'2016'!R99</f>
        <v>0</v>
      </c>
      <c r="AC90">
        <f>'2016'!S99</f>
        <v>0</v>
      </c>
      <c r="AD90">
        <f>'2016'!T99</f>
        <v>0</v>
      </c>
      <c r="AF90">
        <f t="shared" si="1"/>
        <v>1</v>
      </c>
    </row>
    <row r="91" spans="3:32" ht="45">
      <c r="C91" s="229" t="str">
        <f>'2016'!$B$3</f>
        <v>Georgia</v>
      </c>
      <c r="D91" s="229">
        <f>'Cover sheet'!$D$21</f>
        <v>2016</v>
      </c>
      <c r="E91" s="229" t="str">
        <f>'2016'!$B$4</f>
        <v>Calendar Year</v>
      </c>
      <c r="F91" s="229" t="str">
        <f>'2016'!$B$7</f>
        <v>Local Currency</v>
      </c>
      <c r="G91" s="229" t="str">
        <f>'2016'!$B$8</f>
        <v>Units ( x 1)</v>
      </c>
      <c r="H91" s="230">
        <f>'2016'!$B$9</f>
        <v>2.3666999999999998</v>
      </c>
      <c r="I91" s="229">
        <f>'2016'!$B$10</f>
        <v>0</v>
      </c>
      <c r="J91" s="230">
        <f>'Cover sheet'!$H$60</f>
        <v>2.2693416666666701</v>
      </c>
      <c r="K91" s="297" t="s">
        <v>793</v>
      </c>
      <c r="L91" s="241">
        <f>'2016'!A100</f>
        <v>5</v>
      </c>
      <c r="M91" t="str">
        <f>'2016'!C100</f>
        <v>Local Currency</v>
      </c>
      <c r="N91" t="str">
        <f>'2016'!D100</f>
        <v>Local Currency</v>
      </c>
      <c r="O91" t="str">
        <f>'2016'!E100</f>
        <v>Local Currency</v>
      </c>
      <c r="P91" t="str">
        <f>'2016'!F100</f>
        <v>Local Currency</v>
      </c>
      <c r="Q91">
        <f>'2016'!G100</f>
        <v>0</v>
      </c>
      <c r="R91" t="str">
        <f>'2016'!H100</f>
        <v>Local Currency</v>
      </c>
      <c r="S91" t="str">
        <f>'2016'!I100</f>
        <v>Local Currency</v>
      </c>
      <c r="T91" t="str">
        <f>'2016'!J100</f>
        <v>Local Currency</v>
      </c>
      <c r="U91" t="str">
        <f>'2016'!K100</f>
        <v>Local Currency</v>
      </c>
      <c r="V91">
        <f>'2016'!L100</f>
        <v>0</v>
      </c>
      <c r="W91" t="str">
        <f>'2016'!M100</f>
        <v>Local Currency</v>
      </c>
      <c r="X91" t="str">
        <f>'2016'!N100</f>
        <v>Local Currency</v>
      </c>
      <c r="Y91" t="str">
        <f>'2016'!O100</f>
        <v>Local Currency</v>
      </c>
      <c r="Z91" t="str">
        <f>'2016'!P100</f>
        <v>Local Currency</v>
      </c>
      <c r="AA91" t="str">
        <f>'2016'!Q100</f>
        <v>Local Currency</v>
      </c>
      <c r="AB91">
        <f>'2016'!R100</f>
        <v>205871</v>
      </c>
      <c r="AC91">
        <f>'2016'!S100</f>
        <v>205871</v>
      </c>
      <c r="AD91">
        <f>'2016'!T100</f>
        <v>205871</v>
      </c>
      <c r="AF91">
        <f t="shared" si="1"/>
        <v>1</v>
      </c>
    </row>
    <row r="92" spans="3:32">
      <c r="C92" s="229" t="str">
        <f>'2016'!$B$3</f>
        <v>Georgia</v>
      </c>
      <c r="D92" s="229">
        <f>'Cover sheet'!$D$21</f>
        <v>2016</v>
      </c>
      <c r="E92" s="229" t="str">
        <f>'2016'!$B$4</f>
        <v>Calendar Year</v>
      </c>
      <c r="F92" s="229" t="str">
        <f>'2016'!$B$7</f>
        <v>Local Currency</v>
      </c>
      <c r="G92" s="229" t="str">
        <f>'2016'!$B$8</f>
        <v>Units ( x 1)</v>
      </c>
      <c r="H92" s="230">
        <f>'2016'!$B$9</f>
        <v>2.3666999999999998</v>
      </c>
      <c r="I92" s="229">
        <f>'2016'!$B$10</f>
        <v>0</v>
      </c>
      <c r="J92" s="230">
        <f>'Cover sheet'!$H$60</f>
        <v>2.2693416666666701</v>
      </c>
      <c r="K92" s="293"/>
      <c r="L92" s="241">
        <f>'2016'!A101</f>
        <v>0</v>
      </c>
      <c r="M92">
        <f>'2016'!C101</f>
        <v>0</v>
      </c>
      <c r="N92">
        <f>'2016'!D101</f>
        <v>0</v>
      </c>
      <c r="O92">
        <f>'2016'!E101</f>
        <v>0</v>
      </c>
      <c r="P92">
        <f>'2016'!F101</f>
        <v>0</v>
      </c>
      <c r="Q92">
        <f>'2016'!G101</f>
        <v>0</v>
      </c>
      <c r="R92">
        <f>'2016'!H101</f>
        <v>0</v>
      </c>
      <c r="S92">
        <f>'2016'!I101</f>
        <v>0</v>
      </c>
      <c r="T92">
        <f>'2016'!J101</f>
        <v>0</v>
      </c>
      <c r="U92">
        <f>'2016'!K101</f>
        <v>0</v>
      </c>
      <c r="V92">
        <f>'2016'!L101</f>
        <v>0</v>
      </c>
      <c r="W92">
        <f>'2016'!M101</f>
        <v>0</v>
      </c>
      <c r="X92">
        <f>'2016'!N101</f>
        <v>0</v>
      </c>
      <c r="Y92">
        <f>'2016'!O101</f>
        <v>0</v>
      </c>
      <c r="Z92">
        <f>'2016'!P101</f>
        <v>0</v>
      </c>
      <c r="AA92">
        <f>'2016'!Q101</f>
        <v>0</v>
      </c>
      <c r="AB92">
        <f>'2016'!R101</f>
        <v>0</v>
      </c>
      <c r="AC92">
        <f>'2016'!S101</f>
        <v>0</v>
      </c>
      <c r="AD92">
        <f>'2016'!T101</f>
        <v>0</v>
      </c>
      <c r="AF92">
        <f t="shared" si="1"/>
        <v>1</v>
      </c>
    </row>
    <row r="93" spans="3:32">
      <c r="C93" s="229" t="str">
        <f>'2016'!$B$3</f>
        <v>Georgia</v>
      </c>
      <c r="D93" s="229">
        <f>'Cover sheet'!$D$21</f>
        <v>2016</v>
      </c>
      <c r="E93" s="229" t="str">
        <f>'2016'!$B$4</f>
        <v>Calendar Year</v>
      </c>
      <c r="F93" s="229" t="str">
        <f>'2016'!$B$7</f>
        <v>Local Currency</v>
      </c>
      <c r="G93" s="229" t="str">
        <f>'2016'!$B$8</f>
        <v>Units ( x 1)</v>
      </c>
      <c r="H93" s="230">
        <f>'2016'!$B$9</f>
        <v>2.3666999999999998</v>
      </c>
      <c r="I93" s="229">
        <f>'2016'!$B$10</f>
        <v>0</v>
      </c>
      <c r="J93" s="230">
        <f>'Cover sheet'!$H$60</f>
        <v>2.2693416666666701</v>
      </c>
      <c r="K93" s="297" t="s">
        <v>795</v>
      </c>
      <c r="L93" s="241">
        <f>'2016'!A102</f>
        <v>6</v>
      </c>
      <c r="M93" t="str">
        <f>'2016'!C102</f>
        <v>Local Currency</v>
      </c>
      <c r="N93" t="str">
        <f>'2016'!D102</f>
        <v>Local Currency</v>
      </c>
      <c r="O93" t="str">
        <f>'2016'!E102</f>
        <v>Local Currency</v>
      </c>
      <c r="P93" t="str">
        <f>'2016'!F102</f>
        <v>Local Currency</v>
      </c>
      <c r="Q93">
        <f>'2016'!G102</f>
        <v>0</v>
      </c>
      <c r="R93" t="str">
        <f>'2016'!H102</f>
        <v>Local Currency</v>
      </c>
      <c r="S93" t="str">
        <f>'2016'!I102</f>
        <v>Local Currency</v>
      </c>
      <c r="T93" t="str">
        <f>'2016'!J102</f>
        <v>Local Currency</v>
      </c>
      <c r="U93" t="str">
        <f>'2016'!K102</f>
        <v>Local Currency</v>
      </c>
      <c r="V93">
        <f>'2016'!L102</f>
        <v>0</v>
      </c>
      <c r="W93" t="str">
        <f>'2016'!M102</f>
        <v>Local Currency</v>
      </c>
      <c r="X93" t="str">
        <f>'2016'!N102</f>
        <v>Local Currency</v>
      </c>
      <c r="Y93" t="str">
        <f>'2016'!O102</f>
        <v>Local Currency</v>
      </c>
      <c r="Z93" t="str">
        <f>'2016'!P102</f>
        <v>Local Currency</v>
      </c>
      <c r="AA93" t="str">
        <f>'2016'!Q102</f>
        <v>Local Currency</v>
      </c>
      <c r="AB93" t="str">
        <f>'2016'!R102</f>
        <v>Local Currency</v>
      </c>
      <c r="AC93">
        <f>'2016'!S102</f>
        <v>0</v>
      </c>
      <c r="AD93">
        <f>'2016'!T102</f>
        <v>0</v>
      </c>
      <c r="AF93">
        <f t="shared" si="1"/>
        <v>1</v>
      </c>
    </row>
    <row r="94" spans="3:32">
      <c r="C94" s="229" t="str">
        <f>'2016'!$B$3</f>
        <v>Georgia</v>
      </c>
      <c r="D94" s="229">
        <f>'Cover sheet'!$D$21</f>
        <v>2016</v>
      </c>
      <c r="E94" s="229" t="str">
        <f>'2016'!$B$4</f>
        <v>Calendar Year</v>
      </c>
      <c r="F94" s="229" t="str">
        <f>'2016'!$B$7</f>
        <v>Local Currency</v>
      </c>
      <c r="G94" s="229" t="str">
        <f>'2016'!$B$8</f>
        <v>Units ( x 1)</v>
      </c>
      <c r="H94" s="230">
        <f>'2016'!$B$9</f>
        <v>2.3666999999999998</v>
      </c>
      <c r="I94" s="229">
        <f>'2016'!$B$10</f>
        <v>0</v>
      </c>
      <c r="J94" s="230">
        <f>'Cover sheet'!$H$60</f>
        <v>2.2693416666666701</v>
      </c>
      <c r="K94" s="297"/>
      <c r="L94" s="241">
        <f>'2016'!A103</f>
        <v>0</v>
      </c>
      <c r="M94">
        <f>'2016'!C103</f>
        <v>0</v>
      </c>
      <c r="N94">
        <f>'2016'!D103</f>
        <v>0</v>
      </c>
      <c r="O94">
        <f>'2016'!E103</f>
        <v>0</v>
      </c>
      <c r="P94">
        <f>'2016'!F103</f>
        <v>0</v>
      </c>
      <c r="Q94">
        <f>'2016'!G103</f>
        <v>0</v>
      </c>
      <c r="R94">
        <f>'2016'!H103</f>
        <v>0</v>
      </c>
      <c r="S94">
        <f>'2016'!I103</f>
        <v>0</v>
      </c>
      <c r="T94">
        <f>'2016'!J103</f>
        <v>0</v>
      </c>
      <c r="U94">
        <f>'2016'!K103</f>
        <v>0</v>
      </c>
      <c r="V94">
        <f>'2016'!L103</f>
        <v>0</v>
      </c>
      <c r="W94">
        <f>'2016'!M103</f>
        <v>0</v>
      </c>
      <c r="X94">
        <f>'2016'!N103</f>
        <v>0</v>
      </c>
      <c r="Y94">
        <f>'2016'!O103</f>
        <v>0</v>
      </c>
      <c r="Z94">
        <f>'2016'!P103</f>
        <v>0</v>
      </c>
      <c r="AA94">
        <f>'2016'!Q103</f>
        <v>0</v>
      </c>
      <c r="AB94">
        <f>'2016'!R103</f>
        <v>0</v>
      </c>
      <c r="AC94">
        <f>'2016'!S103</f>
        <v>0</v>
      </c>
      <c r="AD94">
        <f>'2016'!T103</f>
        <v>0</v>
      </c>
      <c r="AF94">
        <f t="shared" si="1"/>
        <v>1</v>
      </c>
    </row>
    <row r="95" spans="3:32" ht="30">
      <c r="C95" s="229" t="str">
        <f>'2016'!$B$3</f>
        <v>Georgia</v>
      </c>
      <c r="D95" s="229">
        <f>'Cover sheet'!$D$21</f>
        <v>2016</v>
      </c>
      <c r="E95" s="229" t="str">
        <f>'2016'!$B$4</f>
        <v>Calendar Year</v>
      </c>
      <c r="F95" s="229" t="str">
        <f>'2016'!$B$7</f>
        <v>Local Currency</v>
      </c>
      <c r="G95" s="229" t="str">
        <f>'2016'!$B$8</f>
        <v>Units ( x 1)</v>
      </c>
      <c r="H95" s="230">
        <f>'2016'!$B$9</f>
        <v>2.3666999999999998</v>
      </c>
      <c r="I95" s="229">
        <f>'2016'!$B$10</f>
        <v>0</v>
      </c>
      <c r="J95" s="230">
        <f>'Cover sheet'!$H$60</f>
        <v>2.2693416666666701</v>
      </c>
      <c r="K95" s="297" t="s">
        <v>798</v>
      </c>
      <c r="L95" s="241">
        <f>'2016'!A104</f>
        <v>7</v>
      </c>
      <c r="M95" t="str">
        <f>'2016'!C104</f>
        <v>Local Currency</v>
      </c>
      <c r="N95" t="str">
        <f>'2016'!D104</f>
        <v>Local Currency</v>
      </c>
      <c r="O95" t="str">
        <f>'2016'!E104</f>
        <v>Local Currency</v>
      </c>
      <c r="P95" t="str">
        <f>'2016'!F104</f>
        <v>Local Currency</v>
      </c>
      <c r="Q95">
        <f>'2016'!G104</f>
        <v>0</v>
      </c>
      <c r="R95" t="str">
        <f>'2016'!H104</f>
        <v>Local Currency</v>
      </c>
      <c r="S95" t="str">
        <f>'2016'!I104</f>
        <v>Local Currency</v>
      </c>
      <c r="T95" t="str">
        <f>'2016'!J104</f>
        <v>Local Currency</v>
      </c>
      <c r="U95" t="str">
        <f>'2016'!K104</f>
        <v>Local Currency</v>
      </c>
      <c r="V95">
        <f>'2016'!L104</f>
        <v>0</v>
      </c>
      <c r="W95" t="str">
        <f>'2016'!M104</f>
        <v>Local Currency</v>
      </c>
      <c r="X95" t="str">
        <f>'2016'!N104</f>
        <v>Local Currency</v>
      </c>
      <c r="Y95">
        <f>'2016'!O104</f>
        <v>339261</v>
      </c>
      <c r="Z95" t="str">
        <f>'2016'!P104</f>
        <v>Local Currency</v>
      </c>
      <c r="AA95" t="str">
        <f>'2016'!Q104</f>
        <v>Local Currency</v>
      </c>
      <c r="AB95" t="str">
        <f>'2016'!R104</f>
        <v>Local Currency</v>
      </c>
      <c r="AC95">
        <f>'2016'!S104</f>
        <v>339261</v>
      </c>
      <c r="AD95">
        <f>'2016'!T104</f>
        <v>339261</v>
      </c>
      <c r="AF95">
        <f t="shared" si="1"/>
        <v>1</v>
      </c>
    </row>
    <row r="96" spans="3:32">
      <c r="C96" s="229" t="str">
        <f>'2016'!$B$3</f>
        <v>Georgia</v>
      </c>
      <c r="D96" s="229">
        <f>'Cover sheet'!$D$21</f>
        <v>2016</v>
      </c>
      <c r="E96" s="229" t="str">
        <f>'2016'!$B$4</f>
        <v>Calendar Year</v>
      </c>
      <c r="F96" s="229" t="str">
        <f>'2016'!$B$7</f>
        <v>Local Currency</v>
      </c>
      <c r="G96" s="229" t="str">
        <f>'2016'!$B$8</f>
        <v>Units ( x 1)</v>
      </c>
      <c r="H96" s="230">
        <f>'2016'!$B$9</f>
        <v>2.3666999999999998</v>
      </c>
      <c r="I96" s="229">
        <f>'2016'!$B$10</f>
        <v>0</v>
      </c>
      <c r="J96" s="230">
        <f>'Cover sheet'!$H$60</f>
        <v>2.2693416666666701</v>
      </c>
      <c r="K96" s="297"/>
      <c r="L96" s="241">
        <f>'2016'!A105</f>
        <v>0</v>
      </c>
      <c r="M96">
        <f>'2016'!C105</f>
        <v>0</v>
      </c>
      <c r="N96">
        <f>'2016'!D105</f>
        <v>0</v>
      </c>
      <c r="O96">
        <f>'2016'!E105</f>
        <v>0</v>
      </c>
      <c r="P96">
        <f>'2016'!F105</f>
        <v>0</v>
      </c>
      <c r="Q96">
        <f>'2016'!G105</f>
        <v>0</v>
      </c>
      <c r="R96">
        <f>'2016'!H105</f>
        <v>0</v>
      </c>
      <c r="S96">
        <f>'2016'!I105</f>
        <v>0</v>
      </c>
      <c r="T96">
        <f>'2016'!J105</f>
        <v>0</v>
      </c>
      <c r="U96">
        <f>'2016'!K105</f>
        <v>0</v>
      </c>
      <c r="V96">
        <f>'2016'!L105</f>
        <v>0</v>
      </c>
      <c r="W96">
        <f>'2016'!M105</f>
        <v>0</v>
      </c>
      <c r="X96">
        <f>'2016'!N105</f>
        <v>0</v>
      </c>
      <c r="Y96">
        <f>'2016'!O105</f>
        <v>0</v>
      </c>
      <c r="Z96">
        <f>'2016'!P105</f>
        <v>0</v>
      </c>
      <c r="AA96">
        <f>'2016'!Q105</f>
        <v>0</v>
      </c>
      <c r="AB96">
        <f>'2016'!R105</f>
        <v>0</v>
      </c>
      <c r="AC96">
        <f>'2016'!S105</f>
        <v>0</v>
      </c>
      <c r="AD96">
        <f>'2016'!T105</f>
        <v>0</v>
      </c>
      <c r="AF96">
        <f t="shared" si="1"/>
        <v>1</v>
      </c>
    </row>
    <row r="97" spans="3:32" ht="45">
      <c r="C97" s="229" t="str">
        <f>'2016'!$B$3</f>
        <v>Georgia</v>
      </c>
      <c r="D97" s="229">
        <f>'Cover sheet'!$D$21</f>
        <v>2016</v>
      </c>
      <c r="E97" s="229" t="str">
        <f>'2016'!$B$4</f>
        <v>Calendar Year</v>
      </c>
      <c r="F97" s="229" t="str">
        <f>'2016'!$B$7</f>
        <v>Local Currency</v>
      </c>
      <c r="G97" s="229" t="str">
        <f>'2016'!$B$8</f>
        <v>Units ( x 1)</v>
      </c>
      <c r="H97" s="230">
        <f>'2016'!$B$9</f>
        <v>2.3666999999999998</v>
      </c>
      <c r="I97" s="229">
        <f>'2016'!$B$10</f>
        <v>0</v>
      </c>
      <c r="J97" s="230">
        <f>'Cover sheet'!$H$60</f>
        <v>2.2693416666666701</v>
      </c>
      <c r="K97" s="297" t="s">
        <v>801</v>
      </c>
      <c r="L97" s="241">
        <f>'2016'!A106</f>
        <v>8</v>
      </c>
      <c r="M97">
        <f>'2016'!C106</f>
        <v>3500000</v>
      </c>
      <c r="N97">
        <f>'2016'!D106</f>
        <v>0</v>
      </c>
      <c r="O97">
        <f>'2016'!E106</f>
        <v>0</v>
      </c>
      <c r="P97">
        <f>'2016'!F106</f>
        <v>0</v>
      </c>
      <c r="Q97">
        <f>'2016'!G106</f>
        <v>3500000</v>
      </c>
      <c r="R97">
        <f>'2016'!H106</f>
        <v>0</v>
      </c>
      <c r="S97">
        <f>'2016'!I106</f>
        <v>0</v>
      </c>
      <c r="T97">
        <f>'2016'!J106</f>
        <v>0</v>
      </c>
      <c r="U97">
        <f>'2016'!K106</f>
        <v>0</v>
      </c>
      <c r="V97">
        <f>'2016'!L106</f>
        <v>0</v>
      </c>
      <c r="W97">
        <f>'2016'!M106</f>
        <v>0</v>
      </c>
      <c r="X97">
        <f>'2016'!N106</f>
        <v>0</v>
      </c>
      <c r="Y97">
        <f>'2016'!O106</f>
        <v>478632</v>
      </c>
      <c r="Z97">
        <f>'2016'!P106</f>
        <v>0</v>
      </c>
      <c r="AA97">
        <f>'2016'!Q106</f>
        <v>0</v>
      </c>
      <c r="AB97">
        <f>'2016'!R106</f>
        <v>58282</v>
      </c>
      <c r="AC97">
        <f>'2016'!S106</f>
        <v>536914</v>
      </c>
      <c r="AD97">
        <f>'2016'!T106</f>
        <v>4036914</v>
      </c>
      <c r="AF97">
        <f t="shared" si="1"/>
        <v>1</v>
      </c>
    </row>
    <row r="98" spans="3:32" ht="30">
      <c r="C98" s="229" t="str">
        <f>'2016'!$B$3</f>
        <v>Georgia</v>
      </c>
      <c r="D98" s="229">
        <f>'Cover sheet'!$D$21</f>
        <v>2016</v>
      </c>
      <c r="E98" s="229" t="str">
        <f>'2016'!$B$4</f>
        <v>Calendar Year</v>
      </c>
      <c r="F98" s="229" t="str">
        <f>'2016'!$B$7</f>
        <v>Local Currency</v>
      </c>
      <c r="G98" s="229" t="str">
        <f>'2016'!$B$8</f>
        <v>Units ( x 1)</v>
      </c>
      <c r="H98" s="230">
        <f>'2016'!$B$9</f>
        <v>2.3666999999999998</v>
      </c>
      <c r="I98" s="229">
        <f>'2016'!$B$10</f>
        <v>0</v>
      </c>
      <c r="J98" s="230">
        <f>'Cover sheet'!$H$60</f>
        <v>2.2693416666666701</v>
      </c>
      <c r="K98" s="298" t="s">
        <v>802</v>
      </c>
      <c r="L98" s="241">
        <f>'2016'!A107</f>
        <v>8.1</v>
      </c>
      <c r="M98" t="str">
        <f>'2016'!C107</f>
        <v>Local Currency</v>
      </c>
      <c r="N98" t="str">
        <f>'2016'!D107</f>
        <v>Local Currency</v>
      </c>
      <c r="O98" t="str">
        <f>'2016'!E107</f>
        <v>Local Currency</v>
      </c>
      <c r="P98" t="str">
        <f>'2016'!F107</f>
        <v>Local Currency</v>
      </c>
      <c r="Q98">
        <f>'2016'!G107</f>
        <v>0</v>
      </c>
      <c r="R98" t="str">
        <f>'2016'!H107</f>
        <v>Local Currency</v>
      </c>
      <c r="S98" t="str">
        <f>'2016'!I107</f>
        <v>Local Currency</v>
      </c>
      <c r="T98" t="str">
        <f>'2016'!J107</f>
        <v>Local Currency</v>
      </c>
      <c r="U98" t="str">
        <f>'2016'!K107</f>
        <v>Local Currency</v>
      </c>
      <c r="V98">
        <f>'2016'!L107</f>
        <v>0</v>
      </c>
      <c r="W98" t="str">
        <f>'2016'!M107</f>
        <v>Local Currency</v>
      </c>
      <c r="X98" t="str">
        <f>'2016'!N107</f>
        <v>Local Currency</v>
      </c>
      <c r="Y98" t="str">
        <f>'2016'!O107</f>
        <v>Local Currency</v>
      </c>
      <c r="Z98" t="str">
        <f>'2016'!P107</f>
        <v>Local Currency</v>
      </c>
      <c r="AA98" t="str">
        <f>'2016'!Q107</f>
        <v>Local Currency</v>
      </c>
      <c r="AB98" t="str">
        <f>'2016'!R107</f>
        <v>Local Currency</v>
      </c>
      <c r="AC98">
        <f>'2016'!S107</f>
        <v>0</v>
      </c>
      <c r="AD98">
        <f>'2016'!T107</f>
        <v>0</v>
      </c>
      <c r="AF98">
        <f t="shared" si="1"/>
        <v>1</v>
      </c>
    </row>
    <row r="99" spans="3:32" ht="30">
      <c r="C99" s="229" t="str">
        <f>'2016'!$B$3</f>
        <v>Georgia</v>
      </c>
      <c r="D99" s="229">
        <f>'Cover sheet'!$D$21</f>
        <v>2016</v>
      </c>
      <c r="E99" s="229" t="str">
        <f>'2016'!$B$4</f>
        <v>Calendar Year</v>
      </c>
      <c r="F99" s="229" t="str">
        <f>'2016'!$B$7</f>
        <v>Local Currency</v>
      </c>
      <c r="G99" s="229" t="str">
        <f>'2016'!$B$8</f>
        <v>Units ( x 1)</v>
      </c>
      <c r="H99" s="230">
        <f>'2016'!$B$9</f>
        <v>2.3666999999999998</v>
      </c>
      <c r="I99" s="229">
        <f>'2016'!$B$10</f>
        <v>0</v>
      </c>
      <c r="J99" s="230">
        <f>'Cover sheet'!$H$60</f>
        <v>2.2693416666666701</v>
      </c>
      <c r="K99" s="298" t="s">
        <v>809</v>
      </c>
      <c r="L99" s="241">
        <f>'2016'!A108</f>
        <v>8.1999999999999993</v>
      </c>
      <c r="M99">
        <f>'2016'!C108</f>
        <v>3500000</v>
      </c>
      <c r="N99" t="str">
        <f>'2016'!D108</f>
        <v>Local Currency</v>
      </c>
      <c r="O99" t="str">
        <f>'2016'!E108</f>
        <v>Local Currency</v>
      </c>
      <c r="P99" t="str">
        <f>'2016'!F108</f>
        <v>Local Currency</v>
      </c>
      <c r="Q99">
        <f>'2016'!G108</f>
        <v>3500000</v>
      </c>
      <c r="R99" t="str">
        <f>'2016'!H108</f>
        <v>Local Currency</v>
      </c>
      <c r="S99" t="str">
        <f>'2016'!I108</f>
        <v>Local Currency</v>
      </c>
      <c r="T99" t="str">
        <f>'2016'!J108</f>
        <v>Local Currency</v>
      </c>
      <c r="U99" t="str">
        <f>'2016'!K108</f>
        <v>Local Currency</v>
      </c>
      <c r="V99">
        <f>'2016'!L108</f>
        <v>0</v>
      </c>
      <c r="W99" t="str">
        <f>'2016'!M108</f>
        <v>Local Currency</v>
      </c>
      <c r="X99" t="str">
        <f>'2016'!N108</f>
        <v>Local Currency</v>
      </c>
      <c r="Y99" t="str">
        <f>'2016'!O108</f>
        <v>Local Currency</v>
      </c>
      <c r="Z99" t="str">
        <f>'2016'!P108</f>
        <v>Local Currency</v>
      </c>
      <c r="AA99" t="str">
        <f>'2016'!Q108</f>
        <v>Local Currency</v>
      </c>
      <c r="AB99">
        <f>'2016'!R108</f>
        <v>3500</v>
      </c>
      <c r="AC99">
        <f>'2016'!S108</f>
        <v>3500</v>
      </c>
      <c r="AD99">
        <f>'2016'!T108</f>
        <v>3503500</v>
      </c>
      <c r="AF99">
        <f t="shared" si="1"/>
        <v>1</v>
      </c>
    </row>
    <row r="100" spans="3:32" ht="30">
      <c r="C100" s="229" t="str">
        <f>'2016'!$B$3</f>
        <v>Georgia</v>
      </c>
      <c r="D100" s="229">
        <f>'Cover sheet'!$D$21</f>
        <v>2016</v>
      </c>
      <c r="E100" s="229" t="str">
        <f>'2016'!$B$4</f>
        <v>Calendar Year</v>
      </c>
      <c r="F100" s="229" t="str">
        <f>'2016'!$B$7</f>
        <v>Local Currency</v>
      </c>
      <c r="G100" s="229" t="str">
        <f>'2016'!$B$8</f>
        <v>Units ( x 1)</v>
      </c>
      <c r="H100" s="230">
        <f>'2016'!$B$9</f>
        <v>2.3666999999999998</v>
      </c>
      <c r="I100" s="229">
        <f>'2016'!$B$10</f>
        <v>0</v>
      </c>
      <c r="J100" s="230">
        <f>'Cover sheet'!$H$60</f>
        <v>2.2693416666666701</v>
      </c>
      <c r="K100" s="298" t="s">
        <v>811</v>
      </c>
      <c r="L100" s="241">
        <f>'2016'!A109</f>
        <v>8.3000000000000007</v>
      </c>
      <c r="M100" t="str">
        <f>'2016'!C109</f>
        <v>Local Currency</v>
      </c>
      <c r="N100" t="str">
        <f>'2016'!D109</f>
        <v>Local Currency</v>
      </c>
      <c r="O100" t="str">
        <f>'2016'!E109</f>
        <v>Local Currency</v>
      </c>
      <c r="P100" t="str">
        <f>'2016'!F109</f>
        <v>Local Currency</v>
      </c>
      <c r="Q100">
        <f>'2016'!G109</f>
        <v>0</v>
      </c>
      <c r="R100" t="str">
        <f>'2016'!H109</f>
        <v>Local Currency</v>
      </c>
      <c r="S100" t="str">
        <f>'2016'!I109</f>
        <v>Local Currency</v>
      </c>
      <c r="T100" t="str">
        <f>'2016'!J109</f>
        <v>Local Currency</v>
      </c>
      <c r="U100" t="str">
        <f>'2016'!K109</f>
        <v>Local Currency</v>
      </c>
      <c r="V100">
        <f>'2016'!L109</f>
        <v>0</v>
      </c>
      <c r="W100" t="str">
        <f>'2016'!M109</f>
        <v>Local Currency</v>
      </c>
      <c r="X100" t="str">
        <f>'2016'!N109</f>
        <v>Local Currency</v>
      </c>
      <c r="Y100" t="str">
        <f>'2016'!O109</f>
        <v>Local Currency</v>
      </c>
      <c r="Z100" t="str">
        <f>'2016'!P109</f>
        <v>Local Currency</v>
      </c>
      <c r="AA100" t="str">
        <f>'2016'!Q109</f>
        <v>Local Currency</v>
      </c>
      <c r="AB100" t="str">
        <f>'2016'!R109</f>
        <v>Local Currency</v>
      </c>
      <c r="AC100">
        <f>'2016'!S109</f>
        <v>0</v>
      </c>
      <c r="AD100">
        <f>'2016'!T109</f>
        <v>0</v>
      </c>
      <c r="AF100">
        <f t="shared" si="1"/>
        <v>1</v>
      </c>
    </row>
    <row r="101" spans="3:32" ht="30">
      <c r="C101" s="229" t="str">
        <f>'2016'!$B$3</f>
        <v>Georgia</v>
      </c>
      <c r="D101" s="229">
        <f>'Cover sheet'!$D$21</f>
        <v>2016</v>
      </c>
      <c r="E101" s="229" t="str">
        <f>'2016'!$B$4</f>
        <v>Calendar Year</v>
      </c>
      <c r="F101" s="229" t="str">
        <f>'2016'!$B$7</f>
        <v>Local Currency</v>
      </c>
      <c r="G101" s="229" t="str">
        <f>'2016'!$B$8</f>
        <v>Units ( x 1)</v>
      </c>
      <c r="H101" s="230">
        <f>'2016'!$B$9</f>
        <v>2.3666999999999998</v>
      </c>
      <c r="I101" s="229">
        <f>'2016'!$B$10</f>
        <v>0</v>
      </c>
      <c r="J101" s="230">
        <f>'Cover sheet'!$H$60</f>
        <v>2.2693416666666701</v>
      </c>
      <c r="K101" s="298" t="s">
        <v>814</v>
      </c>
      <c r="L101" s="241">
        <f>'2016'!A110</f>
        <v>8.4</v>
      </c>
      <c r="M101" t="str">
        <f>'2016'!C110</f>
        <v>Local Currency</v>
      </c>
      <c r="N101" t="str">
        <f>'2016'!D110</f>
        <v>Local Currency</v>
      </c>
      <c r="O101" t="str">
        <f>'2016'!E110</f>
        <v>Local Currency</v>
      </c>
      <c r="P101" t="str">
        <f>'2016'!F110</f>
        <v>Local Currency</v>
      </c>
      <c r="Q101">
        <f>'2016'!G110</f>
        <v>0</v>
      </c>
      <c r="R101" t="str">
        <f>'2016'!H110</f>
        <v>Local Currency</v>
      </c>
      <c r="S101" t="str">
        <f>'2016'!I110</f>
        <v>Local Currency</v>
      </c>
      <c r="T101" t="str">
        <f>'2016'!J110</f>
        <v>Local Currency</v>
      </c>
      <c r="U101" t="str">
        <f>'2016'!K110</f>
        <v>Local Currency</v>
      </c>
      <c r="V101">
        <f>'2016'!L110</f>
        <v>0</v>
      </c>
      <c r="W101" t="str">
        <f>'2016'!M110</f>
        <v>Local Currency</v>
      </c>
      <c r="X101" t="str">
        <f>'2016'!N110</f>
        <v>Local Currency</v>
      </c>
      <c r="Y101">
        <f>'2016'!O110</f>
        <v>354770</v>
      </c>
      <c r="Z101" t="str">
        <f>'2016'!P110</f>
        <v>Local Currency</v>
      </c>
      <c r="AA101" t="str">
        <f>'2016'!Q110</f>
        <v>Local Currency</v>
      </c>
      <c r="AB101" t="str">
        <f>'2016'!R110</f>
        <v>Local Currency</v>
      </c>
      <c r="AC101">
        <f>'2016'!S110</f>
        <v>354770</v>
      </c>
      <c r="AD101">
        <f>'2016'!T110</f>
        <v>354770</v>
      </c>
      <c r="AF101">
        <f t="shared" si="1"/>
        <v>1</v>
      </c>
    </row>
    <row r="102" spans="3:32">
      <c r="C102" s="229" t="str">
        <f>'2016'!$B$3</f>
        <v>Georgia</v>
      </c>
      <c r="D102" s="229">
        <f>'Cover sheet'!$D$21</f>
        <v>2016</v>
      </c>
      <c r="E102" s="229" t="str">
        <f>'2016'!$B$4</f>
        <v>Calendar Year</v>
      </c>
      <c r="F102" s="229" t="str">
        <f>'2016'!$B$7</f>
        <v>Local Currency</v>
      </c>
      <c r="G102" s="229" t="str">
        <f>'2016'!$B$8</f>
        <v>Units ( x 1)</v>
      </c>
      <c r="H102" s="230">
        <f>'2016'!$B$9</f>
        <v>2.3666999999999998</v>
      </c>
      <c r="I102" s="229">
        <f>'2016'!$B$10</f>
        <v>0</v>
      </c>
      <c r="J102" s="230">
        <f>'Cover sheet'!$H$60</f>
        <v>2.2693416666666701</v>
      </c>
      <c r="K102" s="298" t="s">
        <v>818</v>
      </c>
      <c r="L102" s="241">
        <f>'2016'!A111</f>
        <v>8.5</v>
      </c>
      <c r="M102" t="str">
        <f>'2016'!C111</f>
        <v>Local Currency</v>
      </c>
      <c r="N102" t="str">
        <f>'2016'!D111</f>
        <v>Local Currency</v>
      </c>
      <c r="O102" t="str">
        <f>'2016'!E111</f>
        <v>Local Currency</v>
      </c>
      <c r="P102" t="str">
        <f>'2016'!F111</f>
        <v>Local Currency</v>
      </c>
      <c r="Q102">
        <f>'2016'!G111</f>
        <v>0</v>
      </c>
      <c r="R102" t="str">
        <f>'2016'!H111</f>
        <v>Local Currency</v>
      </c>
      <c r="S102" t="str">
        <f>'2016'!I111</f>
        <v>Local Currency</v>
      </c>
      <c r="T102" t="str">
        <f>'2016'!J111</f>
        <v>Local Currency</v>
      </c>
      <c r="U102" t="str">
        <f>'2016'!K111</f>
        <v>Local Currency</v>
      </c>
      <c r="V102">
        <f>'2016'!L111</f>
        <v>0</v>
      </c>
      <c r="W102" t="str">
        <f>'2016'!M111</f>
        <v>Local Currency</v>
      </c>
      <c r="X102" t="str">
        <f>'2016'!N111</f>
        <v>Local Currency</v>
      </c>
      <c r="Y102">
        <f>'2016'!O111</f>
        <v>123862</v>
      </c>
      <c r="Z102" t="str">
        <f>'2016'!P111</f>
        <v>Local Currency</v>
      </c>
      <c r="AA102" t="str">
        <f>'2016'!Q111</f>
        <v>Local Currency</v>
      </c>
      <c r="AB102" t="str">
        <f>'2016'!R111</f>
        <v>Local Currency</v>
      </c>
      <c r="AC102">
        <f>'2016'!S111</f>
        <v>123862</v>
      </c>
      <c r="AD102">
        <f>'2016'!T111</f>
        <v>123862</v>
      </c>
      <c r="AF102">
        <f t="shared" si="1"/>
        <v>1</v>
      </c>
    </row>
    <row r="103" spans="3:32" ht="30">
      <c r="C103" s="229" t="str">
        <f>'2016'!$B$3</f>
        <v>Georgia</v>
      </c>
      <c r="D103" s="229">
        <f>'Cover sheet'!$D$21</f>
        <v>2016</v>
      </c>
      <c r="E103" s="229" t="str">
        <f>'2016'!$B$4</f>
        <v>Calendar Year</v>
      </c>
      <c r="F103" s="229" t="str">
        <f>'2016'!$B$7</f>
        <v>Local Currency</v>
      </c>
      <c r="G103" s="229" t="str">
        <f>'2016'!$B$8</f>
        <v>Units ( x 1)</v>
      </c>
      <c r="H103" s="230">
        <f>'2016'!$B$9</f>
        <v>2.3666999999999998</v>
      </c>
      <c r="I103" s="229">
        <f>'2016'!$B$10</f>
        <v>0</v>
      </c>
      <c r="J103" s="230">
        <f>'Cover sheet'!$H$60</f>
        <v>2.2693416666666701</v>
      </c>
      <c r="K103" s="298" t="s">
        <v>820</v>
      </c>
      <c r="L103" s="241">
        <f>'2016'!A112</f>
        <v>8.6</v>
      </c>
      <c r="M103" t="str">
        <f>'2016'!C112</f>
        <v>Local Currency</v>
      </c>
      <c r="N103" t="str">
        <f>'2016'!D112</f>
        <v>Local Currency</v>
      </c>
      <c r="O103" t="str">
        <f>'2016'!E112</f>
        <v>Local Currency</v>
      </c>
      <c r="P103" t="str">
        <f>'2016'!F112</f>
        <v>Local Currency</v>
      </c>
      <c r="Q103">
        <f>'2016'!G112</f>
        <v>0</v>
      </c>
      <c r="R103" t="str">
        <f>'2016'!H112</f>
        <v>Local Currency</v>
      </c>
      <c r="S103" t="str">
        <f>'2016'!I112</f>
        <v>Local Currency</v>
      </c>
      <c r="T103" t="str">
        <f>'2016'!J112</f>
        <v>Local Currency</v>
      </c>
      <c r="U103" t="str">
        <f>'2016'!K112</f>
        <v>Local Currency</v>
      </c>
      <c r="V103">
        <f>'2016'!L112</f>
        <v>0</v>
      </c>
      <c r="W103" t="str">
        <f>'2016'!M112</f>
        <v>Local Currency</v>
      </c>
      <c r="X103" t="str">
        <f>'2016'!N112</f>
        <v>Local Currency</v>
      </c>
      <c r="Y103" t="str">
        <f>'2016'!O112</f>
        <v>Local Currency</v>
      </c>
      <c r="Z103" t="str">
        <f>'2016'!P112</f>
        <v>Local Currency</v>
      </c>
      <c r="AA103" t="str">
        <f>'2016'!Q112</f>
        <v>Local Currency</v>
      </c>
      <c r="AB103">
        <f>'2016'!R112</f>
        <v>54782</v>
      </c>
      <c r="AC103">
        <f>'2016'!S112</f>
        <v>54782</v>
      </c>
      <c r="AD103">
        <f>'2016'!T112</f>
        <v>54782</v>
      </c>
      <c r="AF103">
        <f t="shared" si="1"/>
        <v>1</v>
      </c>
    </row>
    <row r="104" spans="3:32">
      <c r="C104" s="229" t="str">
        <f>'2016'!$B$3</f>
        <v>Georgia</v>
      </c>
      <c r="D104" s="229">
        <f>'Cover sheet'!$D$21</f>
        <v>2016</v>
      </c>
      <c r="E104" s="229" t="str">
        <f>'2016'!$B$4</f>
        <v>Calendar Year</v>
      </c>
      <c r="F104" s="229" t="str">
        <f>'2016'!$B$7</f>
        <v>Local Currency</v>
      </c>
      <c r="G104" s="229" t="str">
        <f>'2016'!$B$8</f>
        <v>Units ( x 1)</v>
      </c>
      <c r="H104" s="230">
        <f>'2016'!$B$9</f>
        <v>2.3666999999999998</v>
      </c>
      <c r="I104" s="229">
        <f>'2016'!$B$10</f>
        <v>0</v>
      </c>
      <c r="J104" s="230">
        <f>'Cover sheet'!$H$60</f>
        <v>2.2693416666666701</v>
      </c>
      <c r="K104" s="293"/>
      <c r="L104" s="241">
        <f>'2016'!A113</f>
        <v>0</v>
      </c>
      <c r="M104">
        <f>'2016'!C113</f>
        <v>0</v>
      </c>
      <c r="N104">
        <f>'2016'!D113</f>
        <v>0</v>
      </c>
      <c r="O104">
        <f>'2016'!E113</f>
        <v>0</v>
      </c>
      <c r="P104">
        <f>'2016'!F113</f>
        <v>0</v>
      </c>
      <c r="Q104">
        <f>'2016'!G113</f>
        <v>0</v>
      </c>
      <c r="R104">
        <f>'2016'!H113</f>
        <v>0</v>
      </c>
      <c r="S104">
        <f>'2016'!I113</f>
        <v>0</v>
      </c>
      <c r="T104">
        <f>'2016'!J113</f>
        <v>0</v>
      </c>
      <c r="U104">
        <f>'2016'!K113</f>
        <v>0</v>
      </c>
      <c r="V104">
        <f>'2016'!L113</f>
        <v>0</v>
      </c>
      <c r="W104">
        <f>'2016'!M113</f>
        <v>0</v>
      </c>
      <c r="X104">
        <f>'2016'!N113</f>
        <v>0</v>
      </c>
      <c r="Y104">
        <f>'2016'!O113</f>
        <v>0</v>
      </c>
      <c r="Z104">
        <f>'2016'!P113</f>
        <v>0</v>
      </c>
      <c r="AA104">
        <f>'2016'!Q113</f>
        <v>0</v>
      </c>
      <c r="AB104">
        <f>'2016'!R113</f>
        <v>0</v>
      </c>
      <c r="AC104">
        <f>'2016'!S113</f>
        <v>0</v>
      </c>
      <c r="AD104">
        <f>'2016'!T113</f>
        <v>0</v>
      </c>
      <c r="AF104">
        <f t="shared" si="1"/>
        <v>1</v>
      </c>
    </row>
    <row r="105" spans="3:32" ht="30">
      <c r="C105" s="229" t="str">
        <f>'2016'!$B$3</f>
        <v>Georgia</v>
      </c>
      <c r="D105" s="229">
        <f>'Cover sheet'!$D$21</f>
        <v>2016</v>
      </c>
      <c r="E105" s="229" t="str">
        <f>'2016'!$B$4</f>
        <v>Calendar Year</v>
      </c>
      <c r="F105" s="229" t="str">
        <f>'2016'!$B$7</f>
        <v>Local Currency</v>
      </c>
      <c r="G105" s="229" t="str">
        <f>'2016'!$B$8</f>
        <v>Units ( x 1)</v>
      </c>
      <c r="H105" s="230">
        <f>'2016'!$B$9</f>
        <v>2.3666999999999998</v>
      </c>
      <c r="I105" s="229">
        <f>'2016'!$B$10</f>
        <v>0</v>
      </c>
      <c r="J105" s="230">
        <f>'Cover sheet'!$H$60</f>
        <v>2.2693416666666701</v>
      </c>
      <c r="K105" s="297" t="s">
        <v>825</v>
      </c>
      <c r="L105" s="241">
        <f>'2016'!A114</f>
        <v>9</v>
      </c>
      <c r="M105">
        <f>'2016'!C114</f>
        <v>0</v>
      </c>
      <c r="N105">
        <f>'2016'!D114</f>
        <v>0</v>
      </c>
      <c r="O105">
        <f>'2016'!E114</f>
        <v>0</v>
      </c>
      <c r="P105">
        <f>'2016'!F114</f>
        <v>0</v>
      </c>
      <c r="Q105">
        <f>'2016'!G114</f>
        <v>0</v>
      </c>
      <c r="R105">
        <f>'2016'!H114</f>
        <v>0</v>
      </c>
      <c r="S105">
        <f>'2016'!I114</f>
        <v>0</v>
      </c>
      <c r="T105">
        <f>'2016'!J114</f>
        <v>0</v>
      </c>
      <c r="U105">
        <f>'2016'!K114</f>
        <v>0</v>
      </c>
      <c r="V105">
        <f>'2016'!L114</f>
        <v>0</v>
      </c>
      <c r="W105">
        <f>'2016'!M114</f>
        <v>0</v>
      </c>
      <c r="X105">
        <f>'2016'!N114</f>
        <v>7370</v>
      </c>
      <c r="Y105">
        <f>'2016'!O114</f>
        <v>145951</v>
      </c>
      <c r="Z105">
        <f>'2016'!P114</f>
        <v>0</v>
      </c>
      <c r="AA105">
        <f>'2016'!Q114</f>
        <v>40982</v>
      </c>
      <c r="AB105">
        <f>'2016'!R114</f>
        <v>0</v>
      </c>
      <c r="AC105">
        <f>'2016'!S114</f>
        <v>194303</v>
      </c>
      <c r="AD105">
        <f>'2016'!T114</f>
        <v>194303</v>
      </c>
      <c r="AF105">
        <f t="shared" si="1"/>
        <v>1</v>
      </c>
    </row>
    <row r="106" spans="3:32">
      <c r="C106" s="229" t="str">
        <f>'2016'!$B$3</f>
        <v>Georgia</v>
      </c>
      <c r="D106" s="229">
        <f>'Cover sheet'!$D$21</f>
        <v>2016</v>
      </c>
      <c r="E106" s="229" t="str">
        <f>'2016'!$B$4</f>
        <v>Calendar Year</v>
      </c>
      <c r="F106" s="229" t="str">
        <f>'2016'!$B$7</f>
        <v>Local Currency</v>
      </c>
      <c r="G106" s="229" t="str">
        <f>'2016'!$B$8</f>
        <v>Units ( x 1)</v>
      </c>
      <c r="H106" s="230">
        <f>'2016'!$B$9</f>
        <v>2.3666999999999998</v>
      </c>
      <c r="I106" s="229">
        <f>'2016'!$B$10</f>
        <v>0</v>
      </c>
      <c r="J106" s="230">
        <f>'Cover sheet'!$H$60</f>
        <v>2.2693416666666701</v>
      </c>
      <c r="K106" s="298" t="s">
        <v>826</v>
      </c>
      <c r="L106" s="241">
        <f>'2016'!A115</f>
        <v>9.1</v>
      </c>
      <c r="M106" t="str">
        <f>'2016'!C115</f>
        <v>Local Currency</v>
      </c>
      <c r="N106" t="str">
        <f>'2016'!D115</f>
        <v>Local Currency</v>
      </c>
      <c r="O106" t="str">
        <f>'2016'!E115</f>
        <v>Local Currency</v>
      </c>
      <c r="P106" t="str">
        <f>'2016'!F115</f>
        <v>Local Currency</v>
      </c>
      <c r="Q106">
        <f>'2016'!G115</f>
        <v>0</v>
      </c>
      <c r="R106" t="str">
        <f>'2016'!H115</f>
        <v>Local Currency</v>
      </c>
      <c r="S106" t="str">
        <f>'2016'!I115</f>
        <v>Local Currency</v>
      </c>
      <c r="T106" t="str">
        <f>'2016'!J115</f>
        <v>Local Currency</v>
      </c>
      <c r="U106" t="str">
        <f>'2016'!K115</f>
        <v>Local Currency</v>
      </c>
      <c r="V106">
        <f>'2016'!L115</f>
        <v>0</v>
      </c>
      <c r="W106" t="str">
        <f>'2016'!M115</f>
        <v>Local Currency</v>
      </c>
      <c r="X106">
        <f>'2016'!N115</f>
        <v>7370</v>
      </c>
      <c r="Y106">
        <f>'2016'!O115</f>
        <v>34650</v>
      </c>
      <c r="Z106" t="str">
        <f>'2016'!P115</f>
        <v>Local Currency</v>
      </c>
      <c r="AA106">
        <f>'2016'!Q115</f>
        <v>26982</v>
      </c>
      <c r="AB106" t="str">
        <f>'2016'!R115</f>
        <v>Local Currency</v>
      </c>
      <c r="AC106">
        <f>'2016'!S115</f>
        <v>69002</v>
      </c>
      <c r="AD106">
        <f>'2016'!T115</f>
        <v>69002</v>
      </c>
      <c r="AF106">
        <f t="shared" si="1"/>
        <v>1</v>
      </c>
    </row>
    <row r="107" spans="3:32" ht="30">
      <c r="C107" s="229" t="str">
        <f>'2016'!$B$3</f>
        <v>Georgia</v>
      </c>
      <c r="D107" s="229">
        <f>'Cover sheet'!$D$21</f>
        <v>2016</v>
      </c>
      <c r="E107" s="229" t="str">
        <f>'2016'!$B$4</f>
        <v>Calendar Year</v>
      </c>
      <c r="F107" s="229" t="str">
        <f>'2016'!$B$7</f>
        <v>Local Currency</v>
      </c>
      <c r="G107" s="229" t="str">
        <f>'2016'!$B$8</f>
        <v>Units ( x 1)</v>
      </c>
      <c r="H107" s="230">
        <f>'2016'!$B$9</f>
        <v>2.3666999999999998</v>
      </c>
      <c r="I107" s="229">
        <f>'2016'!$B$10</f>
        <v>0</v>
      </c>
      <c r="J107" s="230">
        <f>'Cover sheet'!$H$60</f>
        <v>2.2693416666666701</v>
      </c>
      <c r="K107" s="298" t="s">
        <v>1221</v>
      </c>
      <c r="L107" s="241">
        <f>'2016'!A116</f>
        <v>9.1999999999999993</v>
      </c>
      <c r="M107" t="str">
        <f>'2016'!C116</f>
        <v>Local Currency</v>
      </c>
      <c r="N107" t="str">
        <f>'2016'!D116</f>
        <v>Local Currency</v>
      </c>
      <c r="O107" t="str">
        <f>'2016'!E116</f>
        <v>Local Currency</v>
      </c>
      <c r="P107" t="str">
        <f>'2016'!F116</f>
        <v>Local Currency</v>
      </c>
      <c r="Q107">
        <f>'2016'!G116</f>
        <v>0</v>
      </c>
      <c r="R107" t="str">
        <f>'2016'!H116</f>
        <v>Local Currency</v>
      </c>
      <c r="S107" t="str">
        <f>'2016'!I116</f>
        <v>Local Currency</v>
      </c>
      <c r="T107" t="str">
        <f>'2016'!J116</f>
        <v>Local Currency</v>
      </c>
      <c r="U107" t="str">
        <f>'2016'!K116</f>
        <v>Local Currency</v>
      </c>
      <c r="V107">
        <f>'2016'!L116</f>
        <v>0</v>
      </c>
      <c r="W107" t="str">
        <f>'2016'!M116</f>
        <v>Local Currency</v>
      </c>
      <c r="X107" t="str">
        <f>'2016'!N116</f>
        <v>Local Currency</v>
      </c>
      <c r="Y107">
        <f>'2016'!O116</f>
        <v>111301</v>
      </c>
      <c r="Z107" t="str">
        <f>'2016'!P116</f>
        <v>Local Currency</v>
      </c>
      <c r="AA107">
        <f>'2016'!Q116</f>
        <v>14000</v>
      </c>
      <c r="AB107" t="str">
        <f>'2016'!R116</f>
        <v>Local Currency</v>
      </c>
      <c r="AC107">
        <f>'2016'!S116</f>
        <v>125301</v>
      </c>
      <c r="AD107">
        <f>'2016'!T116</f>
        <v>125301</v>
      </c>
      <c r="AF107">
        <f t="shared" si="1"/>
        <v>1</v>
      </c>
    </row>
    <row r="108" spans="3:32">
      <c r="C108" s="229" t="str">
        <f>'2016'!$B$3</f>
        <v>Georgia</v>
      </c>
      <c r="D108" s="229">
        <f>'Cover sheet'!$D$21</f>
        <v>2016</v>
      </c>
      <c r="E108" s="229" t="str">
        <f>'2016'!$B$4</f>
        <v>Calendar Year</v>
      </c>
      <c r="F108" s="229" t="str">
        <f>'2016'!$B$7</f>
        <v>Local Currency</v>
      </c>
      <c r="G108" s="229" t="str">
        <f>'2016'!$B$8</f>
        <v>Units ( x 1)</v>
      </c>
      <c r="H108" s="230">
        <f>'2016'!$B$9</f>
        <v>2.3666999999999998</v>
      </c>
      <c r="I108" s="229">
        <f>'2016'!$B$10</f>
        <v>0</v>
      </c>
      <c r="J108" s="230">
        <f>'Cover sheet'!$H$60</f>
        <v>2.2693416666666701</v>
      </c>
      <c r="K108" s="298"/>
      <c r="L108" s="241"/>
      <c r="M108" t="str">
        <f>'2016'!C117</f>
        <v>Local Currency</v>
      </c>
      <c r="N108" t="str">
        <f>'2016'!D117</f>
        <v>Local Currency</v>
      </c>
      <c r="O108" t="str">
        <f>'2016'!E117</f>
        <v>Local Currency</v>
      </c>
      <c r="P108" t="str">
        <f>'2016'!F117</f>
        <v>Local Currency</v>
      </c>
      <c r="Q108">
        <f>'2016'!G117</f>
        <v>0</v>
      </c>
      <c r="R108" t="str">
        <f>'2016'!H117</f>
        <v>Local Currency</v>
      </c>
      <c r="S108" t="str">
        <f>'2016'!I117</f>
        <v>Local Currency</v>
      </c>
      <c r="T108" t="str">
        <f>'2016'!J117</f>
        <v>Local Currency</v>
      </c>
      <c r="U108" t="str">
        <f>'2016'!K117</f>
        <v>Local Currency</v>
      </c>
      <c r="V108">
        <f>'2016'!L117</f>
        <v>0</v>
      </c>
      <c r="W108" t="str">
        <f>'2016'!M117</f>
        <v>Local Currency</v>
      </c>
      <c r="X108" t="str">
        <f>'2016'!N117</f>
        <v>Local Currency</v>
      </c>
      <c r="Y108" t="str">
        <f>'2016'!O117</f>
        <v>Local Currency</v>
      </c>
      <c r="Z108" t="str">
        <f>'2016'!P117</f>
        <v>Local Currency</v>
      </c>
      <c r="AA108" t="str">
        <f>'2016'!Q117</f>
        <v>Local Currency</v>
      </c>
      <c r="AB108" t="str">
        <f>'2016'!R117</f>
        <v>Local Currency</v>
      </c>
      <c r="AC108">
        <f>'2016'!S117</f>
        <v>0</v>
      </c>
      <c r="AD108">
        <f>'2016'!T117</f>
        <v>0</v>
      </c>
      <c r="AF108">
        <f t="shared" si="1"/>
        <v>1</v>
      </c>
    </row>
    <row r="109" spans="3:32" ht="45">
      <c r="C109" s="229" t="str">
        <f>'2016'!$B$3</f>
        <v>Georgia</v>
      </c>
      <c r="D109" s="229">
        <f>'Cover sheet'!$D$21</f>
        <v>2016</v>
      </c>
      <c r="E109" s="229" t="str">
        <f>'2016'!$B$4</f>
        <v>Calendar Year</v>
      </c>
      <c r="F109" s="229" t="str">
        <f>'2016'!$B$7</f>
        <v>Local Currency</v>
      </c>
      <c r="G109" s="229" t="str">
        <f>'2016'!$B$8</f>
        <v>Units ( x 1)</v>
      </c>
      <c r="H109" s="230">
        <f>'2016'!$B$9</f>
        <v>2.3666999999999998</v>
      </c>
      <c r="I109" s="229">
        <f>'2016'!$B$10</f>
        <v>0</v>
      </c>
      <c r="J109" s="230">
        <f>'Cover sheet'!$H$60</f>
        <v>2.2693416666666701</v>
      </c>
      <c r="K109" s="298" t="s">
        <v>831</v>
      </c>
      <c r="L109" s="241">
        <v>9.3000000000000007</v>
      </c>
      <c r="M109" t="str">
        <f>'2016'!C118</f>
        <v>Local Currency</v>
      </c>
      <c r="N109" t="str">
        <f>'2016'!D118</f>
        <v>Local Currency</v>
      </c>
      <c r="O109" t="str">
        <f>'2016'!E118</f>
        <v>Local Currency</v>
      </c>
      <c r="P109" t="str">
        <f>'2016'!F118</f>
        <v>Local Currency</v>
      </c>
      <c r="Q109">
        <f>'2016'!G118</f>
        <v>0</v>
      </c>
      <c r="R109" t="str">
        <f>'2016'!H118</f>
        <v>Local Currency</v>
      </c>
      <c r="S109" t="str">
        <f>'2016'!I118</f>
        <v>Local Currency</v>
      </c>
      <c r="T109" t="str">
        <f>'2016'!J118</f>
        <v>Local Currency</v>
      </c>
      <c r="U109" t="str">
        <f>'2016'!K118</f>
        <v>Local Currency</v>
      </c>
      <c r="V109">
        <f>'2016'!L118</f>
        <v>0</v>
      </c>
      <c r="W109" t="str">
        <f>'2016'!M118</f>
        <v>Local Currency</v>
      </c>
      <c r="X109" t="str">
        <f>'2016'!N118</f>
        <v>Local Currency</v>
      </c>
      <c r="Y109" t="str">
        <f>'2016'!O118</f>
        <v>Local Currency</v>
      </c>
      <c r="Z109" t="str">
        <f>'2016'!P118</f>
        <v>Local Currency</v>
      </c>
      <c r="AA109" t="str">
        <f>'2016'!Q118</f>
        <v>Local Currency</v>
      </c>
      <c r="AB109" t="str">
        <f>'2016'!R118</f>
        <v>Local Currency</v>
      </c>
      <c r="AC109">
        <f>'2016'!S118</f>
        <v>0</v>
      </c>
      <c r="AD109">
        <f>'2016'!T118</f>
        <v>0</v>
      </c>
      <c r="AF109">
        <f t="shared" si="1"/>
        <v>1</v>
      </c>
    </row>
    <row r="110" spans="3:32">
      <c r="C110" s="229" t="str">
        <f>'2016'!$B$3</f>
        <v>Georgia</v>
      </c>
      <c r="D110" s="229">
        <f>'Cover sheet'!$D$21</f>
        <v>2016</v>
      </c>
      <c r="E110" s="229" t="str">
        <f>'2016'!$B$4</f>
        <v>Calendar Year</v>
      </c>
      <c r="F110" s="229" t="str">
        <f>'2016'!$B$7</f>
        <v>Local Currency</v>
      </c>
      <c r="G110" s="229" t="str">
        <f>'2016'!$B$8</f>
        <v>Units ( x 1)</v>
      </c>
      <c r="H110" s="230">
        <f>'2016'!$B$9</f>
        <v>2.3666999999999998</v>
      </c>
      <c r="I110" s="229">
        <f>'2016'!$B$10</f>
        <v>0</v>
      </c>
      <c r="J110" s="230">
        <f>'Cover sheet'!$H$60</f>
        <v>2.2693416666666701</v>
      </c>
      <c r="K110" s="298"/>
      <c r="L110" s="241">
        <f>'2016'!A119</f>
        <v>0</v>
      </c>
      <c r="M110">
        <f>'2016'!C119</f>
        <v>0</v>
      </c>
      <c r="N110">
        <f>'2016'!D119</f>
        <v>0</v>
      </c>
      <c r="O110">
        <f>'2016'!E119</f>
        <v>0</v>
      </c>
      <c r="P110">
        <f>'2016'!F119</f>
        <v>0</v>
      </c>
      <c r="Q110">
        <f>'2016'!G119</f>
        <v>0</v>
      </c>
      <c r="R110">
        <f>'2016'!H119</f>
        <v>0</v>
      </c>
      <c r="S110">
        <f>'2016'!I119</f>
        <v>0</v>
      </c>
      <c r="T110">
        <f>'2016'!J119</f>
        <v>0</v>
      </c>
      <c r="U110">
        <f>'2016'!K119</f>
        <v>0</v>
      </c>
      <c r="V110">
        <f>'2016'!L119</f>
        <v>0</v>
      </c>
      <c r="W110">
        <f>'2016'!M119</f>
        <v>0</v>
      </c>
      <c r="X110">
        <f>'2016'!N119</f>
        <v>0</v>
      </c>
      <c r="Y110">
        <f>'2016'!O119</f>
        <v>0</v>
      </c>
      <c r="Z110">
        <f>'2016'!P119</f>
        <v>0</v>
      </c>
      <c r="AA110">
        <f>'2016'!Q119</f>
        <v>0</v>
      </c>
      <c r="AB110">
        <f>'2016'!R119</f>
        <v>0</v>
      </c>
      <c r="AC110">
        <f>'2016'!S119</f>
        <v>0</v>
      </c>
      <c r="AD110">
        <f>'2016'!T119</f>
        <v>0</v>
      </c>
      <c r="AF110">
        <f t="shared" si="1"/>
        <v>1</v>
      </c>
    </row>
    <row r="111" spans="3:32" ht="60">
      <c r="C111" s="229" t="str">
        <f>'2016'!$B$3</f>
        <v>Georgia</v>
      </c>
      <c r="D111" s="229">
        <f>'Cover sheet'!$D$21</f>
        <v>2016</v>
      </c>
      <c r="E111" s="229" t="str">
        <f>'2016'!$B$4</f>
        <v>Calendar Year</v>
      </c>
      <c r="F111" s="229" t="str">
        <f>'2016'!$B$7</f>
        <v>Local Currency</v>
      </c>
      <c r="G111" s="229" t="str">
        <f>'2016'!$B$8</f>
        <v>Units ( x 1)</v>
      </c>
      <c r="H111" s="230">
        <f>'2016'!$B$9</f>
        <v>2.3666999999999998</v>
      </c>
      <c r="I111" s="229">
        <f>'2016'!$B$10</f>
        <v>0</v>
      </c>
      <c r="J111" s="230">
        <f>'Cover sheet'!$H$60</f>
        <v>2.2693416666666701</v>
      </c>
      <c r="K111" s="297" t="s">
        <v>833</v>
      </c>
      <c r="L111" s="241">
        <f>'2016'!A120</f>
        <v>10</v>
      </c>
      <c r="M111">
        <f>'2016'!C120</f>
        <v>0</v>
      </c>
      <c r="N111">
        <f>'2016'!D120</f>
        <v>0</v>
      </c>
      <c r="O111">
        <f>'2016'!E120</f>
        <v>0</v>
      </c>
      <c r="P111">
        <f>'2016'!F120</f>
        <v>0</v>
      </c>
      <c r="Q111">
        <f>'2016'!G120</f>
        <v>0</v>
      </c>
      <c r="R111">
        <f>'2016'!H120</f>
        <v>0</v>
      </c>
      <c r="S111">
        <f>'2016'!I120</f>
        <v>0</v>
      </c>
      <c r="T111">
        <f>'2016'!J120</f>
        <v>0</v>
      </c>
      <c r="U111">
        <f>'2016'!K120</f>
        <v>0</v>
      </c>
      <c r="V111">
        <f>'2016'!L120</f>
        <v>0</v>
      </c>
      <c r="W111">
        <f>'2016'!M120</f>
        <v>0</v>
      </c>
      <c r="X111">
        <f>'2016'!N120</f>
        <v>259672</v>
      </c>
      <c r="Y111">
        <f>'2016'!O120</f>
        <v>0</v>
      </c>
      <c r="Z111">
        <f>'2016'!P120</f>
        <v>0</v>
      </c>
      <c r="AA111">
        <f>'2016'!Q120</f>
        <v>0</v>
      </c>
      <c r="AB111">
        <f>'2016'!R120</f>
        <v>0</v>
      </c>
      <c r="AC111">
        <f>'2016'!S120</f>
        <v>259672</v>
      </c>
      <c r="AD111">
        <f>'2016'!T120</f>
        <v>259672</v>
      </c>
      <c r="AF111">
        <f t="shared" si="1"/>
        <v>1</v>
      </c>
    </row>
    <row r="112" spans="3:32" ht="30">
      <c r="C112" s="229" t="str">
        <f>'2016'!$B$3</f>
        <v>Georgia</v>
      </c>
      <c r="D112" s="229">
        <f>'Cover sheet'!$D$21</f>
        <v>2016</v>
      </c>
      <c r="E112" s="229" t="str">
        <f>'2016'!$B$4</f>
        <v>Calendar Year</v>
      </c>
      <c r="F112" s="229" t="str">
        <f>'2016'!$B$7</f>
        <v>Local Currency</v>
      </c>
      <c r="G112" s="229" t="str">
        <f>'2016'!$B$8</f>
        <v>Units ( x 1)</v>
      </c>
      <c r="H112" s="230">
        <f>'2016'!$B$9</f>
        <v>2.3666999999999998</v>
      </c>
      <c r="I112" s="229">
        <f>'2016'!$B$10</f>
        <v>0</v>
      </c>
      <c r="J112" s="230">
        <f>'Cover sheet'!$H$60</f>
        <v>2.2693416666666701</v>
      </c>
      <c r="K112" s="298" t="s">
        <v>836</v>
      </c>
      <c r="L112" s="241">
        <f>'2016'!A121</f>
        <v>10.1</v>
      </c>
      <c r="M112" t="str">
        <f>'2016'!C121</f>
        <v>Local Currency</v>
      </c>
      <c r="N112" t="str">
        <f>'2016'!D121</f>
        <v>Local Currency</v>
      </c>
      <c r="O112" t="str">
        <f>'2016'!E121</f>
        <v>Local Currency</v>
      </c>
      <c r="P112" t="str">
        <f>'2016'!F121</f>
        <v>Local Currency</v>
      </c>
      <c r="Q112">
        <f>'2016'!G121</f>
        <v>0</v>
      </c>
      <c r="R112" t="str">
        <f>'2016'!H121</f>
        <v>Local Currency</v>
      </c>
      <c r="S112" t="str">
        <f>'2016'!I121</f>
        <v>Local Currency</v>
      </c>
      <c r="T112" t="str">
        <f>'2016'!J121</f>
        <v>Local Currency</v>
      </c>
      <c r="U112" t="str">
        <f>'2016'!K121</f>
        <v>Local Currency</v>
      </c>
      <c r="V112">
        <f>'2016'!L121</f>
        <v>0</v>
      </c>
      <c r="W112" t="str">
        <f>'2016'!M121</f>
        <v>Local Currency</v>
      </c>
      <c r="X112">
        <f>'2016'!N121</f>
        <v>259672</v>
      </c>
      <c r="Y112" t="str">
        <f>'2016'!O121</f>
        <v>Local Currency</v>
      </c>
      <c r="Z112" t="str">
        <f>'2016'!P121</f>
        <v>Local Currency</v>
      </c>
      <c r="AA112" t="str">
        <f>'2016'!Q121</f>
        <v>Local Currency</v>
      </c>
      <c r="AB112" t="str">
        <f>'2016'!R121</f>
        <v>Local Currency</v>
      </c>
      <c r="AC112">
        <f>'2016'!S121</f>
        <v>259672</v>
      </c>
      <c r="AD112">
        <f>'2016'!T121</f>
        <v>259672</v>
      </c>
      <c r="AF112">
        <f t="shared" si="1"/>
        <v>1</v>
      </c>
    </row>
    <row r="113" spans="3:32" ht="30">
      <c r="C113" s="229" t="str">
        <f>'2016'!$B$3</f>
        <v>Georgia</v>
      </c>
      <c r="D113" s="229">
        <f>'Cover sheet'!$D$21</f>
        <v>2016</v>
      </c>
      <c r="E113" s="229" t="str">
        <f>'2016'!$B$4</f>
        <v>Calendar Year</v>
      </c>
      <c r="F113" s="229" t="str">
        <f>'2016'!$B$7</f>
        <v>Local Currency</v>
      </c>
      <c r="G113" s="229" t="str">
        <f>'2016'!$B$8</f>
        <v>Units ( x 1)</v>
      </c>
      <c r="H113" s="230">
        <f>'2016'!$B$9</f>
        <v>2.3666999999999998</v>
      </c>
      <c r="I113" s="229">
        <f>'2016'!$B$10</f>
        <v>0</v>
      </c>
      <c r="J113" s="230">
        <f>'Cover sheet'!$H$60</f>
        <v>2.2693416666666701</v>
      </c>
      <c r="K113" s="298" t="s">
        <v>837</v>
      </c>
      <c r="L113" s="241">
        <f>'2016'!A122</f>
        <v>10.199999999999999</v>
      </c>
      <c r="M113" t="str">
        <f>'2016'!C122</f>
        <v>Local Currency</v>
      </c>
      <c r="N113" t="str">
        <f>'2016'!D122</f>
        <v>Local Currency</v>
      </c>
      <c r="O113" t="str">
        <f>'2016'!E122</f>
        <v>Local Currency</v>
      </c>
      <c r="P113" t="str">
        <f>'2016'!F122</f>
        <v>Local Currency</v>
      </c>
      <c r="Q113">
        <f>'2016'!G122</f>
        <v>0</v>
      </c>
      <c r="R113" t="str">
        <f>'2016'!H122</f>
        <v>Local Currency</v>
      </c>
      <c r="S113" t="str">
        <f>'2016'!I122</f>
        <v>Local Currency</v>
      </c>
      <c r="T113" t="str">
        <f>'2016'!J122</f>
        <v>Local Currency</v>
      </c>
      <c r="U113" t="str">
        <f>'2016'!K122</f>
        <v>Local Currency</v>
      </c>
      <c r="V113">
        <f>'2016'!L122</f>
        <v>0</v>
      </c>
      <c r="W113" t="str">
        <f>'2016'!M122</f>
        <v>Local Currency</v>
      </c>
      <c r="X113" t="str">
        <f>'2016'!N122</f>
        <v>Local Currency</v>
      </c>
      <c r="Y113" t="str">
        <f>'2016'!O122</f>
        <v>Local Currency</v>
      </c>
      <c r="Z113" t="str">
        <f>'2016'!P122</f>
        <v>Local Currency</v>
      </c>
      <c r="AA113" t="str">
        <f>'2016'!Q122</f>
        <v>Local Currency</v>
      </c>
      <c r="AB113" t="str">
        <f>'2016'!R122</f>
        <v>Local Currency</v>
      </c>
      <c r="AC113">
        <f>'2016'!S122</f>
        <v>0</v>
      </c>
      <c r="AD113">
        <f>'2016'!T122</f>
        <v>0</v>
      </c>
      <c r="AF113">
        <f t="shared" si="1"/>
        <v>1</v>
      </c>
    </row>
    <row r="114" spans="3:32">
      <c r="C114" s="229" t="str">
        <f>'2016'!$B$3</f>
        <v>Georgia</v>
      </c>
      <c r="D114" s="229">
        <f>'Cover sheet'!$D$21</f>
        <v>2016</v>
      </c>
      <c r="E114" s="229" t="str">
        <f>'2016'!$B$4</f>
        <v>Calendar Year</v>
      </c>
      <c r="F114" s="229" t="str">
        <f>'2016'!$B$7</f>
        <v>Local Currency</v>
      </c>
      <c r="G114" s="229" t="str">
        <f>'2016'!$B$8</f>
        <v>Units ( x 1)</v>
      </c>
      <c r="H114" s="230">
        <f>'2016'!$B$9</f>
        <v>2.3666999999999998</v>
      </c>
      <c r="I114" s="229">
        <f>'2016'!$B$10</f>
        <v>0</v>
      </c>
      <c r="J114" s="230">
        <f>'Cover sheet'!$H$60</f>
        <v>2.2693416666666701</v>
      </c>
      <c r="K114" s="298"/>
      <c r="L114" s="241">
        <f>'2016'!A123</f>
        <v>0</v>
      </c>
      <c r="M114">
        <f>'2016'!C123</f>
        <v>0</v>
      </c>
      <c r="N114">
        <f>'2016'!D123</f>
        <v>0</v>
      </c>
      <c r="O114">
        <f>'2016'!E123</f>
        <v>0</v>
      </c>
      <c r="P114">
        <f>'2016'!F123</f>
        <v>0</v>
      </c>
      <c r="Q114">
        <f>'2016'!G123</f>
        <v>0</v>
      </c>
      <c r="R114">
        <f>'2016'!H123</f>
        <v>0</v>
      </c>
      <c r="S114">
        <f>'2016'!I123</f>
        <v>0</v>
      </c>
      <c r="T114">
        <f>'2016'!J123</f>
        <v>0</v>
      </c>
      <c r="U114">
        <f>'2016'!K123</f>
        <v>0</v>
      </c>
      <c r="V114">
        <f>'2016'!L123</f>
        <v>0</v>
      </c>
      <c r="W114">
        <f>'2016'!M123</f>
        <v>0</v>
      </c>
      <c r="X114">
        <f>'2016'!N123</f>
        <v>0</v>
      </c>
      <c r="Y114">
        <f>'2016'!O123</f>
        <v>0</v>
      </c>
      <c r="Z114">
        <f>'2016'!P123</f>
        <v>0</v>
      </c>
      <c r="AA114">
        <f>'2016'!Q123</f>
        <v>0</v>
      </c>
      <c r="AB114">
        <f>'2016'!R123</f>
        <v>0</v>
      </c>
      <c r="AC114">
        <f>'2016'!S123</f>
        <v>0</v>
      </c>
      <c r="AD114">
        <f>'2016'!T123</f>
        <v>0</v>
      </c>
      <c r="AF114">
        <f t="shared" si="1"/>
        <v>1</v>
      </c>
    </row>
    <row r="115" spans="3:32" ht="18.75">
      <c r="C115" s="229" t="str">
        <f>'2016'!$B$3</f>
        <v>Georgia</v>
      </c>
      <c r="D115" s="229">
        <f>'Cover sheet'!$D$21</f>
        <v>2016</v>
      </c>
      <c r="E115" s="229" t="str">
        <f>'2016'!$B$4</f>
        <v>Calendar Year</v>
      </c>
      <c r="F115" s="229" t="str">
        <f>'2016'!$B$7</f>
        <v>Local Currency</v>
      </c>
      <c r="G115" s="229" t="str">
        <f>'2016'!$B$8</f>
        <v>Units ( x 1)</v>
      </c>
      <c r="H115" s="230">
        <f>'2016'!$B$9</f>
        <v>2.3666999999999998</v>
      </c>
      <c r="I115" s="229">
        <f>'2016'!$B$10</f>
        <v>0</v>
      </c>
      <c r="J115" s="230">
        <f>'Cover sheet'!$H$60</f>
        <v>2.2693416666666701</v>
      </c>
      <c r="K115" s="299" t="s">
        <v>839</v>
      </c>
      <c r="L115" s="241">
        <f>'2016'!A124</f>
        <v>0</v>
      </c>
      <c r="M115">
        <f>'2016'!C124</f>
        <v>30106290</v>
      </c>
      <c r="N115">
        <f>'2016'!D124</f>
        <v>316331</v>
      </c>
      <c r="O115">
        <f>'2016'!E124</f>
        <v>0</v>
      </c>
      <c r="P115">
        <f>'2016'!F124</f>
        <v>0</v>
      </c>
      <c r="Q115">
        <f>'2016'!G124</f>
        <v>30422621</v>
      </c>
      <c r="R115">
        <f>'2016'!H124</f>
        <v>0</v>
      </c>
      <c r="S115">
        <f>'2016'!I124</f>
        <v>1236342</v>
      </c>
      <c r="T115">
        <f>'2016'!J124</f>
        <v>0</v>
      </c>
      <c r="U115">
        <f>'2016'!K124</f>
        <v>0</v>
      </c>
      <c r="V115">
        <f>'2016'!L124</f>
        <v>1236342</v>
      </c>
      <c r="W115">
        <f>'2016'!M124</f>
        <v>0</v>
      </c>
      <c r="X115">
        <f>'2016'!N124</f>
        <v>267042</v>
      </c>
      <c r="Y115">
        <f>'2016'!O124</f>
        <v>11710420</v>
      </c>
      <c r="Z115">
        <f>'2016'!P124</f>
        <v>0</v>
      </c>
      <c r="AA115">
        <f>'2016'!Q124</f>
        <v>55982</v>
      </c>
      <c r="AB115">
        <f>'2016'!R124</f>
        <v>369863</v>
      </c>
      <c r="AC115">
        <f>'2016'!S124</f>
        <v>12403307</v>
      </c>
      <c r="AD115">
        <f>'2016'!T124</f>
        <v>44062270</v>
      </c>
      <c r="AF115">
        <f t="shared" si="1"/>
        <v>1</v>
      </c>
    </row>
    <row r="116" spans="3:32" ht="17.25">
      <c r="C116" s="229" t="str">
        <f>'2016'!$B$3</f>
        <v>Georgia</v>
      </c>
      <c r="D116" s="229">
        <f>'Cover sheet'!$D$21</f>
        <v>2016</v>
      </c>
      <c r="E116" s="229" t="str">
        <f>'2016'!$B$4</f>
        <v>Calendar Year</v>
      </c>
      <c r="F116" s="229" t="str">
        <f>'2016'!$B$7</f>
        <v>Local Currency</v>
      </c>
      <c r="G116" s="229" t="str">
        <f>'2016'!$B$8</f>
        <v>Units ( x 1)</v>
      </c>
      <c r="H116" s="230">
        <f>'2016'!$B$9</f>
        <v>2.3666999999999998</v>
      </c>
      <c r="I116" s="229">
        <f>'2016'!$B$10</f>
        <v>0</v>
      </c>
      <c r="J116" s="230">
        <f>'Cover sheet'!$H$60</f>
        <v>2.2693416666666701</v>
      </c>
      <c r="K116" s="300"/>
      <c r="L116" s="241">
        <f>'2016'!A125</f>
        <v>0</v>
      </c>
      <c r="M116">
        <f>'2016'!C125</f>
        <v>0</v>
      </c>
      <c r="N116">
        <f>'2016'!D125</f>
        <v>0</v>
      </c>
      <c r="O116">
        <f>'2016'!E125</f>
        <v>0</v>
      </c>
      <c r="P116">
        <f>'2016'!F125</f>
        <v>0</v>
      </c>
      <c r="Q116">
        <f>'2016'!G125</f>
        <v>0</v>
      </c>
      <c r="R116">
        <f>'2016'!H125</f>
        <v>0</v>
      </c>
      <c r="S116">
        <f>'2016'!I125</f>
        <v>0</v>
      </c>
      <c r="T116">
        <f>'2016'!J125</f>
        <v>0</v>
      </c>
      <c r="U116">
        <f>'2016'!K125</f>
        <v>0</v>
      </c>
      <c r="V116">
        <f>'2016'!L125</f>
        <v>0</v>
      </c>
      <c r="W116">
        <f>'2016'!M125</f>
        <v>0</v>
      </c>
      <c r="X116">
        <f>'2016'!N125</f>
        <v>0</v>
      </c>
      <c r="Y116">
        <f>'2016'!O125</f>
        <v>0</v>
      </c>
      <c r="Z116">
        <f>'2016'!P125</f>
        <v>0</v>
      </c>
      <c r="AA116">
        <f>'2016'!Q125</f>
        <v>0</v>
      </c>
      <c r="AB116">
        <f>'2016'!R125</f>
        <v>0</v>
      </c>
      <c r="AC116">
        <f>'2016'!S125</f>
        <v>0</v>
      </c>
      <c r="AD116">
        <f>'2016'!T125</f>
        <v>0</v>
      </c>
      <c r="AF116">
        <f t="shared" si="1"/>
        <v>1</v>
      </c>
    </row>
    <row r="117" spans="3:32" ht="135">
      <c r="C117" s="229" t="str">
        <f>'2016'!$B$3</f>
        <v>Georgia</v>
      </c>
      <c r="D117" s="229">
        <f>'Cover sheet'!$D$21</f>
        <v>2016</v>
      </c>
      <c r="E117" s="229" t="str">
        <f>'2016'!$B$4</f>
        <v>Calendar Year</v>
      </c>
      <c r="F117" s="229" t="str">
        <f>'2016'!$B$7</f>
        <v>Local Currency</v>
      </c>
      <c r="G117" s="229" t="str">
        <f>'2016'!$B$8</f>
        <v>Units ( x 1)</v>
      </c>
      <c r="H117" s="230">
        <f>'2016'!$B$9</f>
        <v>2.3666999999999998</v>
      </c>
      <c r="I117" s="229">
        <f>'2016'!$B$10</f>
        <v>0</v>
      </c>
      <c r="J117" s="230">
        <f>'Cover sheet'!$H$60</f>
        <v>2.2693416666666701</v>
      </c>
      <c r="K117" s="297" t="s">
        <v>838</v>
      </c>
      <c r="L117" s="241">
        <f>'2016'!A126</f>
        <v>0</v>
      </c>
      <c r="M117" t="str">
        <f>'2016'!C126</f>
        <v>Local Currency</v>
      </c>
      <c r="N117" t="str">
        <f>'2016'!D126</f>
        <v>Local Currency</v>
      </c>
      <c r="O117" t="str">
        <f>'2016'!E126</f>
        <v>Local Currency</v>
      </c>
      <c r="P117" t="str">
        <f>'2016'!F126</f>
        <v>Local Currency</v>
      </c>
      <c r="Q117" t="str">
        <f>'2016'!G126</f>
        <v>Local Currency</v>
      </c>
      <c r="R117" t="str">
        <f>'2016'!H126</f>
        <v>Local Currency</v>
      </c>
      <c r="S117" t="str">
        <f>'2016'!I126</f>
        <v>Local Currency</v>
      </c>
      <c r="T117" t="str">
        <f>'2016'!J126</f>
        <v>Local Currency</v>
      </c>
      <c r="U117" t="str">
        <f>'2016'!K126</f>
        <v>Local Currency</v>
      </c>
      <c r="V117" t="str">
        <f>'2016'!L126</f>
        <v>Local Currency</v>
      </c>
      <c r="W117" t="str">
        <f>'2016'!M126</f>
        <v>Local Currency</v>
      </c>
      <c r="X117" t="str">
        <f>'2016'!N126</f>
        <v>Local Currency</v>
      </c>
      <c r="Y117" t="str">
        <f>'2016'!O126</f>
        <v>Local Currency</v>
      </c>
      <c r="Z117" t="str">
        <f>'2016'!P126</f>
        <v>Local Currency</v>
      </c>
      <c r="AA117" t="str">
        <f>'2016'!Q126</f>
        <v>Local Currency</v>
      </c>
      <c r="AB117" t="str">
        <f>'2016'!R126</f>
        <v>Local Currency</v>
      </c>
      <c r="AC117" t="str">
        <f>'2016'!S126</f>
        <v>Local Currency</v>
      </c>
      <c r="AD117" t="str">
        <f>'2016'!T126</f>
        <v>Local Currency</v>
      </c>
      <c r="AF117" t="e">
        <f t="shared" si="1"/>
        <v>#VALUE!</v>
      </c>
    </row>
    <row r="118" spans="3:32">
      <c r="C118" s="229" t="str">
        <f>'2016'!$B$3</f>
        <v>Georgia</v>
      </c>
      <c r="D118" s="229">
        <f>'Cover sheet'!$D$21</f>
        <v>2016</v>
      </c>
      <c r="E118" s="229" t="str">
        <f>'2016'!$B$4</f>
        <v>Calendar Year</v>
      </c>
      <c r="F118" s="229" t="str">
        <f>'2016'!$B$7</f>
        <v>Local Currency</v>
      </c>
      <c r="G118" s="229" t="str">
        <f>'2016'!$B$8</f>
        <v>Units ( x 1)</v>
      </c>
      <c r="H118" s="230">
        <f>'2016'!$B$9</f>
        <v>2.3666999999999998</v>
      </c>
      <c r="I118" s="229">
        <f>'2016'!$B$10</f>
        <v>0</v>
      </c>
      <c r="J118" s="230">
        <f>'Cover sheet'!$H$60</f>
        <v>2.2693416666666701</v>
      </c>
      <c r="K118" s="301"/>
      <c r="L118" s="241">
        <f>'2016'!A127</f>
        <v>0</v>
      </c>
      <c r="M118">
        <f>'2016'!C127</f>
        <v>0</v>
      </c>
      <c r="N118">
        <f>'2016'!D127</f>
        <v>0</v>
      </c>
      <c r="O118">
        <f>'2016'!E127</f>
        <v>0</v>
      </c>
      <c r="P118">
        <f>'2016'!F127</f>
        <v>0</v>
      </c>
      <c r="Q118">
        <f>'2016'!G127</f>
        <v>0</v>
      </c>
      <c r="R118">
        <f>'2016'!H127</f>
        <v>0</v>
      </c>
      <c r="S118">
        <f>'2016'!I127</f>
        <v>0</v>
      </c>
      <c r="T118">
        <f>'2016'!J127</f>
        <v>0</v>
      </c>
      <c r="U118">
        <f>'2016'!K127</f>
        <v>0</v>
      </c>
      <c r="V118">
        <f>'2016'!L127</f>
        <v>0</v>
      </c>
      <c r="W118">
        <f>'2016'!M127</f>
        <v>0</v>
      </c>
      <c r="X118">
        <f>'2016'!N127</f>
        <v>0</v>
      </c>
      <c r="Y118">
        <f>'2016'!O127</f>
        <v>0</v>
      </c>
      <c r="Z118">
        <f>'2016'!P127</f>
        <v>0</v>
      </c>
      <c r="AA118">
        <f>'2016'!Q127</f>
        <v>0</v>
      </c>
      <c r="AB118">
        <f>'2016'!R127</f>
        <v>0</v>
      </c>
      <c r="AC118">
        <f>'2016'!S127</f>
        <v>0</v>
      </c>
      <c r="AD118">
        <f>'2016'!T127</f>
        <v>0</v>
      </c>
      <c r="AF118">
        <f t="shared" si="1"/>
        <v>1</v>
      </c>
    </row>
    <row r="119" spans="3:32">
      <c r="C119" s="229" t="str">
        <f>'2016'!$B$3</f>
        <v>Georgia</v>
      </c>
      <c r="D119" s="229">
        <f>'Cover sheet'!$D$21</f>
        <v>2016</v>
      </c>
      <c r="E119" s="229" t="str">
        <f>'2016'!$B$4</f>
        <v>Calendar Year</v>
      </c>
      <c r="F119" s="229" t="str">
        <f>'2016'!$B$7</f>
        <v>Local Currency</v>
      </c>
      <c r="G119" s="229" t="str">
        <f>'2016'!$B$8</f>
        <v>Units ( x 1)</v>
      </c>
      <c r="H119" s="230">
        <f>'2016'!$B$9</f>
        <v>2.3666999999999998</v>
      </c>
      <c r="I119" s="229">
        <f>'2016'!$B$10</f>
        <v>0</v>
      </c>
      <c r="J119" s="230">
        <f>'Cover sheet'!$H$60</f>
        <v>2.2693416666666701</v>
      </c>
      <c r="K119" s="301"/>
      <c r="L119" s="241">
        <f>'2016'!A128</f>
        <v>0</v>
      </c>
      <c r="M119">
        <f>'2016'!C128</f>
        <v>0</v>
      </c>
      <c r="N119">
        <f>'2016'!D128</f>
        <v>0</v>
      </c>
      <c r="O119">
        <f>'2016'!E128</f>
        <v>0</v>
      </c>
      <c r="P119">
        <f>'2016'!F128</f>
        <v>0</v>
      </c>
      <c r="Q119">
        <f>'2016'!G128</f>
        <v>0</v>
      </c>
      <c r="R119">
        <f>'2016'!H128</f>
        <v>0</v>
      </c>
      <c r="S119">
        <f>'2016'!I128</f>
        <v>0</v>
      </c>
      <c r="T119">
        <f>'2016'!J128</f>
        <v>0</v>
      </c>
      <c r="U119">
        <f>'2016'!K128</f>
        <v>0</v>
      </c>
      <c r="V119">
        <f>'2016'!L128</f>
        <v>0</v>
      </c>
      <c r="W119">
        <f>'2016'!M128</f>
        <v>0</v>
      </c>
      <c r="X119">
        <f>'2016'!N128</f>
        <v>0</v>
      </c>
      <c r="Y119">
        <f>'2016'!O128</f>
        <v>0</v>
      </c>
      <c r="Z119">
        <f>'2016'!P128</f>
        <v>0</v>
      </c>
      <c r="AA119">
        <f>'2016'!Q128</f>
        <v>0</v>
      </c>
      <c r="AB119">
        <f>'2016'!R128</f>
        <v>0</v>
      </c>
      <c r="AC119">
        <f>'2016'!S128</f>
        <v>0</v>
      </c>
      <c r="AD119">
        <f>'2016'!T128</f>
        <v>0</v>
      </c>
      <c r="AF119">
        <f t="shared" si="1"/>
        <v>1</v>
      </c>
    </row>
    <row r="120" spans="3:32">
      <c r="C120" s="229" t="str">
        <f>'2016'!$B$3</f>
        <v>Georgia</v>
      </c>
      <c r="D120" s="229">
        <f>'Cover sheet'!$D$21</f>
        <v>2016</v>
      </c>
      <c r="E120" s="229" t="str">
        <f>'2016'!$B$4</f>
        <v>Calendar Year</v>
      </c>
      <c r="F120" s="229" t="str">
        <f>'2016'!$B$7</f>
        <v>Local Currency</v>
      </c>
      <c r="G120" s="229" t="str">
        <f>'2016'!$B$8</f>
        <v>Units ( x 1)</v>
      </c>
      <c r="H120" s="230">
        <f>'2016'!$B$9</f>
        <v>2.3666999999999998</v>
      </c>
      <c r="I120" s="229">
        <f>'2016'!$B$10</f>
        <v>0</v>
      </c>
      <c r="J120" s="230">
        <f>'Cover sheet'!$H$60</f>
        <v>2.2693416666666701</v>
      </c>
      <c r="K120" s="301"/>
      <c r="L120" s="241">
        <f>'2016'!A129</f>
        <v>0</v>
      </c>
      <c r="M120">
        <f>'2016'!C129</f>
        <v>0</v>
      </c>
      <c r="N120">
        <f>'2016'!D129</f>
        <v>0</v>
      </c>
      <c r="O120">
        <f>'2016'!E129</f>
        <v>0</v>
      </c>
      <c r="P120">
        <f>'2016'!F129</f>
        <v>0</v>
      </c>
      <c r="Q120">
        <f>'2016'!G129</f>
        <v>0</v>
      </c>
      <c r="R120">
        <f>'2016'!H129</f>
        <v>0</v>
      </c>
      <c r="S120">
        <f>'2016'!I129</f>
        <v>0</v>
      </c>
      <c r="T120">
        <f>'2016'!J129</f>
        <v>0</v>
      </c>
      <c r="U120">
        <f>'2016'!K129</f>
        <v>0</v>
      </c>
      <c r="V120">
        <f>'2016'!L129</f>
        <v>0</v>
      </c>
      <c r="W120">
        <f>'2016'!M129</f>
        <v>0</v>
      </c>
      <c r="X120">
        <f>'2016'!N129</f>
        <v>0</v>
      </c>
      <c r="Y120">
        <f>'2016'!O129</f>
        <v>0</v>
      </c>
      <c r="Z120">
        <f>'2016'!P129</f>
        <v>0</v>
      </c>
      <c r="AA120">
        <f>'2016'!Q129</f>
        <v>0</v>
      </c>
      <c r="AB120">
        <f>'2016'!R129</f>
        <v>0</v>
      </c>
      <c r="AC120">
        <f>'2016'!S129</f>
        <v>0</v>
      </c>
      <c r="AD120">
        <f>'2016'!T129</f>
        <v>0</v>
      </c>
      <c r="AF120">
        <f t="shared" si="1"/>
        <v>1</v>
      </c>
    </row>
    <row r="121" spans="3:32">
      <c r="C121" s="229" t="str">
        <f>'2016'!$B$3</f>
        <v>Georgia</v>
      </c>
      <c r="D121" s="229">
        <f>'Cover sheet'!$D$21</f>
        <v>2016</v>
      </c>
      <c r="E121" s="229" t="str">
        <f>'2016'!$B$4</f>
        <v>Calendar Year</v>
      </c>
      <c r="F121" s="229" t="str">
        <f>'2016'!$B$7</f>
        <v>Local Currency</v>
      </c>
      <c r="G121" s="229" t="str">
        <f>'2016'!$B$8</f>
        <v>Units ( x 1)</v>
      </c>
      <c r="H121" s="230">
        <f>'2016'!$B$9</f>
        <v>2.3666999999999998</v>
      </c>
      <c r="I121" s="229">
        <f>'2016'!$B$10</f>
        <v>0</v>
      </c>
      <c r="J121" s="230">
        <f>'Cover sheet'!$H$60</f>
        <v>2.2693416666666701</v>
      </c>
      <c r="K121" s="301"/>
      <c r="L121" s="241">
        <f>'2016'!A130</f>
        <v>0</v>
      </c>
      <c r="M121">
        <f>'2016'!C130</f>
        <v>0</v>
      </c>
      <c r="N121">
        <f>'2016'!D130</f>
        <v>0</v>
      </c>
      <c r="O121">
        <f>'2016'!E130</f>
        <v>0</v>
      </c>
      <c r="P121">
        <f>'2016'!F130</f>
        <v>0</v>
      </c>
      <c r="Q121">
        <f>'2016'!G130</f>
        <v>0</v>
      </c>
      <c r="R121">
        <f>'2016'!H130</f>
        <v>0</v>
      </c>
      <c r="S121">
        <f>'2016'!I130</f>
        <v>0</v>
      </c>
      <c r="T121">
        <f>'2016'!J130</f>
        <v>0</v>
      </c>
      <c r="U121">
        <f>'2016'!K130</f>
        <v>0</v>
      </c>
      <c r="V121">
        <f>'2016'!L130</f>
        <v>0</v>
      </c>
      <c r="W121">
        <f>'2016'!M130</f>
        <v>0</v>
      </c>
      <c r="X121">
        <f>'2016'!N130</f>
        <v>0</v>
      </c>
      <c r="Y121">
        <f>'2016'!O130</f>
        <v>0</v>
      </c>
      <c r="Z121">
        <f>'2016'!P130</f>
        <v>0</v>
      </c>
      <c r="AA121">
        <f>'2016'!Q130</f>
        <v>0</v>
      </c>
      <c r="AB121">
        <f>'2016'!R130</f>
        <v>0</v>
      </c>
      <c r="AC121">
        <f>'2016'!S130</f>
        <v>0</v>
      </c>
      <c r="AD121">
        <f>'2016'!T130</f>
        <v>0</v>
      </c>
      <c r="AF121">
        <f t="shared" si="1"/>
        <v>1</v>
      </c>
    </row>
    <row r="122" spans="3:32">
      <c r="C122" s="229" t="str">
        <f>'2016'!$B$3</f>
        <v>Georgia</v>
      </c>
      <c r="D122" s="229">
        <f>'Cover sheet'!$D$21</f>
        <v>2016</v>
      </c>
      <c r="E122" s="229" t="str">
        <f>'2016'!$B$4</f>
        <v>Calendar Year</v>
      </c>
      <c r="F122" s="229" t="str">
        <f>'2016'!$B$7</f>
        <v>Local Currency</v>
      </c>
      <c r="G122" s="229" t="str">
        <f>'2016'!$B$8</f>
        <v>Units ( x 1)</v>
      </c>
      <c r="H122" s="230">
        <f>'2016'!$B$9</f>
        <v>2.3666999999999998</v>
      </c>
      <c r="I122" s="229">
        <f>'2016'!$B$10</f>
        <v>0</v>
      </c>
      <c r="J122" s="230">
        <f>'Cover sheet'!$H$60</f>
        <v>2.2693416666666701</v>
      </c>
      <c r="K122" s="301"/>
      <c r="L122" s="241">
        <f>'2016'!A131</f>
        <v>0</v>
      </c>
      <c r="M122">
        <f>'2016'!C131</f>
        <v>0</v>
      </c>
      <c r="N122">
        <f>'2016'!D131</f>
        <v>0</v>
      </c>
      <c r="O122">
        <f>'2016'!E131</f>
        <v>0</v>
      </c>
      <c r="P122">
        <f>'2016'!F131</f>
        <v>0</v>
      </c>
      <c r="Q122">
        <f>'2016'!G131</f>
        <v>0</v>
      </c>
      <c r="R122">
        <f>'2016'!H131</f>
        <v>0</v>
      </c>
      <c r="S122">
        <f>'2016'!I131</f>
        <v>0</v>
      </c>
      <c r="T122">
        <f>'2016'!J131</f>
        <v>0</v>
      </c>
      <c r="U122">
        <f>'2016'!K131</f>
        <v>0</v>
      </c>
      <c r="V122">
        <f>'2016'!L131</f>
        <v>0</v>
      </c>
      <c r="W122">
        <f>'2016'!M131</f>
        <v>0</v>
      </c>
      <c r="X122">
        <f>'2016'!N131</f>
        <v>0</v>
      </c>
      <c r="Y122">
        <f>'2016'!O131</f>
        <v>0</v>
      </c>
      <c r="Z122">
        <f>'2016'!P131</f>
        <v>0</v>
      </c>
      <c r="AA122">
        <f>'2016'!Q131</f>
        <v>0</v>
      </c>
      <c r="AB122">
        <f>'2016'!R131</f>
        <v>0</v>
      </c>
      <c r="AC122">
        <f>'2016'!S131</f>
        <v>0</v>
      </c>
      <c r="AD122">
        <f>'2016'!T131</f>
        <v>0</v>
      </c>
      <c r="AF122">
        <f t="shared" si="1"/>
        <v>1</v>
      </c>
    </row>
    <row r="123" spans="3:32">
      <c r="C123" s="229" t="str">
        <f>'2016'!$B$3</f>
        <v>Georgia</v>
      </c>
      <c r="D123" s="229">
        <f>'Cover sheet'!$D$21</f>
        <v>2016</v>
      </c>
      <c r="E123" s="229" t="str">
        <f>'2016'!$B$4</f>
        <v>Calendar Year</v>
      </c>
      <c r="F123" s="229" t="str">
        <f>'2016'!$B$7</f>
        <v>Local Currency</v>
      </c>
      <c r="G123" s="229" t="str">
        <f>'2016'!$B$8</f>
        <v>Units ( x 1)</v>
      </c>
      <c r="H123" s="230">
        <f>'2016'!$B$9</f>
        <v>2.3666999999999998</v>
      </c>
      <c r="I123" s="229">
        <f>'2016'!$B$10</f>
        <v>0</v>
      </c>
      <c r="J123" s="230">
        <f>'Cover sheet'!$H$60</f>
        <v>2.2693416666666701</v>
      </c>
      <c r="K123" s="301"/>
      <c r="L123" s="241">
        <f>'2016'!A132</f>
        <v>0</v>
      </c>
      <c r="M123">
        <f>'2016'!C132</f>
        <v>0</v>
      </c>
      <c r="N123">
        <f>'2016'!D132</f>
        <v>0</v>
      </c>
      <c r="O123">
        <f>'2016'!E132</f>
        <v>0</v>
      </c>
      <c r="P123">
        <f>'2016'!F132</f>
        <v>0</v>
      </c>
      <c r="Q123">
        <f>'2016'!G132</f>
        <v>0</v>
      </c>
      <c r="R123">
        <f>'2016'!H132</f>
        <v>0</v>
      </c>
      <c r="S123">
        <f>'2016'!I132</f>
        <v>0</v>
      </c>
      <c r="T123">
        <f>'2016'!J132</f>
        <v>0</v>
      </c>
      <c r="U123">
        <f>'2016'!K132</f>
        <v>0</v>
      </c>
      <c r="V123">
        <f>'2016'!L132</f>
        <v>0</v>
      </c>
      <c r="W123">
        <f>'2016'!M132</f>
        <v>0</v>
      </c>
      <c r="X123">
        <f>'2016'!N132</f>
        <v>0</v>
      </c>
      <c r="Y123">
        <f>'2016'!O132</f>
        <v>0</v>
      </c>
      <c r="Z123">
        <f>'2016'!P132</f>
        <v>0</v>
      </c>
      <c r="AA123">
        <f>'2016'!Q132</f>
        <v>0</v>
      </c>
      <c r="AB123">
        <f>'2016'!R132</f>
        <v>0</v>
      </c>
      <c r="AC123">
        <f>'2016'!S132</f>
        <v>0</v>
      </c>
      <c r="AD123">
        <f>'2016'!T132</f>
        <v>0</v>
      </c>
      <c r="AF123">
        <f t="shared" si="1"/>
        <v>1</v>
      </c>
    </row>
    <row r="124" spans="3:32">
      <c r="C124" s="229" t="str">
        <f>'2016'!$B$3</f>
        <v>Georgia</v>
      </c>
      <c r="D124" s="229">
        <f>'Cover sheet'!$D$21</f>
        <v>2016</v>
      </c>
      <c r="E124" s="229" t="str">
        <f>'2016'!$B$4</f>
        <v>Calendar Year</v>
      </c>
      <c r="F124" s="229" t="str">
        <f>'2016'!$B$7</f>
        <v>Local Currency</v>
      </c>
      <c r="G124" s="229" t="str">
        <f>'2016'!$B$8</f>
        <v>Units ( x 1)</v>
      </c>
      <c r="H124" s="230">
        <f>'2016'!$B$9</f>
        <v>2.3666999999999998</v>
      </c>
      <c r="I124" s="229">
        <f>'2016'!$B$10</f>
        <v>0</v>
      </c>
      <c r="J124" s="230">
        <f>'Cover sheet'!$H$60</f>
        <v>2.2693416666666701</v>
      </c>
      <c r="K124" s="301"/>
      <c r="L124" s="241">
        <f>'2016'!A133</f>
        <v>0</v>
      </c>
      <c r="M124">
        <f>'2016'!C133</f>
        <v>0</v>
      </c>
      <c r="N124">
        <f>'2016'!D133</f>
        <v>0</v>
      </c>
      <c r="O124">
        <f>'2016'!E133</f>
        <v>0</v>
      </c>
      <c r="P124">
        <f>'2016'!F133</f>
        <v>0</v>
      </c>
      <c r="Q124">
        <f>'2016'!G133</f>
        <v>0</v>
      </c>
      <c r="R124">
        <f>'2016'!H133</f>
        <v>0</v>
      </c>
      <c r="S124">
        <f>'2016'!I133</f>
        <v>0</v>
      </c>
      <c r="T124">
        <f>'2016'!J133</f>
        <v>0</v>
      </c>
      <c r="U124">
        <f>'2016'!K133</f>
        <v>0</v>
      </c>
      <c r="V124">
        <f>'2016'!L133</f>
        <v>0</v>
      </c>
      <c r="W124">
        <f>'2016'!M133</f>
        <v>0</v>
      </c>
      <c r="X124">
        <f>'2016'!N133</f>
        <v>0</v>
      </c>
      <c r="Y124">
        <f>'2016'!O133</f>
        <v>0</v>
      </c>
      <c r="Z124">
        <f>'2016'!P133</f>
        <v>0</v>
      </c>
      <c r="AA124">
        <f>'2016'!Q133</f>
        <v>0</v>
      </c>
      <c r="AB124">
        <f>'2016'!R133</f>
        <v>0</v>
      </c>
      <c r="AC124">
        <f>'2016'!S133</f>
        <v>0</v>
      </c>
      <c r="AD124">
        <f>'2016'!T133</f>
        <v>0</v>
      </c>
      <c r="AF124">
        <f t="shared" si="1"/>
        <v>1</v>
      </c>
    </row>
    <row r="125" spans="3:32">
      <c r="C125" s="229" t="str">
        <f>'2016'!$B$3</f>
        <v>Georgia</v>
      </c>
      <c r="D125" s="229">
        <f>'Cover sheet'!$D$21</f>
        <v>2016</v>
      </c>
      <c r="E125" s="229" t="str">
        <f>'2016'!$B$4</f>
        <v>Calendar Year</v>
      </c>
      <c r="F125" s="229" t="str">
        <f>'2016'!$B$7</f>
        <v>Local Currency</v>
      </c>
      <c r="G125" s="229" t="str">
        <f>'2016'!$B$8</f>
        <v>Units ( x 1)</v>
      </c>
      <c r="H125" s="230">
        <f>'2016'!$B$9</f>
        <v>2.3666999999999998</v>
      </c>
      <c r="I125" s="229">
        <f>'2016'!$B$10</f>
        <v>0</v>
      </c>
      <c r="J125" s="230">
        <f>'Cover sheet'!$H$60</f>
        <v>2.2693416666666701</v>
      </c>
      <c r="K125" s="301"/>
      <c r="L125" s="241">
        <f>'2016'!A134</f>
        <v>0</v>
      </c>
      <c r="M125">
        <f>'2016'!C134</f>
        <v>0</v>
      </c>
      <c r="N125">
        <f>'2016'!D134</f>
        <v>0</v>
      </c>
      <c r="O125">
        <f>'2016'!E134</f>
        <v>0</v>
      </c>
      <c r="P125">
        <f>'2016'!F134</f>
        <v>0</v>
      </c>
      <c r="Q125">
        <f>'2016'!G134</f>
        <v>0</v>
      </c>
      <c r="R125">
        <f>'2016'!H134</f>
        <v>0</v>
      </c>
      <c r="S125">
        <f>'2016'!I134</f>
        <v>0</v>
      </c>
      <c r="T125">
        <f>'2016'!J134</f>
        <v>0</v>
      </c>
      <c r="U125">
        <f>'2016'!K134</f>
        <v>0</v>
      </c>
      <c r="V125">
        <f>'2016'!L134</f>
        <v>0</v>
      </c>
      <c r="W125">
        <f>'2016'!M134</f>
        <v>0</v>
      </c>
      <c r="X125">
        <f>'2016'!N134</f>
        <v>0</v>
      </c>
      <c r="Y125">
        <f>'2016'!O134</f>
        <v>0</v>
      </c>
      <c r="Z125">
        <f>'2016'!P134</f>
        <v>0</v>
      </c>
      <c r="AA125">
        <f>'2016'!Q134</f>
        <v>0</v>
      </c>
      <c r="AB125">
        <f>'2016'!R134</f>
        <v>0</v>
      </c>
      <c r="AC125">
        <f>'2016'!S134</f>
        <v>0</v>
      </c>
      <c r="AD125">
        <f>'2016'!T134</f>
        <v>0</v>
      </c>
      <c r="AF125">
        <f t="shared" si="1"/>
        <v>1</v>
      </c>
    </row>
    <row r="126" spans="3:32">
      <c r="C126" s="229" t="str">
        <f>'2016'!$B$3</f>
        <v>Georgia</v>
      </c>
      <c r="D126" s="229">
        <f>'Cover sheet'!$D$21</f>
        <v>2016</v>
      </c>
      <c r="E126" s="229" t="str">
        <f>'2016'!$B$4</f>
        <v>Calendar Year</v>
      </c>
      <c r="F126" s="229" t="str">
        <f>'2016'!$B$7</f>
        <v>Local Currency</v>
      </c>
      <c r="G126" s="229" t="str">
        <f>'2016'!$B$8</f>
        <v>Units ( x 1)</v>
      </c>
      <c r="H126" s="230">
        <f>'2016'!$B$9</f>
        <v>2.3666999999999998</v>
      </c>
      <c r="I126" s="229">
        <f>'2016'!$B$10</f>
        <v>0</v>
      </c>
      <c r="J126" s="230">
        <f>'Cover sheet'!$H$60</f>
        <v>2.2693416666666701</v>
      </c>
      <c r="K126" s="301"/>
      <c r="L126" s="241">
        <f>'2016'!A135</f>
        <v>0</v>
      </c>
      <c r="M126">
        <f>'2016'!C135</f>
        <v>0</v>
      </c>
      <c r="N126">
        <f>'2016'!D135</f>
        <v>0</v>
      </c>
      <c r="O126">
        <f>'2016'!E135</f>
        <v>0</v>
      </c>
      <c r="P126">
        <f>'2016'!F135</f>
        <v>0</v>
      </c>
      <c r="Q126">
        <f>'2016'!G135</f>
        <v>0</v>
      </c>
      <c r="R126">
        <f>'2016'!H135</f>
        <v>0</v>
      </c>
      <c r="S126">
        <f>'2016'!I135</f>
        <v>0</v>
      </c>
      <c r="T126">
        <f>'2016'!J135</f>
        <v>0</v>
      </c>
      <c r="U126">
        <f>'2016'!K135</f>
        <v>0</v>
      </c>
      <c r="V126">
        <f>'2016'!L135</f>
        <v>0</v>
      </c>
      <c r="W126">
        <f>'2016'!M135</f>
        <v>0</v>
      </c>
      <c r="X126">
        <f>'2016'!N135</f>
        <v>0</v>
      </c>
      <c r="Y126">
        <f>'2016'!O135</f>
        <v>0</v>
      </c>
      <c r="Z126">
        <f>'2016'!P135</f>
        <v>0</v>
      </c>
      <c r="AA126">
        <f>'2016'!Q135</f>
        <v>0</v>
      </c>
      <c r="AB126">
        <f>'2016'!R135</f>
        <v>0</v>
      </c>
      <c r="AC126">
        <f>'2016'!S135</f>
        <v>0</v>
      </c>
      <c r="AD126">
        <f>'2016'!T135</f>
        <v>0</v>
      </c>
      <c r="AF126">
        <f t="shared" si="1"/>
        <v>1</v>
      </c>
    </row>
    <row r="127" spans="3:32">
      <c r="C127" s="229" t="str">
        <f>'2016'!$B$3</f>
        <v>Georgia</v>
      </c>
      <c r="D127" s="229">
        <f>'Cover sheet'!$D$21</f>
        <v>2016</v>
      </c>
      <c r="E127" s="229" t="str">
        <f>'2016'!$B$4</f>
        <v>Calendar Year</v>
      </c>
      <c r="F127" s="229" t="str">
        <f>'2016'!$B$7</f>
        <v>Local Currency</v>
      </c>
      <c r="G127" s="229" t="str">
        <f>'2016'!$B$8</f>
        <v>Units ( x 1)</v>
      </c>
      <c r="H127" s="230">
        <f>'2016'!$B$9</f>
        <v>2.3666999999999998</v>
      </c>
      <c r="I127" s="229">
        <f>'2016'!$B$10</f>
        <v>0</v>
      </c>
      <c r="J127" s="230">
        <f>'Cover sheet'!$H$60</f>
        <v>2.2693416666666701</v>
      </c>
      <c r="K127" s="301"/>
      <c r="L127" s="241">
        <f>'2016'!A136</f>
        <v>0</v>
      </c>
      <c r="M127">
        <f>'2016'!C136</f>
        <v>0</v>
      </c>
      <c r="N127">
        <f>'2016'!D136</f>
        <v>0</v>
      </c>
      <c r="O127">
        <f>'2016'!E136</f>
        <v>0</v>
      </c>
      <c r="P127">
        <f>'2016'!F136</f>
        <v>0</v>
      </c>
      <c r="Q127">
        <f>'2016'!G136</f>
        <v>0</v>
      </c>
      <c r="R127">
        <f>'2016'!H136</f>
        <v>0</v>
      </c>
      <c r="S127">
        <f>'2016'!I136</f>
        <v>0</v>
      </c>
      <c r="T127">
        <f>'2016'!J136</f>
        <v>0</v>
      </c>
      <c r="U127">
        <f>'2016'!K136</f>
        <v>0</v>
      </c>
      <c r="V127">
        <f>'2016'!L136</f>
        <v>0</v>
      </c>
      <c r="W127">
        <f>'2016'!M136</f>
        <v>0</v>
      </c>
      <c r="X127">
        <f>'2016'!N136</f>
        <v>0</v>
      </c>
      <c r="Y127">
        <f>'2016'!O136</f>
        <v>0</v>
      </c>
      <c r="Z127">
        <f>'2016'!P136</f>
        <v>0</v>
      </c>
      <c r="AA127">
        <f>'2016'!Q136</f>
        <v>0</v>
      </c>
      <c r="AB127">
        <f>'2016'!R136</f>
        <v>0</v>
      </c>
      <c r="AC127">
        <f>'2016'!S136</f>
        <v>0</v>
      </c>
      <c r="AD127">
        <f>'2016'!T136</f>
        <v>0</v>
      </c>
      <c r="AF127">
        <f t="shared" si="1"/>
        <v>1</v>
      </c>
    </row>
    <row r="128" spans="3:32">
      <c r="C128" s="229" t="str">
        <f>'2016'!$B$3</f>
        <v>Georgia</v>
      </c>
      <c r="D128" s="229">
        <f>'Cover sheet'!$D$21</f>
        <v>2016</v>
      </c>
      <c r="E128" s="229" t="str">
        <f>'2016'!$B$4</f>
        <v>Calendar Year</v>
      </c>
      <c r="F128" s="229" t="str">
        <f>'2016'!$B$7</f>
        <v>Local Currency</v>
      </c>
      <c r="G128" s="229" t="str">
        <f>'2016'!$B$8</f>
        <v>Units ( x 1)</v>
      </c>
      <c r="H128" s="230">
        <f>'2016'!$B$9</f>
        <v>2.3666999999999998</v>
      </c>
      <c r="I128" s="229">
        <f>'2016'!$B$10</f>
        <v>0</v>
      </c>
      <c r="J128" s="230">
        <f>'Cover sheet'!$H$60</f>
        <v>2.2693416666666701</v>
      </c>
      <c r="K128" s="301"/>
      <c r="L128" s="241">
        <f>'2016'!A137</f>
        <v>0</v>
      </c>
      <c r="M128">
        <f>'2016'!C137</f>
        <v>0</v>
      </c>
      <c r="N128">
        <f>'2016'!D137</f>
        <v>0</v>
      </c>
      <c r="O128">
        <f>'2016'!E137</f>
        <v>0</v>
      </c>
      <c r="P128">
        <f>'2016'!F137</f>
        <v>0</v>
      </c>
      <c r="Q128">
        <f>'2016'!G137</f>
        <v>0</v>
      </c>
      <c r="R128">
        <f>'2016'!H137</f>
        <v>0</v>
      </c>
      <c r="S128">
        <f>'2016'!I137</f>
        <v>0</v>
      </c>
      <c r="T128">
        <f>'2016'!J137</f>
        <v>0</v>
      </c>
      <c r="U128">
        <f>'2016'!K137</f>
        <v>0</v>
      </c>
      <c r="V128">
        <f>'2016'!L137</f>
        <v>0</v>
      </c>
      <c r="W128">
        <f>'2016'!M137</f>
        <v>0</v>
      </c>
      <c r="X128">
        <f>'2016'!N137</f>
        <v>0</v>
      </c>
      <c r="Y128">
        <f>'2016'!O137</f>
        <v>0</v>
      </c>
      <c r="Z128">
        <f>'2016'!P137</f>
        <v>0</v>
      </c>
      <c r="AA128">
        <f>'2016'!Q137</f>
        <v>0</v>
      </c>
      <c r="AB128">
        <f>'2016'!R137</f>
        <v>0</v>
      </c>
      <c r="AC128">
        <f>'2016'!S137</f>
        <v>0</v>
      </c>
      <c r="AD128">
        <f>'2016'!T137</f>
        <v>0</v>
      </c>
      <c r="AF128">
        <f t="shared" si="1"/>
        <v>1</v>
      </c>
    </row>
    <row r="129" spans="3:32">
      <c r="C129" s="229" t="str">
        <f>'2016'!$B$3</f>
        <v>Georgia</v>
      </c>
      <c r="D129" s="229">
        <f>'Cover sheet'!$D$21</f>
        <v>2016</v>
      </c>
      <c r="E129" s="229" t="str">
        <f>'2016'!$B$4</f>
        <v>Calendar Year</v>
      </c>
      <c r="F129" s="229" t="str">
        <f>'2016'!$B$7</f>
        <v>Local Currency</v>
      </c>
      <c r="G129" s="229" t="str">
        <f>'2016'!$B$8</f>
        <v>Units ( x 1)</v>
      </c>
      <c r="H129" s="230">
        <f>'2016'!$B$9</f>
        <v>2.3666999999999998</v>
      </c>
      <c r="I129" s="229">
        <f>'2016'!$B$10</f>
        <v>0</v>
      </c>
      <c r="J129" s="230">
        <f>'Cover sheet'!$H$60</f>
        <v>2.2693416666666701</v>
      </c>
      <c r="K129" s="301"/>
      <c r="L129" s="241">
        <f>'2016'!A138</f>
        <v>0</v>
      </c>
      <c r="M129">
        <f>'2016'!C138</f>
        <v>0</v>
      </c>
      <c r="N129">
        <f>'2016'!D138</f>
        <v>0</v>
      </c>
      <c r="O129">
        <f>'2016'!E138</f>
        <v>0</v>
      </c>
      <c r="P129">
        <f>'2016'!F138</f>
        <v>0</v>
      </c>
      <c r="Q129">
        <f>'2016'!G138</f>
        <v>0</v>
      </c>
      <c r="R129">
        <f>'2016'!H138</f>
        <v>0</v>
      </c>
      <c r="S129">
        <f>'2016'!I138</f>
        <v>0</v>
      </c>
      <c r="T129">
        <f>'2016'!J138</f>
        <v>0</v>
      </c>
      <c r="U129">
        <f>'2016'!K138</f>
        <v>0</v>
      </c>
      <c r="V129">
        <f>'2016'!L138</f>
        <v>0</v>
      </c>
      <c r="W129">
        <f>'2016'!M138</f>
        <v>0</v>
      </c>
      <c r="X129">
        <f>'2016'!N138</f>
        <v>0</v>
      </c>
      <c r="Y129">
        <f>'2016'!O138</f>
        <v>0</v>
      </c>
      <c r="Z129">
        <f>'2016'!P138</f>
        <v>0</v>
      </c>
      <c r="AA129">
        <f>'2016'!Q138</f>
        <v>0</v>
      </c>
      <c r="AB129">
        <f>'2016'!R138</f>
        <v>0</v>
      </c>
      <c r="AC129">
        <f>'2016'!S138</f>
        <v>0</v>
      </c>
      <c r="AD129">
        <f>'2016'!T138</f>
        <v>0</v>
      </c>
      <c r="AF129">
        <f t="shared" si="1"/>
        <v>1</v>
      </c>
    </row>
    <row r="130" spans="3:32">
      <c r="C130" s="229" t="str">
        <f>'2016'!$B$3</f>
        <v>Georgia</v>
      </c>
      <c r="D130" s="229">
        <f>'Cover sheet'!$D$21</f>
        <v>2016</v>
      </c>
      <c r="E130" s="229" t="str">
        <f>'2016'!$B$4</f>
        <v>Calendar Year</v>
      </c>
      <c r="F130" s="229" t="str">
        <f>'2016'!$B$7</f>
        <v>Local Currency</v>
      </c>
      <c r="G130" s="229" t="str">
        <f>'2016'!$B$8</f>
        <v>Units ( x 1)</v>
      </c>
      <c r="H130" s="230">
        <f>'2016'!$B$9</f>
        <v>2.3666999999999998</v>
      </c>
      <c r="I130" s="229">
        <f>'2016'!$B$10</f>
        <v>0</v>
      </c>
      <c r="J130" s="230">
        <f>'Cover sheet'!$H$60</f>
        <v>2.2693416666666701</v>
      </c>
      <c r="K130" s="301"/>
      <c r="L130" s="241">
        <f>'2016'!A139</f>
        <v>0</v>
      </c>
      <c r="M130">
        <f>'2016'!C139</f>
        <v>0</v>
      </c>
      <c r="N130">
        <f>'2016'!D139</f>
        <v>0</v>
      </c>
      <c r="O130">
        <f>'2016'!E139</f>
        <v>0</v>
      </c>
      <c r="P130">
        <f>'2016'!F139</f>
        <v>0</v>
      </c>
      <c r="Q130">
        <f>'2016'!G139</f>
        <v>0</v>
      </c>
      <c r="R130">
        <f>'2016'!H139</f>
        <v>0</v>
      </c>
      <c r="S130">
        <f>'2016'!I139</f>
        <v>0</v>
      </c>
      <c r="T130">
        <f>'2016'!J139</f>
        <v>0</v>
      </c>
      <c r="U130">
        <f>'2016'!K139</f>
        <v>0</v>
      </c>
      <c r="V130">
        <f>'2016'!L139</f>
        <v>0</v>
      </c>
      <c r="W130">
        <f>'2016'!M139</f>
        <v>0</v>
      </c>
      <c r="X130">
        <f>'2016'!N139</f>
        <v>0</v>
      </c>
      <c r="Y130">
        <f>'2016'!O139</f>
        <v>0</v>
      </c>
      <c r="Z130">
        <f>'2016'!P139</f>
        <v>0</v>
      </c>
      <c r="AA130">
        <f>'2016'!Q139</f>
        <v>0</v>
      </c>
      <c r="AB130">
        <f>'2016'!R139</f>
        <v>0</v>
      </c>
      <c r="AC130">
        <f>'2016'!S139</f>
        <v>0</v>
      </c>
      <c r="AD130">
        <f>'2016'!T139</f>
        <v>0</v>
      </c>
      <c r="AF130">
        <f t="shared" si="1"/>
        <v>1</v>
      </c>
    </row>
    <row r="131" spans="3:32">
      <c r="C131" s="229" t="str">
        <f>'2016'!$B$3</f>
        <v>Georgia</v>
      </c>
      <c r="D131" s="229">
        <f>'Cover sheet'!$D$21</f>
        <v>2016</v>
      </c>
      <c r="E131" s="229" t="str">
        <f>'2016'!$B$4</f>
        <v>Calendar Year</v>
      </c>
      <c r="F131" s="229" t="str">
        <f>'2016'!$B$7</f>
        <v>Local Currency</v>
      </c>
      <c r="G131" s="229" t="str">
        <f>'2016'!$B$8</f>
        <v>Units ( x 1)</v>
      </c>
      <c r="H131" s="230">
        <f>'2016'!$B$9</f>
        <v>2.3666999999999998</v>
      </c>
      <c r="I131" s="229">
        <f>'2016'!$B$10</f>
        <v>0</v>
      </c>
      <c r="J131" s="230">
        <f>'Cover sheet'!$H$60</f>
        <v>2.2693416666666701</v>
      </c>
      <c r="K131" s="301"/>
      <c r="L131" s="241">
        <f>'2016'!A140</f>
        <v>0</v>
      </c>
      <c r="M131">
        <f>'2016'!C140</f>
        <v>0</v>
      </c>
      <c r="N131">
        <f>'2016'!D140</f>
        <v>0</v>
      </c>
      <c r="O131">
        <f>'2016'!E140</f>
        <v>0</v>
      </c>
      <c r="P131">
        <f>'2016'!F140</f>
        <v>0</v>
      </c>
      <c r="Q131">
        <f>'2016'!G140</f>
        <v>0</v>
      </c>
      <c r="R131">
        <f>'2016'!H140</f>
        <v>0</v>
      </c>
      <c r="S131">
        <f>'2016'!I140</f>
        <v>0</v>
      </c>
      <c r="T131">
        <f>'2016'!J140</f>
        <v>0</v>
      </c>
      <c r="U131">
        <f>'2016'!K140</f>
        <v>0</v>
      </c>
      <c r="V131">
        <f>'2016'!L140</f>
        <v>0</v>
      </c>
      <c r="W131">
        <f>'2016'!M140</f>
        <v>0</v>
      </c>
      <c r="X131">
        <f>'2016'!N140</f>
        <v>0</v>
      </c>
      <c r="Y131">
        <f>'2016'!O140</f>
        <v>0</v>
      </c>
      <c r="Z131">
        <f>'2016'!P140</f>
        <v>0</v>
      </c>
      <c r="AA131">
        <f>'2016'!Q140</f>
        <v>0</v>
      </c>
      <c r="AB131">
        <f>'2016'!R140</f>
        <v>0</v>
      </c>
      <c r="AC131">
        <f>'2016'!S140</f>
        <v>0</v>
      </c>
      <c r="AD131">
        <f>'2016'!T140</f>
        <v>0</v>
      </c>
      <c r="AF131">
        <f t="shared" si="1"/>
        <v>1</v>
      </c>
    </row>
    <row r="132" spans="3:32" ht="45">
      <c r="C132" s="229" t="str">
        <f>'2015'!$B$3</f>
        <v>Georgia</v>
      </c>
      <c r="D132" s="229">
        <f>'Cover sheet'!$D$22</f>
        <v>2015</v>
      </c>
      <c r="E132" s="229">
        <f>'2015'!$B$4</f>
        <v>0</v>
      </c>
      <c r="F132" s="229">
        <f>'2015'!$B$7</f>
        <v>0</v>
      </c>
      <c r="G132" s="229">
        <f>'2015'!$B$8</f>
        <v>0</v>
      </c>
      <c r="H132" s="230">
        <f>'2015'!$B$9</f>
        <v>0</v>
      </c>
      <c r="I132" s="229">
        <f>'2015'!$B$10</f>
        <v>0</v>
      </c>
      <c r="J132" s="230"/>
      <c r="K132" s="297" t="s">
        <v>655</v>
      </c>
      <c r="L132" s="241">
        <v>1</v>
      </c>
      <c r="M132">
        <f>'2015'!C15</f>
        <v>0</v>
      </c>
      <c r="N132" s="288">
        <f>'2015'!D15</f>
        <v>0</v>
      </c>
      <c r="O132" s="288">
        <f>'2015'!E15</f>
        <v>0</v>
      </c>
      <c r="P132" s="288">
        <f>'2015'!F15</f>
        <v>0</v>
      </c>
      <c r="Q132" s="288">
        <f>'2015'!G15</f>
        <v>0</v>
      </c>
      <c r="R132" s="288">
        <f>'2015'!H15</f>
        <v>0</v>
      </c>
      <c r="S132" s="288">
        <f>'2015'!I15</f>
        <v>0</v>
      </c>
      <c r="T132" s="288">
        <f>'2015'!J15</f>
        <v>0</v>
      </c>
      <c r="U132" s="288">
        <f>'2015'!K15</f>
        <v>0</v>
      </c>
      <c r="V132" s="288">
        <f>'2015'!L15</f>
        <v>0</v>
      </c>
      <c r="W132" s="288">
        <f>'2015'!M15</f>
        <v>0</v>
      </c>
      <c r="X132" s="288">
        <f>'2015'!N15</f>
        <v>0</v>
      </c>
      <c r="Y132" s="288">
        <f>'2015'!O15</f>
        <v>0</v>
      </c>
      <c r="Z132" s="288">
        <f>'2015'!P15</f>
        <v>0</v>
      </c>
      <c r="AA132" s="288">
        <f>'2015'!Q15</f>
        <v>0</v>
      </c>
      <c r="AB132" s="288">
        <f>'2015'!R15</f>
        <v>0</v>
      </c>
      <c r="AC132" s="288">
        <f>'2015'!S15</f>
        <v>0</v>
      </c>
      <c r="AD132" s="288">
        <f>'2015'!T15</f>
        <v>0</v>
      </c>
      <c r="AF132">
        <f t="shared" si="1"/>
        <v>1</v>
      </c>
    </row>
    <row r="133" spans="3:32" ht="30">
      <c r="C133" s="229" t="str">
        <f>'2015'!$B$3</f>
        <v>Georgia</v>
      </c>
      <c r="D133" s="229">
        <f>'Cover sheet'!$D$22</f>
        <v>2015</v>
      </c>
      <c r="E133" s="229">
        <f>'2015'!$B$4</f>
        <v>0</v>
      </c>
      <c r="F133" s="229">
        <f>'2015'!$B$7</f>
        <v>0</v>
      </c>
      <c r="G133" s="229">
        <f>'2015'!$B$8</f>
        <v>0</v>
      </c>
      <c r="H133" s="230">
        <f>'2015'!$B$9</f>
        <v>0</v>
      </c>
      <c r="I133" s="229">
        <f>'2015'!$B$10</f>
        <v>0</v>
      </c>
      <c r="J133" s="232"/>
      <c r="K133" s="298" t="s">
        <v>656</v>
      </c>
      <c r="L133" s="241">
        <v>1.1000000000000001</v>
      </c>
      <c r="M133" s="288">
        <f>'2015'!C16</f>
        <v>0</v>
      </c>
      <c r="N133" s="288">
        <f>'2015'!D16</f>
        <v>0</v>
      </c>
      <c r="O133" s="288">
        <f>'2015'!E16</f>
        <v>0</v>
      </c>
      <c r="P133" s="288">
        <f>'2015'!F16</f>
        <v>0</v>
      </c>
      <c r="Q133" s="288">
        <f>'2015'!G16</f>
        <v>0</v>
      </c>
      <c r="R133" s="288">
        <f>'2015'!H16</f>
        <v>0</v>
      </c>
      <c r="S133" s="288">
        <f>'2015'!I16</f>
        <v>0</v>
      </c>
      <c r="T133" s="288">
        <f>'2015'!J16</f>
        <v>0</v>
      </c>
      <c r="U133" s="288">
        <f>'2015'!K16</f>
        <v>0</v>
      </c>
      <c r="V133" s="288">
        <f>'2015'!L16</f>
        <v>0</v>
      </c>
      <c r="W133" s="288">
        <f>'2015'!M16</f>
        <v>0</v>
      </c>
      <c r="X133" s="288">
        <f>'2015'!N16</f>
        <v>0</v>
      </c>
      <c r="Y133" s="288">
        <f>'2015'!O16</f>
        <v>0</v>
      </c>
      <c r="Z133" s="288">
        <f>'2015'!P16</f>
        <v>0</v>
      </c>
      <c r="AA133" s="288">
        <f>'2015'!Q16</f>
        <v>0</v>
      </c>
      <c r="AB133" s="288">
        <f>'2015'!R16</f>
        <v>0</v>
      </c>
      <c r="AC133" s="288">
        <f>'2015'!S16</f>
        <v>0</v>
      </c>
      <c r="AD133" s="288">
        <f>'2015'!T16</f>
        <v>0</v>
      </c>
      <c r="AF133">
        <f t="shared" si="1"/>
        <v>1</v>
      </c>
    </row>
    <row r="134" spans="3:32" ht="30">
      <c r="C134" s="229" t="str">
        <f>'2015'!$B$3</f>
        <v>Georgia</v>
      </c>
      <c r="D134" s="229">
        <f>'Cover sheet'!$D$22</f>
        <v>2015</v>
      </c>
      <c r="E134" s="229">
        <f>'2015'!$B$4</f>
        <v>0</v>
      </c>
      <c r="F134" s="229">
        <f>'2015'!$B$7</f>
        <v>0</v>
      </c>
      <c r="G134" s="229">
        <f>'2015'!$B$8</f>
        <v>0</v>
      </c>
      <c r="H134" s="230">
        <f>'2015'!$B$9</f>
        <v>0</v>
      </c>
      <c r="I134" s="229">
        <f>'2015'!$B$10</f>
        <v>0</v>
      </c>
      <c r="J134" s="232"/>
      <c r="K134" s="293" t="s">
        <v>841</v>
      </c>
      <c r="L134" s="241" t="s">
        <v>846</v>
      </c>
      <c r="M134" s="288">
        <f>'2015'!C17</f>
        <v>0</v>
      </c>
      <c r="N134" s="288">
        <f>'2015'!D17</f>
        <v>0</v>
      </c>
      <c r="O134" s="288">
        <f>'2015'!E17</f>
        <v>0</v>
      </c>
      <c r="P134" s="288">
        <f>'2015'!F17</f>
        <v>0</v>
      </c>
      <c r="Q134" s="288">
        <f>'2015'!G17</f>
        <v>0</v>
      </c>
      <c r="R134" s="288">
        <f>'2015'!H17</f>
        <v>0</v>
      </c>
      <c r="S134" s="288">
        <f>'2015'!I17</f>
        <v>0</v>
      </c>
      <c r="T134" s="288">
        <f>'2015'!J17</f>
        <v>0</v>
      </c>
      <c r="U134" s="288">
        <f>'2015'!K17</f>
        <v>0</v>
      </c>
      <c r="V134" s="288">
        <f>'2015'!L17</f>
        <v>0</v>
      </c>
      <c r="W134" s="288">
        <f>'2015'!M17</f>
        <v>0</v>
      </c>
      <c r="X134" s="288">
        <f>'2015'!N17</f>
        <v>0</v>
      </c>
      <c r="Y134" s="288">
        <f>'2015'!O17</f>
        <v>0</v>
      </c>
      <c r="Z134" s="288">
        <f>'2015'!P17</f>
        <v>0</v>
      </c>
      <c r="AA134" s="288">
        <f>'2015'!Q17</f>
        <v>0</v>
      </c>
      <c r="AB134" s="288">
        <f>'2015'!R17</f>
        <v>0</v>
      </c>
      <c r="AC134" s="288">
        <f>'2015'!S17</f>
        <v>0</v>
      </c>
      <c r="AD134" s="288">
        <f>'2015'!T17</f>
        <v>0</v>
      </c>
      <c r="AF134">
        <f t="shared" si="1"/>
        <v>1</v>
      </c>
    </row>
    <row r="135" spans="3:32" ht="30">
      <c r="C135" s="229" t="str">
        <f>'2015'!$B$3</f>
        <v>Georgia</v>
      </c>
      <c r="D135" s="229">
        <f>'Cover sheet'!$D$22</f>
        <v>2015</v>
      </c>
      <c r="E135" s="229">
        <f>'2015'!$B$4</f>
        <v>0</v>
      </c>
      <c r="F135" s="229">
        <f>'2015'!$B$7</f>
        <v>0</v>
      </c>
      <c r="G135" s="229">
        <f>'2015'!$B$8</f>
        <v>0</v>
      </c>
      <c r="H135" s="230">
        <f>'2015'!$B$9</f>
        <v>0</v>
      </c>
      <c r="I135" s="229">
        <f>'2015'!$B$10</f>
        <v>0</v>
      </c>
      <c r="J135" s="232"/>
      <c r="K135" s="293" t="s">
        <v>853</v>
      </c>
      <c r="L135" s="241" t="s">
        <v>847</v>
      </c>
      <c r="M135" s="288">
        <f>'2015'!C18</f>
        <v>0</v>
      </c>
      <c r="N135" s="288">
        <f>'2015'!D18</f>
        <v>0</v>
      </c>
      <c r="O135" s="288">
        <f>'2015'!E18</f>
        <v>0</v>
      </c>
      <c r="P135" s="288">
        <f>'2015'!F18</f>
        <v>0</v>
      </c>
      <c r="Q135" s="288">
        <f>'2015'!G18</f>
        <v>0</v>
      </c>
      <c r="R135" s="288">
        <f>'2015'!H18</f>
        <v>0</v>
      </c>
      <c r="S135" s="288">
        <f>'2015'!I18</f>
        <v>0</v>
      </c>
      <c r="T135" s="288">
        <f>'2015'!J18</f>
        <v>0</v>
      </c>
      <c r="U135" s="288">
        <f>'2015'!K18</f>
        <v>0</v>
      </c>
      <c r="V135" s="288">
        <f>'2015'!L18</f>
        <v>0</v>
      </c>
      <c r="W135" s="288">
        <f>'2015'!M18</f>
        <v>0</v>
      </c>
      <c r="X135" s="288">
        <f>'2015'!N18</f>
        <v>0</v>
      </c>
      <c r="Y135" s="288">
        <f>'2015'!O18</f>
        <v>0</v>
      </c>
      <c r="Z135" s="288">
        <f>'2015'!P18</f>
        <v>0</v>
      </c>
      <c r="AA135" s="288">
        <f>'2015'!Q18</f>
        <v>0</v>
      </c>
      <c r="AB135" s="288">
        <f>'2015'!R18</f>
        <v>0</v>
      </c>
      <c r="AC135" s="288">
        <f>'2015'!S18</f>
        <v>0</v>
      </c>
      <c r="AD135" s="288">
        <f>'2015'!T18</f>
        <v>0</v>
      </c>
      <c r="AF135">
        <f t="shared" ref="AF135:AF198" si="2">IF((Q135+V135+AC135)=AD135,1,0)</f>
        <v>1</v>
      </c>
    </row>
    <row r="136" spans="3:32" ht="30">
      <c r="C136" s="229" t="str">
        <f>'2015'!$B$3</f>
        <v>Georgia</v>
      </c>
      <c r="D136" s="229">
        <f>'Cover sheet'!$D$22</f>
        <v>2015</v>
      </c>
      <c r="E136" s="229">
        <f>'2015'!$B$4</f>
        <v>0</v>
      </c>
      <c r="F136" s="229">
        <f>'2015'!$B$7</f>
        <v>0</v>
      </c>
      <c r="G136" s="229">
        <f>'2015'!$B$8</f>
        <v>0</v>
      </c>
      <c r="H136" s="230">
        <f>'2015'!$B$9</f>
        <v>0</v>
      </c>
      <c r="I136" s="229">
        <f>'2015'!$B$10</f>
        <v>0</v>
      </c>
      <c r="J136" s="232"/>
      <c r="K136" s="293" t="s">
        <v>843</v>
      </c>
      <c r="L136" s="241" t="s">
        <v>848</v>
      </c>
      <c r="M136" s="288">
        <f>'2015'!C19</f>
        <v>0</v>
      </c>
      <c r="N136" s="288">
        <f>'2015'!D19</f>
        <v>0</v>
      </c>
      <c r="O136" s="288">
        <f>'2015'!E19</f>
        <v>0</v>
      </c>
      <c r="P136" s="288">
        <f>'2015'!F19</f>
        <v>0</v>
      </c>
      <c r="Q136" s="288">
        <f>'2015'!G19</f>
        <v>0</v>
      </c>
      <c r="R136" s="288">
        <f>'2015'!H19</f>
        <v>0</v>
      </c>
      <c r="S136" s="288">
        <f>'2015'!I19</f>
        <v>0</v>
      </c>
      <c r="T136" s="288">
        <f>'2015'!J19</f>
        <v>0</v>
      </c>
      <c r="U136" s="288">
        <f>'2015'!K19</f>
        <v>0</v>
      </c>
      <c r="V136" s="288">
        <f>'2015'!L19</f>
        <v>0</v>
      </c>
      <c r="W136" s="288">
        <f>'2015'!M19</f>
        <v>0</v>
      </c>
      <c r="X136" s="288">
        <f>'2015'!N19</f>
        <v>0</v>
      </c>
      <c r="Y136" s="288">
        <f>'2015'!O19</f>
        <v>0</v>
      </c>
      <c r="Z136" s="288">
        <f>'2015'!P19</f>
        <v>0</v>
      </c>
      <c r="AA136" s="288">
        <f>'2015'!Q19</f>
        <v>0</v>
      </c>
      <c r="AB136" s="288">
        <f>'2015'!R19</f>
        <v>0</v>
      </c>
      <c r="AC136" s="288">
        <f>'2015'!S19</f>
        <v>0</v>
      </c>
      <c r="AD136" s="288">
        <f>'2015'!T19</f>
        <v>0</v>
      </c>
      <c r="AF136">
        <f t="shared" si="2"/>
        <v>1</v>
      </c>
    </row>
    <row r="137" spans="3:32" ht="45">
      <c r="C137" s="229" t="str">
        <f>'2015'!$B$3</f>
        <v>Georgia</v>
      </c>
      <c r="D137" s="229">
        <f>'Cover sheet'!$D$22</f>
        <v>2015</v>
      </c>
      <c r="E137" s="229">
        <f>'2015'!$B$4</f>
        <v>0</v>
      </c>
      <c r="F137" s="229">
        <f>'2015'!$B$7</f>
        <v>0</v>
      </c>
      <c r="G137" s="229">
        <f>'2015'!$B$8</f>
        <v>0</v>
      </c>
      <c r="H137" s="230">
        <f>'2015'!$B$9</f>
        <v>0</v>
      </c>
      <c r="I137" s="229">
        <f>'2015'!$B$10</f>
        <v>0</v>
      </c>
      <c r="J137" s="232"/>
      <c r="K137" s="298" t="s">
        <v>668</v>
      </c>
      <c r="L137" s="241">
        <v>1.2</v>
      </c>
      <c r="M137" s="288">
        <f>'2015'!C20</f>
        <v>0</v>
      </c>
      <c r="N137" s="288">
        <f>'2015'!D20</f>
        <v>0</v>
      </c>
      <c r="O137" s="288">
        <f>'2015'!E20</f>
        <v>0</v>
      </c>
      <c r="P137" s="288">
        <f>'2015'!F20</f>
        <v>0</v>
      </c>
      <c r="Q137" s="288">
        <f>'2015'!G20</f>
        <v>0</v>
      </c>
      <c r="R137" s="288">
        <f>'2015'!H20</f>
        <v>0</v>
      </c>
      <c r="S137" s="288">
        <f>'2015'!I20</f>
        <v>0</v>
      </c>
      <c r="T137" s="288">
        <f>'2015'!J20</f>
        <v>0</v>
      </c>
      <c r="U137" s="288">
        <f>'2015'!K20</f>
        <v>0</v>
      </c>
      <c r="V137" s="288">
        <f>'2015'!L20</f>
        <v>0</v>
      </c>
      <c r="W137" s="288">
        <f>'2015'!M20</f>
        <v>0</v>
      </c>
      <c r="X137" s="288">
        <f>'2015'!N20</f>
        <v>0</v>
      </c>
      <c r="Y137" s="288">
        <f>'2015'!O20</f>
        <v>0</v>
      </c>
      <c r="Z137" s="288">
        <f>'2015'!P20</f>
        <v>0</v>
      </c>
      <c r="AA137" s="288">
        <f>'2015'!Q20</f>
        <v>0</v>
      </c>
      <c r="AB137" s="288">
        <f>'2015'!R20</f>
        <v>0</v>
      </c>
      <c r="AC137" s="288">
        <f>'2015'!S20</f>
        <v>0</v>
      </c>
      <c r="AD137" s="288">
        <f>'2015'!T20</f>
        <v>0</v>
      </c>
      <c r="AF137">
        <f t="shared" si="2"/>
        <v>1</v>
      </c>
    </row>
    <row r="138" spans="3:32" ht="30">
      <c r="C138" s="229" t="str">
        <f>'2015'!$B$3</f>
        <v>Georgia</v>
      </c>
      <c r="D138" s="229">
        <f>'Cover sheet'!$D$22</f>
        <v>2015</v>
      </c>
      <c r="E138" s="229">
        <f>'2015'!$B$4</f>
        <v>0</v>
      </c>
      <c r="F138" s="229">
        <f>'2015'!$B$7</f>
        <v>0</v>
      </c>
      <c r="G138" s="229">
        <f>'2015'!$B$8</f>
        <v>0</v>
      </c>
      <c r="H138" s="230">
        <f>'2015'!$B$9</f>
        <v>0</v>
      </c>
      <c r="I138" s="229">
        <f>'2015'!$B$10</f>
        <v>0</v>
      </c>
      <c r="J138" s="232"/>
      <c r="K138" s="298" t="s">
        <v>854</v>
      </c>
      <c r="L138" s="241" t="s">
        <v>849</v>
      </c>
      <c r="M138" s="288">
        <f>'2015'!C21</f>
        <v>0</v>
      </c>
      <c r="N138" s="288">
        <f>'2015'!D21</f>
        <v>0</v>
      </c>
      <c r="O138" s="288">
        <f>'2015'!E21</f>
        <v>0</v>
      </c>
      <c r="P138" s="288">
        <f>'2015'!F21</f>
        <v>0</v>
      </c>
      <c r="Q138" s="288">
        <f>'2015'!G21</f>
        <v>0</v>
      </c>
      <c r="R138" s="288">
        <f>'2015'!H21</f>
        <v>0</v>
      </c>
      <c r="S138" s="288">
        <f>'2015'!I21</f>
        <v>0</v>
      </c>
      <c r="T138" s="288">
        <f>'2015'!J21</f>
        <v>0</v>
      </c>
      <c r="U138" s="288">
        <f>'2015'!K21</f>
        <v>0</v>
      </c>
      <c r="V138" s="288">
        <f>'2015'!L21</f>
        <v>0</v>
      </c>
      <c r="W138" s="288">
        <f>'2015'!M21</f>
        <v>0</v>
      </c>
      <c r="X138" s="288">
        <f>'2015'!N21</f>
        <v>0</v>
      </c>
      <c r="Y138" s="288">
        <f>'2015'!O21</f>
        <v>0</v>
      </c>
      <c r="Z138" s="288">
        <f>'2015'!P21</f>
        <v>0</v>
      </c>
      <c r="AA138" s="288">
        <f>'2015'!Q21</f>
        <v>0</v>
      </c>
      <c r="AB138" s="288">
        <f>'2015'!R21</f>
        <v>0</v>
      </c>
      <c r="AC138" s="288">
        <f>'2015'!S21</f>
        <v>0</v>
      </c>
      <c r="AD138" s="288">
        <f>'2015'!T21</f>
        <v>0</v>
      </c>
      <c r="AF138">
        <f t="shared" si="2"/>
        <v>1</v>
      </c>
    </row>
    <row r="139" spans="3:32">
      <c r="C139" s="229" t="str">
        <f>'2015'!$B$3</f>
        <v>Georgia</v>
      </c>
      <c r="D139" s="229">
        <f>'Cover sheet'!$D$22</f>
        <v>2015</v>
      </c>
      <c r="E139" s="229">
        <f>'2015'!$B$4</f>
        <v>0</v>
      </c>
      <c r="F139" s="229">
        <f>'2015'!$B$7</f>
        <v>0</v>
      </c>
      <c r="G139" s="229">
        <f>'2015'!$B$8</f>
        <v>0</v>
      </c>
      <c r="H139" s="230">
        <f>'2015'!$B$9</f>
        <v>0</v>
      </c>
      <c r="I139" s="229">
        <f>'2015'!$B$10</f>
        <v>0</v>
      </c>
      <c r="J139" s="232"/>
      <c r="K139" s="293" t="s">
        <v>855</v>
      </c>
      <c r="L139" s="241" t="s">
        <v>850</v>
      </c>
      <c r="M139" s="288">
        <f>'2015'!C22</f>
        <v>0</v>
      </c>
      <c r="N139" s="288">
        <f>'2015'!D22</f>
        <v>0</v>
      </c>
      <c r="O139" s="288">
        <f>'2015'!E22</f>
        <v>0</v>
      </c>
      <c r="P139" s="288">
        <f>'2015'!F22</f>
        <v>0</v>
      </c>
      <c r="Q139" s="288">
        <f>'2015'!G22</f>
        <v>0</v>
      </c>
      <c r="R139" s="288">
        <f>'2015'!H22</f>
        <v>0</v>
      </c>
      <c r="S139" s="288">
        <f>'2015'!I22</f>
        <v>0</v>
      </c>
      <c r="T139" s="288">
        <f>'2015'!J22</f>
        <v>0</v>
      </c>
      <c r="U139" s="288">
        <f>'2015'!K22</f>
        <v>0</v>
      </c>
      <c r="V139" s="288">
        <f>'2015'!L22</f>
        <v>0</v>
      </c>
      <c r="W139" s="288">
        <f>'2015'!M22</f>
        <v>0</v>
      </c>
      <c r="X139" s="288">
        <f>'2015'!N22</f>
        <v>0</v>
      </c>
      <c r="Y139" s="288">
        <f>'2015'!O22</f>
        <v>0</v>
      </c>
      <c r="Z139" s="288">
        <f>'2015'!P22</f>
        <v>0</v>
      </c>
      <c r="AA139" s="288">
        <f>'2015'!Q22</f>
        <v>0</v>
      </c>
      <c r="AB139" s="288">
        <f>'2015'!R22</f>
        <v>0</v>
      </c>
      <c r="AC139" s="288">
        <f>'2015'!S22</f>
        <v>0</v>
      </c>
      <c r="AD139" s="288">
        <f>'2015'!T22</f>
        <v>0</v>
      </c>
      <c r="AF139">
        <f t="shared" si="2"/>
        <v>1</v>
      </c>
    </row>
    <row r="140" spans="3:32" ht="30">
      <c r="C140" s="229" t="str">
        <f>'2015'!$B$3</f>
        <v>Georgia</v>
      </c>
      <c r="D140" s="229">
        <f>'Cover sheet'!$D$22</f>
        <v>2015</v>
      </c>
      <c r="E140" s="229">
        <f>'2015'!$B$4</f>
        <v>0</v>
      </c>
      <c r="F140" s="229">
        <f>'2015'!$B$7</f>
        <v>0</v>
      </c>
      <c r="G140" s="229">
        <f>'2015'!$B$8</f>
        <v>0</v>
      </c>
      <c r="H140" s="230">
        <f>'2015'!$B$9</f>
        <v>0</v>
      </c>
      <c r="I140" s="229">
        <f>'2015'!$B$10</f>
        <v>0</v>
      </c>
      <c r="J140" s="232"/>
      <c r="K140" s="293" t="s">
        <v>842</v>
      </c>
      <c r="L140" s="241" t="s">
        <v>851</v>
      </c>
      <c r="M140" s="288">
        <f>'2015'!C23</f>
        <v>0</v>
      </c>
      <c r="N140" s="288">
        <f>'2015'!D23</f>
        <v>0</v>
      </c>
      <c r="O140" s="288">
        <f>'2015'!E23</f>
        <v>0</v>
      </c>
      <c r="P140" s="288">
        <f>'2015'!F23</f>
        <v>0</v>
      </c>
      <c r="Q140" s="288">
        <f>'2015'!G23</f>
        <v>0</v>
      </c>
      <c r="R140" s="288">
        <f>'2015'!H23</f>
        <v>0</v>
      </c>
      <c r="S140" s="288">
        <f>'2015'!I23</f>
        <v>0</v>
      </c>
      <c r="T140" s="288">
        <f>'2015'!J23</f>
        <v>0</v>
      </c>
      <c r="U140" s="288">
        <f>'2015'!K23</f>
        <v>0</v>
      </c>
      <c r="V140" s="288">
        <f>'2015'!L23</f>
        <v>0</v>
      </c>
      <c r="W140" s="288">
        <f>'2015'!M23</f>
        <v>0</v>
      </c>
      <c r="X140" s="288">
        <f>'2015'!N23</f>
        <v>0</v>
      </c>
      <c r="Y140" s="288">
        <f>'2015'!O23</f>
        <v>0</v>
      </c>
      <c r="Z140" s="288">
        <f>'2015'!P23</f>
        <v>0</v>
      </c>
      <c r="AA140" s="288">
        <f>'2015'!Q23</f>
        <v>0</v>
      </c>
      <c r="AB140" s="288">
        <f>'2015'!R23</f>
        <v>0</v>
      </c>
      <c r="AC140" s="288">
        <f>'2015'!S23</f>
        <v>0</v>
      </c>
      <c r="AD140" s="288">
        <f>'2015'!T23</f>
        <v>0</v>
      </c>
      <c r="AF140">
        <f t="shared" si="2"/>
        <v>1</v>
      </c>
    </row>
    <row r="141" spans="3:32" ht="30">
      <c r="C141" s="229" t="str">
        <f>'2015'!$B$3</f>
        <v>Georgia</v>
      </c>
      <c r="D141" s="229">
        <f>'Cover sheet'!$D$22</f>
        <v>2015</v>
      </c>
      <c r="E141" s="229">
        <f>'2015'!$B$4</f>
        <v>0</v>
      </c>
      <c r="F141" s="229">
        <f>'2015'!$B$7</f>
        <v>0</v>
      </c>
      <c r="G141" s="229">
        <f>'2015'!$B$8</f>
        <v>0</v>
      </c>
      <c r="H141" s="230">
        <f>'2015'!$B$9</f>
        <v>0</v>
      </c>
      <c r="I141" s="229">
        <f>'2015'!$B$10</f>
        <v>0</v>
      </c>
      <c r="J141" s="232"/>
      <c r="K141" s="293" t="s">
        <v>843</v>
      </c>
      <c r="L141" s="241" t="s">
        <v>852</v>
      </c>
      <c r="M141" s="288">
        <f>'2015'!C24</f>
        <v>0</v>
      </c>
      <c r="N141" s="288">
        <f>'2015'!D24</f>
        <v>0</v>
      </c>
      <c r="O141" s="288">
        <f>'2015'!E24</f>
        <v>0</v>
      </c>
      <c r="P141" s="288">
        <f>'2015'!F24</f>
        <v>0</v>
      </c>
      <c r="Q141" s="288">
        <f>'2015'!G24</f>
        <v>0</v>
      </c>
      <c r="R141" s="288">
        <f>'2015'!H24</f>
        <v>0</v>
      </c>
      <c r="S141" s="288">
        <f>'2015'!I24</f>
        <v>0</v>
      </c>
      <c r="T141" s="288">
        <f>'2015'!J24</f>
        <v>0</v>
      </c>
      <c r="U141" s="288">
        <f>'2015'!K24</f>
        <v>0</v>
      </c>
      <c r="V141" s="288">
        <f>'2015'!L24</f>
        <v>0</v>
      </c>
      <c r="W141" s="288">
        <f>'2015'!M24</f>
        <v>0</v>
      </c>
      <c r="X141" s="288">
        <f>'2015'!N24</f>
        <v>0</v>
      </c>
      <c r="Y141" s="288">
        <f>'2015'!O24</f>
        <v>0</v>
      </c>
      <c r="Z141" s="288">
        <f>'2015'!P24</f>
        <v>0</v>
      </c>
      <c r="AA141" s="288">
        <f>'2015'!Q24</f>
        <v>0</v>
      </c>
      <c r="AB141" s="288">
        <f>'2015'!R24</f>
        <v>0</v>
      </c>
      <c r="AC141" s="288">
        <f>'2015'!S24</f>
        <v>0</v>
      </c>
      <c r="AD141" s="288">
        <f>'2015'!T24</f>
        <v>0</v>
      </c>
      <c r="AF141">
        <f t="shared" si="2"/>
        <v>1</v>
      </c>
    </row>
    <row r="142" spans="3:32" ht="45">
      <c r="C142" s="229" t="str">
        <f>'2015'!$B$3</f>
        <v>Georgia</v>
      </c>
      <c r="D142" s="229">
        <f>'Cover sheet'!$D$22</f>
        <v>2015</v>
      </c>
      <c r="E142" s="229">
        <f>'2015'!$B$4</f>
        <v>0</v>
      </c>
      <c r="F142" s="229">
        <f>'2015'!$B$7</f>
        <v>0</v>
      </c>
      <c r="G142" s="229">
        <f>'2015'!$B$8</f>
        <v>0</v>
      </c>
      <c r="H142" s="230">
        <f>'2015'!$B$9</f>
        <v>0</v>
      </c>
      <c r="I142" s="229">
        <f>'2015'!$B$10</f>
        <v>0</v>
      </c>
      <c r="J142" s="232"/>
      <c r="K142" s="298" t="s">
        <v>1228</v>
      </c>
      <c r="L142" s="241" t="s">
        <v>856</v>
      </c>
      <c r="M142" s="288">
        <f>'2015'!C25</f>
        <v>0</v>
      </c>
      <c r="N142" s="288">
        <f>'2015'!D25</f>
        <v>0</v>
      </c>
      <c r="O142" s="288">
        <f>'2015'!E25</f>
        <v>0</v>
      </c>
      <c r="P142" s="288">
        <f>'2015'!F25</f>
        <v>0</v>
      </c>
      <c r="Q142" s="288">
        <f>'2015'!G25</f>
        <v>0</v>
      </c>
      <c r="R142" s="288">
        <f>'2015'!H25</f>
        <v>0</v>
      </c>
      <c r="S142" s="288">
        <f>'2015'!I25</f>
        <v>0</v>
      </c>
      <c r="T142" s="288">
        <f>'2015'!J25</f>
        <v>0</v>
      </c>
      <c r="U142" s="288">
        <f>'2015'!K25</f>
        <v>0</v>
      </c>
      <c r="V142" s="288">
        <f>'2015'!L25</f>
        <v>0</v>
      </c>
      <c r="W142" s="288">
        <f>'2015'!M25</f>
        <v>0</v>
      </c>
      <c r="X142" s="288">
        <f>'2015'!N25</f>
        <v>0</v>
      </c>
      <c r="Y142" s="288">
        <f>'2015'!O25</f>
        <v>0</v>
      </c>
      <c r="Z142" s="288">
        <f>'2015'!P25</f>
        <v>0</v>
      </c>
      <c r="AA142" s="288">
        <f>'2015'!Q25</f>
        <v>0</v>
      </c>
      <c r="AB142" s="288">
        <f>'2015'!R25</f>
        <v>0</v>
      </c>
      <c r="AC142" s="288">
        <f>'2015'!S25</f>
        <v>0</v>
      </c>
      <c r="AD142" s="288">
        <f>'2015'!T25</f>
        <v>0</v>
      </c>
      <c r="AF142">
        <f t="shared" si="2"/>
        <v>1</v>
      </c>
    </row>
    <row r="143" spans="3:32">
      <c r="C143" s="229" t="str">
        <f>'2015'!$B$3</f>
        <v>Georgia</v>
      </c>
      <c r="D143" s="229">
        <f>'Cover sheet'!$D$22</f>
        <v>2015</v>
      </c>
      <c r="E143" s="229">
        <f>'2015'!$B$4</f>
        <v>0</v>
      </c>
      <c r="F143" s="229">
        <f>'2015'!$B$7</f>
        <v>0</v>
      </c>
      <c r="G143" s="229">
        <f>'2015'!$B$8</f>
        <v>0</v>
      </c>
      <c r="H143" s="230">
        <f>'2015'!$B$9</f>
        <v>0</v>
      </c>
      <c r="I143" s="229">
        <f>'2015'!$B$10</f>
        <v>0</v>
      </c>
      <c r="J143" s="232"/>
      <c r="K143" s="293" t="s">
        <v>860</v>
      </c>
      <c r="L143" s="241" t="s">
        <v>857</v>
      </c>
      <c r="M143" s="288">
        <f>'2015'!C26</f>
        <v>0</v>
      </c>
      <c r="N143" s="288">
        <f>'2015'!D26</f>
        <v>0</v>
      </c>
      <c r="O143" s="288">
        <f>'2015'!E26</f>
        <v>0</v>
      </c>
      <c r="P143" s="288">
        <f>'2015'!F26</f>
        <v>0</v>
      </c>
      <c r="Q143" s="288">
        <f>'2015'!G26</f>
        <v>0</v>
      </c>
      <c r="R143" s="288">
        <f>'2015'!H26</f>
        <v>0</v>
      </c>
      <c r="S143" s="288">
        <f>'2015'!I26</f>
        <v>0</v>
      </c>
      <c r="T143" s="288">
        <f>'2015'!J26</f>
        <v>0</v>
      </c>
      <c r="U143" s="288">
        <f>'2015'!K26</f>
        <v>0</v>
      </c>
      <c r="V143" s="288">
        <f>'2015'!L26</f>
        <v>0</v>
      </c>
      <c r="W143" s="288">
        <f>'2015'!M26</f>
        <v>0</v>
      </c>
      <c r="X143" s="288">
        <f>'2015'!N26</f>
        <v>0</v>
      </c>
      <c r="Y143" s="288">
        <f>'2015'!O26</f>
        <v>0</v>
      </c>
      <c r="Z143" s="288">
        <f>'2015'!P26</f>
        <v>0</v>
      </c>
      <c r="AA143" s="288">
        <f>'2015'!Q26</f>
        <v>0</v>
      </c>
      <c r="AB143" s="288">
        <f>'2015'!R26</f>
        <v>0</v>
      </c>
      <c r="AC143" s="288">
        <f>'2015'!S26</f>
        <v>0</v>
      </c>
      <c r="AD143" s="288">
        <f>'2015'!T26</f>
        <v>0</v>
      </c>
      <c r="AF143">
        <f t="shared" si="2"/>
        <v>1</v>
      </c>
    </row>
    <row r="144" spans="3:32" ht="30">
      <c r="C144" s="229" t="str">
        <f>'2015'!$B$3</f>
        <v>Georgia</v>
      </c>
      <c r="D144" s="229">
        <f>'Cover sheet'!$D$22</f>
        <v>2015</v>
      </c>
      <c r="E144" s="229">
        <f>'2015'!$B$4</f>
        <v>0</v>
      </c>
      <c r="F144" s="229">
        <f>'2015'!$B$7</f>
        <v>0</v>
      </c>
      <c r="G144" s="229">
        <f>'2015'!$B$8</f>
        <v>0</v>
      </c>
      <c r="H144" s="230">
        <f>'2015'!$B$9</f>
        <v>0</v>
      </c>
      <c r="I144" s="229">
        <f>'2015'!$B$10</f>
        <v>0</v>
      </c>
      <c r="J144" s="232"/>
      <c r="K144" s="293" t="s">
        <v>842</v>
      </c>
      <c r="L144" s="241" t="s">
        <v>858</v>
      </c>
      <c r="M144" s="288">
        <f>'2015'!C27</f>
        <v>0</v>
      </c>
      <c r="N144" s="288">
        <f>'2015'!D27</f>
        <v>0</v>
      </c>
      <c r="O144" s="288">
        <f>'2015'!E27</f>
        <v>0</v>
      </c>
      <c r="P144" s="288">
        <f>'2015'!F27</f>
        <v>0</v>
      </c>
      <c r="Q144" s="288">
        <f>'2015'!G27</f>
        <v>0</v>
      </c>
      <c r="R144" s="288">
        <f>'2015'!H27</f>
        <v>0</v>
      </c>
      <c r="S144" s="288">
        <f>'2015'!I27</f>
        <v>0</v>
      </c>
      <c r="T144" s="288">
        <f>'2015'!J27</f>
        <v>0</v>
      </c>
      <c r="U144" s="288">
        <f>'2015'!K27</f>
        <v>0</v>
      </c>
      <c r="V144" s="288">
        <f>'2015'!L27</f>
        <v>0</v>
      </c>
      <c r="W144" s="288">
        <f>'2015'!M27</f>
        <v>0</v>
      </c>
      <c r="X144" s="288">
        <f>'2015'!N27</f>
        <v>0</v>
      </c>
      <c r="Y144" s="288">
        <f>'2015'!O27</f>
        <v>0</v>
      </c>
      <c r="Z144" s="288">
        <f>'2015'!P27</f>
        <v>0</v>
      </c>
      <c r="AA144" s="288">
        <f>'2015'!Q27</f>
        <v>0</v>
      </c>
      <c r="AB144" s="288">
        <f>'2015'!R27</f>
        <v>0</v>
      </c>
      <c r="AC144" s="288">
        <f>'2015'!S27</f>
        <v>0</v>
      </c>
      <c r="AD144" s="288">
        <f>'2015'!T27</f>
        <v>0</v>
      </c>
      <c r="AF144">
        <f t="shared" si="2"/>
        <v>1</v>
      </c>
    </row>
    <row r="145" spans="3:32" ht="30">
      <c r="C145" s="229" t="str">
        <f>'2015'!$B$3</f>
        <v>Georgia</v>
      </c>
      <c r="D145" s="229">
        <f>'Cover sheet'!$D$22</f>
        <v>2015</v>
      </c>
      <c r="E145" s="229">
        <f>'2015'!$B$4</f>
        <v>0</v>
      </c>
      <c r="F145" s="229">
        <f>'2015'!$B$7</f>
        <v>0</v>
      </c>
      <c r="G145" s="229">
        <f>'2015'!$B$8</f>
        <v>0</v>
      </c>
      <c r="H145" s="230">
        <f>'2015'!$B$9</f>
        <v>0</v>
      </c>
      <c r="I145" s="229">
        <f>'2015'!$B$10</f>
        <v>0</v>
      </c>
      <c r="J145" s="232"/>
      <c r="K145" s="293" t="s">
        <v>861</v>
      </c>
      <c r="L145" s="241" t="s">
        <v>859</v>
      </c>
      <c r="M145" s="288">
        <f>'2015'!C28</f>
        <v>0</v>
      </c>
      <c r="N145" s="288">
        <f>'2015'!D28</f>
        <v>0</v>
      </c>
      <c r="O145" s="288">
        <f>'2015'!E28</f>
        <v>0</v>
      </c>
      <c r="P145" s="288">
        <f>'2015'!F28</f>
        <v>0</v>
      </c>
      <c r="Q145" s="288">
        <f>'2015'!G28</f>
        <v>0</v>
      </c>
      <c r="R145" s="288">
        <f>'2015'!H28</f>
        <v>0</v>
      </c>
      <c r="S145" s="288">
        <f>'2015'!I28</f>
        <v>0</v>
      </c>
      <c r="T145" s="288">
        <f>'2015'!J28</f>
        <v>0</v>
      </c>
      <c r="U145" s="288">
        <f>'2015'!K28</f>
        <v>0</v>
      </c>
      <c r="V145" s="288">
        <f>'2015'!L28</f>
        <v>0</v>
      </c>
      <c r="W145" s="288">
        <f>'2015'!M28</f>
        <v>0</v>
      </c>
      <c r="X145" s="288">
        <f>'2015'!N28</f>
        <v>0</v>
      </c>
      <c r="Y145" s="288">
        <f>'2015'!O28</f>
        <v>0</v>
      </c>
      <c r="Z145" s="288">
        <f>'2015'!P28</f>
        <v>0</v>
      </c>
      <c r="AA145" s="288">
        <f>'2015'!Q28</f>
        <v>0</v>
      </c>
      <c r="AB145" s="288">
        <f>'2015'!R28</f>
        <v>0</v>
      </c>
      <c r="AC145" s="288">
        <f>'2015'!S28</f>
        <v>0</v>
      </c>
      <c r="AD145" s="288">
        <f>'2015'!T28</f>
        <v>0</v>
      </c>
      <c r="AF145">
        <f t="shared" si="2"/>
        <v>1</v>
      </c>
    </row>
    <row r="146" spans="3:32" ht="60">
      <c r="C146" s="229" t="str">
        <f>'2015'!$B$3</f>
        <v>Georgia</v>
      </c>
      <c r="D146" s="229">
        <f>'Cover sheet'!$D$22</f>
        <v>2015</v>
      </c>
      <c r="E146" s="229">
        <f>'2015'!$B$4</f>
        <v>0</v>
      </c>
      <c r="F146" s="229">
        <f>'2015'!$B$7</f>
        <v>0</v>
      </c>
      <c r="G146" s="229">
        <f>'2015'!$B$8</f>
        <v>0</v>
      </c>
      <c r="H146" s="230">
        <f>'2015'!$B$9</f>
        <v>0</v>
      </c>
      <c r="I146" s="229">
        <f>'2015'!$B$10</f>
        <v>0</v>
      </c>
      <c r="J146" s="232"/>
      <c r="K146" s="298" t="s">
        <v>1229</v>
      </c>
      <c r="L146" s="241">
        <v>1.3</v>
      </c>
      <c r="M146" s="288">
        <f>'2015'!C29</f>
        <v>0</v>
      </c>
      <c r="N146" s="288">
        <f>'2015'!D29</f>
        <v>0</v>
      </c>
      <c r="O146" s="288">
        <f>'2015'!E29</f>
        <v>0</v>
      </c>
      <c r="P146" s="288">
        <f>'2015'!F29</f>
        <v>0</v>
      </c>
      <c r="Q146" s="288">
        <f>'2015'!G29</f>
        <v>0</v>
      </c>
      <c r="R146" s="288">
        <f>'2015'!H29</f>
        <v>0</v>
      </c>
      <c r="S146" s="288">
        <f>'2015'!I29</f>
        <v>0</v>
      </c>
      <c r="T146" s="288">
        <f>'2015'!J29</f>
        <v>0</v>
      </c>
      <c r="U146" s="288">
        <f>'2015'!K29</f>
        <v>0</v>
      </c>
      <c r="V146" s="288">
        <f>'2015'!L29</f>
        <v>0</v>
      </c>
      <c r="W146" s="288">
        <f>'2015'!M29</f>
        <v>0</v>
      </c>
      <c r="X146" s="288">
        <f>'2015'!N29</f>
        <v>0</v>
      </c>
      <c r="Y146" s="288">
        <f>'2015'!O29</f>
        <v>0</v>
      </c>
      <c r="Z146" s="288">
        <f>'2015'!P29</f>
        <v>0</v>
      </c>
      <c r="AA146" s="288">
        <f>'2015'!Q29</f>
        <v>0</v>
      </c>
      <c r="AB146" s="288">
        <f>'2015'!R29</f>
        <v>0</v>
      </c>
      <c r="AC146" s="288">
        <f>'2015'!S29</f>
        <v>0</v>
      </c>
      <c r="AD146" s="288">
        <f>'2015'!T29</f>
        <v>0</v>
      </c>
      <c r="AF146">
        <f t="shared" si="2"/>
        <v>1</v>
      </c>
    </row>
    <row r="147" spans="3:32" ht="45">
      <c r="C147" s="229" t="str">
        <f>'2015'!$B$3</f>
        <v>Georgia</v>
      </c>
      <c r="D147" s="229">
        <f>'Cover sheet'!$D$22</f>
        <v>2015</v>
      </c>
      <c r="E147" s="229">
        <f>'2015'!$B$4</f>
        <v>0</v>
      </c>
      <c r="F147" s="229">
        <f>'2015'!$B$7</f>
        <v>0</v>
      </c>
      <c r="G147" s="229">
        <f>'2015'!$B$8</f>
        <v>0</v>
      </c>
      <c r="H147" s="230">
        <f>'2015'!$B$9</f>
        <v>0</v>
      </c>
      <c r="I147" s="229">
        <f>'2015'!$B$10</f>
        <v>0</v>
      </c>
      <c r="J147" s="232"/>
      <c r="K147" s="293" t="s">
        <v>865</v>
      </c>
      <c r="L147" s="241" t="s">
        <v>862</v>
      </c>
      <c r="M147" s="288">
        <f>'2015'!C30</f>
        <v>0</v>
      </c>
      <c r="N147" s="288">
        <f>'2015'!D30</f>
        <v>0</v>
      </c>
      <c r="O147" s="288">
        <f>'2015'!E30</f>
        <v>0</v>
      </c>
      <c r="P147" s="288">
        <f>'2015'!F30</f>
        <v>0</v>
      </c>
      <c r="Q147" s="288">
        <f>'2015'!G30</f>
        <v>0</v>
      </c>
      <c r="R147" s="288">
        <f>'2015'!H30</f>
        <v>0</v>
      </c>
      <c r="S147" s="288">
        <f>'2015'!I30</f>
        <v>0</v>
      </c>
      <c r="T147" s="288">
        <f>'2015'!J30</f>
        <v>0</v>
      </c>
      <c r="U147" s="288">
        <f>'2015'!K30</f>
        <v>0</v>
      </c>
      <c r="V147" s="288">
        <f>'2015'!L30</f>
        <v>0</v>
      </c>
      <c r="W147" s="288">
        <f>'2015'!M30</f>
        <v>0</v>
      </c>
      <c r="X147" s="288">
        <f>'2015'!N30</f>
        <v>0</v>
      </c>
      <c r="Y147" s="288">
        <f>'2015'!O30</f>
        <v>0</v>
      </c>
      <c r="Z147" s="288">
        <f>'2015'!P30</f>
        <v>0</v>
      </c>
      <c r="AA147" s="288">
        <f>'2015'!Q30</f>
        <v>0</v>
      </c>
      <c r="AB147" s="288">
        <f>'2015'!R30</f>
        <v>0</v>
      </c>
      <c r="AC147" s="288">
        <f>'2015'!S30</f>
        <v>0</v>
      </c>
      <c r="AD147" s="288">
        <f>'2015'!T30</f>
        <v>0</v>
      </c>
      <c r="AF147">
        <f t="shared" si="2"/>
        <v>1</v>
      </c>
    </row>
    <row r="148" spans="3:32" ht="30">
      <c r="C148" s="229" t="str">
        <f>'2015'!$B$3</f>
        <v>Georgia</v>
      </c>
      <c r="D148" s="229">
        <f>'Cover sheet'!$D$22</f>
        <v>2015</v>
      </c>
      <c r="E148" s="229">
        <f>'2015'!$B$4</f>
        <v>0</v>
      </c>
      <c r="F148" s="229">
        <f>'2015'!$B$7</f>
        <v>0</v>
      </c>
      <c r="G148" s="229">
        <f>'2015'!$B$8</f>
        <v>0</v>
      </c>
      <c r="H148" s="230">
        <f>'2015'!$B$9</f>
        <v>0</v>
      </c>
      <c r="I148" s="229">
        <f>'2015'!$B$10</f>
        <v>0</v>
      </c>
      <c r="J148" s="232"/>
      <c r="K148" s="293" t="s">
        <v>853</v>
      </c>
      <c r="L148" s="241" t="s">
        <v>863</v>
      </c>
      <c r="M148" s="288">
        <f>'2015'!C31</f>
        <v>0</v>
      </c>
      <c r="N148" s="288">
        <f>'2015'!D31</f>
        <v>0</v>
      </c>
      <c r="O148" s="288">
        <f>'2015'!E31</f>
        <v>0</v>
      </c>
      <c r="P148" s="288">
        <f>'2015'!F31</f>
        <v>0</v>
      </c>
      <c r="Q148" s="288">
        <f>'2015'!G31</f>
        <v>0</v>
      </c>
      <c r="R148" s="288">
        <f>'2015'!H31</f>
        <v>0</v>
      </c>
      <c r="S148" s="288">
        <f>'2015'!I31</f>
        <v>0</v>
      </c>
      <c r="T148" s="288">
        <f>'2015'!J31</f>
        <v>0</v>
      </c>
      <c r="U148" s="288">
        <f>'2015'!K31</f>
        <v>0</v>
      </c>
      <c r="V148" s="288">
        <f>'2015'!L31</f>
        <v>0</v>
      </c>
      <c r="W148" s="288">
        <f>'2015'!M31</f>
        <v>0</v>
      </c>
      <c r="X148" s="288">
        <f>'2015'!N31</f>
        <v>0</v>
      </c>
      <c r="Y148" s="288">
        <f>'2015'!O31</f>
        <v>0</v>
      </c>
      <c r="Z148" s="288">
        <f>'2015'!P31</f>
        <v>0</v>
      </c>
      <c r="AA148" s="288">
        <f>'2015'!Q31</f>
        <v>0</v>
      </c>
      <c r="AB148" s="288">
        <f>'2015'!R31</f>
        <v>0</v>
      </c>
      <c r="AC148" s="288">
        <f>'2015'!S31</f>
        <v>0</v>
      </c>
      <c r="AD148" s="288">
        <f>'2015'!T31</f>
        <v>0</v>
      </c>
      <c r="AF148">
        <f t="shared" si="2"/>
        <v>1</v>
      </c>
    </row>
    <row r="149" spans="3:32" ht="30">
      <c r="C149" s="229" t="str">
        <f>'2015'!$B$3</f>
        <v>Georgia</v>
      </c>
      <c r="D149" s="229">
        <f>'Cover sheet'!$D$22</f>
        <v>2015</v>
      </c>
      <c r="E149" s="229">
        <f>'2015'!$B$4</f>
        <v>0</v>
      </c>
      <c r="F149" s="229">
        <f>'2015'!$B$7</f>
        <v>0</v>
      </c>
      <c r="G149" s="229">
        <f>'2015'!$B$8</f>
        <v>0</v>
      </c>
      <c r="H149" s="230">
        <f>'2015'!$B$9</f>
        <v>0</v>
      </c>
      <c r="I149" s="229">
        <f>'2015'!$B$10</f>
        <v>0</v>
      </c>
      <c r="J149" s="232"/>
      <c r="K149" s="293" t="s">
        <v>861</v>
      </c>
      <c r="L149" s="241" t="s">
        <v>864</v>
      </c>
      <c r="M149" s="288">
        <f>'2015'!C32</f>
        <v>0</v>
      </c>
      <c r="N149" s="288">
        <f>'2015'!D32</f>
        <v>0</v>
      </c>
      <c r="O149" s="288">
        <f>'2015'!E32</f>
        <v>0</v>
      </c>
      <c r="P149" s="288">
        <f>'2015'!F32</f>
        <v>0</v>
      </c>
      <c r="Q149" s="288">
        <f>'2015'!G32</f>
        <v>0</v>
      </c>
      <c r="R149" s="288">
        <f>'2015'!H32</f>
        <v>0</v>
      </c>
      <c r="S149" s="288">
        <f>'2015'!I32</f>
        <v>0</v>
      </c>
      <c r="T149" s="288">
        <f>'2015'!J32</f>
        <v>0</v>
      </c>
      <c r="U149" s="288">
        <f>'2015'!K32</f>
        <v>0</v>
      </c>
      <c r="V149" s="288">
        <f>'2015'!L32</f>
        <v>0</v>
      </c>
      <c r="W149" s="288">
        <f>'2015'!M32</f>
        <v>0</v>
      </c>
      <c r="X149" s="288">
        <f>'2015'!N32</f>
        <v>0</v>
      </c>
      <c r="Y149" s="288">
        <f>'2015'!O32</f>
        <v>0</v>
      </c>
      <c r="Z149" s="288">
        <f>'2015'!P32</f>
        <v>0</v>
      </c>
      <c r="AA149" s="288">
        <f>'2015'!Q32</f>
        <v>0</v>
      </c>
      <c r="AB149" s="288">
        <f>'2015'!R32</f>
        <v>0</v>
      </c>
      <c r="AC149" s="288">
        <f>'2015'!S32</f>
        <v>0</v>
      </c>
      <c r="AD149" s="288">
        <f>'2015'!T32</f>
        <v>0</v>
      </c>
      <c r="AF149">
        <f t="shared" si="2"/>
        <v>1</v>
      </c>
    </row>
    <row r="150" spans="3:32" ht="150">
      <c r="C150" s="229" t="str">
        <f>'2015'!$B$3</f>
        <v>Georgia</v>
      </c>
      <c r="D150" s="229">
        <f>'Cover sheet'!$D$22</f>
        <v>2015</v>
      </c>
      <c r="E150" s="229">
        <f>'2015'!$B$4</f>
        <v>0</v>
      </c>
      <c r="F150" s="229">
        <f>'2015'!$B$7</f>
        <v>0</v>
      </c>
      <c r="G150" s="229">
        <f>'2015'!$B$8</f>
        <v>0</v>
      </c>
      <c r="H150" s="230">
        <f>'2015'!$B$9</f>
        <v>0</v>
      </c>
      <c r="I150" s="229">
        <f>'2015'!$B$10</f>
        <v>0</v>
      </c>
      <c r="J150" s="232"/>
      <c r="K150" s="298" t="s">
        <v>682</v>
      </c>
      <c r="L150" s="241">
        <v>1.4</v>
      </c>
      <c r="M150" s="288">
        <f>'2015'!C33</f>
        <v>0</v>
      </c>
      <c r="N150" s="288">
        <f>'2015'!D33</f>
        <v>0</v>
      </c>
      <c r="O150" s="288">
        <f>'2015'!E33</f>
        <v>0</v>
      </c>
      <c r="P150" s="288">
        <f>'2015'!F33</f>
        <v>0</v>
      </c>
      <c r="Q150" s="288">
        <f>'2015'!G33</f>
        <v>0</v>
      </c>
      <c r="R150" s="288">
        <f>'2015'!H33</f>
        <v>0</v>
      </c>
      <c r="S150" s="288">
        <f>'2015'!I33</f>
        <v>0</v>
      </c>
      <c r="T150" s="288">
        <f>'2015'!J33</f>
        <v>0</v>
      </c>
      <c r="U150" s="288">
        <f>'2015'!K33</f>
        <v>0</v>
      </c>
      <c r="V150" s="288">
        <f>'2015'!L33</f>
        <v>0</v>
      </c>
      <c r="W150" s="288">
        <f>'2015'!M33</f>
        <v>0</v>
      </c>
      <c r="X150" s="288">
        <f>'2015'!N33</f>
        <v>0</v>
      </c>
      <c r="Y150" s="288">
        <f>'2015'!O33</f>
        <v>0</v>
      </c>
      <c r="Z150" s="288">
        <f>'2015'!P33</f>
        <v>0</v>
      </c>
      <c r="AA150" s="288">
        <f>'2015'!Q33</f>
        <v>0</v>
      </c>
      <c r="AB150" s="288">
        <f>'2015'!R33</f>
        <v>0</v>
      </c>
      <c r="AC150" s="288">
        <f>'2015'!S33</f>
        <v>0</v>
      </c>
      <c r="AD150" s="288">
        <f>'2015'!T33</f>
        <v>0</v>
      </c>
      <c r="AF150">
        <f t="shared" si="2"/>
        <v>1</v>
      </c>
    </row>
    <row r="151" spans="3:32">
      <c r="C151" s="229" t="str">
        <f>'2015'!$B$3</f>
        <v>Georgia</v>
      </c>
      <c r="D151" s="229">
        <f>'Cover sheet'!$D$22</f>
        <v>2015</v>
      </c>
      <c r="E151" s="229">
        <f>'2015'!$B$4</f>
        <v>0</v>
      </c>
      <c r="F151" s="229">
        <f>'2015'!$B$7</f>
        <v>0</v>
      </c>
      <c r="G151" s="229">
        <f>'2015'!$B$8</f>
        <v>0</v>
      </c>
      <c r="H151" s="230">
        <f>'2015'!$B$9</f>
        <v>0</v>
      </c>
      <c r="I151" s="229">
        <f>'2015'!$B$10</f>
        <v>0</v>
      </c>
      <c r="J151" s="232"/>
      <c r="K151" s="298" t="s">
        <v>684</v>
      </c>
      <c r="L151" s="241">
        <v>1.5</v>
      </c>
      <c r="M151" s="288">
        <f>'2015'!C34</f>
        <v>0</v>
      </c>
      <c r="N151" s="288">
        <f>'2015'!D34</f>
        <v>0</v>
      </c>
      <c r="O151" s="288">
        <f>'2015'!E34</f>
        <v>0</v>
      </c>
      <c r="P151" s="288">
        <f>'2015'!F34</f>
        <v>0</v>
      </c>
      <c r="Q151" s="288">
        <f>'2015'!G34</f>
        <v>0</v>
      </c>
      <c r="R151" s="288">
        <f>'2015'!H34</f>
        <v>0</v>
      </c>
      <c r="S151" s="288">
        <f>'2015'!I34</f>
        <v>0</v>
      </c>
      <c r="T151" s="288">
        <f>'2015'!J34</f>
        <v>0</v>
      </c>
      <c r="U151" s="288">
        <f>'2015'!K34</f>
        <v>0</v>
      </c>
      <c r="V151" s="288">
        <f>'2015'!L34</f>
        <v>0</v>
      </c>
      <c r="W151" s="288">
        <f>'2015'!M34</f>
        <v>0</v>
      </c>
      <c r="X151" s="288">
        <f>'2015'!N34</f>
        <v>0</v>
      </c>
      <c r="Y151" s="288">
        <f>'2015'!O34</f>
        <v>0</v>
      </c>
      <c r="Z151" s="288">
        <f>'2015'!P34</f>
        <v>0</v>
      </c>
      <c r="AA151" s="288">
        <f>'2015'!Q34</f>
        <v>0</v>
      </c>
      <c r="AB151" s="288">
        <f>'2015'!R34</f>
        <v>0</v>
      </c>
      <c r="AC151" s="288">
        <f>'2015'!S34</f>
        <v>0</v>
      </c>
      <c r="AD151" s="288">
        <f>'2015'!T34</f>
        <v>0</v>
      </c>
      <c r="AF151">
        <f t="shared" si="2"/>
        <v>1</v>
      </c>
    </row>
    <row r="152" spans="3:32" ht="30">
      <c r="C152" s="229" t="str">
        <f>'2015'!$B$3</f>
        <v>Georgia</v>
      </c>
      <c r="D152" s="229">
        <f>'Cover sheet'!$D$22</f>
        <v>2015</v>
      </c>
      <c r="E152" s="229">
        <f>'2015'!$B$4</f>
        <v>0</v>
      </c>
      <c r="F152" s="229">
        <f>'2015'!$B$7</f>
        <v>0</v>
      </c>
      <c r="G152" s="229">
        <f>'2015'!$B$8</f>
        <v>0</v>
      </c>
      <c r="H152" s="230">
        <f>'2015'!$B$9</f>
        <v>0</v>
      </c>
      <c r="I152" s="229">
        <f>'2015'!$B$10</f>
        <v>0</v>
      </c>
      <c r="J152" s="232"/>
      <c r="K152" s="298" t="s">
        <v>688</v>
      </c>
      <c r="L152" s="241">
        <v>1.6</v>
      </c>
      <c r="M152" s="288">
        <f>'2015'!C35</f>
        <v>0</v>
      </c>
      <c r="N152" s="288">
        <f>'2015'!D35</f>
        <v>0</v>
      </c>
      <c r="O152" s="288">
        <f>'2015'!E35</f>
        <v>0</v>
      </c>
      <c r="P152" s="288">
        <f>'2015'!F35</f>
        <v>0</v>
      </c>
      <c r="Q152" s="288">
        <f>'2015'!G35</f>
        <v>0</v>
      </c>
      <c r="R152" s="288">
        <f>'2015'!H35</f>
        <v>0</v>
      </c>
      <c r="S152" s="288">
        <f>'2015'!I35</f>
        <v>0</v>
      </c>
      <c r="T152" s="288">
        <f>'2015'!J35</f>
        <v>0</v>
      </c>
      <c r="U152" s="288">
        <f>'2015'!K35</f>
        <v>0</v>
      </c>
      <c r="V152" s="288">
        <f>'2015'!L35</f>
        <v>0</v>
      </c>
      <c r="W152" s="288">
        <f>'2015'!M35</f>
        <v>0</v>
      </c>
      <c r="X152" s="288">
        <f>'2015'!N35</f>
        <v>0</v>
      </c>
      <c r="Y152" s="288">
        <f>'2015'!O35</f>
        <v>0</v>
      </c>
      <c r="Z152" s="288">
        <f>'2015'!P35</f>
        <v>0</v>
      </c>
      <c r="AA152" s="288">
        <f>'2015'!Q35</f>
        <v>0</v>
      </c>
      <c r="AB152" s="288">
        <f>'2015'!R35</f>
        <v>0</v>
      </c>
      <c r="AC152" s="288">
        <f>'2015'!S35</f>
        <v>0</v>
      </c>
      <c r="AD152" s="288">
        <f>'2015'!T35</f>
        <v>0</v>
      </c>
      <c r="AF152">
        <f t="shared" si="2"/>
        <v>1</v>
      </c>
    </row>
    <row r="153" spans="3:32">
      <c r="C153" s="229" t="str">
        <f>'2015'!$B$3</f>
        <v>Georgia</v>
      </c>
      <c r="D153" s="229">
        <f>'Cover sheet'!$D$22</f>
        <v>2015</v>
      </c>
      <c r="E153" s="229">
        <f>'2015'!$B$4</f>
        <v>0</v>
      </c>
      <c r="F153" s="229">
        <f>'2015'!$B$7</f>
        <v>0</v>
      </c>
      <c r="G153" s="229">
        <f>'2015'!$B$8</f>
        <v>0</v>
      </c>
      <c r="H153" s="230">
        <f>'2015'!$B$9</f>
        <v>0</v>
      </c>
      <c r="I153" s="229">
        <f>'2015'!$B$10</f>
        <v>0</v>
      </c>
      <c r="J153" s="232"/>
      <c r="K153" s="293"/>
      <c r="L153" s="241">
        <v>0</v>
      </c>
      <c r="M153" s="288">
        <f>'2015'!C36</f>
        <v>0</v>
      </c>
      <c r="N153" s="288">
        <f>'2015'!D36</f>
        <v>0</v>
      </c>
      <c r="O153" s="288">
        <f>'2015'!E36</f>
        <v>0</v>
      </c>
      <c r="P153" s="288">
        <f>'2015'!F36</f>
        <v>0</v>
      </c>
      <c r="Q153" s="288">
        <f>'2015'!G36</f>
        <v>0</v>
      </c>
      <c r="R153" s="288">
        <f>'2015'!H36</f>
        <v>0</v>
      </c>
      <c r="S153" s="288">
        <f>'2015'!I36</f>
        <v>0</v>
      </c>
      <c r="T153" s="288">
        <f>'2015'!J36</f>
        <v>0</v>
      </c>
      <c r="U153" s="288">
        <f>'2015'!K36</f>
        <v>0</v>
      </c>
      <c r="V153" s="288">
        <f>'2015'!L36</f>
        <v>0</v>
      </c>
      <c r="W153" s="288">
        <f>'2015'!M36</f>
        <v>0</v>
      </c>
      <c r="X153" s="288">
        <f>'2015'!N36</f>
        <v>0</v>
      </c>
      <c r="Y153" s="288">
        <f>'2015'!O36</f>
        <v>0</v>
      </c>
      <c r="Z153" s="288">
        <f>'2015'!P36</f>
        <v>0</v>
      </c>
      <c r="AA153" s="288">
        <f>'2015'!Q36</f>
        <v>0</v>
      </c>
      <c r="AB153" s="288">
        <f>'2015'!R36</f>
        <v>0</v>
      </c>
      <c r="AC153" s="288">
        <f>'2015'!S36</f>
        <v>0</v>
      </c>
      <c r="AD153" s="288">
        <f>'2015'!T36</f>
        <v>0</v>
      </c>
      <c r="AF153">
        <f t="shared" si="2"/>
        <v>1</v>
      </c>
    </row>
    <row r="154" spans="3:32" ht="60">
      <c r="C154" s="229" t="str">
        <f>'2015'!$B$3</f>
        <v>Georgia</v>
      </c>
      <c r="D154" s="229">
        <f>'Cover sheet'!$D$22</f>
        <v>2015</v>
      </c>
      <c r="E154" s="229">
        <f>'2015'!$B$4</f>
        <v>0</v>
      </c>
      <c r="F154" s="229">
        <f>'2015'!$B$7</f>
        <v>0</v>
      </c>
      <c r="G154" s="229">
        <f>'2015'!$B$8</f>
        <v>0</v>
      </c>
      <c r="H154" s="230">
        <f>'2015'!$B$9</f>
        <v>0</v>
      </c>
      <c r="I154" s="229">
        <f>'2015'!$B$10</f>
        <v>0</v>
      </c>
      <c r="J154" s="232"/>
      <c r="K154" s="297" t="s">
        <v>694</v>
      </c>
      <c r="L154" s="241">
        <v>2</v>
      </c>
      <c r="M154" s="288">
        <f>'2015'!C37</f>
        <v>0</v>
      </c>
      <c r="N154" s="288">
        <f>'2015'!D37</f>
        <v>0</v>
      </c>
      <c r="O154" s="288">
        <f>'2015'!E37</f>
        <v>0</v>
      </c>
      <c r="P154" s="288">
        <f>'2015'!F37</f>
        <v>0</v>
      </c>
      <c r="Q154" s="288">
        <f>'2015'!G37</f>
        <v>0</v>
      </c>
      <c r="R154" s="288">
        <f>'2015'!H37</f>
        <v>0</v>
      </c>
      <c r="S154" s="288">
        <f>'2015'!I37</f>
        <v>0</v>
      </c>
      <c r="T154" s="288">
        <f>'2015'!J37</f>
        <v>0</v>
      </c>
      <c r="U154" s="288">
        <f>'2015'!K37</f>
        <v>0</v>
      </c>
      <c r="V154" s="288">
        <f>'2015'!L37</f>
        <v>0</v>
      </c>
      <c r="W154" s="288">
        <f>'2015'!M37</f>
        <v>0</v>
      </c>
      <c r="X154" s="288">
        <f>'2015'!N37</f>
        <v>0</v>
      </c>
      <c r="Y154" s="288">
        <f>'2015'!O37</f>
        <v>0</v>
      </c>
      <c r="Z154" s="288">
        <f>'2015'!P37</f>
        <v>0</v>
      </c>
      <c r="AA154" s="288">
        <f>'2015'!Q37</f>
        <v>0</v>
      </c>
      <c r="AB154" s="288">
        <f>'2015'!R37</f>
        <v>0</v>
      </c>
      <c r="AC154" s="288">
        <f>'2015'!S37</f>
        <v>0</v>
      </c>
      <c r="AD154" s="288">
        <f>'2015'!T37</f>
        <v>0</v>
      </c>
      <c r="AF154">
        <f t="shared" si="2"/>
        <v>1</v>
      </c>
    </row>
    <row r="155" spans="3:32" ht="60">
      <c r="C155" s="229" t="str">
        <f>'2015'!$B$3</f>
        <v>Georgia</v>
      </c>
      <c r="D155" s="229">
        <f>'Cover sheet'!$D$22</f>
        <v>2015</v>
      </c>
      <c r="E155" s="229">
        <f>'2015'!$B$4</f>
        <v>0</v>
      </c>
      <c r="F155" s="229">
        <f>'2015'!$B$7</f>
        <v>0</v>
      </c>
      <c r="G155" s="229">
        <f>'2015'!$B$8</f>
        <v>0</v>
      </c>
      <c r="H155" s="230">
        <f>'2015'!$B$9</f>
        <v>0</v>
      </c>
      <c r="I155" s="229">
        <f>'2015'!$B$10</f>
        <v>0</v>
      </c>
      <c r="J155" s="232"/>
      <c r="K155" s="298" t="s">
        <v>1225</v>
      </c>
      <c r="L155" s="241">
        <v>2.1</v>
      </c>
      <c r="M155" s="288">
        <f>'2015'!C38</f>
        <v>0</v>
      </c>
      <c r="N155" s="288">
        <f>'2015'!D38</f>
        <v>0</v>
      </c>
      <c r="O155" s="288">
        <f>'2015'!E38</f>
        <v>0</v>
      </c>
      <c r="P155" s="288">
        <f>'2015'!F38</f>
        <v>0</v>
      </c>
      <c r="Q155" s="288">
        <f>'2015'!G38</f>
        <v>0</v>
      </c>
      <c r="R155" s="288">
        <f>'2015'!H38</f>
        <v>0</v>
      </c>
      <c r="S155" s="288">
        <f>'2015'!I38</f>
        <v>0</v>
      </c>
      <c r="T155" s="288">
        <f>'2015'!J38</f>
        <v>0</v>
      </c>
      <c r="U155" s="288">
        <f>'2015'!K38</f>
        <v>0</v>
      </c>
      <c r="V155" s="288">
        <f>'2015'!L38</f>
        <v>0</v>
      </c>
      <c r="W155" s="288">
        <f>'2015'!M38</f>
        <v>0</v>
      </c>
      <c r="X155" s="288">
        <f>'2015'!N38</f>
        <v>0</v>
      </c>
      <c r="Y155" s="288">
        <f>'2015'!O38</f>
        <v>0</v>
      </c>
      <c r="Z155" s="288">
        <f>'2015'!P38</f>
        <v>0</v>
      </c>
      <c r="AA155" s="288">
        <f>'2015'!Q38</f>
        <v>0</v>
      </c>
      <c r="AB155" s="288">
        <f>'2015'!R38</f>
        <v>0</v>
      </c>
      <c r="AC155" s="288">
        <f>'2015'!S38</f>
        <v>0</v>
      </c>
      <c r="AD155" s="288">
        <f>'2015'!T38</f>
        <v>0</v>
      </c>
      <c r="AF155">
        <f t="shared" si="2"/>
        <v>1</v>
      </c>
    </row>
    <row r="156" spans="3:32" ht="30">
      <c r="C156" s="229" t="str">
        <f>'2015'!$B$3</f>
        <v>Georgia</v>
      </c>
      <c r="D156" s="229">
        <f>'Cover sheet'!$D$22</f>
        <v>2015</v>
      </c>
      <c r="E156" s="229">
        <f>'2015'!$B$4</f>
        <v>0</v>
      </c>
      <c r="F156" s="229">
        <f>'2015'!$B$7</f>
        <v>0</v>
      </c>
      <c r="G156" s="229">
        <f>'2015'!$B$8</f>
        <v>0</v>
      </c>
      <c r="H156" s="230">
        <f>'2015'!$B$9</f>
        <v>0</v>
      </c>
      <c r="I156" s="229">
        <f>'2015'!$B$10</f>
        <v>0</v>
      </c>
      <c r="J156" s="232"/>
      <c r="K156" s="293" t="s">
        <v>841</v>
      </c>
      <c r="L156" s="241" t="s">
        <v>866</v>
      </c>
      <c r="M156" s="288">
        <f>'2015'!C39</f>
        <v>0</v>
      </c>
      <c r="N156" s="288">
        <f>'2015'!D39</f>
        <v>0</v>
      </c>
      <c r="O156" s="288">
        <f>'2015'!E39</f>
        <v>0</v>
      </c>
      <c r="P156" s="288">
        <f>'2015'!F39</f>
        <v>0</v>
      </c>
      <c r="Q156" s="288">
        <f>'2015'!G39</f>
        <v>0</v>
      </c>
      <c r="R156" s="288">
        <f>'2015'!H39</f>
        <v>0</v>
      </c>
      <c r="S156" s="288">
        <f>'2015'!I39</f>
        <v>0</v>
      </c>
      <c r="T156" s="288">
        <f>'2015'!J39</f>
        <v>0</v>
      </c>
      <c r="U156" s="288">
        <f>'2015'!K39</f>
        <v>0</v>
      </c>
      <c r="V156" s="288">
        <f>'2015'!L39</f>
        <v>0</v>
      </c>
      <c r="W156" s="288">
        <f>'2015'!M39</f>
        <v>0</v>
      </c>
      <c r="X156" s="288">
        <f>'2015'!N39</f>
        <v>0</v>
      </c>
      <c r="Y156" s="288">
        <f>'2015'!O39</f>
        <v>0</v>
      </c>
      <c r="Z156" s="288">
        <f>'2015'!P39</f>
        <v>0</v>
      </c>
      <c r="AA156" s="288">
        <f>'2015'!Q39</f>
        <v>0</v>
      </c>
      <c r="AB156" s="288">
        <f>'2015'!R39</f>
        <v>0</v>
      </c>
      <c r="AC156" s="288">
        <f>'2015'!S39</f>
        <v>0</v>
      </c>
      <c r="AD156" s="288">
        <f>'2015'!T39</f>
        <v>0</v>
      </c>
      <c r="AF156">
        <f t="shared" si="2"/>
        <v>1</v>
      </c>
    </row>
    <row r="157" spans="3:32" ht="30">
      <c r="C157" s="229" t="str">
        <f>'2015'!$B$3</f>
        <v>Georgia</v>
      </c>
      <c r="D157" s="229">
        <f>'Cover sheet'!$D$22</f>
        <v>2015</v>
      </c>
      <c r="E157" s="229">
        <f>'2015'!$B$4</f>
        <v>0</v>
      </c>
      <c r="F157" s="229">
        <f>'2015'!$B$7</f>
        <v>0</v>
      </c>
      <c r="G157" s="229">
        <f>'2015'!$B$8</f>
        <v>0</v>
      </c>
      <c r="H157" s="230">
        <f>'2015'!$B$9</f>
        <v>0</v>
      </c>
      <c r="I157" s="229">
        <f>'2015'!$B$10</f>
        <v>0</v>
      </c>
      <c r="J157" s="232"/>
      <c r="K157" s="293" t="s">
        <v>842</v>
      </c>
      <c r="L157" s="241" t="s">
        <v>867</v>
      </c>
      <c r="M157" s="288">
        <f>'2015'!C40</f>
        <v>0</v>
      </c>
      <c r="N157" s="288">
        <f>'2015'!D40</f>
        <v>0</v>
      </c>
      <c r="O157" s="288">
        <f>'2015'!E40</f>
        <v>0</v>
      </c>
      <c r="P157" s="288">
        <f>'2015'!F40</f>
        <v>0</v>
      </c>
      <c r="Q157" s="288">
        <f>'2015'!G40</f>
        <v>0</v>
      </c>
      <c r="R157" s="288">
        <f>'2015'!H40</f>
        <v>0</v>
      </c>
      <c r="S157" s="288">
        <f>'2015'!I40</f>
        <v>0</v>
      </c>
      <c r="T157" s="288">
        <f>'2015'!J40</f>
        <v>0</v>
      </c>
      <c r="U157" s="288">
        <f>'2015'!K40</f>
        <v>0</v>
      </c>
      <c r="V157" s="288">
        <f>'2015'!L40</f>
        <v>0</v>
      </c>
      <c r="W157" s="288">
        <f>'2015'!M40</f>
        <v>0</v>
      </c>
      <c r="X157" s="288">
        <f>'2015'!N40</f>
        <v>0</v>
      </c>
      <c r="Y157" s="288">
        <f>'2015'!O40</f>
        <v>0</v>
      </c>
      <c r="Z157" s="288">
        <f>'2015'!P40</f>
        <v>0</v>
      </c>
      <c r="AA157" s="288">
        <f>'2015'!Q40</f>
        <v>0</v>
      </c>
      <c r="AB157" s="288">
        <f>'2015'!R40</f>
        <v>0</v>
      </c>
      <c r="AC157" s="288">
        <f>'2015'!S40</f>
        <v>0</v>
      </c>
      <c r="AD157" s="288">
        <f>'2015'!T40</f>
        <v>0</v>
      </c>
      <c r="AF157">
        <f t="shared" si="2"/>
        <v>1</v>
      </c>
    </row>
    <row r="158" spans="3:32" ht="30">
      <c r="C158" s="229" t="str">
        <f>'2015'!$B$3</f>
        <v>Georgia</v>
      </c>
      <c r="D158" s="229">
        <f>'Cover sheet'!$D$22</f>
        <v>2015</v>
      </c>
      <c r="E158" s="229">
        <f>'2015'!$B$4</f>
        <v>0</v>
      </c>
      <c r="F158" s="229">
        <f>'2015'!$B$7</f>
        <v>0</v>
      </c>
      <c r="G158" s="229">
        <f>'2015'!$B$8</f>
        <v>0</v>
      </c>
      <c r="H158" s="230">
        <f>'2015'!$B$9</f>
        <v>0</v>
      </c>
      <c r="I158" s="229">
        <f>'2015'!$B$10</f>
        <v>0</v>
      </c>
      <c r="J158" s="232"/>
      <c r="K158" s="293" t="s">
        <v>843</v>
      </c>
      <c r="L158" s="241" t="s">
        <v>868</v>
      </c>
      <c r="M158" s="288">
        <f>'2015'!C41</f>
        <v>0</v>
      </c>
      <c r="N158" s="288">
        <f>'2015'!D41</f>
        <v>0</v>
      </c>
      <c r="O158" s="288">
        <f>'2015'!E41</f>
        <v>0</v>
      </c>
      <c r="P158" s="288">
        <f>'2015'!F41</f>
        <v>0</v>
      </c>
      <c r="Q158" s="288">
        <f>'2015'!G41</f>
        <v>0</v>
      </c>
      <c r="R158" s="288">
        <f>'2015'!H41</f>
        <v>0</v>
      </c>
      <c r="S158" s="288">
        <f>'2015'!I41</f>
        <v>0</v>
      </c>
      <c r="T158" s="288">
        <f>'2015'!J41</f>
        <v>0</v>
      </c>
      <c r="U158" s="288">
        <f>'2015'!K41</f>
        <v>0</v>
      </c>
      <c r="V158" s="288">
        <f>'2015'!L41</f>
        <v>0</v>
      </c>
      <c r="W158" s="288">
        <f>'2015'!M41</f>
        <v>0</v>
      </c>
      <c r="X158" s="288">
        <f>'2015'!N41</f>
        <v>0</v>
      </c>
      <c r="Y158" s="288">
        <f>'2015'!O41</f>
        <v>0</v>
      </c>
      <c r="Z158" s="288">
        <f>'2015'!P41</f>
        <v>0</v>
      </c>
      <c r="AA158" s="288">
        <f>'2015'!Q41</f>
        <v>0</v>
      </c>
      <c r="AB158" s="288">
        <f>'2015'!R41</f>
        <v>0</v>
      </c>
      <c r="AC158" s="288">
        <f>'2015'!S41</f>
        <v>0</v>
      </c>
      <c r="AD158" s="288">
        <f>'2015'!T41</f>
        <v>0</v>
      </c>
      <c r="AF158">
        <f t="shared" si="2"/>
        <v>1</v>
      </c>
    </row>
    <row r="159" spans="3:32" ht="30">
      <c r="C159" s="229" t="str">
        <f>'2015'!$B$3</f>
        <v>Georgia</v>
      </c>
      <c r="D159" s="229">
        <f>'Cover sheet'!$D$22</f>
        <v>2015</v>
      </c>
      <c r="E159" s="229">
        <f>'2015'!$B$4</f>
        <v>0</v>
      </c>
      <c r="F159" s="229">
        <f>'2015'!$B$7</f>
        <v>0</v>
      </c>
      <c r="G159" s="229">
        <f>'2015'!$B$8</f>
        <v>0</v>
      </c>
      <c r="H159" s="230">
        <f>'2015'!$B$9</f>
        <v>0</v>
      </c>
      <c r="I159" s="229">
        <f>'2015'!$B$10</f>
        <v>0</v>
      </c>
      <c r="J159" s="232"/>
      <c r="K159" s="298" t="s">
        <v>1230</v>
      </c>
      <c r="L159" s="241">
        <v>2.2000000000000002</v>
      </c>
      <c r="M159" s="288">
        <f>'2015'!C42</f>
        <v>0</v>
      </c>
      <c r="N159" s="288">
        <f>'2015'!D42</f>
        <v>0</v>
      </c>
      <c r="O159" s="288">
        <f>'2015'!E42</f>
        <v>0</v>
      </c>
      <c r="P159" s="288">
        <f>'2015'!F42</f>
        <v>0</v>
      </c>
      <c r="Q159" s="288">
        <f>'2015'!G42</f>
        <v>0</v>
      </c>
      <c r="R159" s="288">
        <f>'2015'!H42</f>
        <v>0</v>
      </c>
      <c r="S159" s="288">
        <f>'2015'!I42</f>
        <v>0</v>
      </c>
      <c r="T159" s="288">
        <f>'2015'!J42</f>
        <v>0</v>
      </c>
      <c r="U159" s="288">
        <f>'2015'!K42</f>
        <v>0</v>
      </c>
      <c r="V159" s="288">
        <f>'2015'!L42</f>
        <v>0</v>
      </c>
      <c r="W159" s="288">
        <f>'2015'!M42</f>
        <v>0</v>
      </c>
      <c r="X159" s="288">
        <f>'2015'!N42</f>
        <v>0</v>
      </c>
      <c r="Y159" s="288">
        <f>'2015'!O42</f>
        <v>0</v>
      </c>
      <c r="Z159" s="288">
        <f>'2015'!P42</f>
        <v>0</v>
      </c>
      <c r="AA159" s="288">
        <f>'2015'!Q42</f>
        <v>0</v>
      </c>
      <c r="AB159" s="288">
        <f>'2015'!R42</f>
        <v>0</v>
      </c>
      <c r="AC159" s="288">
        <f>'2015'!S42</f>
        <v>0</v>
      </c>
      <c r="AD159" s="288">
        <f>'2015'!T42</f>
        <v>0</v>
      </c>
      <c r="AF159">
        <f t="shared" si="2"/>
        <v>1</v>
      </c>
    </row>
    <row r="160" spans="3:32" ht="30">
      <c r="C160" s="229" t="str">
        <f>'2015'!$B$3</f>
        <v>Georgia</v>
      </c>
      <c r="D160" s="229">
        <f>'Cover sheet'!$D$22</f>
        <v>2015</v>
      </c>
      <c r="E160" s="229">
        <f>'2015'!$B$4</f>
        <v>0</v>
      </c>
      <c r="F160" s="229">
        <f>'2015'!$B$7</f>
        <v>0</v>
      </c>
      <c r="G160" s="229">
        <f>'2015'!$B$8</f>
        <v>0</v>
      </c>
      <c r="H160" s="230">
        <f>'2015'!$B$9</f>
        <v>0</v>
      </c>
      <c r="I160" s="229">
        <f>'2015'!$B$10</f>
        <v>0</v>
      </c>
      <c r="J160" s="232"/>
      <c r="K160" s="293" t="s">
        <v>841</v>
      </c>
      <c r="L160" s="241" t="s">
        <v>869</v>
      </c>
      <c r="M160" s="288">
        <f>'2015'!C43</f>
        <v>0</v>
      </c>
      <c r="N160" s="288">
        <f>'2015'!D43</f>
        <v>0</v>
      </c>
      <c r="O160" s="288">
        <f>'2015'!E43</f>
        <v>0</v>
      </c>
      <c r="P160" s="288">
        <f>'2015'!F43</f>
        <v>0</v>
      </c>
      <c r="Q160" s="288">
        <f>'2015'!G43</f>
        <v>0</v>
      </c>
      <c r="R160" s="288">
        <f>'2015'!H43</f>
        <v>0</v>
      </c>
      <c r="S160" s="288">
        <f>'2015'!I43</f>
        <v>0</v>
      </c>
      <c r="T160" s="288">
        <f>'2015'!J43</f>
        <v>0</v>
      </c>
      <c r="U160" s="288">
        <f>'2015'!K43</f>
        <v>0</v>
      </c>
      <c r="V160" s="288">
        <f>'2015'!L43</f>
        <v>0</v>
      </c>
      <c r="W160" s="288">
        <f>'2015'!M43</f>
        <v>0</v>
      </c>
      <c r="X160" s="288">
        <f>'2015'!N43</f>
        <v>0</v>
      </c>
      <c r="Y160" s="288">
        <f>'2015'!O43</f>
        <v>0</v>
      </c>
      <c r="Z160" s="288">
        <f>'2015'!P43</f>
        <v>0</v>
      </c>
      <c r="AA160" s="288">
        <f>'2015'!Q43</f>
        <v>0</v>
      </c>
      <c r="AB160" s="288">
        <f>'2015'!R43</f>
        <v>0</v>
      </c>
      <c r="AC160" s="288">
        <f>'2015'!S43</f>
        <v>0</v>
      </c>
      <c r="AD160" s="288">
        <f>'2015'!T43</f>
        <v>0</v>
      </c>
      <c r="AF160">
        <f t="shared" si="2"/>
        <v>1</v>
      </c>
    </row>
    <row r="161" spans="3:32" ht="30">
      <c r="C161" s="229" t="str">
        <f>'2015'!$B$3</f>
        <v>Georgia</v>
      </c>
      <c r="D161" s="229">
        <f>'Cover sheet'!$D$22</f>
        <v>2015</v>
      </c>
      <c r="E161" s="229">
        <f>'2015'!$B$4</f>
        <v>0</v>
      </c>
      <c r="F161" s="229">
        <f>'2015'!$B$7</f>
        <v>0</v>
      </c>
      <c r="G161" s="229">
        <f>'2015'!$B$8</f>
        <v>0</v>
      </c>
      <c r="H161" s="230">
        <f>'2015'!$B$9</f>
        <v>0</v>
      </c>
      <c r="I161" s="229">
        <f>'2015'!$B$10</f>
        <v>0</v>
      </c>
      <c r="J161" s="232"/>
      <c r="K161" s="293" t="s">
        <v>842</v>
      </c>
      <c r="L161" s="241" t="s">
        <v>870</v>
      </c>
      <c r="M161" s="288">
        <f>'2015'!C44</f>
        <v>0</v>
      </c>
      <c r="N161" s="288">
        <f>'2015'!D44</f>
        <v>0</v>
      </c>
      <c r="O161" s="288">
        <f>'2015'!E44</f>
        <v>0</v>
      </c>
      <c r="P161" s="288">
        <f>'2015'!F44</f>
        <v>0</v>
      </c>
      <c r="Q161" s="288">
        <f>'2015'!G44</f>
        <v>0</v>
      </c>
      <c r="R161" s="288">
        <f>'2015'!H44</f>
        <v>0</v>
      </c>
      <c r="S161" s="288">
        <f>'2015'!I44</f>
        <v>0</v>
      </c>
      <c r="T161" s="288">
        <f>'2015'!J44</f>
        <v>0</v>
      </c>
      <c r="U161" s="288">
        <f>'2015'!K44</f>
        <v>0</v>
      </c>
      <c r="V161" s="288">
        <f>'2015'!L44</f>
        <v>0</v>
      </c>
      <c r="W161" s="288">
        <f>'2015'!M44</f>
        <v>0</v>
      </c>
      <c r="X161" s="288">
        <f>'2015'!N44</f>
        <v>0</v>
      </c>
      <c r="Y161" s="288">
        <f>'2015'!O44</f>
        <v>0</v>
      </c>
      <c r="Z161" s="288">
        <f>'2015'!P44</f>
        <v>0</v>
      </c>
      <c r="AA161" s="288">
        <f>'2015'!Q44</f>
        <v>0</v>
      </c>
      <c r="AB161" s="288">
        <f>'2015'!R44</f>
        <v>0</v>
      </c>
      <c r="AC161" s="288">
        <f>'2015'!S44</f>
        <v>0</v>
      </c>
      <c r="AD161" s="288">
        <f>'2015'!T44</f>
        <v>0</v>
      </c>
      <c r="AF161">
        <f t="shared" si="2"/>
        <v>1</v>
      </c>
    </row>
    <row r="162" spans="3:32" ht="30">
      <c r="C162" s="229" t="str">
        <f>'2015'!$B$3</f>
        <v>Georgia</v>
      </c>
      <c r="D162" s="229">
        <f>'Cover sheet'!$D$22</f>
        <v>2015</v>
      </c>
      <c r="E162" s="229">
        <f>'2015'!$B$4</f>
        <v>0</v>
      </c>
      <c r="F162" s="229">
        <f>'2015'!$B$7</f>
        <v>0</v>
      </c>
      <c r="G162" s="229">
        <f>'2015'!$B$8</f>
        <v>0</v>
      </c>
      <c r="H162" s="230">
        <f>'2015'!$B$9</f>
        <v>0</v>
      </c>
      <c r="I162" s="229">
        <f>'2015'!$B$10</f>
        <v>0</v>
      </c>
      <c r="J162" s="232"/>
      <c r="K162" s="293" t="s">
        <v>843</v>
      </c>
      <c r="L162" s="241" t="s">
        <v>871</v>
      </c>
      <c r="M162" s="288">
        <f>'2015'!C45</f>
        <v>0</v>
      </c>
      <c r="N162" s="288">
        <f>'2015'!D45</f>
        <v>0</v>
      </c>
      <c r="O162" s="288">
        <f>'2015'!E45</f>
        <v>0</v>
      </c>
      <c r="P162" s="288">
        <f>'2015'!F45</f>
        <v>0</v>
      </c>
      <c r="Q162" s="288">
        <f>'2015'!G45</f>
        <v>0</v>
      </c>
      <c r="R162" s="288">
        <f>'2015'!H45</f>
        <v>0</v>
      </c>
      <c r="S162" s="288">
        <f>'2015'!I45</f>
        <v>0</v>
      </c>
      <c r="T162" s="288">
        <f>'2015'!J45</f>
        <v>0</v>
      </c>
      <c r="U162" s="288">
        <f>'2015'!K45</f>
        <v>0</v>
      </c>
      <c r="V162" s="288">
        <f>'2015'!L45</f>
        <v>0</v>
      </c>
      <c r="W162" s="288">
        <f>'2015'!M45</f>
        <v>0</v>
      </c>
      <c r="X162" s="288">
        <f>'2015'!N45</f>
        <v>0</v>
      </c>
      <c r="Y162" s="288">
        <f>'2015'!O45</f>
        <v>0</v>
      </c>
      <c r="Z162" s="288">
        <f>'2015'!P45</f>
        <v>0</v>
      </c>
      <c r="AA162" s="288">
        <f>'2015'!Q45</f>
        <v>0</v>
      </c>
      <c r="AB162" s="288">
        <f>'2015'!R45</f>
        <v>0</v>
      </c>
      <c r="AC162" s="288">
        <f>'2015'!S45</f>
        <v>0</v>
      </c>
      <c r="AD162" s="288">
        <f>'2015'!T45</f>
        <v>0</v>
      </c>
      <c r="AF162">
        <f t="shared" si="2"/>
        <v>1</v>
      </c>
    </row>
    <row r="163" spans="3:32" ht="75">
      <c r="C163" s="229" t="str">
        <f>'2015'!$B$3</f>
        <v>Georgia</v>
      </c>
      <c r="D163" s="229">
        <f>'Cover sheet'!$D$22</f>
        <v>2015</v>
      </c>
      <c r="E163" s="229">
        <f>'2015'!$B$4</f>
        <v>0</v>
      </c>
      <c r="F163" s="229">
        <f>'2015'!$B$7</f>
        <v>0</v>
      </c>
      <c r="G163" s="229">
        <f>'2015'!$B$8</f>
        <v>0</v>
      </c>
      <c r="H163" s="230">
        <f>'2015'!$B$9</f>
        <v>0</v>
      </c>
      <c r="I163" s="229">
        <f>'2015'!$B$10</f>
        <v>0</v>
      </c>
      <c r="J163" s="232"/>
      <c r="K163" s="298" t="s">
        <v>1224</v>
      </c>
      <c r="L163" s="241">
        <v>2.2999999999999998</v>
      </c>
      <c r="M163" s="288">
        <f>'2015'!C46</f>
        <v>0</v>
      </c>
      <c r="N163" s="288">
        <f>'2015'!D46</f>
        <v>0</v>
      </c>
      <c r="O163" s="288">
        <f>'2015'!E46</f>
        <v>0</v>
      </c>
      <c r="P163" s="288">
        <f>'2015'!F46</f>
        <v>0</v>
      </c>
      <c r="Q163" s="288">
        <f>'2015'!G46</f>
        <v>0</v>
      </c>
      <c r="R163" s="288">
        <f>'2015'!H46</f>
        <v>0</v>
      </c>
      <c r="S163" s="288">
        <f>'2015'!I46</f>
        <v>0</v>
      </c>
      <c r="T163" s="288">
        <f>'2015'!J46</f>
        <v>0</v>
      </c>
      <c r="U163" s="288">
        <f>'2015'!K46</f>
        <v>0</v>
      </c>
      <c r="V163" s="288">
        <f>'2015'!L46</f>
        <v>0</v>
      </c>
      <c r="W163" s="288">
        <f>'2015'!M46</f>
        <v>0</v>
      </c>
      <c r="X163" s="288">
        <f>'2015'!N46</f>
        <v>0</v>
      </c>
      <c r="Y163" s="288">
        <f>'2015'!O46</f>
        <v>0</v>
      </c>
      <c r="Z163" s="288">
        <f>'2015'!P46</f>
        <v>0</v>
      </c>
      <c r="AA163" s="288">
        <f>'2015'!Q46</f>
        <v>0</v>
      </c>
      <c r="AB163" s="288">
        <f>'2015'!R46</f>
        <v>0</v>
      </c>
      <c r="AC163" s="288">
        <f>'2015'!S46</f>
        <v>0</v>
      </c>
      <c r="AD163" s="288">
        <f>'2015'!T46</f>
        <v>0</v>
      </c>
      <c r="AF163">
        <f t="shared" si="2"/>
        <v>1</v>
      </c>
    </row>
    <row r="164" spans="3:32">
      <c r="C164" s="229" t="str">
        <f>'2015'!$B$3</f>
        <v>Georgia</v>
      </c>
      <c r="D164" s="229">
        <f>'Cover sheet'!$D$22</f>
        <v>2015</v>
      </c>
      <c r="E164" s="229">
        <f>'2015'!$B$4</f>
        <v>0</v>
      </c>
      <c r="F164" s="229">
        <f>'2015'!$B$7</f>
        <v>0</v>
      </c>
      <c r="G164" s="229">
        <f>'2015'!$B$8</f>
        <v>0</v>
      </c>
      <c r="H164" s="230">
        <f>'2015'!$B$9</f>
        <v>0</v>
      </c>
      <c r="I164" s="229">
        <f>'2015'!$B$10</f>
        <v>0</v>
      </c>
      <c r="J164" s="232"/>
      <c r="K164" s="293" t="s">
        <v>860</v>
      </c>
      <c r="L164" s="241" t="s">
        <v>872</v>
      </c>
      <c r="M164" s="288">
        <f>'2015'!C47</f>
        <v>0</v>
      </c>
      <c r="N164" s="288">
        <f>'2015'!D47</f>
        <v>0</v>
      </c>
      <c r="O164" s="288">
        <f>'2015'!E47</f>
        <v>0</v>
      </c>
      <c r="P164" s="288">
        <f>'2015'!F47</f>
        <v>0</v>
      </c>
      <c r="Q164" s="288">
        <f>'2015'!G47</f>
        <v>0</v>
      </c>
      <c r="R164" s="288">
        <f>'2015'!H47</f>
        <v>0</v>
      </c>
      <c r="S164" s="288">
        <f>'2015'!I47</f>
        <v>0</v>
      </c>
      <c r="T164" s="288">
        <f>'2015'!J47</f>
        <v>0</v>
      </c>
      <c r="U164" s="288">
        <f>'2015'!K47</f>
        <v>0</v>
      </c>
      <c r="V164" s="288">
        <f>'2015'!L47</f>
        <v>0</v>
      </c>
      <c r="W164" s="288">
        <f>'2015'!M47</f>
        <v>0</v>
      </c>
      <c r="X164" s="288">
        <f>'2015'!N47</f>
        <v>0</v>
      </c>
      <c r="Y164" s="288">
        <f>'2015'!O47</f>
        <v>0</v>
      </c>
      <c r="Z164" s="288">
        <f>'2015'!P47</f>
        <v>0</v>
      </c>
      <c r="AA164" s="288">
        <f>'2015'!Q47</f>
        <v>0</v>
      </c>
      <c r="AB164" s="288">
        <f>'2015'!R47</f>
        <v>0</v>
      </c>
      <c r="AC164" s="288">
        <f>'2015'!S47</f>
        <v>0</v>
      </c>
      <c r="AD164" s="288">
        <f>'2015'!T47</f>
        <v>0</v>
      </c>
      <c r="AF164">
        <f t="shared" si="2"/>
        <v>1</v>
      </c>
    </row>
    <row r="165" spans="3:32" ht="30">
      <c r="C165" s="229" t="str">
        <f>'2015'!$B$3</f>
        <v>Georgia</v>
      </c>
      <c r="D165" s="229">
        <f>'Cover sheet'!$D$22</f>
        <v>2015</v>
      </c>
      <c r="E165" s="229">
        <f>'2015'!$B$4</f>
        <v>0</v>
      </c>
      <c r="F165" s="229">
        <f>'2015'!$B$7</f>
        <v>0</v>
      </c>
      <c r="G165" s="229">
        <f>'2015'!$B$8</f>
        <v>0</v>
      </c>
      <c r="H165" s="230">
        <f>'2015'!$B$9</f>
        <v>0</v>
      </c>
      <c r="I165" s="229">
        <f>'2015'!$B$10</f>
        <v>0</v>
      </c>
      <c r="J165" s="232"/>
      <c r="K165" s="293" t="s">
        <v>842</v>
      </c>
      <c r="L165" s="241" t="s">
        <v>873</v>
      </c>
      <c r="M165" s="288">
        <f>'2015'!C48</f>
        <v>0</v>
      </c>
      <c r="N165" s="288">
        <f>'2015'!D48</f>
        <v>0</v>
      </c>
      <c r="O165" s="288">
        <f>'2015'!E48</f>
        <v>0</v>
      </c>
      <c r="P165" s="288">
        <f>'2015'!F48</f>
        <v>0</v>
      </c>
      <c r="Q165" s="288">
        <f>'2015'!G48</f>
        <v>0</v>
      </c>
      <c r="R165" s="288">
        <f>'2015'!H48</f>
        <v>0</v>
      </c>
      <c r="S165" s="288">
        <f>'2015'!I48</f>
        <v>0</v>
      </c>
      <c r="T165" s="288">
        <f>'2015'!J48</f>
        <v>0</v>
      </c>
      <c r="U165" s="288">
        <f>'2015'!K48</f>
        <v>0</v>
      </c>
      <c r="V165" s="288">
        <f>'2015'!L48</f>
        <v>0</v>
      </c>
      <c r="W165" s="288">
        <f>'2015'!M48</f>
        <v>0</v>
      </c>
      <c r="X165" s="288">
        <f>'2015'!N48</f>
        <v>0</v>
      </c>
      <c r="Y165" s="288">
        <f>'2015'!O48</f>
        <v>0</v>
      </c>
      <c r="Z165" s="288">
        <f>'2015'!P48</f>
        <v>0</v>
      </c>
      <c r="AA165" s="288">
        <f>'2015'!Q48</f>
        <v>0</v>
      </c>
      <c r="AB165" s="288">
        <f>'2015'!R48</f>
        <v>0</v>
      </c>
      <c r="AC165" s="288">
        <f>'2015'!S48</f>
        <v>0</v>
      </c>
      <c r="AD165" s="288">
        <f>'2015'!T48</f>
        <v>0</v>
      </c>
      <c r="AF165">
        <f t="shared" si="2"/>
        <v>1</v>
      </c>
    </row>
    <row r="166" spans="3:32" ht="30">
      <c r="C166" s="229" t="str">
        <f>'2015'!$B$3</f>
        <v>Georgia</v>
      </c>
      <c r="D166" s="229">
        <f>'Cover sheet'!$D$22</f>
        <v>2015</v>
      </c>
      <c r="E166" s="229">
        <f>'2015'!$B$4</f>
        <v>0</v>
      </c>
      <c r="F166" s="229">
        <f>'2015'!$B$7</f>
        <v>0</v>
      </c>
      <c r="G166" s="229">
        <f>'2015'!$B$8</f>
        <v>0</v>
      </c>
      <c r="H166" s="230">
        <f>'2015'!$B$9</f>
        <v>0</v>
      </c>
      <c r="I166" s="229">
        <f>'2015'!$B$10</f>
        <v>0</v>
      </c>
      <c r="J166" s="233"/>
      <c r="K166" s="293" t="s">
        <v>843</v>
      </c>
      <c r="L166" s="241" t="s">
        <v>874</v>
      </c>
      <c r="M166" s="288">
        <f>'2015'!C49</f>
        <v>0</v>
      </c>
      <c r="N166" s="288">
        <f>'2015'!D49</f>
        <v>0</v>
      </c>
      <c r="O166" s="288">
        <f>'2015'!E49</f>
        <v>0</v>
      </c>
      <c r="P166" s="288">
        <f>'2015'!F49</f>
        <v>0</v>
      </c>
      <c r="Q166" s="288">
        <f>'2015'!G49</f>
        <v>0</v>
      </c>
      <c r="R166" s="288">
        <f>'2015'!H49</f>
        <v>0</v>
      </c>
      <c r="S166" s="288">
        <f>'2015'!I49</f>
        <v>0</v>
      </c>
      <c r="T166" s="288">
        <f>'2015'!J49</f>
        <v>0</v>
      </c>
      <c r="U166" s="288">
        <f>'2015'!K49</f>
        <v>0</v>
      </c>
      <c r="V166" s="288">
        <f>'2015'!L49</f>
        <v>0</v>
      </c>
      <c r="W166" s="288">
        <f>'2015'!M49</f>
        <v>0</v>
      </c>
      <c r="X166" s="288">
        <f>'2015'!N49</f>
        <v>0</v>
      </c>
      <c r="Y166" s="288">
        <f>'2015'!O49</f>
        <v>0</v>
      </c>
      <c r="Z166" s="288">
        <f>'2015'!P49</f>
        <v>0</v>
      </c>
      <c r="AA166" s="288">
        <f>'2015'!Q49</f>
        <v>0</v>
      </c>
      <c r="AB166" s="288">
        <f>'2015'!R49</f>
        <v>0</v>
      </c>
      <c r="AC166" s="288">
        <f>'2015'!S49</f>
        <v>0</v>
      </c>
      <c r="AD166" s="288">
        <f>'2015'!T49</f>
        <v>0</v>
      </c>
      <c r="AF166">
        <f t="shared" si="2"/>
        <v>1</v>
      </c>
    </row>
    <row r="167" spans="3:32" ht="45">
      <c r="C167" s="229" t="str">
        <f>'2015'!$B$3</f>
        <v>Georgia</v>
      </c>
      <c r="D167" s="229">
        <f>'Cover sheet'!$D$22</f>
        <v>2015</v>
      </c>
      <c r="E167" s="229">
        <f>'2015'!$B$4</f>
        <v>0</v>
      </c>
      <c r="F167" s="229">
        <f>'2015'!$B$7</f>
        <v>0</v>
      </c>
      <c r="G167" s="229">
        <f>'2015'!$B$8</f>
        <v>0</v>
      </c>
      <c r="H167" s="230">
        <f>'2015'!$B$9</f>
        <v>0</v>
      </c>
      <c r="I167" s="229">
        <f>'2015'!$B$10</f>
        <v>0</v>
      </c>
      <c r="J167" s="233"/>
      <c r="K167" s="298" t="s">
        <v>703</v>
      </c>
      <c r="L167" s="241">
        <v>2.4</v>
      </c>
      <c r="M167" s="288">
        <f>'2015'!C50</f>
        <v>0</v>
      </c>
      <c r="N167" s="288">
        <f>'2015'!D50</f>
        <v>0</v>
      </c>
      <c r="O167" s="288">
        <f>'2015'!E50</f>
        <v>0</v>
      </c>
      <c r="P167" s="288">
        <f>'2015'!F50</f>
        <v>0</v>
      </c>
      <c r="Q167" s="288">
        <f>'2015'!G50</f>
        <v>0</v>
      </c>
      <c r="R167" s="288">
        <f>'2015'!H50</f>
        <v>0</v>
      </c>
      <c r="S167" s="288">
        <f>'2015'!I50</f>
        <v>0</v>
      </c>
      <c r="T167" s="288">
        <f>'2015'!J50</f>
        <v>0</v>
      </c>
      <c r="U167" s="288">
        <f>'2015'!K50</f>
        <v>0</v>
      </c>
      <c r="V167" s="288">
        <f>'2015'!L50</f>
        <v>0</v>
      </c>
      <c r="W167" s="288">
        <f>'2015'!M50</f>
        <v>0</v>
      </c>
      <c r="X167" s="288">
        <f>'2015'!N50</f>
        <v>0</v>
      </c>
      <c r="Y167" s="288">
        <f>'2015'!O50</f>
        <v>0</v>
      </c>
      <c r="Z167" s="288">
        <f>'2015'!P50</f>
        <v>0</v>
      </c>
      <c r="AA167" s="288">
        <f>'2015'!Q50</f>
        <v>0</v>
      </c>
      <c r="AB167" s="288">
        <f>'2015'!R50</f>
        <v>0</v>
      </c>
      <c r="AC167" s="288">
        <f>'2015'!S50</f>
        <v>0</v>
      </c>
      <c r="AD167" s="288">
        <f>'2015'!T50</f>
        <v>0</v>
      </c>
      <c r="AF167">
        <f t="shared" si="2"/>
        <v>1</v>
      </c>
    </row>
    <row r="168" spans="3:32">
      <c r="C168" s="229" t="str">
        <f>'2015'!$B$3</f>
        <v>Georgia</v>
      </c>
      <c r="D168" s="229">
        <f>'Cover sheet'!$D$22</f>
        <v>2015</v>
      </c>
      <c r="E168" s="229">
        <f>'2015'!$B$4</f>
        <v>0</v>
      </c>
      <c r="F168" s="229">
        <f>'2015'!$B$7</f>
        <v>0</v>
      </c>
      <c r="G168" s="229">
        <f>'2015'!$B$8</f>
        <v>0</v>
      </c>
      <c r="H168" s="230">
        <f>'2015'!$B$9</f>
        <v>0</v>
      </c>
      <c r="I168" s="229">
        <f>'2015'!$B$10</f>
        <v>0</v>
      </c>
      <c r="J168" s="231"/>
      <c r="K168" s="293"/>
      <c r="L168" s="241">
        <v>0</v>
      </c>
      <c r="M168" s="288">
        <f>'2015'!C51</f>
        <v>0</v>
      </c>
      <c r="N168" s="288">
        <f>'2015'!D51</f>
        <v>0</v>
      </c>
      <c r="O168" s="288">
        <f>'2015'!E51</f>
        <v>0</v>
      </c>
      <c r="P168" s="288">
        <f>'2015'!F51</f>
        <v>0</v>
      </c>
      <c r="Q168" s="288">
        <f>'2015'!G51</f>
        <v>0</v>
      </c>
      <c r="R168" s="288">
        <f>'2015'!H51</f>
        <v>0</v>
      </c>
      <c r="S168" s="288">
        <f>'2015'!I51</f>
        <v>0</v>
      </c>
      <c r="T168" s="288">
        <f>'2015'!J51</f>
        <v>0</v>
      </c>
      <c r="U168" s="288">
        <f>'2015'!K51</f>
        <v>0</v>
      </c>
      <c r="V168" s="288">
        <f>'2015'!L51</f>
        <v>0</v>
      </c>
      <c r="W168" s="288">
        <f>'2015'!M51</f>
        <v>0</v>
      </c>
      <c r="X168" s="288">
        <f>'2015'!N51</f>
        <v>0</v>
      </c>
      <c r="Y168" s="288">
        <f>'2015'!O51</f>
        <v>0</v>
      </c>
      <c r="Z168" s="288">
        <f>'2015'!P51</f>
        <v>0</v>
      </c>
      <c r="AA168" s="288">
        <f>'2015'!Q51</f>
        <v>0</v>
      </c>
      <c r="AB168" s="288">
        <f>'2015'!R51</f>
        <v>0</v>
      </c>
      <c r="AC168" s="288">
        <f>'2015'!S51</f>
        <v>0</v>
      </c>
      <c r="AD168" s="288">
        <f>'2015'!T51</f>
        <v>0</v>
      </c>
      <c r="AF168">
        <f t="shared" si="2"/>
        <v>1</v>
      </c>
    </row>
    <row r="169" spans="3:32" ht="30">
      <c r="C169" s="229" t="str">
        <f>'2015'!$B$3</f>
        <v>Georgia</v>
      </c>
      <c r="D169" s="229">
        <f>'Cover sheet'!$D$22</f>
        <v>2015</v>
      </c>
      <c r="E169" s="229">
        <f>'2015'!$B$4</f>
        <v>0</v>
      </c>
      <c r="F169" s="229">
        <f>'2015'!$B$7</f>
        <v>0</v>
      </c>
      <c r="G169" s="229">
        <f>'2015'!$B$8</f>
        <v>0</v>
      </c>
      <c r="H169" s="230">
        <f>'2015'!$B$9</f>
        <v>0</v>
      </c>
      <c r="I169" s="229">
        <f>'2015'!$B$10</f>
        <v>0</v>
      </c>
      <c r="J169" s="231"/>
      <c r="K169" s="297" t="s">
        <v>708</v>
      </c>
      <c r="L169" s="241">
        <v>3</v>
      </c>
      <c r="M169" s="288">
        <f>'2015'!C52</f>
        <v>0</v>
      </c>
      <c r="N169" s="288">
        <f>'2015'!D52</f>
        <v>0</v>
      </c>
      <c r="O169" s="288">
        <f>'2015'!E52</f>
        <v>0</v>
      </c>
      <c r="P169" s="288">
        <f>'2015'!F52</f>
        <v>0</v>
      </c>
      <c r="Q169" s="288">
        <f>'2015'!G52</f>
        <v>0</v>
      </c>
      <c r="R169" s="288">
        <f>'2015'!H52</f>
        <v>0</v>
      </c>
      <c r="S169" s="288">
        <f>'2015'!I52</f>
        <v>0</v>
      </c>
      <c r="T169" s="288">
        <f>'2015'!J52</f>
        <v>0</v>
      </c>
      <c r="U169" s="288">
        <f>'2015'!K52</f>
        <v>0</v>
      </c>
      <c r="V169" s="288">
        <f>'2015'!L52</f>
        <v>0</v>
      </c>
      <c r="W169" s="288">
        <f>'2015'!M52</f>
        <v>0</v>
      </c>
      <c r="X169" s="288">
        <f>'2015'!N52</f>
        <v>0</v>
      </c>
      <c r="Y169" s="288">
        <f>'2015'!O52</f>
        <v>0</v>
      </c>
      <c r="Z169" s="288">
        <f>'2015'!P52</f>
        <v>0</v>
      </c>
      <c r="AA169" s="288">
        <f>'2015'!Q52</f>
        <v>0</v>
      </c>
      <c r="AB169" s="288">
        <f>'2015'!R52</f>
        <v>0</v>
      </c>
      <c r="AC169" s="288">
        <f>'2015'!S52</f>
        <v>0</v>
      </c>
      <c r="AD169" s="288">
        <f>'2015'!T52</f>
        <v>0</v>
      </c>
      <c r="AF169">
        <f t="shared" si="2"/>
        <v>1</v>
      </c>
    </row>
    <row r="170" spans="3:32" ht="45">
      <c r="C170" s="229" t="str">
        <f>'2015'!$B$3</f>
        <v>Georgia</v>
      </c>
      <c r="D170" s="229">
        <f>'Cover sheet'!$D$22</f>
        <v>2015</v>
      </c>
      <c r="E170" s="229">
        <f>'2015'!$B$4</f>
        <v>0</v>
      </c>
      <c r="F170" s="229">
        <f>'2015'!$B$7</f>
        <v>0</v>
      </c>
      <c r="G170" s="229">
        <f>'2015'!$B$8</f>
        <v>0</v>
      </c>
      <c r="H170" s="230">
        <f>'2015'!$B$9</f>
        <v>0</v>
      </c>
      <c r="I170" s="229">
        <f>'2015'!$B$10</f>
        <v>0</v>
      </c>
      <c r="J170" s="231"/>
      <c r="K170" s="298" t="s">
        <v>709</v>
      </c>
      <c r="L170" s="241">
        <v>3.1</v>
      </c>
      <c r="M170" s="288">
        <f>'2015'!C53</f>
        <v>0</v>
      </c>
      <c r="N170" s="288">
        <f>'2015'!D53</f>
        <v>0</v>
      </c>
      <c r="O170" s="288">
        <f>'2015'!E53</f>
        <v>0</v>
      </c>
      <c r="P170" s="288">
        <f>'2015'!F53</f>
        <v>0</v>
      </c>
      <c r="Q170" s="288">
        <f>'2015'!G53</f>
        <v>0</v>
      </c>
      <c r="R170" s="288">
        <f>'2015'!H53</f>
        <v>0</v>
      </c>
      <c r="S170" s="288">
        <f>'2015'!I53</f>
        <v>0</v>
      </c>
      <c r="T170" s="288">
        <f>'2015'!J53</f>
        <v>0</v>
      </c>
      <c r="U170" s="288">
        <f>'2015'!K53</f>
        <v>0</v>
      </c>
      <c r="V170" s="288">
        <f>'2015'!L53</f>
        <v>0</v>
      </c>
      <c r="W170" s="288">
        <f>'2015'!M53</f>
        <v>0</v>
      </c>
      <c r="X170" s="288">
        <f>'2015'!N53</f>
        <v>0</v>
      </c>
      <c r="Y170" s="288">
        <f>'2015'!O53</f>
        <v>0</v>
      </c>
      <c r="Z170" s="288">
        <f>'2015'!P53</f>
        <v>0</v>
      </c>
      <c r="AA170" s="288">
        <f>'2015'!Q53</f>
        <v>0</v>
      </c>
      <c r="AB170" s="288">
        <f>'2015'!R53</f>
        <v>0</v>
      </c>
      <c r="AC170" s="288">
        <f>'2015'!S53</f>
        <v>0</v>
      </c>
      <c r="AD170" s="288">
        <f>'2015'!T53</f>
        <v>0</v>
      </c>
      <c r="AF170">
        <f t="shared" si="2"/>
        <v>1</v>
      </c>
    </row>
    <row r="171" spans="3:32">
      <c r="C171" s="229" t="str">
        <f>'2015'!$B$3</f>
        <v>Georgia</v>
      </c>
      <c r="D171" s="229">
        <f>'Cover sheet'!$D$22</f>
        <v>2015</v>
      </c>
      <c r="E171" s="229">
        <f>'2015'!$B$4</f>
        <v>0</v>
      </c>
      <c r="F171" s="229">
        <f>'2015'!$B$7</f>
        <v>0</v>
      </c>
      <c r="G171" s="229">
        <f>'2015'!$B$8</f>
        <v>0</v>
      </c>
      <c r="H171" s="230">
        <f>'2015'!$B$9</f>
        <v>0</v>
      </c>
      <c r="I171" s="229">
        <f>'2015'!$B$10</f>
        <v>0</v>
      </c>
      <c r="J171" s="231"/>
      <c r="K171" s="298" t="s">
        <v>845</v>
      </c>
      <c r="L171" s="241">
        <v>3.2</v>
      </c>
      <c r="M171" s="288">
        <f>'2015'!C54</f>
        <v>0</v>
      </c>
      <c r="N171" s="288">
        <f>'2015'!D54</f>
        <v>0</v>
      </c>
      <c r="O171" s="288">
        <f>'2015'!E54</f>
        <v>0</v>
      </c>
      <c r="P171" s="288">
        <f>'2015'!F54</f>
        <v>0</v>
      </c>
      <c r="Q171" s="288">
        <f>'2015'!G54</f>
        <v>0</v>
      </c>
      <c r="R171" s="288">
        <f>'2015'!H54</f>
        <v>0</v>
      </c>
      <c r="S171" s="288">
        <f>'2015'!I54</f>
        <v>0</v>
      </c>
      <c r="T171" s="288">
        <f>'2015'!J54</f>
        <v>0</v>
      </c>
      <c r="U171" s="288">
        <f>'2015'!K54</f>
        <v>0</v>
      </c>
      <c r="V171" s="288">
        <f>'2015'!L54</f>
        <v>0</v>
      </c>
      <c r="W171" s="288">
        <f>'2015'!M54</f>
        <v>0</v>
      </c>
      <c r="X171" s="288">
        <f>'2015'!N54</f>
        <v>0</v>
      </c>
      <c r="Y171" s="288">
        <f>'2015'!O54</f>
        <v>0</v>
      </c>
      <c r="Z171" s="288">
        <f>'2015'!P54</f>
        <v>0</v>
      </c>
      <c r="AA171" s="288">
        <f>'2015'!Q54</f>
        <v>0</v>
      </c>
      <c r="AB171" s="288">
        <f>'2015'!R54</f>
        <v>0</v>
      </c>
      <c r="AC171" s="288">
        <f>'2015'!S54</f>
        <v>0</v>
      </c>
      <c r="AD171" s="288">
        <f>'2015'!T54</f>
        <v>0</v>
      </c>
      <c r="AF171">
        <f t="shared" si="2"/>
        <v>1</v>
      </c>
    </row>
    <row r="172" spans="3:32" ht="30">
      <c r="C172" s="229" t="str">
        <f>'2015'!$B$3</f>
        <v>Georgia</v>
      </c>
      <c r="D172" s="229">
        <f>'Cover sheet'!$D$22</f>
        <v>2015</v>
      </c>
      <c r="E172" s="229">
        <f>'2015'!$B$4</f>
        <v>0</v>
      </c>
      <c r="F172" s="229">
        <f>'2015'!$B$7</f>
        <v>0</v>
      </c>
      <c r="G172" s="229">
        <f>'2015'!$B$8</f>
        <v>0</v>
      </c>
      <c r="H172" s="230">
        <f>'2015'!$B$9</f>
        <v>0</v>
      </c>
      <c r="I172" s="229">
        <f>'2015'!$B$10</f>
        <v>0</v>
      </c>
      <c r="J172" s="231"/>
      <c r="K172" s="293" t="s">
        <v>878</v>
      </c>
      <c r="L172" s="241" t="s">
        <v>875</v>
      </c>
      <c r="M172" s="288">
        <f>'2015'!C55</f>
        <v>0</v>
      </c>
      <c r="N172" s="288">
        <f>'2015'!D55</f>
        <v>0</v>
      </c>
      <c r="O172" s="288">
        <f>'2015'!E55</f>
        <v>0</v>
      </c>
      <c r="P172" s="288">
        <f>'2015'!F55</f>
        <v>0</v>
      </c>
      <c r="Q172" s="288">
        <f>'2015'!G55</f>
        <v>0</v>
      </c>
      <c r="R172" s="288">
        <f>'2015'!H55</f>
        <v>0</v>
      </c>
      <c r="S172" s="288">
        <f>'2015'!I55</f>
        <v>0</v>
      </c>
      <c r="T172" s="288">
        <f>'2015'!J55</f>
        <v>0</v>
      </c>
      <c r="U172" s="288">
        <f>'2015'!K55</f>
        <v>0</v>
      </c>
      <c r="V172" s="288">
        <f>'2015'!L55</f>
        <v>0</v>
      </c>
      <c r="W172" s="288">
        <f>'2015'!M55</f>
        <v>0</v>
      </c>
      <c r="X172" s="288">
        <f>'2015'!N55</f>
        <v>0</v>
      </c>
      <c r="Y172" s="288">
        <f>'2015'!O55</f>
        <v>0</v>
      </c>
      <c r="Z172" s="288">
        <f>'2015'!P55</f>
        <v>0</v>
      </c>
      <c r="AA172" s="288">
        <f>'2015'!Q55</f>
        <v>0</v>
      </c>
      <c r="AB172" s="288">
        <f>'2015'!R55</f>
        <v>0</v>
      </c>
      <c r="AC172" s="288">
        <f>'2015'!S55</f>
        <v>0</v>
      </c>
      <c r="AD172" s="288">
        <f>'2015'!T55</f>
        <v>0</v>
      </c>
      <c r="AF172">
        <f t="shared" si="2"/>
        <v>1</v>
      </c>
    </row>
    <row r="173" spans="3:32" ht="30">
      <c r="C173" s="229" t="str">
        <f>'2015'!$B$3</f>
        <v>Georgia</v>
      </c>
      <c r="D173" s="229">
        <f>'Cover sheet'!$D$22</f>
        <v>2015</v>
      </c>
      <c r="E173" s="229">
        <f>'2015'!$B$4</f>
        <v>0</v>
      </c>
      <c r="F173" s="229">
        <f>'2015'!$B$7</f>
        <v>0</v>
      </c>
      <c r="G173" s="229">
        <f>'2015'!$B$8</f>
        <v>0</v>
      </c>
      <c r="H173" s="230">
        <f>'2015'!$B$9</f>
        <v>0</v>
      </c>
      <c r="I173" s="229">
        <f>'2015'!$B$10</f>
        <v>0</v>
      </c>
      <c r="J173" s="231"/>
      <c r="K173" s="293" t="s">
        <v>842</v>
      </c>
      <c r="L173" s="241" t="s">
        <v>876</v>
      </c>
      <c r="M173" s="288">
        <f>'2015'!C56</f>
        <v>0</v>
      </c>
      <c r="N173" s="288">
        <f>'2015'!D56</f>
        <v>0</v>
      </c>
      <c r="O173" s="288">
        <f>'2015'!E56</f>
        <v>0</v>
      </c>
      <c r="P173" s="288">
        <f>'2015'!F56</f>
        <v>0</v>
      </c>
      <c r="Q173" s="288">
        <f>'2015'!G56</f>
        <v>0</v>
      </c>
      <c r="R173" s="288">
        <f>'2015'!H56</f>
        <v>0</v>
      </c>
      <c r="S173" s="288">
        <f>'2015'!I56</f>
        <v>0</v>
      </c>
      <c r="T173" s="288">
        <f>'2015'!J56</f>
        <v>0</v>
      </c>
      <c r="U173" s="288">
        <f>'2015'!K56</f>
        <v>0</v>
      </c>
      <c r="V173" s="288">
        <f>'2015'!L56</f>
        <v>0</v>
      </c>
      <c r="W173" s="288">
        <f>'2015'!M56</f>
        <v>0</v>
      </c>
      <c r="X173" s="288">
        <f>'2015'!N56</f>
        <v>0</v>
      </c>
      <c r="Y173" s="288">
        <f>'2015'!O56</f>
        <v>0</v>
      </c>
      <c r="Z173" s="288">
        <f>'2015'!P56</f>
        <v>0</v>
      </c>
      <c r="AA173" s="288">
        <f>'2015'!Q56</f>
        <v>0</v>
      </c>
      <c r="AB173" s="288">
        <f>'2015'!R56</f>
        <v>0</v>
      </c>
      <c r="AC173" s="288">
        <f>'2015'!S56</f>
        <v>0</v>
      </c>
      <c r="AD173" s="288">
        <f>'2015'!T56</f>
        <v>0</v>
      </c>
      <c r="AF173">
        <f t="shared" si="2"/>
        <v>1</v>
      </c>
    </row>
    <row r="174" spans="3:32" ht="30">
      <c r="C174" s="229" t="str">
        <f>'2015'!$B$3</f>
        <v>Georgia</v>
      </c>
      <c r="D174" s="229">
        <f>'Cover sheet'!$D$22</f>
        <v>2015</v>
      </c>
      <c r="E174" s="229">
        <f>'2015'!$B$4</f>
        <v>0</v>
      </c>
      <c r="F174" s="229">
        <f>'2015'!$B$7</f>
        <v>0</v>
      </c>
      <c r="G174" s="229">
        <f>'2015'!$B$8</f>
        <v>0</v>
      </c>
      <c r="H174" s="230">
        <f>'2015'!$B$9</f>
        <v>0</v>
      </c>
      <c r="I174" s="229">
        <f>'2015'!$B$10</f>
        <v>0</v>
      </c>
      <c r="J174" s="231"/>
      <c r="K174" s="293" t="s">
        <v>843</v>
      </c>
      <c r="L174" s="241" t="s">
        <v>877</v>
      </c>
      <c r="M174" s="288">
        <f>'2015'!C57</f>
        <v>0</v>
      </c>
      <c r="N174" s="288">
        <f>'2015'!D57</f>
        <v>0</v>
      </c>
      <c r="O174" s="288">
        <f>'2015'!E57</f>
        <v>0</v>
      </c>
      <c r="P174" s="288">
        <f>'2015'!F57</f>
        <v>0</v>
      </c>
      <c r="Q174" s="288">
        <f>'2015'!G57</f>
        <v>0</v>
      </c>
      <c r="R174" s="288">
        <f>'2015'!H57</f>
        <v>0</v>
      </c>
      <c r="S174" s="288">
        <f>'2015'!I57</f>
        <v>0</v>
      </c>
      <c r="T174" s="288">
        <f>'2015'!J57</f>
        <v>0</v>
      </c>
      <c r="U174" s="288">
        <f>'2015'!K57</f>
        <v>0</v>
      </c>
      <c r="V174" s="288">
        <f>'2015'!L57</f>
        <v>0</v>
      </c>
      <c r="W174" s="288">
        <f>'2015'!M57</f>
        <v>0</v>
      </c>
      <c r="X174" s="288">
        <f>'2015'!N57</f>
        <v>0</v>
      </c>
      <c r="Y174" s="288">
        <f>'2015'!O57</f>
        <v>0</v>
      </c>
      <c r="Z174" s="288">
        <f>'2015'!P57</f>
        <v>0</v>
      </c>
      <c r="AA174" s="288">
        <f>'2015'!Q57</f>
        <v>0</v>
      </c>
      <c r="AB174" s="288">
        <f>'2015'!R57</f>
        <v>0</v>
      </c>
      <c r="AC174" s="288">
        <f>'2015'!S57</f>
        <v>0</v>
      </c>
      <c r="AD174" s="288">
        <f>'2015'!T57</f>
        <v>0</v>
      </c>
      <c r="AF174">
        <f t="shared" si="2"/>
        <v>1</v>
      </c>
    </row>
    <row r="175" spans="3:32" ht="75">
      <c r="C175" s="229" t="str">
        <f>'2015'!$B$3</f>
        <v>Georgia</v>
      </c>
      <c r="D175" s="229">
        <f>'Cover sheet'!$D$22</f>
        <v>2015</v>
      </c>
      <c r="E175" s="229">
        <f>'2015'!$B$4</f>
        <v>0</v>
      </c>
      <c r="F175" s="229">
        <f>'2015'!$B$7</f>
        <v>0</v>
      </c>
      <c r="G175" s="229">
        <f>'2015'!$B$8</f>
        <v>0</v>
      </c>
      <c r="H175" s="230">
        <f>'2015'!$B$9</f>
        <v>0</v>
      </c>
      <c r="I175" s="229">
        <f>'2015'!$B$10</f>
        <v>0</v>
      </c>
      <c r="J175" s="231"/>
      <c r="K175" s="298" t="s">
        <v>721</v>
      </c>
      <c r="L175" s="241">
        <v>3.3</v>
      </c>
      <c r="M175" s="288">
        <f>'2015'!C58</f>
        <v>0</v>
      </c>
      <c r="N175" s="288">
        <f>'2015'!D58</f>
        <v>0</v>
      </c>
      <c r="O175" s="288">
        <f>'2015'!E58</f>
        <v>0</v>
      </c>
      <c r="P175" s="288">
        <f>'2015'!F58</f>
        <v>0</v>
      </c>
      <c r="Q175" s="288">
        <f>'2015'!G58</f>
        <v>0</v>
      </c>
      <c r="R175" s="288">
        <f>'2015'!H58</f>
        <v>0</v>
      </c>
      <c r="S175" s="288">
        <f>'2015'!I58</f>
        <v>0</v>
      </c>
      <c r="T175" s="288">
        <f>'2015'!J58</f>
        <v>0</v>
      </c>
      <c r="U175" s="288">
        <f>'2015'!K58</f>
        <v>0</v>
      </c>
      <c r="V175" s="288">
        <f>'2015'!L58</f>
        <v>0</v>
      </c>
      <c r="W175" s="288">
        <f>'2015'!M58</f>
        <v>0</v>
      </c>
      <c r="X175" s="288">
        <f>'2015'!N58</f>
        <v>0</v>
      </c>
      <c r="Y175" s="288">
        <f>'2015'!O58</f>
        <v>0</v>
      </c>
      <c r="Z175" s="288">
        <f>'2015'!P58</f>
        <v>0</v>
      </c>
      <c r="AA175" s="288">
        <f>'2015'!Q58</f>
        <v>0</v>
      </c>
      <c r="AB175" s="288">
        <f>'2015'!R58</f>
        <v>0</v>
      </c>
      <c r="AC175" s="288">
        <f>'2015'!S58</f>
        <v>0</v>
      </c>
      <c r="AD175" s="288">
        <f>'2015'!T58</f>
        <v>0</v>
      </c>
      <c r="AF175">
        <f t="shared" si="2"/>
        <v>1</v>
      </c>
    </row>
    <row r="176" spans="3:32" ht="60">
      <c r="C176" s="229" t="str">
        <f>'2015'!$B$3</f>
        <v>Georgia</v>
      </c>
      <c r="D176" s="229">
        <f>'Cover sheet'!$D$22</f>
        <v>2015</v>
      </c>
      <c r="E176" s="229">
        <f>'2015'!$B$4</f>
        <v>0</v>
      </c>
      <c r="F176" s="229">
        <f>'2015'!$B$7</f>
        <v>0</v>
      </c>
      <c r="G176" s="229">
        <f>'2015'!$B$8</f>
        <v>0</v>
      </c>
      <c r="H176" s="230">
        <f>'2015'!$B$9</f>
        <v>0</v>
      </c>
      <c r="I176" s="229">
        <f>'2015'!$B$10</f>
        <v>0</v>
      </c>
      <c r="J176" s="231"/>
      <c r="K176" s="293" t="s">
        <v>886</v>
      </c>
      <c r="L176" s="241" t="s">
        <v>879</v>
      </c>
      <c r="M176" s="288">
        <f>'2015'!C59</f>
        <v>0</v>
      </c>
      <c r="N176" s="288">
        <f>'2015'!D59</f>
        <v>0</v>
      </c>
      <c r="O176" s="288">
        <f>'2015'!E59</f>
        <v>0</v>
      </c>
      <c r="P176" s="288">
        <f>'2015'!F59</f>
        <v>0</v>
      </c>
      <c r="Q176" s="288">
        <f>'2015'!G59</f>
        <v>0</v>
      </c>
      <c r="R176" s="288">
        <f>'2015'!H59</f>
        <v>0</v>
      </c>
      <c r="S176" s="288">
        <f>'2015'!I59</f>
        <v>0</v>
      </c>
      <c r="T176" s="288">
        <f>'2015'!J59</f>
        <v>0</v>
      </c>
      <c r="U176" s="288">
        <f>'2015'!K59</f>
        <v>0</v>
      </c>
      <c r="V176" s="288">
        <f>'2015'!L59</f>
        <v>0</v>
      </c>
      <c r="W176" s="288">
        <f>'2015'!M59</f>
        <v>0</v>
      </c>
      <c r="X176" s="288">
        <f>'2015'!N59</f>
        <v>0</v>
      </c>
      <c r="Y176" s="288">
        <f>'2015'!O59</f>
        <v>0</v>
      </c>
      <c r="Z176" s="288">
        <f>'2015'!P59</f>
        <v>0</v>
      </c>
      <c r="AA176" s="288">
        <f>'2015'!Q59</f>
        <v>0</v>
      </c>
      <c r="AB176" s="288">
        <f>'2015'!R59</f>
        <v>0</v>
      </c>
      <c r="AC176" s="288">
        <f>'2015'!S59</f>
        <v>0</v>
      </c>
      <c r="AD176" s="288">
        <f>'2015'!T59</f>
        <v>0</v>
      </c>
      <c r="AF176">
        <f t="shared" si="2"/>
        <v>1</v>
      </c>
    </row>
    <row r="177" spans="3:32" ht="30">
      <c r="C177" s="229" t="str">
        <f>'2015'!$B$3</f>
        <v>Georgia</v>
      </c>
      <c r="D177" s="229">
        <f>'Cover sheet'!$D$22</f>
        <v>2015</v>
      </c>
      <c r="E177" s="229">
        <f>'2015'!$B$4</f>
        <v>0</v>
      </c>
      <c r="F177" s="229">
        <f>'2015'!$B$7</f>
        <v>0</v>
      </c>
      <c r="G177" s="229">
        <f>'2015'!$B$8</f>
        <v>0</v>
      </c>
      <c r="H177" s="230">
        <f>'2015'!$B$9</f>
        <v>0</v>
      </c>
      <c r="I177" s="229">
        <f>'2015'!$B$10</f>
        <v>0</v>
      </c>
      <c r="J177" s="231"/>
      <c r="K177" s="293" t="s">
        <v>887</v>
      </c>
      <c r="L177" s="241" t="s">
        <v>880</v>
      </c>
      <c r="M177" s="288">
        <f>'2015'!C60</f>
        <v>0</v>
      </c>
      <c r="N177" s="288">
        <f>'2015'!D60</f>
        <v>0</v>
      </c>
      <c r="O177" s="288">
        <f>'2015'!E60</f>
        <v>0</v>
      </c>
      <c r="P177" s="288">
        <f>'2015'!F60</f>
        <v>0</v>
      </c>
      <c r="Q177" s="288">
        <f>'2015'!G60</f>
        <v>0</v>
      </c>
      <c r="R177" s="288">
        <f>'2015'!H60</f>
        <v>0</v>
      </c>
      <c r="S177" s="288">
        <f>'2015'!I60</f>
        <v>0</v>
      </c>
      <c r="T177" s="288">
        <f>'2015'!J60</f>
        <v>0</v>
      </c>
      <c r="U177" s="288">
        <f>'2015'!K60</f>
        <v>0</v>
      </c>
      <c r="V177" s="288">
        <f>'2015'!L60</f>
        <v>0</v>
      </c>
      <c r="W177" s="288">
        <f>'2015'!M60</f>
        <v>0</v>
      </c>
      <c r="X177" s="288">
        <f>'2015'!N60</f>
        <v>0</v>
      </c>
      <c r="Y177" s="288">
        <f>'2015'!O60</f>
        <v>0</v>
      </c>
      <c r="Z177" s="288">
        <f>'2015'!P60</f>
        <v>0</v>
      </c>
      <c r="AA177" s="288">
        <f>'2015'!Q60</f>
        <v>0</v>
      </c>
      <c r="AB177" s="288">
        <f>'2015'!R60</f>
        <v>0</v>
      </c>
      <c r="AC177" s="288">
        <f>'2015'!S60</f>
        <v>0</v>
      </c>
      <c r="AD177" s="288">
        <f>'2015'!T60</f>
        <v>0</v>
      </c>
      <c r="AF177">
        <f t="shared" si="2"/>
        <v>1</v>
      </c>
    </row>
    <row r="178" spans="3:32" ht="45">
      <c r="C178" s="229" t="str">
        <f>'2015'!$B$3</f>
        <v>Georgia</v>
      </c>
      <c r="D178" s="229">
        <f>'Cover sheet'!$D$22</f>
        <v>2015</v>
      </c>
      <c r="E178" s="229">
        <f>'2015'!$B$4</f>
        <v>0</v>
      </c>
      <c r="F178" s="229">
        <f>'2015'!$B$7</f>
        <v>0</v>
      </c>
      <c r="G178" s="229">
        <f>'2015'!$B$8</f>
        <v>0</v>
      </c>
      <c r="H178" s="230">
        <f>'2015'!$B$9</f>
        <v>0</v>
      </c>
      <c r="I178" s="229">
        <f>'2015'!$B$10</f>
        <v>0</v>
      </c>
      <c r="J178" s="231"/>
      <c r="K178" s="293" t="s">
        <v>888</v>
      </c>
      <c r="L178" s="241" t="s">
        <v>881</v>
      </c>
      <c r="M178" s="288">
        <f>'2015'!C61</f>
        <v>0</v>
      </c>
      <c r="N178" s="288">
        <f>'2015'!D61</f>
        <v>0</v>
      </c>
      <c r="O178" s="288">
        <f>'2015'!E61</f>
        <v>0</v>
      </c>
      <c r="P178" s="288">
        <f>'2015'!F61</f>
        <v>0</v>
      </c>
      <c r="Q178" s="288">
        <f>'2015'!G61</f>
        <v>0</v>
      </c>
      <c r="R178" s="288">
        <f>'2015'!H61</f>
        <v>0</v>
      </c>
      <c r="S178" s="288">
        <f>'2015'!I61</f>
        <v>0</v>
      </c>
      <c r="T178" s="288">
        <f>'2015'!J61</f>
        <v>0</v>
      </c>
      <c r="U178" s="288">
        <f>'2015'!K61</f>
        <v>0</v>
      </c>
      <c r="V178" s="288">
        <f>'2015'!L61</f>
        <v>0</v>
      </c>
      <c r="W178" s="288">
        <f>'2015'!M61</f>
        <v>0</v>
      </c>
      <c r="X178" s="288">
        <f>'2015'!N61</f>
        <v>0</v>
      </c>
      <c r="Y178" s="288">
        <f>'2015'!O61</f>
        <v>0</v>
      </c>
      <c r="Z178" s="288">
        <f>'2015'!P61</f>
        <v>0</v>
      </c>
      <c r="AA178" s="288">
        <f>'2015'!Q61</f>
        <v>0</v>
      </c>
      <c r="AB178" s="288">
        <f>'2015'!R61</f>
        <v>0</v>
      </c>
      <c r="AC178" s="288">
        <f>'2015'!S61</f>
        <v>0</v>
      </c>
      <c r="AD178" s="288">
        <f>'2015'!T61</f>
        <v>0</v>
      </c>
      <c r="AF178">
        <f t="shared" si="2"/>
        <v>1</v>
      </c>
    </row>
    <row r="179" spans="3:32" ht="45">
      <c r="C179" s="229" t="str">
        <f>'2015'!$B$3</f>
        <v>Georgia</v>
      </c>
      <c r="D179" s="229">
        <f>'Cover sheet'!$D$22</f>
        <v>2015</v>
      </c>
      <c r="E179" s="229">
        <f>'2015'!$B$4</f>
        <v>0</v>
      </c>
      <c r="F179" s="229">
        <f>'2015'!$B$7</f>
        <v>0</v>
      </c>
      <c r="G179" s="229">
        <f>'2015'!$B$8</f>
        <v>0</v>
      </c>
      <c r="H179" s="230">
        <f>'2015'!$B$9</f>
        <v>0</v>
      </c>
      <c r="I179" s="229">
        <f>'2015'!$B$10</f>
        <v>0</v>
      </c>
      <c r="J179" s="231"/>
      <c r="K179" s="293" t="s">
        <v>889</v>
      </c>
      <c r="L179" s="241" t="s">
        <v>882</v>
      </c>
      <c r="M179" s="288">
        <f>'2015'!C62</f>
        <v>0</v>
      </c>
      <c r="N179" s="288">
        <f>'2015'!D62</f>
        <v>0</v>
      </c>
      <c r="O179" s="288">
        <f>'2015'!E62</f>
        <v>0</v>
      </c>
      <c r="P179" s="288">
        <f>'2015'!F62</f>
        <v>0</v>
      </c>
      <c r="Q179" s="288">
        <f>'2015'!G62</f>
        <v>0</v>
      </c>
      <c r="R179" s="288">
        <f>'2015'!H62</f>
        <v>0</v>
      </c>
      <c r="S179" s="288">
        <f>'2015'!I62</f>
        <v>0</v>
      </c>
      <c r="T179" s="288">
        <f>'2015'!J62</f>
        <v>0</v>
      </c>
      <c r="U179" s="288">
        <f>'2015'!K62</f>
        <v>0</v>
      </c>
      <c r="V179" s="288">
        <f>'2015'!L62</f>
        <v>0</v>
      </c>
      <c r="W179" s="288">
        <f>'2015'!M62</f>
        <v>0</v>
      </c>
      <c r="X179" s="288">
        <f>'2015'!N62</f>
        <v>0</v>
      </c>
      <c r="Y179" s="288">
        <f>'2015'!O62</f>
        <v>0</v>
      </c>
      <c r="Z179" s="288">
        <f>'2015'!P62</f>
        <v>0</v>
      </c>
      <c r="AA179" s="288">
        <f>'2015'!Q62</f>
        <v>0</v>
      </c>
      <c r="AB179" s="288">
        <f>'2015'!R62</f>
        <v>0</v>
      </c>
      <c r="AC179" s="288">
        <f>'2015'!S62</f>
        <v>0</v>
      </c>
      <c r="AD179" s="288">
        <f>'2015'!T62</f>
        <v>0</v>
      </c>
      <c r="AF179">
        <f t="shared" si="2"/>
        <v>1</v>
      </c>
    </row>
    <row r="180" spans="3:32">
      <c r="C180" s="229" t="str">
        <f>'2015'!$B$3</f>
        <v>Georgia</v>
      </c>
      <c r="D180" s="229">
        <f>'Cover sheet'!$D$22</f>
        <v>2015</v>
      </c>
      <c r="E180" s="229">
        <f>'2015'!$B$4</f>
        <v>0</v>
      </c>
      <c r="F180" s="229">
        <f>'2015'!$B$7</f>
        <v>0</v>
      </c>
      <c r="G180" s="229">
        <f>'2015'!$B$8</f>
        <v>0</v>
      </c>
      <c r="H180" s="230">
        <f>'2015'!$B$9</f>
        <v>0</v>
      </c>
      <c r="I180" s="229">
        <f>'2015'!$B$10</f>
        <v>0</v>
      </c>
      <c r="J180" s="231"/>
      <c r="K180" s="293" t="s">
        <v>890</v>
      </c>
      <c r="L180" s="241" t="s">
        <v>883</v>
      </c>
      <c r="M180" s="288">
        <f>'2015'!C63</f>
        <v>0</v>
      </c>
      <c r="N180" s="288">
        <f>'2015'!D63</f>
        <v>0</v>
      </c>
      <c r="O180" s="288">
        <f>'2015'!E63</f>
        <v>0</v>
      </c>
      <c r="P180" s="288">
        <f>'2015'!F63</f>
        <v>0</v>
      </c>
      <c r="Q180" s="288">
        <f>'2015'!G63</f>
        <v>0</v>
      </c>
      <c r="R180" s="288">
        <f>'2015'!H63</f>
        <v>0</v>
      </c>
      <c r="S180" s="288">
        <f>'2015'!I63</f>
        <v>0</v>
      </c>
      <c r="T180" s="288">
        <f>'2015'!J63</f>
        <v>0</v>
      </c>
      <c r="U180" s="288">
        <f>'2015'!K63</f>
        <v>0</v>
      </c>
      <c r="V180" s="288">
        <f>'2015'!L63</f>
        <v>0</v>
      </c>
      <c r="W180" s="288">
        <f>'2015'!M63</f>
        <v>0</v>
      </c>
      <c r="X180" s="288">
        <f>'2015'!N63</f>
        <v>0</v>
      </c>
      <c r="Y180" s="288">
        <f>'2015'!O63</f>
        <v>0</v>
      </c>
      <c r="Z180" s="288">
        <f>'2015'!P63</f>
        <v>0</v>
      </c>
      <c r="AA180" s="288">
        <f>'2015'!Q63</f>
        <v>0</v>
      </c>
      <c r="AB180" s="288">
        <f>'2015'!R63</f>
        <v>0</v>
      </c>
      <c r="AC180" s="288">
        <f>'2015'!S63</f>
        <v>0</v>
      </c>
      <c r="AD180" s="288">
        <f>'2015'!T63</f>
        <v>0</v>
      </c>
      <c r="AF180">
        <f t="shared" si="2"/>
        <v>1</v>
      </c>
    </row>
    <row r="181" spans="3:32" ht="75">
      <c r="C181" s="229" t="str">
        <f>'2015'!$B$3</f>
        <v>Georgia</v>
      </c>
      <c r="D181" s="229">
        <f>'Cover sheet'!$D$22</f>
        <v>2015</v>
      </c>
      <c r="E181" s="229">
        <f>'2015'!$B$4</f>
        <v>0</v>
      </c>
      <c r="F181" s="229">
        <f>'2015'!$B$7</f>
        <v>0</v>
      </c>
      <c r="G181" s="229">
        <f>'2015'!$B$8</f>
        <v>0</v>
      </c>
      <c r="H181" s="230">
        <f>'2015'!$B$9</f>
        <v>0</v>
      </c>
      <c r="I181" s="229">
        <f>'2015'!$B$10</f>
        <v>0</v>
      </c>
      <c r="J181" s="231"/>
      <c r="K181" s="293" t="s">
        <v>891</v>
      </c>
      <c r="L181" s="241" t="s">
        <v>884</v>
      </c>
      <c r="M181" s="288">
        <f>'2015'!C64</f>
        <v>0</v>
      </c>
      <c r="N181" s="288">
        <f>'2015'!D64</f>
        <v>0</v>
      </c>
      <c r="O181" s="288">
        <f>'2015'!E64</f>
        <v>0</v>
      </c>
      <c r="P181" s="288">
        <f>'2015'!F64</f>
        <v>0</v>
      </c>
      <c r="Q181" s="288">
        <f>'2015'!G64</f>
        <v>0</v>
      </c>
      <c r="R181" s="288">
        <f>'2015'!H64</f>
        <v>0</v>
      </c>
      <c r="S181" s="288">
        <f>'2015'!I64</f>
        <v>0</v>
      </c>
      <c r="T181" s="288">
        <f>'2015'!J64</f>
        <v>0</v>
      </c>
      <c r="U181" s="288">
        <f>'2015'!K64</f>
        <v>0</v>
      </c>
      <c r="V181" s="288">
        <f>'2015'!L64</f>
        <v>0</v>
      </c>
      <c r="W181" s="288">
        <f>'2015'!M64</f>
        <v>0</v>
      </c>
      <c r="X181" s="288">
        <f>'2015'!N64</f>
        <v>0</v>
      </c>
      <c r="Y181" s="288">
        <f>'2015'!O64</f>
        <v>0</v>
      </c>
      <c r="Z181" s="288">
        <f>'2015'!P64</f>
        <v>0</v>
      </c>
      <c r="AA181" s="288">
        <f>'2015'!Q64</f>
        <v>0</v>
      </c>
      <c r="AB181" s="288">
        <f>'2015'!R64</f>
        <v>0</v>
      </c>
      <c r="AC181" s="288">
        <f>'2015'!S64</f>
        <v>0</v>
      </c>
      <c r="AD181" s="288">
        <f>'2015'!T64</f>
        <v>0</v>
      </c>
      <c r="AF181">
        <f t="shared" si="2"/>
        <v>1</v>
      </c>
    </row>
    <row r="182" spans="3:32" ht="60">
      <c r="C182" s="229" t="str">
        <f>'2015'!$B$3</f>
        <v>Georgia</v>
      </c>
      <c r="D182" s="229">
        <f>'Cover sheet'!$D$22</f>
        <v>2015</v>
      </c>
      <c r="E182" s="229">
        <f>'2015'!$B$4</f>
        <v>0</v>
      </c>
      <c r="F182" s="229">
        <f>'2015'!$B$7</f>
        <v>0</v>
      </c>
      <c r="G182" s="229">
        <f>'2015'!$B$8</f>
        <v>0</v>
      </c>
      <c r="H182" s="230">
        <f>'2015'!$B$9</f>
        <v>0</v>
      </c>
      <c r="I182" s="229">
        <f>'2015'!$B$10</f>
        <v>0</v>
      </c>
      <c r="J182" s="231"/>
      <c r="K182" s="293" t="s">
        <v>892</v>
      </c>
      <c r="L182" s="241" t="s">
        <v>885</v>
      </c>
      <c r="M182" s="288">
        <f>'2015'!C65</f>
        <v>0</v>
      </c>
      <c r="N182" s="288">
        <f>'2015'!D65</f>
        <v>0</v>
      </c>
      <c r="O182" s="288">
        <f>'2015'!E65</f>
        <v>0</v>
      </c>
      <c r="P182" s="288">
        <f>'2015'!F65</f>
        <v>0</v>
      </c>
      <c r="Q182" s="288">
        <f>'2015'!G65</f>
        <v>0</v>
      </c>
      <c r="R182" s="288">
        <f>'2015'!H65</f>
        <v>0</v>
      </c>
      <c r="S182" s="288">
        <f>'2015'!I65</f>
        <v>0</v>
      </c>
      <c r="T182" s="288">
        <f>'2015'!J65</f>
        <v>0</v>
      </c>
      <c r="U182" s="288">
        <f>'2015'!K65</f>
        <v>0</v>
      </c>
      <c r="V182" s="288">
        <f>'2015'!L65</f>
        <v>0</v>
      </c>
      <c r="W182" s="288">
        <f>'2015'!M65</f>
        <v>0</v>
      </c>
      <c r="X182" s="288">
        <f>'2015'!N65</f>
        <v>0</v>
      </c>
      <c r="Y182" s="288">
        <f>'2015'!O65</f>
        <v>0</v>
      </c>
      <c r="Z182" s="288">
        <f>'2015'!P65</f>
        <v>0</v>
      </c>
      <c r="AA182" s="288">
        <f>'2015'!Q65</f>
        <v>0</v>
      </c>
      <c r="AB182" s="288">
        <f>'2015'!R65</f>
        <v>0</v>
      </c>
      <c r="AC182" s="288">
        <f>'2015'!S65</f>
        <v>0</v>
      </c>
      <c r="AD182" s="288">
        <f>'2015'!T65</f>
        <v>0</v>
      </c>
      <c r="AF182">
        <f t="shared" si="2"/>
        <v>1</v>
      </c>
    </row>
    <row r="183" spans="3:32" ht="75">
      <c r="C183" s="229" t="str">
        <f>'2015'!$B$3</f>
        <v>Georgia</v>
      </c>
      <c r="D183" s="229">
        <f>'Cover sheet'!$D$22</f>
        <v>2015</v>
      </c>
      <c r="E183" s="229">
        <f>'2015'!$B$4</f>
        <v>0</v>
      </c>
      <c r="F183" s="229">
        <f>'2015'!$B$7</f>
        <v>0</v>
      </c>
      <c r="G183" s="229">
        <f>'2015'!$B$8</f>
        <v>0</v>
      </c>
      <c r="H183" s="230">
        <f>'2015'!$B$9</f>
        <v>0</v>
      </c>
      <c r="I183" s="229">
        <f>'2015'!$B$10</f>
        <v>0</v>
      </c>
      <c r="J183" s="231"/>
      <c r="K183" s="298" t="s">
        <v>740</v>
      </c>
      <c r="L183" s="241">
        <v>3.4</v>
      </c>
      <c r="M183" s="288">
        <f>'2015'!C66</f>
        <v>0</v>
      </c>
      <c r="N183" s="288">
        <f>'2015'!D66</f>
        <v>0</v>
      </c>
      <c r="O183" s="288">
        <f>'2015'!E66</f>
        <v>0</v>
      </c>
      <c r="P183" s="288">
        <f>'2015'!F66</f>
        <v>0</v>
      </c>
      <c r="Q183" s="288">
        <f>'2015'!G66</f>
        <v>0</v>
      </c>
      <c r="R183" s="288">
        <f>'2015'!H66</f>
        <v>0</v>
      </c>
      <c r="S183" s="288">
        <f>'2015'!I66</f>
        <v>0</v>
      </c>
      <c r="T183" s="288">
        <f>'2015'!J66</f>
        <v>0</v>
      </c>
      <c r="U183" s="288">
        <f>'2015'!K66</f>
        <v>0</v>
      </c>
      <c r="V183" s="288">
        <f>'2015'!L66</f>
        <v>0</v>
      </c>
      <c r="W183" s="288">
        <f>'2015'!M66</f>
        <v>0</v>
      </c>
      <c r="X183" s="288">
        <f>'2015'!N66</f>
        <v>0</v>
      </c>
      <c r="Y183" s="288">
        <f>'2015'!O66</f>
        <v>0</v>
      </c>
      <c r="Z183" s="288">
        <f>'2015'!P66</f>
        <v>0</v>
      </c>
      <c r="AA183" s="288">
        <f>'2015'!Q66</f>
        <v>0</v>
      </c>
      <c r="AB183" s="288">
        <f>'2015'!R66</f>
        <v>0</v>
      </c>
      <c r="AC183" s="288">
        <f>'2015'!S66</f>
        <v>0</v>
      </c>
      <c r="AD183" s="288">
        <f>'2015'!T66</f>
        <v>0</v>
      </c>
      <c r="AF183">
        <f t="shared" si="2"/>
        <v>1</v>
      </c>
    </row>
    <row r="184" spans="3:32" ht="120">
      <c r="C184" s="229" t="str">
        <f>'2015'!$B$3</f>
        <v>Georgia</v>
      </c>
      <c r="D184" s="229">
        <f>'Cover sheet'!$D$22</f>
        <v>2015</v>
      </c>
      <c r="E184" s="229">
        <f>'2015'!$B$4</f>
        <v>0</v>
      </c>
      <c r="F184" s="229">
        <f>'2015'!$B$7</f>
        <v>0</v>
      </c>
      <c r="G184" s="229">
        <f>'2015'!$B$8</f>
        <v>0</v>
      </c>
      <c r="H184" s="230">
        <f>'2015'!$B$9</f>
        <v>0</v>
      </c>
      <c r="I184" s="229">
        <f>'2015'!$B$10</f>
        <v>0</v>
      </c>
      <c r="J184" s="231"/>
      <c r="K184" s="298" t="s">
        <v>743</v>
      </c>
      <c r="L184" s="241">
        <v>3.5</v>
      </c>
      <c r="M184" s="288">
        <f>'2015'!C67</f>
        <v>0</v>
      </c>
      <c r="N184" s="288">
        <f>'2015'!D67</f>
        <v>0</v>
      </c>
      <c r="O184" s="288">
        <f>'2015'!E67</f>
        <v>0</v>
      </c>
      <c r="P184" s="288">
        <f>'2015'!F67</f>
        <v>0</v>
      </c>
      <c r="Q184" s="288">
        <f>'2015'!G67</f>
        <v>0</v>
      </c>
      <c r="R184" s="288">
        <f>'2015'!H67</f>
        <v>0</v>
      </c>
      <c r="S184" s="288">
        <f>'2015'!I67</f>
        <v>0</v>
      </c>
      <c r="T184" s="288">
        <f>'2015'!J67</f>
        <v>0</v>
      </c>
      <c r="U184" s="288">
        <f>'2015'!K67</f>
        <v>0</v>
      </c>
      <c r="V184" s="288">
        <f>'2015'!L67</f>
        <v>0</v>
      </c>
      <c r="W184" s="288">
        <f>'2015'!M67</f>
        <v>0</v>
      </c>
      <c r="X184" s="288">
        <f>'2015'!N67</f>
        <v>0</v>
      </c>
      <c r="Y184" s="288">
        <f>'2015'!O67</f>
        <v>0</v>
      </c>
      <c r="Z184" s="288">
        <f>'2015'!P67</f>
        <v>0</v>
      </c>
      <c r="AA184" s="288">
        <f>'2015'!Q67</f>
        <v>0</v>
      </c>
      <c r="AB184" s="288">
        <f>'2015'!R67</f>
        <v>0</v>
      </c>
      <c r="AC184" s="288">
        <f>'2015'!S67</f>
        <v>0</v>
      </c>
      <c r="AD184" s="288">
        <f>'2015'!T67</f>
        <v>0</v>
      </c>
      <c r="AF184">
        <f t="shared" si="2"/>
        <v>1</v>
      </c>
    </row>
    <row r="185" spans="3:32" ht="30">
      <c r="C185" s="229" t="str">
        <f>'2015'!$B$3</f>
        <v>Georgia</v>
      </c>
      <c r="D185" s="229">
        <f>'Cover sheet'!$D$22</f>
        <v>2015</v>
      </c>
      <c r="E185" s="229">
        <f>'2015'!$B$4</f>
        <v>0</v>
      </c>
      <c r="F185" s="229">
        <f>'2015'!$B$7</f>
        <v>0</v>
      </c>
      <c r="G185" s="229">
        <f>'2015'!$B$8</f>
        <v>0</v>
      </c>
      <c r="H185" s="230">
        <f>'2015'!$B$9</f>
        <v>0</v>
      </c>
      <c r="I185" s="229">
        <f>'2015'!$B$10</f>
        <v>0</v>
      </c>
      <c r="J185" s="231"/>
      <c r="K185" s="293" t="s">
        <v>841</v>
      </c>
      <c r="L185" s="241" t="s">
        <v>893</v>
      </c>
      <c r="M185" s="288">
        <f>'2015'!C68</f>
        <v>0</v>
      </c>
      <c r="N185" s="288">
        <f>'2015'!D68</f>
        <v>0</v>
      </c>
      <c r="O185" s="288">
        <f>'2015'!E68</f>
        <v>0</v>
      </c>
      <c r="P185" s="288">
        <f>'2015'!F68</f>
        <v>0</v>
      </c>
      <c r="Q185" s="288">
        <f>'2015'!G68</f>
        <v>0</v>
      </c>
      <c r="R185" s="288">
        <f>'2015'!H68</f>
        <v>0</v>
      </c>
      <c r="S185" s="288">
        <f>'2015'!I68</f>
        <v>0</v>
      </c>
      <c r="T185" s="288">
        <f>'2015'!J68</f>
        <v>0</v>
      </c>
      <c r="U185" s="288">
        <f>'2015'!K68</f>
        <v>0</v>
      </c>
      <c r="V185" s="288">
        <f>'2015'!L68</f>
        <v>0</v>
      </c>
      <c r="W185" s="288">
        <f>'2015'!M68</f>
        <v>0</v>
      </c>
      <c r="X185" s="288">
        <f>'2015'!N68</f>
        <v>0</v>
      </c>
      <c r="Y185" s="288">
        <f>'2015'!O68</f>
        <v>0</v>
      </c>
      <c r="Z185" s="288">
        <f>'2015'!P68</f>
        <v>0</v>
      </c>
      <c r="AA185" s="288">
        <f>'2015'!Q68</f>
        <v>0</v>
      </c>
      <c r="AB185" s="288">
        <f>'2015'!R68</f>
        <v>0</v>
      </c>
      <c r="AC185" s="288">
        <f>'2015'!S68</f>
        <v>0</v>
      </c>
      <c r="AD185" s="288">
        <f>'2015'!T68</f>
        <v>0</v>
      </c>
      <c r="AF185">
        <f t="shared" si="2"/>
        <v>1</v>
      </c>
    </row>
    <row r="186" spans="3:32" ht="45">
      <c r="C186" s="229" t="str">
        <f>'2015'!$B$3</f>
        <v>Georgia</v>
      </c>
      <c r="D186" s="229">
        <f>'Cover sheet'!$D$22</f>
        <v>2015</v>
      </c>
      <c r="E186" s="229">
        <f>'2015'!$B$4</f>
        <v>0</v>
      </c>
      <c r="F186" s="229">
        <f>'2015'!$B$7</f>
        <v>0</v>
      </c>
      <c r="G186" s="229">
        <f>'2015'!$B$8</f>
        <v>0</v>
      </c>
      <c r="H186" s="230">
        <f>'2015'!$B$9</f>
        <v>0</v>
      </c>
      <c r="I186" s="229">
        <f>'2015'!$B$10</f>
        <v>0</v>
      </c>
      <c r="J186" s="231"/>
      <c r="K186" s="293" t="s">
        <v>897</v>
      </c>
      <c r="L186" s="241" t="s">
        <v>894</v>
      </c>
      <c r="M186" s="288">
        <f>'2015'!C69</f>
        <v>0</v>
      </c>
      <c r="N186" s="288">
        <f>'2015'!D69</f>
        <v>0</v>
      </c>
      <c r="O186" s="288">
        <f>'2015'!E69</f>
        <v>0</v>
      </c>
      <c r="P186" s="288">
        <f>'2015'!F69</f>
        <v>0</v>
      </c>
      <c r="Q186" s="288">
        <f>'2015'!G69</f>
        <v>0</v>
      </c>
      <c r="R186" s="288">
        <f>'2015'!H69</f>
        <v>0</v>
      </c>
      <c r="S186" s="288">
        <f>'2015'!I69</f>
        <v>0</v>
      </c>
      <c r="T186" s="288">
        <f>'2015'!J69</f>
        <v>0</v>
      </c>
      <c r="U186" s="288">
        <f>'2015'!K69</f>
        <v>0</v>
      </c>
      <c r="V186" s="288">
        <f>'2015'!L69</f>
        <v>0</v>
      </c>
      <c r="W186" s="288">
        <f>'2015'!M69</f>
        <v>0</v>
      </c>
      <c r="X186" s="288">
        <f>'2015'!N69</f>
        <v>0</v>
      </c>
      <c r="Y186" s="288">
        <f>'2015'!O69</f>
        <v>0</v>
      </c>
      <c r="Z186" s="288">
        <f>'2015'!P69</f>
        <v>0</v>
      </c>
      <c r="AA186" s="288">
        <f>'2015'!Q69</f>
        <v>0</v>
      </c>
      <c r="AB186" s="288">
        <f>'2015'!R69</f>
        <v>0</v>
      </c>
      <c r="AC186" s="288">
        <f>'2015'!S69</f>
        <v>0</v>
      </c>
      <c r="AD186" s="288">
        <f>'2015'!T69</f>
        <v>0</v>
      </c>
      <c r="AF186">
        <f t="shared" si="2"/>
        <v>1</v>
      </c>
    </row>
    <row r="187" spans="3:32" ht="30">
      <c r="C187" s="229" t="str">
        <f>'2015'!$B$3</f>
        <v>Georgia</v>
      </c>
      <c r="D187" s="229">
        <f>'Cover sheet'!$D$22</f>
        <v>2015</v>
      </c>
      <c r="E187" s="229">
        <f>'2015'!$B$4</f>
        <v>0</v>
      </c>
      <c r="F187" s="229">
        <f>'2015'!$B$7</f>
        <v>0</v>
      </c>
      <c r="G187" s="229">
        <f>'2015'!$B$8</f>
        <v>0</v>
      </c>
      <c r="H187" s="230">
        <f>'2015'!$B$9</f>
        <v>0</v>
      </c>
      <c r="I187" s="229">
        <f>'2015'!$B$10</f>
        <v>0</v>
      </c>
      <c r="J187" s="231"/>
      <c r="K187" s="293" t="s">
        <v>842</v>
      </c>
      <c r="L187" s="241" t="s">
        <v>895</v>
      </c>
      <c r="M187" s="288">
        <f>'2015'!C70</f>
        <v>0</v>
      </c>
      <c r="N187" s="288">
        <f>'2015'!D70</f>
        <v>0</v>
      </c>
      <c r="O187" s="288">
        <f>'2015'!E70</f>
        <v>0</v>
      </c>
      <c r="P187" s="288">
        <f>'2015'!F70</f>
        <v>0</v>
      </c>
      <c r="Q187" s="288">
        <f>'2015'!G70</f>
        <v>0</v>
      </c>
      <c r="R187" s="288">
        <f>'2015'!H70</f>
        <v>0</v>
      </c>
      <c r="S187" s="288">
        <f>'2015'!I70</f>
        <v>0</v>
      </c>
      <c r="T187" s="288">
        <f>'2015'!J70</f>
        <v>0</v>
      </c>
      <c r="U187" s="288">
        <f>'2015'!K70</f>
        <v>0</v>
      </c>
      <c r="V187" s="288">
        <f>'2015'!L70</f>
        <v>0</v>
      </c>
      <c r="W187" s="288">
        <f>'2015'!M70</f>
        <v>0</v>
      </c>
      <c r="X187" s="288">
        <f>'2015'!N70</f>
        <v>0</v>
      </c>
      <c r="Y187" s="288">
        <f>'2015'!O70</f>
        <v>0</v>
      </c>
      <c r="Z187" s="288">
        <f>'2015'!P70</f>
        <v>0</v>
      </c>
      <c r="AA187" s="288">
        <f>'2015'!Q70</f>
        <v>0</v>
      </c>
      <c r="AB187" s="288">
        <f>'2015'!R70</f>
        <v>0</v>
      </c>
      <c r="AC187" s="288">
        <f>'2015'!S70</f>
        <v>0</v>
      </c>
      <c r="AD187" s="288">
        <f>'2015'!T70</f>
        <v>0</v>
      </c>
      <c r="AF187">
        <f t="shared" si="2"/>
        <v>1</v>
      </c>
    </row>
    <row r="188" spans="3:32" ht="30">
      <c r="C188" s="229" t="str">
        <f>'2015'!$B$3</f>
        <v>Georgia</v>
      </c>
      <c r="D188" s="229">
        <f>'Cover sheet'!$D$22</f>
        <v>2015</v>
      </c>
      <c r="E188" s="229">
        <f>'2015'!$B$4</f>
        <v>0</v>
      </c>
      <c r="F188" s="229">
        <f>'2015'!$B$7</f>
        <v>0</v>
      </c>
      <c r="G188" s="229">
        <f>'2015'!$B$8</f>
        <v>0</v>
      </c>
      <c r="H188" s="230">
        <f>'2015'!$B$9</f>
        <v>0</v>
      </c>
      <c r="I188" s="229">
        <f>'2015'!$B$10</f>
        <v>0</v>
      </c>
      <c r="J188" s="231"/>
      <c r="K188" s="293" t="s">
        <v>843</v>
      </c>
      <c r="L188" s="241" t="s">
        <v>896</v>
      </c>
      <c r="M188" s="288">
        <f>'2015'!C71</f>
        <v>0</v>
      </c>
      <c r="N188" s="288">
        <f>'2015'!D71</f>
        <v>0</v>
      </c>
      <c r="O188" s="288">
        <f>'2015'!E71</f>
        <v>0</v>
      </c>
      <c r="P188" s="288">
        <f>'2015'!F71</f>
        <v>0</v>
      </c>
      <c r="Q188" s="288">
        <f>'2015'!G71</f>
        <v>0</v>
      </c>
      <c r="R188" s="288">
        <f>'2015'!H71</f>
        <v>0</v>
      </c>
      <c r="S188" s="288">
        <f>'2015'!I71</f>
        <v>0</v>
      </c>
      <c r="T188" s="288">
        <f>'2015'!J71</f>
        <v>0</v>
      </c>
      <c r="U188" s="288">
        <f>'2015'!K71</f>
        <v>0</v>
      </c>
      <c r="V188" s="288">
        <f>'2015'!L71</f>
        <v>0</v>
      </c>
      <c r="W188" s="288">
        <f>'2015'!M71</f>
        <v>0</v>
      </c>
      <c r="X188" s="288">
        <f>'2015'!N71</f>
        <v>0</v>
      </c>
      <c r="Y188" s="288">
        <f>'2015'!O71</f>
        <v>0</v>
      </c>
      <c r="Z188" s="288">
        <f>'2015'!P71</f>
        <v>0</v>
      </c>
      <c r="AA188" s="288">
        <f>'2015'!Q71</f>
        <v>0</v>
      </c>
      <c r="AB188" s="288">
        <f>'2015'!R71</f>
        <v>0</v>
      </c>
      <c r="AC188" s="288">
        <f>'2015'!S71</f>
        <v>0</v>
      </c>
      <c r="AD188" s="288">
        <f>'2015'!T71</f>
        <v>0</v>
      </c>
      <c r="AF188">
        <f t="shared" si="2"/>
        <v>1</v>
      </c>
    </row>
    <row r="189" spans="3:32" ht="90">
      <c r="C189" s="229" t="str">
        <f>'2015'!$B$3</f>
        <v>Georgia</v>
      </c>
      <c r="D189" s="229">
        <f>'Cover sheet'!$D$22</f>
        <v>2015</v>
      </c>
      <c r="E189" s="229">
        <f>'2015'!$B$4</f>
        <v>0</v>
      </c>
      <c r="F189" s="229">
        <f>'2015'!$B$7</f>
        <v>0</v>
      </c>
      <c r="G189" s="229">
        <f>'2015'!$B$8</f>
        <v>0</v>
      </c>
      <c r="H189" s="230">
        <f>'2015'!$B$9</f>
        <v>0</v>
      </c>
      <c r="I189" s="229">
        <f>'2015'!$B$10</f>
        <v>0</v>
      </c>
      <c r="J189" s="231"/>
      <c r="K189" s="298" t="s">
        <v>1226</v>
      </c>
      <c r="L189" s="241">
        <v>3.6</v>
      </c>
      <c r="M189" s="288">
        <f>'2015'!C72</f>
        <v>0</v>
      </c>
      <c r="N189" s="288">
        <f>'2015'!D72</f>
        <v>0</v>
      </c>
      <c r="O189" s="288">
        <f>'2015'!E72</f>
        <v>0</v>
      </c>
      <c r="P189" s="288">
        <f>'2015'!F72</f>
        <v>0</v>
      </c>
      <c r="Q189" s="288">
        <f>'2015'!G72</f>
        <v>0</v>
      </c>
      <c r="R189" s="288">
        <f>'2015'!H72</f>
        <v>0</v>
      </c>
      <c r="S189" s="288">
        <f>'2015'!I72</f>
        <v>0</v>
      </c>
      <c r="T189" s="288">
        <f>'2015'!J72</f>
        <v>0</v>
      </c>
      <c r="U189" s="288">
        <f>'2015'!K72</f>
        <v>0</v>
      </c>
      <c r="V189" s="288">
        <f>'2015'!L72</f>
        <v>0</v>
      </c>
      <c r="W189" s="288">
        <f>'2015'!M72</f>
        <v>0</v>
      </c>
      <c r="X189" s="288">
        <f>'2015'!N72</f>
        <v>0</v>
      </c>
      <c r="Y189" s="288">
        <f>'2015'!O72</f>
        <v>0</v>
      </c>
      <c r="Z189" s="288">
        <f>'2015'!P72</f>
        <v>0</v>
      </c>
      <c r="AA189" s="288">
        <f>'2015'!Q72</f>
        <v>0</v>
      </c>
      <c r="AB189" s="288">
        <f>'2015'!R72</f>
        <v>0</v>
      </c>
      <c r="AC189" s="288">
        <f>'2015'!S72</f>
        <v>0</v>
      </c>
      <c r="AD189" s="288">
        <f>'2015'!T72</f>
        <v>0</v>
      </c>
      <c r="AF189">
        <f t="shared" si="2"/>
        <v>1</v>
      </c>
    </row>
    <row r="190" spans="3:32" ht="30">
      <c r="C190" s="229" t="str">
        <f>'2015'!$B$3</f>
        <v>Georgia</v>
      </c>
      <c r="D190" s="229">
        <f>'Cover sheet'!$D$22</f>
        <v>2015</v>
      </c>
      <c r="E190" s="229">
        <f>'2015'!$B$4</f>
        <v>0</v>
      </c>
      <c r="F190" s="229">
        <f>'2015'!$B$7</f>
        <v>0</v>
      </c>
      <c r="G190" s="229">
        <f>'2015'!$B$8</f>
        <v>0</v>
      </c>
      <c r="H190" s="230">
        <f>'2015'!$B$9</f>
        <v>0</v>
      </c>
      <c r="I190" s="229">
        <f>'2015'!$B$10</f>
        <v>0</v>
      </c>
      <c r="J190" s="231"/>
      <c r="K190" s="293" t="s">
        <v>841</v>
      </c>
      <c r="L190" s="241" t="s">
        <v>898</v>
      </c>
      <c r="M190" s="288">
        <f>'2015'!C73</f>
        <v>0</v>
      </c>
      <c r="N190" s="288">
        <f>'2015'!D73</f>
        <v>0</v>
      </c>
      <c r="O190" s="288">
        <f>'2015'!E73</f>
        <v>0</v>
      </c>
      <c r="P190" s="288">
        <f>'2015'!F73</f>
        <v>0</v>
      </c>
      <c r="Q190" s="288">
        <f>'2015'!G73</f>
        <v>0</v>
      </c>
      <c r="R190" s="288">
        <f>'2015'!H73</f>
        <v>0</v>
      </c>
      <c r="S190" s="288">
        <f>'2015'!I73</f>
        <v>0</v>
      </c>
      <c r="T190" s="288">
        <f>'2015'!J73</f>
        <v>0</v>
      </c>
      <c r="U190" s="288">
        <f>'2015'!K73</f>
        <v>0</v>
      </c>
      <c r="V190" s="288">
        <f>'2015'!L73</f>
        <v>0</v>
      </c>
      <c r="W190" s="288">
        <f>'2015'!M73</f>
        <v>0</v>
      </c>
      <c r="X190" s="288">
        <f>'2015'!N73</f>
        <v>0</v>
      </c>
      <c r="Y190" s="288">
        <f>'2015'!O73</f>
        <v>0</v>
      </c>
      <c r="Z190" s="288">
        <f>'2015'!P73</f>
        <v>0</v>
      </c>
      <c r="AA190" s="288">
        <f>'2015'!Q73</f>
        <v>0</v>
      </c>
      <c r="AB190" s="288">
        <f>'2015'!R73</f>
        <v>0</v>
      </c>
      <c r="AC190" s="288">
        <f>'2015'!S73</f>
        <v>0</v>
      </c>
      <c r="AD190" s="288">
        <f>'2015'!T73</f>
        <v>0</v>
      </c>
      <c r="AF190">
        <f t="shared" si="2"/>
        <v>1</v>
      </c>
    </row>
    <row r="191" spans="3:32" ht="45">
      <c r="C191" s="229" t="str">
        <f>'2015'!$B$3</f>
        <v>Georgia</v>
      </c>
      <c r="D191" s="229">
        <f>'Cover sheet'!$D$22</f>
        <v>2015</v>
      </c>
      <c r="E191" s="229">
        <f>'2015'!$B$4</f>
        <v>0</v>
      </c>
      <c r="F191" s="229">
        <f>'2015'!$B$7</f>
        <v>0</v>
      </c>
      <c r="G191" s="229">
        <f>'2015'!$B$8</f>
        <v>0</v>
      </c>
      <c r="H191" s="230">
        <f>'2015'!$B$9</f>
        <v>0</v>
      </c>
      <c r="I191" s="229">
        <f>'2015'!$B$10</f>
        <v>0</v>
      </c>
      <c r="J191" s="231"/>
      <c r="K191" s="293" t="s">
        <v>897</v>
      </c>
      <c r="L191" s="241" t="s">
        <v>899</v>
      </c>
      <c r="M191" s="288">
        <f>'2015'!C74</f>
        <v>0</v>
      </c>
      <c r="N191" s="288">
        <f>'2015'!D74</f>
        <v>0</v>
      </c>
      <c r="O191" s="288">
        <f>'2015'!E74</f>
        <v>0</v>
      </c>
      <c r="P191" s="288">
        <f>'2015'!F74</f>
        <v>0</v>
      </c>
      <c r="Q191" s="288">
        <f>'2015'!G74</f>
        <v>0</v>
      </c>
      <c r="R191" s="288">
        <f>'2015'!H74</f>
        <v>0</v>
      </c>
      <c r="S191" s="288">
        <f>'2015'!I74</f>
        <v>0</v>
      </c>
      <c r="T191" s="288">
        <f>'2015'!J74</f>
        <v>0</v>
      </c>
      <c r="U191" s="288">
        <f>'2015'!K74</f>
        <v>0</v>
      </c>
      <c r="V191" s="288">
        <f>'2015'!L74</f>
        <v>0</v>
      </c>
      <c r="W191" s="288">
        <f>'2015'!M74</f>
        <v>0</v>
      </c>
      <c r="X191" s="288">
        <f>'2015'!N74</f>
        <v>0</v>
      </c>
      <c r="Y191" s="288">
        <f>'2015'!O74</f>
        <v>0</v>
      </c>
      <c r="Z191" s="288">
        <f>'2015'!P74</f>
        <v>0</v>
      </c>
      <c r="AA191" s="288">
        <f>'2015'!Q74</f>
        <v>0</v>
      </c>
      <c r="AB191" s="288">
        <f>'2015'!R74</f>
        <v>0</v>
      </c>
      <c r="AC191" s="288">
        <f>'2015'!S74</f>
        <v>0</v>
      </c>
      <c r="AD191" s="288">
        <f>'2015'!T74</f>
        <v>0</v>
      </c>
      <c r="AF191">
        <f t="shared" si="2"/>
        <v>1</v>
      </c>
    </row>
    <row r="192" spans="3:32" ht="30">
      <c r="C192" s="229" t="str">
        <f>'2015'!$B$3</f>
        <v>Georgia</v>
      </c>
      <c r="D192" s="229">
        <f>'Cover sheet'!$D$22</f>
        <v>2015</v>
      </c>
      <c r="E192" s="229">
        <f>'2015'!$B$4</f>
        <v>0</v>
      </c>
      <c r="F192" s="229">
        <f>'2015'!$B$7</f>
        <v>0</v>
      </c>
      <c r="G192" s="229">
        <f>'2015'!$B$8</f>
        <v>0</v>
      </c>
      <c r="H192" s="230">
        <f>'2015'!$B$9</f>
        <v>0</v>
      </c>
      <c r="I192" s="229">
        <f>'2015'!$B$10</f>
        <v>0</v>
      </c>
      <c r="J192" s="231"/>
      <c r="K192" s="293" t="s">
        <v>842</v>
      </c>
      <c r="L192" s="241" t="s">
        <v>900</v>
      </c>
      <c r="M192" s="288">
        <f>'2015'!C75</f>
        <v>0</v>
      </c>
      <c r="N192" s="288">
        <f>'2015'!D75</f>
        <v>0</v>
      </c>
      <c r="O192" s="288">
        <f>'2015'!E75</f>
        <v>0</v>
      </c>
      <c r="P192" s="288">
        <f>'2015'!F75</f>
        <v>0</v>
      </c>
      <c r="Q192" s="288">
        <f>'2015'!G75</f>
        <v>0</v>
      </c>
      <c r="R192" s="288">
        <f>'2015'!H75</f>
        <v>0</v>
      </c>
      <c r="S192" s="288">
        <f>'2015'!I75</f>
        <v>0</v>
      </c>
      <c r="T192" s="288">
        <f>'2015'!J75</f>
        <v>0</v>
      </c>
      <c r="U192" s="288">
        <f>'2015'!K75</f>
        <v>0</v>
      </c>
      <c r="V192" s="288">
        <f>'2015'!L75</f>
        <v>0</v>
      </c>
      <c r="W192" s="288">
        <f>'2015'!M75</f>
        <v>0</v>
      </c>
      <c r="X192" s="288">
        <f>'2015'!N75</f>
        <v>0</v>
      </c>
      <c r="Y192" s="288">
        <f>'2015'!O75</f>
        <v>0</v>
      </c>
      <c r="Z192" s="288">
        <f>'2015'!P75</f>
        <v>0</v>
      </c>
      <c r="AA192" s="288">
        <f>'2015'!Q75</f>
        <v>0</v>
      </c>
      <c r="AB192" s="288">
        <f>'2015'!R75</f>
        <v>0</v>
      </c>
      <c r="AC192" s="288">
        <f>'2015'!S75</f>
        <v>0</v>
      </c>
      <c r="AD192" s="288">
        <f>'2015'!T75</f>
        <v>0</v>
      </c>
      <c r="AF192">
        <f t="shared" si="2"/>
        <v>1</v>
      </c>
    </row>
    <row r="193" spans="3:32" ht="30">
      <c r="C193" s="229" t="str">
        <f>'2015'!$B$3</f>
        <v>Georgia</v>
      </c>
      <c r="D193" s="229">
        <f>'Cover sheet'!$D$22</f>
        <v>2015</v>
      </c>
      <c r="E193" s="229">
        <f>'2015'!$B$4</f>
        <v>0</v>
      </c>
      <c r="F193" s="229">
        <f>'2015'!$B$7</f>
        <v>0</v>
      </c>
      <c r="G193" s="229">
        <f>'2015'!$B$8</f>
        <v>0</v>
      </c>
      <c r="H193" s="230">
        <f>'2015'!$B$9</f>
        <v>0</v>
      </c>
      <c r="I193" s="229">
        <f>'2015'!$B$10</f>
        <v>0</v>
      </c>
      <c r="J193" s="231"/>
      <c r="K193" s="293" t="s">
        <v>843</v>
      </c>
      <c r="L193" s="241" t="s">
        <v>901</v>
      </c>
      <c r="M193" s="288">
        <f>'2015'!C76</f>
        <v>0</v>
      </c>
      <c r="N193" s="288">
        <f>'2015'!D76</f>
        <v>0</v>
      </c>
      <c r="O193" s="288">
        <f>'2015'!E76</f>
        <v>0</v>
      </c>
      <c r="P193" s="288">
        <f>'2015'!F76</f>
        <v>0</v>
      </c>
      <c r="Q193" s="288">
        <f>'2015'!G76</f>
        <v>0</v>
      </c>
      <c r="R193" s="288">
        <f>'2015'!H76</f>
        <v>0</v>
      </c>
      <c r="S193" s="288">
        <f>'2015'!I76</f>
        <v>0</v>
      </c>
      <c r="T193" s="288">
        <f>'2015'!J76</f>
        <v>0</v>
      </c>
      <c r="U193" s="288">
        <f>'2015'!K76</f>
        <v>0</v>
      </c>
      <c r="V193" s="288">
        <f>'2015'!L76</f>
        <v>0</v>
      </c>
      <c r="W193" s="288">
        <f>'2015'!M76</f>
        <v>0</v>
      </c>
      <c r="X193" s="288">
        <f>'2015'!N76</f>
        <v>0</v>
      </c>
      <c r="Y193" s="288">
        <f>'2015'!O76</f>
        <v>0</v>
      </c>
      <c r="Z193" s="288">
        <f>'2015'!P76</f>
        <v>0</v>
      </c>
      <c r="AA193" s="288">
        <f>'2015'!Q76</f>
        <v>0</v>
      </c>
      <c r="AB193" s="288">
        <f>'2015'!R76</f>
        <v>0</v>
      </c>
      <c r="AC193" s="288">
        <f>'2015'!S76</f>
        <v>0</v>
      </c>
      <c r="AD193" s="288">
        <f>'2015'!T76</f>
        <v>0</v>
      </c>
      <c r="AF193">
        <f t="shared" si="2"/>
        <v>1</v>
      </c>
    </row>
    <row r="194" spans="3:32" ht="105">
      <c r="C194" s="229" t="str">
        <f>'2015'!$B$3</f>
        <v>Georgia</v>
      </c>
      <c r="D194" s="229">
        <f>'Cover sheet'!$D$22</f>
        <v>2015</v>
      </c>
      <c r="E194" s="229">
        <f>'2015'!$B$4</f>
        <v>0</v>
      </c>
      <c r="F194" s="229">
        <f>'2015'!$B$7</f>
        <v>0</v>
      </c>
      <c r="G194" s="229">
        <f>'2015'!$B$8</f>
        <v>0</v>
      </c>
      <c r="H194" s="230">
        <f>'2015'!$B$9</f>
        <v>0</v>
      </c>
      <c r="I194" s="229">
        <f>'2015'!$B$10</f>
        <v>0</v>
      </c>
      <c r="J194" s="231"/>
      <c r="K194" s="298" t="s">
        <v>751</v>
      </c>
      <c r="L194" s="241">
        <v>3.7</v>
      </c>
      <c r="M194" s="288">
        <f>'2015'!C77</f>
        <v>0</v>
      </c>
      <c r="N194" s="288">
        <f>'2015'!D77</f>
        <v>0</v>
      </c>
      <c r="O194" s="288">
        <f>'2015'!E77</f>
        <v>0</v>
      </c>
      <c r="P194" s="288">
        <f>'2015'!F77</f>
        <v>0</v>
      </c>
      <c r="Q194" s="288">
        <f>'2015'!G77</f>
        <v>0</v>
      </c>
      <c r="R194" s="288">
        <f>'2015'!H77</f>
        <v>0</v>
      </c>
      <c r="S194" s="288">
        <f>'2015'!I77</f>
        <v>0</v>
      </c>
      <c r="T194" s="288">
        <f>'2015'!J77</f>
        <v>0</v>
      </c>
      <c r="U194" s="288">
        <f>'2015'!K77</f>
        <v>0</v>
      </c>
      <c r="V194" s="288">
        <f>'2015'!L77</f>
        <v>0</v>
      </c>
      <c r="W194" s="288">
        <f>'2015'!M77</f>
        <v>0</v>
      </c>
      <c r="X194" s="288">
        <f>'2015'!N77</f>
        <v>0</v>
      </c>
      <c r="Y194" s="288">
        <f>'2015'!O77</f>
        <v>0</v>
      </c>
      <c r="Z194" s="288">
        <f>'2015'!P77</f>
        <v>0</v>
      </c>
      <c r="AA194" s="288">
        <f>'2015'!Q77</f>
        <v>0</v>
      </c>
      <c r="AB194" s="288">
        <f>'2015'!R77</f>
        <v>0</v>
      </c>
      <c r="AC194" s="288">
        <f>'2015'!S77</f>
        <v>0</v>
      </c>
      <c r="AD194" s="288">
        <f>'2015'!T77</f>
        <v>0</v>
      </c>
      <c r="AF194">
        <f t="shared" si="2"/>
        <v>1</v>
      </c>
    </row>
    <row r="195" spans="3:32" ht="135">
      <c r="C195" s="229" t="str">
        <f>'2015'!$B$3</f>
        <v>Georgia</v>
      </c>
      <c r="D195" s="229">
        <f>'Cover sheet'!$D$22</f>
        <v>2015</v>
      </c>
      <c r="E195" s="229">
        <f>'2015'!$B$4</f>
        <v>0</v>
      </c>
      <c r="F195" s="229">
        <f>'2015'!$B$7</f>
        <v>0</v>
      </c>
      <c r="G195" s="229">
        <f>'2015'!$B$8</f>
        <v>0</v>
      </c>
      <c r="H195" s="230">
        <f>'2015'!$B$9</f>
        <v>0</v>
      </c>
      <c r="I195" s="229">
        <f>'2015'!$B$10</f>
        <v>0</v>
      </c>
      <c r="J195" s="231"/>
      <c r="K195" s="293" t="s">
        <v>1231</v>
      </c>
      <c r="L195" s="241" t="s">
        <v>902</v>
      </c>
      <c r="M195" s="288">
        <f>'2015'!C78</f>
        <v>0</v>
      </c>
      <c r="N195" s="288">
        <f>'2015'!D78</f>
        <v>0</v>
      </c>
      <c r="O195" s="288">
        <f>'2015'!E78</f>
        <v>0</v>
      </c>
      <c r="P195" s="288">
        <f>'2015'!F78</f>
        <v>0</v>
      </c>
      <c r="Q195" s="288">
        <f>'2015'!G78</f>
        <v>0</v>
      </c>
      <c r="R195" s="288">
        <f>'2015'!H78</f>
        <v>0</v>
      </c>
      <c r="S195" s="288">
        <f>'2015'!I78</f>
        <v>0</v>
      </c>
      <c r="T195" s="288">
        <f>'2015'!J78</f>
        <v>0</v>
      </c>
      <c r="U195" s="288">
        <f>'2015'!K78</f>
        <v>0</v>
      </c>
      <c r="V195" s="288">
        <f>'2015'!L78</f>
        <v>0</v>
      </c>
      <c r="W195" s="288">
        <f>'2015'!M78</f>
        <v>0</v>
      </c>
      <c r="X195" s="288">
        <f>'2015'!N78</f>
        <v>0</v>
      </c>
      <c r="Y195" s="288">
        <f>'2015'!O78</f>
        <v>0</v>
      </c>
      <c r="Z195" s="288">
        <f>'2015'!P78</f>
        <v>0</v>
      </c>
      <c r="AA195" s="288">
        <f>'2015'!Q78</f>
        <v>0</v>
      </c>
      <c r="AB195" s="288">
        <f>'2015'!R78</f>
        <v>0</v>
      </c>
      <c r="AC195" s="288">
        <f>'2015'!S78</f>
        <v>0</v>
      </c>
      <c r="AD195" s="288">
        <f>'2015'!T78</f>
        <v>0</v>
      </c>
      <c r="AF195">
        <f t="shared" si="2"/>
        <v>1</v>
      </c>
    </row>
    <row r="196" spans="3:32" ht="30">
      <c r="C196" s="229" t="str">
        <f>'2015'!$B$3</f>
        <v>Georgia</v>
      </c>
      <c r="D196" s="229">
        <f>'Cover sheet'!$D$22</f>
        <v>2015</v>
      </c>
      <c r="E196" s="229">
        <f>'2015'!$B$4</f>
        <v>0</v>
      </c>
      <c r="F196" s="229">
        <f>'2015'!$B$7</f>
        <v>0</v>
      </c>
      <c r="G196" s="229">
        <f>'2015'!$B$8</f>
        <v>0</v>
      </c>
      <c r="H196" s="230">
        <f>'2015'!$B$9</f>
        <v>0</v>
      </c>
      <c r="I196" s="229">
        <f>'2015'!$B$10</f>
        <v>0</v>
      </c>
      <c r="J196" s="231"/>
      <c r="K196" s="293" t="s">
        <v>905</v>
      </c>
      <c r="L196" s="241" t="s">
        <v>903</v>
      </c>
      <c r="M196" s="288">
        <f>'2015'!C79</f>
        <v>0</v>
      </c>
      <c r="N196" s="288">
        <f>'2015'!D79</f>
        <v>0</v>
      </c>
      <c r="O196" s="288">
        <f>'2015'!E79</f>
        <v>0</v>
      </c>
      <c r="P196" s="288">
        <f>'2015'!F79</f>
        <v>0</v>
      </c>
      <c r="Q196" s="288">
        <f>'2015'!G79</f>
        <v>0</v>
      </c>
      <c r="R196" s="288">
        <f>'2015'!H79</f>
        <v>0</v>
      </c>
      <c r="S196" s="288">
        <f>'2015'!I79</f>
        <v>0</v>
      </c>
      <c r="T196" s="288">
        <f>'2015'!J79</f>
        <v>0</v>
      </c>
      <c r="U196" s="288">
        <f>'2015'!K79</f>
        <v>0</v>
      </c>
      <c r="V196" s="288">
        <f>'2015'!L79</f>
        <v>0</v>
      </c>
      <c r="W196" s="288">
        <f>'2015'!M79</f>
        <v>0</v>
      </c>
      <c r="X196" s="288">
        <f>'2015'!N79</f>
        <v>0</v>
      </c>
      <c r="Y196" s="288">
        <f>'2015'!O79</f>
        <v>0</v>
      </c>
      <c r="Z196" s="288">
        <f>'2015'!P79</f>
        <v>0</v>
      </c>
      <c r="AA196" s="288">
        <f>'2015'!Q79</f>
        <v>0</v>
      </c>
      <c r="AB196" s="288">
        <f>'2015'!R79</f>
        <v>0</v>
      </c>
      <c r="AC196" s="288">
        <f>'2015'!S79</f>
        <v>0</v>
      </c>
      <c r="AD196" s="288">
        <f>'2015'!T79</f>
        <v>0</v>
      </c>
      <c r="AF196">
        <f t="shared" si="2"/>
        <v>1</v>
      </c>
    </row>
    <row r="197" spans="3:32" ht="30">
      <c r="C197" s="229" t="str">
        <f>'2015'!$B$3</f>
        <v>Georgia</v>
      </c>
      <c r="D197" s="229">
        <f>'Cover sheet'!$D$22</f>
        <v>2015</v>
      </c>
      <c r="E197" s="229">
        <f>'2015'!$B$4</f>
        <v>0</v>
      </c>
      <c r="F197" s="229">
        <f>'2015'!$B$7</f>
        <v>0</v>
      </c>
      <c r="G197" s="229">
        <f>'2015'!$B$8</f>
        <v>0</v>
      </c>
      <c r="H197" s="230">
        <f>'2015'!$B$9</f>
        <v>0</v>
      </c>
      <c r="I197" s="229">
        <f>'2015'!$B$10</f>
        <v>0</v>
      </c>
      <c r="J197" s="231"/>
      <c r="K197" s="293" t="s">
        <v>841</v>
      </c>
      <c r="L197" s="241" t="s">
        <v>904</v>
      </c>
      <c r="M197" s="288">
        <f>'2015'!C80</f>
        <v>0</v>
      </c>
      <c r="N197" s="288">
        <f>'2015'!D80</f>
        <v>0</v>
      </c>
      <c r="O197" s="288">
        <f>'2015'!E80</f>
        <v>0</v>
      </c>
      <c r="P197" s="288">
        <f>'2015'!F80</f>
        <v>0</v>
      </c>
      <c r="Q197" s="288">
        <f>'2015'!G80</f>
        <v>0</v>
      </c>
      <c r="R197" s="288">
        <f>'2015'!H80</f>
        <v>0</v>
      </c>
      <c r="S197" s="288">
        <f>'2015'!I80</f>
        <v>0</v>
      </c>
      <c r="T197" s="288">
        <f>'2015'!J80</f>
        <v>0</v>
      </c>
      <c r="U197" s="288">
        <f>'2015'!K80</f>
        <v>0</v>
      </c>
      <c r="V197" s="288">
        <f>'2015'!L80</f>
        <v>0</v>
      </c>
      <c r="W197" s="288">
        <f>'2015'!M80</f>
        <v>0</v>
      </c>
      <c r="X197" s="288">
        <f>'2015'!N80</f>
        <v>0</v>
      </c>
      <c r="Y197" s="288">
        <f>'2015'!O80</f>
        <v>0</v>
      </c>
      <c r="Z197" s="288">
        <f>'2015'!P80</f>
        <v>0</v>
      </c>
      <c r="AA197" s="288">
        <f>'2015'!Q80</f>
        <v>0</v>
      </c>
      <c r="AB197" s="288">
        <f>'2015'!R80</f>
        <v>0</v>
      </c>
      <c r="AC197" s="288">
        <f>'2015'!S80</f>
        <v>0</v>
      </c>
      <c r="AD197" s="288">
        <f>'2015'!T80</f>
        <v>0</v>
      </c>
      <c r="AF197">
        <f t="shared" si="2"/>
        <v>1</v>
      </c>
    </row>
    <row r="198" spans="3:32" ht="45">
      <c r="C198" s="229" t="str">
        <f>'2015'!$B$3</f>
        <v>Georgia</v>
      </c>
      <c r="D198" s="229">
        <f>'Cover sheet'!$D$22</f>
        <v>2015</v>
      </c>
      <c r="E198" s="229">
        <f>'2015'!$B$4</f>
        <v>0</v>
      </c>
      <c r="F198" s="229">
        <f>'2015'!$B$7</f>
        <v>0</v>
      </c>
      <c r="G198" s="229">
        <f>'2015'!$B$8</f>
        <v>0</v>
      </c>
      <c r="H198" s="230">
        <f>'2015'!$B$9</f>
        <v>0</v>
      </c>
      <c r="I198" s="229">
        <f>'2015'!$B$10</f>
        <v>0</v>
      </c>
      <c r="J198" s="231"/>
      <c r="K198" s="293" t="s">
        <v>897</v>
      </c>
      <c r="L198" s="241" t="s">
        <v>906</v>
      </c>
      <c r="M198" s="288">
        <f>'2015'!C81</f>
        <v>0</v>
      </c>
      <c r="N198" s="288">
        <f>'2015'!D81</f>
        <v>0</v>
      </c>
      <c r="O198" s="288">
        <f>'2015'!E81</f>
        <v>0</v>
      </c>
      <c r="P198" s="288">
        <f>'2015'!F81</f>
        <v>0</v>
      </c>
      <c r="Q198" s="288">
        <f>'2015'!G81</f>
        <v>0</v>
      </c>
      <c r="R198" s="288">
        <f>'2015'!H81</f>
        <v>0</v>
      </c>
      <c r="S198" s="288">
        <f>'2015'!I81</f>
        <v>0</v>
      </c>
      <c r="T198" s="288">
        <f>'2015'!J81</f>
        <v>0</v>
      </c>
      <c r="U198" s="288">
        <f>'2015'!K81</f>
        <v>0</v>
      </c>
      <c r="V198" s="288">
        <f>'2015'!L81</f>
        <v>0</v>
      </c>
      <c r="W198" s="288">
        <f>'2015'!M81</f>
        <v>0</v>
      </c>
      <c r="X198" s="288">
        <f>'2015'!N81</f>
        <v>0</v>
      </c>
      <c r="Y198" s="288">
        <f>'2015'!O81</f>
        <v>0</v>
      </c>
      <c r="Z198" s="288">
        <f>'2015'!P81</f>
        <v>0</v>
      </c>
      <c r="AA198" s="288">
        <f>'2015'!Q81</f>
        <v>0</v>
      </c>
      <c r="AB198" s="288">
        <f>'2015'!R81</f>
        <v>0</v>
      </c>
      <c r="AC198" s="288">
        <f>'2015'!S81</f>
        <v>0</v>
      </c>
      <c r="AD198" s="288">
        <f>'2015'!T81</f>
        <v>0</v>
      </c>
      <c r="AF198">
        <f t="shared" si="2"/>
        <v>1</v>
      </c>
    </row>
    <row r="199" spans="3:32" ht="30">
      <c r="C199" s="229" t="str">
        <f>'2015'!$B$3</f>
        <v>Georgia</v>
      </c>
      <c r="D199" s="229">
        <f>'Cover sheet'!$D$22</f>
        <v>2015</v>
      </c>
      <c r="E199" s="229">
        <f>'2015'!$B$4</f>
        <v>0</v>
      </c>
      <c r="F199" s="229">
        <f>'2015'!$B$7</f>
        <v>0</v>
      </c>
      <c r="G199" s="229">
        <f>'2015'!$B$8</f>
        <v>0</v>
      </c>
      <c r="H199" s="230">
        <f>'2015'!$B$9</f>
        <v>0</v>
      </c>
      <c r="I199" s="229">
        <f>'2015'!$B$10</f>
        <v>0</v>
      </c>
      <c r="J199" s="231"/>
      <c r="K199" s="293" t="s">
        <v>842</v>
      </c>
      <c r="L199" s="241" t="s">
        <v>907</v>
      </c>
      <c r="M199" s="288">
        <f>'2015'!C82</f>
        <v>0</v>
      </c>
      <c r="N199" s="288">
        <f>'2015'!D82</f>
        <v>0</v>
      </c>
      <c r="O199" s="288">
        <f>'2015'!E82</f>
        <v>0</v>
      </c>
      <c r="P199" s="288">
        <f>'2015'!F82</f>
        <v>0</v>
      </c>
      <c r="Q199" s="288">
        <f>'2015'!G82</f>
        <v>0</v>
      </c>
      <c r="R199" s="288">
        <f>'2015'!H82</f>
        <v>0</v>
      </c>
      <c r="S199" s="288">
        <f>'2015'!I82</f>
        <v>0</v>
      </c>
      <c r="T199" s="288">
        <f>'2015'!J82</f>
        <v>0</v>
      </c>
      <c r="U199" s="288">
        <f>'2015'!K82</f>
        <v>0</v>
      </c>
      <c r="V199" s="288">
        <f>'2015'!L82</f>
        <v>0</v>
      </c>
      <c r="W199" s="288">
        <f>'2015'!M82</f>
        <v>0</v>
      </c>
      <c r="X199" s="288">
        <f>'2015'!N82</f>
        <v>0</v>
      </c>
      <c r="Y199" s="288">
        <f>'2015'!O82</f>
        <v>0</v>
      </c>
      <c r="Z199" s="288">
        <f>'2015'!P82</f>
        <v>0</v>
      </c>
      <c r="AA199" s="288">
        <f>'2015'!Q82</f>
        <v>0</v>
      </c>
      <c r="AB199" s="288">
        <f>'2015'!R82</f>
        <v>0</v>
      </c>
      <c r="AC199" s="288">
        <f>'2015'!S82</f>
        <v>0</v>
      </c>
      <c r="AD199" s="288">
        <f>'2015'!T82</f>
        <v>0</v>
      </c>
      <c r="AF199">
        <f t="shared" ref="AF199:AF262" si="3">IF((Q199+V199+AC199)=AD199,1,0)</f>
        <v>1</v>
      </c>
    </row>
    <row r="200" spans="3:32" ht="30">
      <c r="C200" s="229" t="str">
        <f>'2015'!$B$3</f>
        <v>Georgia</v>
      </c>
      <c r="D200" s="229">
        <f>'Cover sheet'!$D$22</f>
        <v>2015</v>
      </c>
      <c r="E200" s="229">
        <f>'2015'!$B$4</f>
        <v>0</v>
      </c>
      <c r="F200" s="229">
        <f>'2015'!$B$7</f>
        <v>0</v>
      </c>
      <c r="G200" s="229">
        <f>'2015'!$B$8</f>
        <v>0</v>
      </c>
      <c r="H200" s="230">
        <f>'2015'!$B$9</f>
        <v>0</v>
      </c>
      <c r="I200" s="229">
        <f>'2015'!$B$10</f>
        <v>0</v>
      </c>
      <c r="J200" s="231"/>
      <c r="K200" s="293" t="s">
        <v>843</v>
      </c>
      <c r="L200" s="241" t="s">
        <v>908</v>
      </c>
      <c r="M200" s="288">
        <f>'2015'!C83</f>
        <v>0</v>
      </c>
      <c r="N200" s="288">
        <f>'2015'!D83</f>
        <v>0</v>
      </c>
      <c r="O200" s="288">
        <f>'2015'!E83</f>
        <v>0</v>
      </c>
      <c r="P200" s="288">
        <f>'2015'!F83</f>
        <v>0</v>
      </c>
      <c r="Q200" s="288">
        <f>'2015'!G83</f>
        <v>0</v>
      </c>
      <c r="R200" s="288">
        <f>'2015'!H83</f>
        <v>0</v>
      </c>
      <c r="S200" s="288">
        <f>'2015'!I83</f>
        <v>0</v>
      </c>
      <c r="T200" s="288">
        <f>'2015'!J83</f>
        <v>0</v>
      </c>
      <c r="U200" s="288">
        <f>'2015'!K83</f>
        <v>0</v>
      </c>
      <c r="V200" s="288">
        <f>'2015'!L83</f>
        <v>0</v>
      </c>
      <c r="W200" s="288">
        <f>'2015'!M83</f>
        <v>0</v>
      </c>
      <c r="X200" s="288">
        <f>'2015'!N83</f>
        <v>0</v>
      </c>
      <c r="Y200" s="288">
        <f>'2015'!O83</f>
        <v>0</v>
      </c>
      <c r="Z200" s="288">
        <f>'2015'!P83</f>
        <v>0</v>
      </c>
      <c r="AA200" s="288">
        <f>'2015'!Q83</f>
        <v>0</v>
      </c>
      <c r="AB200" s="288">
        <f>'2015'!R83</f>
        <v>0</v>
      </c>
      <c r="AC200" s="288">
        <f>'2015'!S83</f>
        <v>0</v>
      </c>
      <c r="AD200" s="288">
        <f>'2015'!T83</f>
        <v>0</v>
      </c>
      <c r="AF200">
        <f t="shared" si="3"/>
        <v>1</v>
      </c>
    </row>
    <row r="201" spans="3:32" ht="30">
      <c r="C201" s="229" t="str">
        <f>'2015'!$B$3</f>
        <v>Georgia</v>
      </c>
      <c r="D201" s="229">
        <f>'Cover sheet'!$D$22</f>
        <v>2015</v>
      </c>
      <c r="E201" s="229">
        <f>'2015'!$B$4</f>
        <v>0</v>
      </c>
      <c r="F201" s="229">
        <f>'2015'!$B$7</f>
        <v>0</v>
      </c>
      <c r="G201" s="229">
        <f>'2015'!$B$8</f>
        <v>0</v>
      </c>
      <c r="H201" s="230">
        <f>'2015'!$B$9</f>
        <v>0</v>
      </c>
      <c r="I201" s="229">
        <f>'2015'!$B$10</f>
        <v>0</v>
      </c>
      <c r="J201" s="231"/>
      <c r="K201" s="293" t="s">
        <v>1232</v>
      </c>
      <c r="L201" s="241" t="s">
        <v>909</v>
      </c>
      <c r="M201" s="288">
        <f>'2015'!C84</f>
        <v>0</v>
      </c>
      <c r="N201" s="288">
        <f>'2015'!D84</f>
        <v>0</v>
      </c>
      <c r="O201" s="288">
        <f>'2015'!E84</f>
        <v>0</v>
      </c>
      <c r="P201" s="288">
        <f>'2015'!F84</f>
        <v>0</v>
      </c>
      <c r="Q201" s="288">
        <f>'2015'!G84</f>
        <v>0</v>
      </c>
      <c r="R201" s="288">
        <f>'2015'!H84</f>
        <v>0</v>
      </c>
      <c r="S201" s="288">
        <f>'2015'!I84</f>
        <v>0</v>
      </c>
      <c r="T201" s="288">
        <f>'2015'!J84</f>
        <v>0</v>
      </c>
      <c r="U201" s="288">
        <f>'2015'!K84</f>
        <v>0</v>
      </c>
      <c r="V201" s="288">
        <f>'2015'!L84</f>
        <v>0</v>
      </c>
      <c r="W201" s="288">
        <f>'2015'!M84</f>
        <v>0</v>
      </c>
      <c r="X201" s="288">
        <f>'2015'!N84</f>
        <v>0</v>
      </c>
      <c r="Y201" s="288">
        <f>'2015'!O84</f>
        <v>0</v>
      </c>
      <c r="Z201" s="288">
        <f>'2015'!P84</f>
        <v>0</v>
      </c>
      <c r="AA201" s="288">
        <f>'2015'!Q84</f>
        <v>0</v>
      </c>
      <c r="AB201" s="288">
        <f>'2015'!R84</f>
        <v>0</v>
      </c>
      <c r="AC201" s="288">
        <f>'2015'!S84</f>
        <v>0</v>
      </c>
      <c r="AD201" s="288">
        <f>'2015'!T84</f>
        <v>0</v>
      </c>
      <c r="AF201">
        <f t="shared" si="3"/>
        <v>1</v>
      </c>
    </row>
    <row r="202" spans="3:32" ht="60">
      <c r="C202" s="229" t="str">
        <f>'2015'!$B$3</f>
        <v>Georgia</v>
      </c>
      <c r="D202" s="229">
        <f>'Cover sheet'!$D$22</f>
        <v>2015</v>
      </c>
      <c r="E202" s="229">
        <f>'2015'!$B$4</f>
        <v>0</v>
      </c>
      <c r="F202" s="229">
        <f>'2015'!$B$7</f>
        <v>0</v>
      </c>
      <c r="G202" s="229">
        <f>'2015'!$B$8</f>
        <v>0</v>
      </c>
      <c r="H202" s="230">
        <f>'2015'!$B$9</f>
        <v>0</v>
      </c>
      <c r="I202" s="229">
        <f>'2015'!$B$10</f>
        <v>0</v>
      </c>
      <c r="J202" s="231"/>
      <c r="K202" s="293" t="s">
        <v>914</v>
      </c>
      <c r="L202" s="241" t="s">
        <v>910</v>
      </c>
      <c r="M202" s="288">
        <f>'2015'!C85</f>
        <v>0</v>
      </c>
      <c r="N202" s="288">
        <f>'2015'!D85</f>
        <v>0</v>
      </c>
      <c r="O202" s="288">
        <f>'2015'!E85</f>
        <v>0</v>
      </c>
      <c r="P202" s="288">
        <f>'2015'!F85</f>
        <v>0</v>
      </c>
      <c r="Q202" s="288">
        <f>'2015'!G85</f>
        <v>0</v>
      </c>
      <c r="R202" s="288">
        <f>'2015'!H85</f>
        <v>0</v>
      </c>
      <c r="S202" s="288">
        <f>'2015'!I85</f>
        <v>0</v>
      </c>
      <c r="T202" s="288">
        <f>'2015'!J85</f>
        <v>0</v>
      </c>
      <c r="U202" s="288">
        <f>'2015'!K85</f>
        <v>0</v>
      </c>
      <c r="V202" s="288">
        <f>'2015'!L85</f>
        <v>0</v>
      </c>
      <c r="W202" s="288">
        <f>'2015'!M85</f>
        <v>0</v>
      </c>
      <c r="X202" s="288">
        <f>'2015'!N85</f>
        <v>0</v>
      </c>
      <c r="Y202" s="288">
        <f>'2015'!O85</f>
        <v>0</v>
      </c>
      <c r="Z202" s="288">
        <f>'2015'!P85</f>
        <v>0</v>
      </c>
      <c r="AA202" s="288">
        <f>'2015'!Q85</f>
        <v>0</v>
      </c>
      <c r="AB202" s="288">
        <f>'2015'!R85</f>
        <v>0</v>
      </c>
      <c r="AC202" s="288">
        <f>'2015'!S85</f>
        <v>0</v>
      </c>
      <c r="AD202" s="288">
        <f>'2015'!T85</f>
        <v>0</v>
      </c>
      <c r="AF202">
        <f t="shared" si="3"/>
        <v>1</v>
      </c>
    </row>
    <row r="203" spans="3:32" ht="30">
      <c r="C203" s="229" t="str">
        <f>'2015'!$B$3</f>
        <v>Georgia</v>
      </c>
      <c r="D203" s="229">
        <f>'Cover sheet'!$D$22</f>
        <v>2015</v>
      </c>
      <c r="E203" s="229">
        <f>'2015'!$B$4</f>
        <v>0</v>
      </c>
      <c r="F203" s="229">
        <f>'2015'!$B$7</f>
        <v>0</v>
      </c>
      <c r="G203" s="229">
        <f>'2015'!$B$8</f>
        <v>0</v>
      </c>
      <c r="H203" s="230">
        <f>'2015'!$B$9</f>
        <v>0</v>
      </c>
      <c r="I203" s="229">
        <f>'2015'!$B$10</f>
        <v>0</v>
      </c>
      <c r="J203" s="231"/>
      <c r="K203" s="293" t="s">
        <v>842</v>
      </c>
      <c r="L203" s="241" t="s">
        <v>911</v>
      </c>
      <c r="M203" s="288">
        <f>'2015'!C86</f>
        <v>0</v>
      </c>
      <c r="N203" s="288">
        <f>'2015'!D86</f>
        <v>0</v>
      </c>
      <c r="O203" s="288">
        <f>'2015'!E86</f>
        <v>0</v>
      </c>
      <c r="P203" s="288">
        <f>'2015'!F86</f>
        <v>0</v>
      </c>
      <c r="Q203" s="288">
        <f>'2015'!G86</f>
        <v>0</v>
      </c>
      <c r="R203" s="288">
        <f>'2015'!H86</f>
        <v>0</v>
      </c>
      <c r="S203" s="288">
        <f>'2015'!I86</f>
        <v>0</v>
      </c>
      <c r="T203" s="288">
        <f>'2015'!J86</f>
        <v>0</v>
      </c>
      <c r="U203" s="288">
        <f>'2015'!K86</f>
        <v>0</v>
      </c>
      <c r="V203" s="288">
        <f>'2015'!L86</f>
        <v>0</v>
      </c>
      <c r="W203" s="288">
        <f>'2015'!M86</f>
        <v>0</v>
      </c>
      <c r="X203" s="288">
        <f>'2015'!N86</f>
        <v>0</v>
      </c>
      <c r="Y203" s="288">
        <f>'2015'!O86</f>
        <v>0</v>
      </c>
      <c r="Z203" s="288">
        <f>'2015'!P86</f>
        <v>0</v>
      </c>
      <c r="AA203" s="288">
        <f>'2015'!Q86</f>
        <v>0</v>
      </c>
      <c r="AB203" s="288">
        <f>'2015'!R86</f>
        <v>0</v>
      </c>
      <c r="AC203" s="288">
        <f>'2015'!S86</f>
        <v>0</v>
      </c>
      <c r="AD203" s="288">
        <f>'2015'!T86</f>
        <v>0</v>
      </c>
      <c r="AF203">
        <f t="shared" si="3"/>
        <v>1</v>
      </c>
    </row>
    <row r="204" spans="3:32" ht="30">
      <c r="C204" s="229" t="str">
        <f>'2015'!$B$3</f>
        <v>Georgia</v>
      </c>
      <c r="D204" s="229">
        <f>'Cover sheet'!$D$22</f>
        <v>2015</v>
      </c>
      <c r="E204" s="229">
        <f>'2015'!$B$4</f>
        <v>0</v>
      </c>
      <c r="F204" s="229">
        <f>'2015'!$B$7</f>
        <v>0</v>
      </c>
      <c r="G204" s="229">
        <f>'2015'!$B$8</f>
        <v>0</v>
      </c>
      <c r="H204" s="230">
        <f>'2015'!$B$9</f>
        <v>0</v>
      </c>
      <c r="I204" s="229">
        <f>'2015'!$B$10</f>
        <v>0</v>
      </c>
      <c r="J204" s="231"/>
      <c r="K204" s="293" t="s">
        <v>843</v>
      </c>
      <c r="L204" s="241" t="s">
        <v>912</v>
      </c>
      <c r="M204" s="288">
        <f>'2015'!C87</f>
        <v>0</v>
      </c>
      <c r="N204" s="288">
        <f>'2015'!D87</f>
        <v>0</v>
      </c>
      <c r="O204" s="288">
        <f>'2015'!E87</f>
        <v>0</v>
      </c>
      <c r="P204" s="288">
        <f>'2015'!F87</f>
        <v>0</v>
      </c>
      <c r="Q204" s="288">
        <f>'2015'!G87</f>
        <v>0</v>
      </c>
      <c r="R204" s="288">
        <f>'2015'!H87</f>
        <v>0</v>
      </c>
      <c r="S204" s="288">
        <f>'2015'!I87</f>
        <v>0</v>
      </c>
      <c r="T204" s="288">
        <f>'2015'!J87</f>
        <v>0</v>
      </c>
      <c r="U204" s="288">
        <f>'2015'!K87</f>
        <v>0</v>
      </c>
      <c r="V204" s="288">
        <f>'2015'!L87</f>
        <v>0</v>
      </c>
      <c r="W204" s="288">
        <f>'2015'!M87</f>
        <v>0</v>
      </c>
      <c r="X204" s="288">
        <f>'2015'!N87</f>
        <v>0</v>
      </c>
      <c r="Y204" s="288">
        <f>'2015'!O87</f>
        <v>0</v>
      </c>
      <c r="Z204" s="288">
        <f>'2015'!P87</f>
        <v>0</v>
      </c>
      <c r="AA204" s="288">
        <f>'2015'!Q87</f>
        <v>0</v>
      </c>
      <c r="AB204" s="288">
        <f>'2015'!R87</f>
        <v>0</v>
      </c>
      <c r="AC204" s="288">
        <f>'2015'!S87</f>
        <v>0</v>
      </c>
      <c r="AD204" s="288">
        <f>'2015'!T87</f>
        <v>0</v>
      </c>
      <c r="AF204">
        <f t="shared" si="3"/>
        <v>1</v>
      </c>
    </row>
    <row r="205" spans="3:32" ht="90">
      <c r="C205" s="229" t="str">
        <f>'2015'!$B$3</f>
        <v>Georgia</v>
      </c>
      <c r="D205" s="229">
        <f>'Cover sheet'!$D$22</f>
        <v>2015</v>
      </c>
      <c r="E205" s="229">
        <f>'2015'!$B$4</f>
        <v>0</v>
      </c>
      <c r="F205" s="229">
        <f>'2015'!$B$7</f>
        <v>0</v>
      </c>
      <c r="G205" s="229">
        <f>'2015'!$B$8</f>
        <v>0</v>
      </c>
      <c r="H205" s="230">
        <f>'2015'!$B$9</f>
        <v>0</v>
      </c>
      <c r="I205" s="229">
        <f>'2015'!$B$10</f>
        <v>0</v>
      </c>
      <c r="J205" s="231"/>
      <c r="K205" s="298" t="s">
        <v>765</v>
      </c>
      <c r="L205" s="241">
        <v>3.8</v>
      </c>
      <c r="M205" s="288">
        <f>'2015'!C88</f>
        <v>0</v>
      </c>
      <c r="N205" s="288">
        <f>'2015'!D88</f>
        <v>0</v>
      </c>
      <c r="O205" s="288">
        <f>'2015'!E88</f>
        <v>0</v>
      </c>
      <c r="P205" s="288">
        <f>'2015'!F88</f>
        <v>0</v>
      </c>
      <c r="Q205" s="288">
        <f>'2015'!G88</f>
        <v>0</v>
      </c>
      <c r="R205" s="288">
        <f>'2015'!H88</f>
        <v>0</v>
      </c>
      <c r="S205" s="288">
        <f>'2015'!I88</f>
        <v>0</v>
      </c>
      <c r="T205" s="288">
        <f>'2015'!J88</f>
        <v>0</v>
      </c>
      <c r="U205" s="288">
        <f>'2015'!K88</f>
        <v>0</v>
      </c>
      <c r="V205" s="288">
        <f>'2015'!L88</f>
        <v>0</v>
      </c>
      <c r="W205" s="288">
        <f>'2015'!M88</f>
        <v>0</v>
      </c>
      <c r="X205" s="288">
        <f>'2015'!N88</f>
        <v>0</v>
      </c>
      <c r="Y205" s="288">
        <f>'2015'!O88</f>
        <v>0</v>
      </c>
      <c r="Z205" s="288">
        <f>'2015'!P88</f>
        <v>0</v>
      </c>
      <c r="AA205" s="288">
        <f>'2015'!Q88</f>
        <v>0</v>
      </c>
      <c r="AB205" s="288">
        <f>'2015'!R88</f>
        <v>0</v>
      </c>
      <c r="AC205" s="288">
        <f>'2015'!S88</f>
        <v>0</v>
      </c>
      <c r="AD205" s="288">
        <f>'2015'!T88</f>
        <v>0</v>
      </c>
      <c r="AF205">
        <f t="shared" si="3"/>
        <v>1</v>
      </c>
    </row>
    <row r="206" spans="3:32" ht="75">
      <c r="C206" s="229" t="str">
        <f>'2015'!$B$3</f>
        <v>Georgia</v>
      </c>
      <c r="D206" s="229">
        <f>'Cover sheet'!$D$22</f>
        <v>2015</v>
      </c>
      <c r="E206" s="229">
        <f>'2015'!$B$4</f>
        <v>0</v>
      </c>
      <c r="F206" s="229">
        <f>'2015'!$B$7</f>
        <v>0</v>
      </c>
      <c r="G206" s="229">
        <f>'2015'!$B$8</f>
        <v>0</v>
      </c>
      <c r="H206" s="230">
        <f>'2015'!$B$9</f>
        <v>0</v>
      </c>
      <c r="I206" s="229">
        <f>'2015'!$B$10</f>
        <v>0</v>
      </c>
      <c r="J206" s="231"/>
      <c r="K206" s="298" t="s">
        <v>767</v>
      </c>
      <c r="L206" s="241">
        <v>3.9</v>
      </c>
      <c r="M206" s="288">
        <f>'2015'!C89</f>
        <v>0</v>
      </c>
      <c r="N206" s="288">
        <f>'2015'!D89</f>
        <v>0</v>
      </c>
      <c r="O206" s="288">
        <f>'2015'!E89</f>
        <v>0</v>
      </c>
      <c r="P206" s="288">
        <f>'2015'!F89</f>
        <v>0</v>
      </c>
      <c r="Q206" s="288">
        <f>'2015'!G89</f>
        <v>0</v>
      </c>
      <c r="R206" s="288">
        <f>'2015'!H89</f>
        <v>0</v>
      </c>
      <c r="S206" s="288">
        <f>'2015'!I89</f>
        <v>0</v>
      </c>
      <c r="T206" s="288">
        <f>'2015'!J89</f>
        <v>0</v>
      </c>
      <c r="U206" s="288">
        <f>'2015'!K89</f>
        <v>0</v>
      </c>
      <c r="V206" s="288">
        <f>'2015'!L89</f>
        <v>0</v>
      </c>
      <c r="W206" s="288">
        <f>'2015'!M89</f>
        <v>0</v>
      </c>
      <c r="X206" s="288">
        <f>'2015'!N89</f>
        <v>0</v>
      </c>
      <c r="Y206" s="288">
        <f>'2015'!O89</f>
        <v>0</v>
      </c>
      <c r="Z206" s="288">
        <f>'2015'!P89</f>
        <v>0</v>
      </c>
      <c r="AA206" s="288">
        <f>'2015'!Q89</f>
        <v>0</v>
      </c>
      <c r="AB206" s="288">
        <f>'2015'!R89</f>
        <v>0</v>
      </c>
      <c r="AC206" s="288">
        <f>'2015'!S89</f>
        <v>0</v>
      </c>
      <c r="AD206" s="288">
        <f>'2015'!T89</f>
        <v>0</v>
      </c>
      <c r="AF206">
        <f t="shared" si="3"/>
        <v>1</v>
      </c>
    </row>
    <row r="207" spans="3:32" ht="135">
      <c r="C207" s="229" t="str">
        <f>'2015'!$B$3</f>
        <v>Georgia</v>
      </c>
      <c r="D207" s="229">
        <f>'Cover sheet'!$D$22</f>
        <v>2015</v>
      </c>
      <c r="E207" s="229">
        <f>'2015'!$B$4</f>
        <v>0</v>
      </c>
      <c r="F207" s="229">
        <f>'2015'!$B$7</f>
        <v>0</v>
      </c>
      <c r="G207" s="229">
        <f>'2015'!$B$8</f>
        <v>0</v>
      </c>
      <c r="H207" s="230">
        <f>'2015'!$B$9</f>
        <v>0</v>
      </c>
      <c r="I207" s="229">
        <f>'2015'!$B$10</f>
        <v>0</v>
      </c>
      <c r="J207" s="231"/>
      <c r="K207" s="298" t="s">
        <v>768</v>
      </c>
      <c r="L207" s="241">
        <v>3.1</v>
      </c>
      <c r="M207" s="288">
        <f>'2015'!C90</f>
        <v>0</v>
      </c>
      <c r="N207" s="288">
        <f>'2015'!D90</f>
        <v>0</v>
      </c>
      <c r="O207" s="288">
        <f>'2015'!E90</f>
        <v>0</v>
      </c>
      <c r="P207" s="288">
        <f>'2015'!F90</f>
        <v>0</v>
      </c>
      <c r="Q207" s="288">
        <f>'2015'!G90</f>
        <v>0</v>
      </c>
      <c r="R207" s="288">
        <f>'2015'!H90</f>
        <v>0</v>
      </c>
      <c r="S207" s="288">
        <f>'2015'!I90</f>
        <v>0</v>
      </c>
      <c r="T207" s="288">
        <f>'2015'!J90</f>
        <v>0</v>
      </c>
      <c r="U207" s="288">
        <f>'2015'!K90</f>
        <v>0</v>
      </c>
      <c r="V207" s="288">
        <f>'2015'!L90</f>
        <v>0</v>
      </c>
      <c r="W207" s="288">
        <f>'2015'!M90</f>
        <v>0</v>
      </c>
      <c r="X207" s="288">
        <f>'2015'!N90</f>
        <v>0</v>
      </c>
      <c r="Y207" s="288">
        <f>'2015'!O90</f>
        <v>0</v>
      </c>
      <c r="Z207" s="288">
        <f>'2015'!P90</f>
        <v>0</v>
      </c>
      <c r="AA207" s="288">
        <f>'2015'!Q90</f>
        <v>0</v>
      </c>
      <c r="AB207" s="288">
        <f>'2015'!R90</f>
        <v>0</v>
      </c>
      <c r="AC207" s="288">
        <f>'2015'!S90</f>
        <v>0</v>
      </c>
      <c r="AD207" s="288">
        <f>'2015'!T90</f>
        <v>0</v>
      </c>
      <c r="AF207">
        <f t="shared" si="3"/>
        <v>1</v>
      </c>
    </row>
    <row r="208" spans="3:32" ht="60">
      <c r="C208" s="229" t="str">
        <f>'2015'!$B$3</f>
        <v>Georgia</v>
      </c>
      <c r="D208" s="229">
        <f>'Cover sheet'!$D$22</f>
        <v>2015</v>
      </c>
      <c r="E208" s="229">
        <f>'2015'!$B$4</f>
        <v>0</v>
      </c>
      <c r="F208" s="229">
        <f>'2015'!$B$7</f>
        <v>0</v>
      </c>
      <c r="G208" s="229">
        <f>'2015'!$B$8</f>
        <v>0</v>
      </c>
      <c r="H208" s="230">
        <f>'2015'!$B$9</f>
        <v>0</v>
      </c>
      <c r="I208" s="229">
        <f>'2015'!$B$10</f>
        <v>0</v>
      </c>
      <c r="J208" s="231"/>
      <c r="K208" s="298" t="s">
        <v>1227</v>
      </c>
      <c r="L208" s="241">
        <v>3.11</v>
      </c>
      <c r="M208" s="288">
        <f>'2015'!C91</f>
        <v>0</v>
      </c>
      <c r="N208" s="288">
        <f>'2015'!D91</f>
        <v>0</v>
      </c>
      <c r="O208" s="288">
        <f>'2015'!E91</f>
        <v>0</v>
      </c>
      <c r="P208" s="288">
        <f>'2015'!F91</f>
        <v>0</v>
      </c>
      <c r="Q208" s="288">
        <f>'2015'!G91</f>
        <v>0</v>
      </c>
      <c r="R208" s="288">
        <f>'2015'!H91</f>
        <v>0</v>
      </c>
      <c r="S208" s="288">
        <f>'2015'!I91</f>
        <v>0</v>
      </c>
      <c r="T208" s="288">
        <f>'2015'!J91</f>
        <v>0</v>
      </c>
      <c r="U208" s="288">
        <f>'2015'!K91</f>
        <v>0</v>
      </c>
      <c r="V208" s="288">
        <f>'2015'!L91</f>
        <v>0</v>
      </c>
      <c r="W208" s="288">
        <f>'2015'!M91</f>
        <v>0</v>
      </c>
      <c r="X208" s="288">
        <f>'2015'!N91</f>
        <v>0</v>
      </c>
      <c r="Y208" s="288">
        <f>'2015'!O91</f>
        <v>0</v>
      </c>
      <c r="Z208" s="288">
        <f>'2015'!P91</f>
        <v>0</v>
      </c>
      <c r="AA208" s="288">
        <f>'2015'!Q91</f>
        <v>0</v>
      </c>
      <c r="AB208" s="288">
        <f>'2015'!R91</f>
        <v>0</v>
      </c>
      <c r="AC208" s="288">
        <f>'2015'!S91</f>
        <v>0</v>
      </c>
      <c r="AD208" s="288">
        <f>'2015'!T91</f>
        <v>0</v>
      </c>
      <c r="AF208">
        <f t="shared" si="3"/>
        <v>1</v>
      </c>
    </row>
    <row r="209" spans="3:32" ht="30">
      <c r="C209" s="229" t="str">
        <f>'2015'!$B$3</f>
        <v>Georgia</v>
      </c>
      <c r="D209" s="229">
        <f>'Cover sheet'!$D$22</f>
        <v>2015</v>
      </c>
      <c r="E209" s="229">
        <f>'2015'!$B$4</f>
        <v>0</v>
      </c>
      <c r="F209" s="229">
        <f>'2015'!$B$7</f>
        <v>0</v>
      </c>
      <c r="G209" s="229">
        <f>'2015'!$B$8</f>
        <v>0</v>
      </c>
      <c r="H209" s="230">
        <f>'2015'!$B$9</f>
        <v>0</v>
      </c>
      <c r="I209" s="229">
        <f>'2015'!$B$10</f>
        <v>0</v>
      </c>
      <c r="J209" s="231"/>
      <c r="K209" s="293" t="s">
        <v>916</v>
      </c>
      <c r="L209" s="241" t="s">
        <v>915</v>
      </c>
      <c r="M209" s="288">
        <f>'2015'!C92</f>
        <v>0</v>
      </c>
      <c r="N209" s="288">
        <f>'2015'!D92</f>
        <v>0</v>
      </c>
      <c r="O209" s="288">
        <f>'2015'!E92</f>
        <v>0</v>
      </c>
      <c r="P209" s="288">
        <f>'2015'!F92</f>
        <v>0</v>
      </c>
      <c r="Q209" s="288">
        <f>'2015'!G92</f>
        <v>0</v>
      </c>
      <c r="R209" s="288">
        <f>'2015'!H92</f>
        <v>0</v>
      </c>
      <c r="S209" s="288">
        <f>'2015'!I92</f>
        <v>0</v>
      </c>
      <c r="T209" s="288">
        <f>'2015'!J92</f>
        <v>0</v>
      </c>
      <c r="U209" s="288">
        <f>'2015'!K92</f>
        <v>0</v>
      </c>
      <c r="V209" s="288">
        <f>'2015'!L92</f>
        <v>0</v>
      </c>
      <c r="W209" s="288">
        <f>'2015'!M92</f>
        <v>0</v>
      </c>
      <c r="X209" s="288">
        <f>'2015'!N92</f>
        <v>0</v>
      </c>
      <c r="Y209" s="288">
        <f>'2015'!O92</f>
        <v>0</v>
      </c>
      <c r="Z209" s="288">
        <f>'2015'!P92</f>
        <v>0</v>
      </c>
      <c r="AA209" s="288">
        <f>'2015'!Q92</f>
        <v>0</v>
      </c>
      <c r="AB209" s="288">
        <f>'2015'!R92</f>
        <v>0</v>
      </c>
      <c r="AC209" s="288">
        <f>'2015'!S92</f>
        <v>0</v>
      </c>
      <c r="AD209" s="288">
        <f>'2015'!T92</f>
        <v>0</v>
      </c>
      <c r="AF209">
        <f t="shared" si="3"/>
        <v>1</v>
      </c>
    </row>
    <row r="210" spans="3:32" ht="75">
      <c r="C210" s="229" t="str">
        <f>'2015'!$B$3</f>
        <v>Georgia</v>
      </c>
      <c r="D210" s="229">
        <f>'Cover sheet'!$D$22</f>
        <v>2015</v>
      </c>
      <c r="E210" s="229">
        <f>'2015'!$B$4</f>
        <v>0</v>
      </c>
      <c r="F210" s="229">
        <f>'2015'!$B$7</f>
        <v>0</v>
      </c>
      <c r="G210" s="229">
        <f>'2015'!$B$8</f>
        <v>0</v>
      </c>
      <c r="H210" s="230">
        <f>'2015'!$B$9</f>
        <v>0</v>
      </c>
      <c r="I210" s="229">
        <f>'2015'!$B$10</f>
        <v>0</v>
      </c>
      <c r="J210" s="231"/>
      <c r="K210" s="298" t="s">
        <v>776</v>
      </c>
      <c r="L210" s="241">
        <v>3.12</v>
      </c>
      <c r="M210" s="288">
        <f>'2015'!C93</f>
        <v>0</v>
      </c>
      <c r="N210" s="288">
        <f>'2015'!D93</f>
        <v>0</v>
      </c>
      <c r="O210" s="288">
        <f>'2015'!E93</f>
        <v>0</v>
      </c>
      <c r="P210" s="288">
        <f>'2015'!F93</f>
        <v>0</v>
      </c>
      <c r="Q210" s="288">
        <f>'2015'!G93</f>
        <v>0</v>
      </c>
      <c r="R210" s="288">
        <f>'2015'!H93</f>
        <v>0</v>
      </c>
      <c r="S210" s="288">
        <f>'2015'!I93</f>
        <v>0</v>
      </c>
      <c r="T210" s="288">
        <f>'2015'!J93</f>
        <v>0</v>
      </c>
      <c r="U210" s="288">
        <f>'2015'!K93</f>
        <v>0</v>
      </c>
      <c r="V210" s="288">
        <f>'2015'!L93</f>
        <v>0</v>
      </c>
      <c r="W210" s="288">
        <f>'2015'!M93</f>
        <v>0</v>
      </c>
      <c r="X210" s="288">
        <f>'2015'!N93</f>
        <v>0</v>
      </c>
      <c r="Y210" s="288">
        <f>'2015'!O93</f>
        <v>0</v>
      </c>
      <c r="Z210" s="288">
        <f>'2015'!P93</f>
        <v>0</v>
      </c>
      <c r="AA210" s="288">
        <f>'2015'!Q93</f>
        <v>0</v>
      </c>
      <c r="AB210" s="288">
        <f>'2015'!R93</f>
        <v>0</v>
      </c>
      <c r="AC210" s="288">
        <f>'2015'!S93</f>
        <v>0</v>
      </c>
      <c r="AD210" s="288">
        <f>'2015'!T93</f>
        <v>0</v>
      </c>
      <c r="AF210">
        <f t="shared" si="3"/>
        <v>1</v>
      </c>
    </row>
    <row r="211" spans="3:32" ht="30">
      <c r="C211" s="229" t="str">
        <f>'2015'!$B$3</f>
        <v>Georgia</v>
      </c>
      <c r="D211" s="229">
        <f>'Cover sheet'!$D$22</f>
        <v>2015</v>
      </c>
      <c r="E211" s="229">
        <f>'2015'!$B$4</f>
        <v>0</v>
      </c>
      <c r="F211" s="229">
        <f>'2015'!$B$7</f>
        <v>0</v>
      </c>
      <c r="G211" s="229">
        <f>'2015'!$B$8</f>
        <v>0</v>
      </c>
      <c r="H211" s="230">
        <f>'2015'!$B$9</f>
        <v>0</v>
      </c>
      <c r="I211" s="229">
        <f>'2015'!$B$10</f>
        <v>0</v>
      </c>
      <c r="J211" s="231"/>
      <c r="K211" s="298" t="s">
        <v>779</v>
      </c>
      <c r="L211" s="241">
        <v>3.13</v>
      </c>
      <c r="M211" s="288">
        <f>'2015'!C94</f>
        <v>0</v>
      </c>
      <c r="N211" s="288">
        <f>'2015'!D94</f>
        <v>0</v>
      </c>
      <c r="O211" s="288">
        <f>'2015'!E94</f>
        <v>0</v>
      </c>
      <c r="P211" s="288">
        <f>'2015'!F94</f>
        <v>0</v>
      </c>
      <c r="Q211" s="288">
        <f>'2015'!G94</f>
        <v>0</v>
      </c>
      <c r="R211" s="288">
        <f>'2015'!H94</f>
        <v>0</v>
      </c>
      <c r="S211" s="288">
        <f>'2015'!I94</f>
        <v>0</v>
      </c>
      <c r="T211" s="288">
        <f>'2015'!J94</f>
        <v>0</v>
      </c>
      <c r="U211" s="288">
        <f>'2015'!K94</f>
        <v>0</v>
      </c>
      <c r="V211" s="288">
        <f>'2015'!L94</f>
        <v>0</v>
      </c>
      <c r="W211" s="288">
        <f>'2015'!M94</f>
        <v>0</v>
      </c>
      <c r="X211" s="288">
        <f>'2015'!N94</f>
        <v>0</v>
      </c>
      <c r="Y211" s="288">
        <f>'2015'!O94</f>
        <v>0</v>
      </c>
      <c r="Z211" s="288">
        <f>'2015'!P94</f>
        <v>0</v>
      </c>
      <c r="AA211" s="288">
        <f>'2015'!Q94</f>
        <v>0</v>
      </c>
      <c r="AB211" s="288">
        <f>'2015'!R94</f>
        <v>0</v>
      </c>
      <c r="AC211" s="288">
        <f>'2015'!S94</f>
        <v>0</v>
      </c>
      <c r="AD211" s="288">
        <f>'2015'!T94</f>
        <v>0</v>
      </c>
      <c r="AF211">
        <f t="shared" si="3"/>
        <v>1</v>
      </c>
    </row>
    <row r="212" spans="3:32">
      <c r="C212" s="229" t="str">
        <f>'2015'!$B$3</f>
        <v>Georgia</v>
      </c>
      <c r="D212" s="229">
        <f>'Cover sheet'!$D$22</f>
        <v>2015</v>
      </c>
      <c r="E212" s="229">
        <f>'2015'!$B$4</f>
        <v>0</v>
      </c>
      <c r="F212" s="229">
        <f>'2015'!$B$7</f>
        <v>0</v>
      </c>
      <c r="G212" s="229">
        <f>'2015'!$B$8</f>
        <v>0</v>
      </c>
      <c r="H212" s="230">
        <f>'2015'!$B$9</f>
        <v>0</v>
      </c>
      <c r="I212" s="229">
        <f>'2015'!$B$10</f>
        <v>0</v>
      </c>
      <c r="J212" s="231"/>
      <c r="K212" s="298" t="s">
        <v>781</v>
      </c>
      <c r="L212" s="241">
        <v>3.14</v>
      </c>
      <c r="M212" s="288">
        <f>'2015'!C95</f>
        <v>0</v>
      </c>
      <c r="N212" s="288">
        <f>'2015'!D95</f>
        <v>0</v>
      </c>
      <c r="O212" s="288">
        <f>'2015'!E95</f>
        <v>0</v>
      </c>
      <c r="P212" s="288">
        <f>'2015'!F95</f>
        <v>0</v>
      </c>
      <c r="Q212" s="288">
        <f>'2015'!G95</f>
        <v>0</v>
      </c>
      <c r="R212" s="288">
        <f>'2015'!H95</f>
        <v>0</v>
      </c>
      <c r="S212" s="288">
        <f>'2015'!I95</f>
        <v>0</v>
      </c>
      <c r="T212" s="288">
        <f>'2015'!J95</f>
        <v>0</v>
      </c>
      <c r="U212" s="288">
        <f>'2015'!K95</f>
        <v>0</v>
      </c>
      <c r="V212" s="288">
        <f>'2015'!L95</f>
        <v>0</v>
      </c>
      <c r="W212" s="288">
        <f>'2015'!M95</f>
        <v>0</v>
      </c>
      <c r="X212" s="288">
        <f>'2015'!N95</f>
        <v>0</v>
      </c>
      <c r="Y212" s="288">
        <f>'2015'!O95</f>
        <v>0</v>
      </c>
      <c r="Z212" s="288">
        <f>'2015'!P95</f>
        <v>0</v>
      </c>
      <c r="AA212" s="288">
        <f>'2015'!Q95</f>
        <v>0</v>
      </c>
      <c r="AB212" s="288">
        <f>'2015'!R95</f>
        <v>0</v>
      </c>
      <c r="AC212" s="288">
        <f>'2015'!S95</f>
        <v>0</v>
      </c>
      <c r="AD212" s="288">
        <f>'2015'!T95</f>
        <v>0</v>
      </c>
      <c r="AF212">
        <f t="shared" si="3"/>
        <v>1</v>
      </c>
    </row>
    <row r="213" spans="3:32" ht="30">
      <c r="C213" s="229" t="str">
        <f>'2015'!$B$3</f>
        <v>Georgia</v>
      </c>
      <c r="D213" s="229">
        <f>'Cover sheet'!$D$22</f>
        <v>2015</v>
      </c>
      <c r="E213" s="229">
        <f>'2015'!$B$4</f>
        <v>0</v>
      </c>
      <c r="F213" s="229">
        <f>'2015'!$B$7</f>
        <v>0</v>
      </c>
      <c r="G213" s="229">
        <f>'2015'!$B$8</f>
        <v>0</v>
      </c>
      <c r="H213" s="230">
        <f>'2015'!$B$9</f>
        <v>0</v>
      </c>
      <c r="I213" s="229">
        <f>'2015'!$B$10</f>
        <v>0</v>
      </c>
      <c r="J213" s="231"/>
      <c r="K213" s="298" t="s">
        <v>783</v>
      </c>
      <c r="L213" s="241">
        <v>3.15</v>
      </c>
      <c r="M213" s="288">
        <f>'2015'!C96</f>
        <v>0</v>
      </c>
      <c r="N213" s="288">
        <f>'2015'!D96</f>
        <v>0</v>
      </c>
      <c r="O213" s="288">
        <f>'2015'!E96</f>
        <v>0</v>
      </c>
      <c r="P213" s="288">
        <f>'2015'!F96</f>
        <v>0</v>
      </c>
      <c r="Q213" s="288">
        <f>'2015'!G96</f>
        <v>0</v>
      </c>
      <c r="R213" s="288">
        <f>'2015'!H96</f>
        <v>0</v>
      </c>
      <c r="S213" s="288">
        <f>'2015'!I96</f>
        <v>0</v>
      </c>
      <c r="T213" s="288">
        <f>'2015'!J96</f>
        <v>0</v>
      </c>
      <c r="U213" s="288">
        <f>'2015'!K96</f>
        <v>0</v>
      </c>
      <c r="V213" s="288">
        <f>'2015'!L96</f>
        <v>0</v>
      </c>
      <c r="W213" s="288">
        <f>'2015'!M96</f>
        <v>0</v>
      </c>
      <c r="X213" s="288">
        <f>'2015'!N96</f>
        <v>0</v>
      </c>
      <c r="Y213" s="288">
        <f>'2015'!O96</f>
        <v>0</v>
      </c>
      <c r="Z213" s="288">
        <f>'2015'!P96</f>
        <v>0</v>
      </c>
      <c r="AA213" s="288">
        <f>'2015'!Q96</f>
        <v>0</v>
      </c>
      <c r="AB213" s="288">
        <f>'2015'!R96</f>
        <v>0</v>
      </c>
      <c r="AC213" s="288">
        <f>'2015'!S96</f>
        <v>0</v>
      </c>
      <c r="AD213" s="288">
        <f>'2015'!T96</f>
        <v>0</v>
      </c>
      <c r="AF213">
        <f t="shared" si="3"/>
        <v>1</v>
      </c>
    </row>
    <row r="214" spans="3:32">
      <c r="C214" s="229" t="str">
        <f>'2015'!$B$3</f>
        <v>Georgia</v>
      </c>
      <c r="D214" s="229">
        <f>'Cover sheet'!$D$22</f>
        <v>2015</v>
      </c>
      <c r="E214" s="229">
        <f>'2015'!$B$4</f>
        <v>0</v>
      </c>
      <c r="F214" s="229">
        <f>'2015'!$B$7</f>
        <v>0</v>
      </c>
      <c r="G214" s="229">
        <f>'2015'!$B$8</f>
        <v>0</v>
      </c>
      <c r="H214" s="230">
        <f>'2015'!$B$9</f>
        <v>0</v>
      </c>
      <c r="I214" s="229">
        <f>'2015'!$B$10</f>
        <v>0</v>
      </c>
      <c r="J214" s="231"/>
      <c r="K214" s="293"/>
      <c r="L214" s="241">
        <v>0</v>
      </c>
      <c r="M214" s="288">
        <f>'2015'!C97</f>
        <v>0</v>
      </c>
      <c r="N214" s="288">
        <f>'2015'!D97</f>
        <v>0</v>
      </c>
      <c r="O214" s="288">
        <f>'2015'!E97</f>
        <v>0</v>
      </c>
      <c r="P214" s="288">
        <f>'2015'!F97</f>
        <v>0</v>
      </c>
      <c r="Q214" s="288">
        <f>'2015'!G97</f>
        <v>0</v>
      </c>
      <c r="R214" s="288">
        <f>'2015'!H97</f>
        <v>0</v>
      </c>
      <c r="S214" s="288">
        <f>'2015'!I97</f>
        <v>0</v>
      </c>
      <c r="T214" s="288">
        <f>'2015'!J97</f>
        <v>0</v>
      </c>
      <c r="U214" s="288">
        <f>'2015'!K97</f>
        <v>0</v>
      </c>
      <c r="V214" s="288">
        <f>'2015'!L97</f>
        <v>0</v>
      </c>
      <c r="W214" s="288">
        <f>'2015'!M97</f>
        <v>0</v>
      </c>
      <c r="X214" s="288">
        <f>'2015'!N97</f>
        <v>0</v>
      </c>
      <c r="Y214" s="288">
        <f>'2015'!O97</f>
        <v>0</v>
      </c>
      <c r="Z214" s="288">
        <f>'2015'!P97</f>
        <v>0</v>
      </c>
      <c r="AA214" s="288">
        <f>'2015'!Q97</f>
        <v>0</v>
      </c>
      <c r="AB214" s="288">
        <f>'2015'!R97</f>
        <v>0</v>
      </c>
      <c r="AC214" s="288">
        <f>'2015'!S97</f>
        <v>0</v>
      </c>
      <c r="AD214" s="288">
        <f>'2015'!T97</f>
        <v>0</v>
      </c>
      <c r="AF214">
        <f t="shared" si="3"/>
        <v>1</v>
      </c>
    </row>
    <row r="215" spans="3:32" ht="30">
      <c r="C215" s="229" t="str">
        <f>'2015'!$B$3</f>
        <v>Georgia</v>
      </c>
      <c r="D215" s="229">
        <f>'Cover sheet'!$D$22</f>
        <v>2015</v>
      </c>
      <c r="E215" s="229">
        <f>'2015'!$B$4</f>
        <v>0</v>
      </c>
      <c r="F215" s="229">
        <f>'2015'!$B$7</f>
        <v>0</v>
      </c>
      <c r="G215" s="229">
        <f>'2015'!$B$8</f>
        <v>0</v>
      </c>
      <c r="H215" s="230">
        <f>'2015'!$B$9</f>
        <v>0</v>
      </c>
      <c r="I215" s="229">
        <f>'2015'!$B$10</f>
        <v>0</v>
      </c>
      <c r="J215" s="231"/>
      <c r="K215" s="297" t="s">
        <v>790</v>
      </c>
      <c r="L215" s="241">
        <v>4</v>
      </c>
      <c r="M215" s="288">
        <f>'2015'!C98</f>
        <v>0</v>
      </c>
      <c r="N215" s="288">
        <f>'2015'!D98</f>
        <v>0</v>
      </c>
      <c r="O215" s="288">
        <f>'2015'!E98</f>
        <v>0</v>
      </c>
      <c r="P215" s="288">
        <f>'2015'!F98</f>
        <v>0</v>
      </c>
      <c r="Q215" s="288">
        <f>'2015'!G98</f>
        <v>0</v>
      </c>
      <c r="R215" s="288">
        <f>'2015'!H98</f>
        <v>0</v>
      </c>
      <c r="S215" s="288">
        <f>'2015'!I98</f>
        <v>0</v>
      </c>
      <c r="T215" s="288">
        <f>'2015'!J98</f>
        <v>0</v>
      </c>
      <c r="U215" s="288">
        <f>'2015'!K98</f>
        <v>0</v>
      </c>
      <c r="V215" s="288">
        <f>'2015'!L98</f>
        <v>0</v>
      </c>
      <c r="W215" s="288">
        <f>'2015'!M98</f>
        <v>0</v>
      </c>
      <c r="X215" s="288">
        <f>'2015'!N98</f>
        <v>0</v>
      </c>
      <c r="Y215" s="288">
        <f>'2015'!O98</f>
        <v>0</v>
      </c>
      <c r="Z215" s="288">
        <f>'2015'!P98</f>
        <v>0</v>
      </c>
      <c r="AA215" s="288">
        <f>'2015'!Q98</f>
        <v>0</v>
      </c>
      <c r="AB215" s="288">
        <f>'2015'!R98</f>
        <v>0</v>
      </c>
      <c r="AC215" s="288">
        <f>'2015'!S98</f>
        <v>0</v>
      </c>
      <c r="AD215" s="288">
        <f>'2015'!T98</f>
        <v>0</v>
      </c>
      <c r="AF215">
        <f t="shared" si="3"/>
        <v>1</v>
      </c>
    </row>
    <row r="216" spans="3:32">
      <c r="C216" s="229" t="str">
        <f>'2015'!$B$3</f>
        <v>Georgia</v>
      </c>
      <c r="D216" s="229">
        <f>'Cover sheet'!$D$22</f>
        <v>2015</v>
      </c>
      <c r="E216" s="229">
        <f>'2015'!$B$4</f>
        <v>0</v>
      </c>
      <c r="F216" s="229">
        <f>'2015'!$B$7</f>
        <v>0</v>
      </c>
      <c r="G216" s="229">
        <f>'2015'!$B$8</f>
        <v>0</v>
      </c>
      <c r="H216" s="230">
        <f>'2015'!$B$9</f>
        <v>0</v>
      </c>
      <c r="I216" s="229">
        <f>'2015'!$B$10</f>
        <v>0</v>
      </c>
      <c r="J216" s="231"/>
      <c r="K216" s="293"/>
      <c r="L216" s="241">
        <v>0</v>
      </c>
      <c r="M216" s="288">
        <f>'2015'!C99</f>
        <v>0</v>
      </c>
      <c r="N216" s="288">
        <f>'2015'!D99</f>
        <v>0</v>
      </c>
      <c r="O216" s="288">
        <f>'2015'!E99</f>
        <v>0</v>
      </c>
      <c r="P216" s="288">
        <f>'2015'!F99</f>
        <v>0</v>
      </c>
      <c r="Q216" s="288">
        <f>'2015'!G99</f>
        <v>0</v>
      </c>
      <c r="R216" s="288">
        <f>'2015'!H99</f>
        <v>0</v>
      </c>
      <c r="S216" s="288">
        <f>'2015'!I99</f>
        <v>0</v>
      </c>
      <c r="T216" s="288">
        <f>'2015'!J99</f>
        <v>0</v>
      </c>
      <c r="U216" s="288">
        <f>'2015'!K99</f>
        <v>0</v>
      </c>
      <c r="V216" s="288">
        <f>'2015'!L99</f>
        <v>0</v>
      </c>
      <c r="W216" s="288">
        <f>'2015'!M99</f>
        <v>0</v>
      </c>
      <c r="X216" s="288">
        <f>'2015'!N99</f>
        <v>0</v>
      </c>
      <c r="Y216" s="288">
        <f>'2015'!O99</f>
        <v>0</v>
      </c>
      <c r="Z216" s="288">
        <f>'2015'!P99</f>
        <v>0</v>
      </c>
      <c r="AA216" s="288">
        <f>'2015'!Q99</f>
        <v>0</v>
      </c>
      <c r="AB216" s="288">
        <f>'2015'!R99</f>
        <v>0</v>
      </c>
      <c r="AC216" s="288">
        <f>'2015'!S99</f>
        <v>0</v>
      </c>
      <c r="AD216" s="288">
        <f>'2015'!T99</f>
        <v>0</v>
      </c>
      <c r="AF216">
        <f t="shared" si="3"/>
        <v>1</v>
      </c>
    </row>
    <row r="217" spans="3:32" ht="45">
      <c r="C217" s="229" t="str">
        <f>'2015'!$B$3</f>
        <v>Georgia</v>
      </c>
      <c r="D217" s="229">
        <f>'Cover sheet'!$D$22</f>
        <v>2015</v>
      </c>
      <c r="E217" s="229">
        <f>'2015'!$B$4</f>
        <v>0</v>
      </c>
      <c r="F217" s="229">
        <f>'2015'!$B$7</f>
        <v>0</v>
      </c>
      <c r="G217" s="229">
        <f>'2015'!$B$8</f>
        <v>0</v>
      </c>
      <c r="H217" s="230">
        <f>'2015'!$B$9</f>
        <v>0</v>
      </c>
      <c r="I217" s="229">
        <f>'2015'!$B$10</f>
        <v>0</v>
      </c>
      <c r="J217" s="231"/>
      <c r="K217" s="297" t="s">
        <v>793</v>
      </c>
      <c r="L217" s="241">
        <v>5</v>
      </c>
      <c r="M217" s="288">
        <f>'2015'!C100</f>
        <v>0</v>
      </c>
      <c r="N217" s="288">
        <f>'2015'!D100</f>
        <v>0</v>
      </c>
      <c r="O217" s="288">
        <f>'2015'!E100</f>
        <v>0</v>
      </c>
      <c r="P217" s="288">
        <f>'2015'!F100</f>
        <v>0</v>
      </c>
      <c r="Q217" s="288">
        <f>'2015'!G100</f>
        <v>0</v>
      </c>
      <c r="R217" s="288">
        <f>'2015'!H100</f>
        <v>0</v>
      </c>
      <c r="S217" s="288">
        <f>'2015'!I100</f>
        <v>0</v>
      </c>
      <c r="T217" s="288">
        <f>'2015'!J100</f>
        <v>0</v>
      </c>
      <c r="U217" s="288">
        <f>'2015'!K100</f>
        <v>0</v>
      </c>
      <c r="V217" s="288">
        <f>'2015'!L100</f>
        <v>0</v>
      </c>
      <c r="W217" s="288">
        <f>'2015'!M100</f>
        <v>0</v>
      </c>
      <c r="X217" s="288">
        <f>'2015'!N100</f>
        <v>0</v>
      </c>
      <c r="Y217" s="288">
        <f>'2015'!O100</f>
        <v>0</v>
      </c>
      <c r="Z217" s="288">
        <f>'2015'!P100</f>
        <v>0</v>
      </c>
      <c r="AA217" s="288">
        <f>'2015'!Q100</f>
        <v>0</v>
      </c>
      <c r="AB217" s="288">
        <f>'2015'!R100</f>
        <v>0</v>
      </c>
      <c r="AC217" s="288">
        <f>'2015'!S100</f>
        <v>0</v>
      </c>
      <c r="AD217" s="288">
        <f>'2015'!T100</f>
        <v>0</v>
      </c>
      <c r="AF217">
        <f t="shared" si="3"/>
        <v>1</v>
      </c>
    </row>
    <row r="218" spans="3:32">
      <c r="C218" s="229" t="str">
        <f>'2015'!$B$3</f>
        <v>Georgia</v>
      </c>
      <c r="D218" s="229">
        <f>'Cover sheet'!$D$22</f>
        <v>2015</v>
      </c>
      <c r="E218" s="229">
        <f>'2015'!$B$4</f>
        <v>0</v>
      </c>
      <c r="F218" s="229">
        <f>'2015'!$B$7</f>
        <v>0</v>
      </c>
      <c r="G218" s="229">
        <f>'2015'!$B$8</f>
        <v>0</v>
      </c>
      <c r="H218" s="230">
        <f>'2015'!$B$9</f>
        <v>0</v>
      </c>
      <c r="I218" s="229">
        <f>'2015'!$B$10</f>
        <v>0</v>
      </c>
      <c r="J218" s="231"/>
      <c r="K218" s="293"/>
      <c r="L218" s="241">
        <v>0</v>
      </c>
      <c r="M218" s="288">
        <f>'2015'!C101</f>
        <v>0</v>
      </c>
      <c r="N218" s="288">
        <f>'2015'!D101</f>
        <v>0</v>
      </c>
      <c r="O218" s="288">
        <f>'2015'!E101</f>
        <v>0</v>
      </c>
      <c r="P218" s="288">
        <f>'2015'!F101</f>
        <v>0</v>
      </c>
      <c r="Q218" s="288">
        <f>'2015'!G101</f>
        <v>0</v>
      </c>
      <c r="R218" s="288">
        <f>'2015'!H101</f>
        <v>0</v>
      </c>
      <c r="S218" s="288">
        <f>'2015'!I101</f>
        <v>0</v>
      </c>
      <c r="T218" s="288">
        <f>'2015'!J101</f>
        <v>0</v>
      </c>
      <c r="U218" s="288">
        <f>'2015'!K101</f>
        <v>0</v>
      </c>
      <c r="V218" s="288">
        <f>'2015'!L101</f>
        <v>0</v>
      </c>
      <c r="W218" s="288">
        <f>'2015'!M101</f>
        <v>0</v>
      </c>
      <c r="X218" s="288">
        <f>'2015'!N101</f>
        <v>0</v>
      </c>
      <c r="Y218" s="288">
        <f>'2015'!O101</f>
        <v>0</v>
      </c>
      <c r="Z218" s="288">
        <f>'2015'!P101</f>
        <v>0</v>
      </c>
      <c r="AA218" s="288">
        <f>'2015'!Q101</f>
        <v>0</v>
      </c>
      <c r="AB218" s="288">
        <f>'2015'!R101</f>
        <v>0</v>
      </c>
      <c r="AC218" s="288">
        <f>'2015'!S101</f>
        <v>0</v>
      </c>
      <c r="AD218" s="288">
        <f>'2015'!T101</f>
        <v>0</v>
      </c>
      <c r="AF218">
        <f t="shared" si="3"/>
        <v>1</v>
      </c>
    </row>
    <row r="219" spans="3:32">
      <c r="C219" s="229" t="str">
        <f>'2015'!$B$3</f>
        <v>Georgia</v>
      </c>
      <c r="D219" s="229">
        <f>'Cover sheet'!$D$22</f>
        <v>2015</v>
      </c>
      <c r="E219" s="229">
        <f>'2015'!$B$4</f>
        <v>0</v>
      </c>
      <c r="F219" s="229">
        <f>'2015'!$B$7</f>
        <v>0</v>
      </c>
      <c r="G219" s="229">
        <f>'2015'!$B$8</f>
        <v>0</v>
      </c>
      <c r="H219" s="230">
        <f>'2015'!$B$9</f>
        <v>0</v>
      </c>
      <c r="I219" s="229">
        <f>'2015'!$B$10</f>
        <v>0</v>
      </c>
      <c r="J219" s="231"/>
      <c r="K219" s="297" t="s">
        <v>795</v>
      </c>
      <c r="L219" s="241">
        <v>6</v>
      </c>
      <c r="M219" s="288">
        <f>'2015'!C102</f>
        <v>0</v>
      </c>
      <c r="N219" s="288">
        <f>'2015'!D102</f>
        <v>0</v>
      </c>
      <c r="O219" s="288">
        <f>'2015'!E102</f>
        <v>0</v>
      </c>
      <c r="P219" s="288">
        <f>'2015'!F102</f>
        <v>0</v>
      </c>
      <c r="Q219" s="288">
        <f>'2015'!G102</f>
        <v>0</v>
      </c>
      <c r="R219" s="288">
        <f>'2015'!H102</f>
        <v>0</v>
      </c>
      <c r="S219" s="288">
        <f>'2015'!I102</f>
        <v>0</v>
      </c>
      <c r="T219" s="288">
        <f>'2015'!J102</f>
        <v>0</v>
      </c>
      <c r="U219" s="288">
        <f>'2015'!K102</f>
        <v>0</v>
      </c>
      <c r="V219" s="288">
        <f>'2015'!L102</f>
        <v>0</v>
      </c>
      <c r="W219" s="288">
        <f>'2015'!M102</f>
        <v>0</v>
      </c>
      <c r="X219" s="288">
        <f>'2015'!N102</f>
        <v>0</v>
      </c>
      <c r="Y219" s="288">
        <f>'2015'!O102</f>
        <v>0</v>
      </c>
      <c r="Z219" s="288">
        <f>'2015'!P102</f>
        <v>0</v>
      </c>
      <c r="AA219" s="288">
        <f>'2015'!Q102</f>
        <v>0</v>
      </c>
      <c r="AB219" s="288">
        <f>'2015'!R102</f>
        <v>0</v>
      </c>
      <c r="AC219" s="288">
        <f>'2015'!S102</f>
        <v>0</v>
      </c>
      <c r="AD219" s="288">
        <f>'2015'!T102</f>
        <v>0</v>
      </c>
      <c r="AF219">
        <f t="shared" si="3"/>
        <v>1</v>
      </c>
    </row>
    <row r="220" spans="3:32">
      <c r="C220" s="229" t="str">
        <f>'2015'!$B$3</f>
        <v>Georgia</v>
      </c>
      <c r="D220" s="229">
        <f>'Cover sheet'!$D$22</f>
        <v>2015</v>
      </c>
      <c r="E220" s="229">
        <f>'2015'!$B$4</f>
        <v>0</v>
      </c>
      <c r="F220" s="229">
        <f>'2015'!$B$7</f>
        <v>0</v>
      </c>
      <c r="G220" s="229">
        <f>'2015'!$B$8</f>
        <v>0</v>
      </c>
      <c r="H220" s="230">
        <f>'2015'!$B$9</f>
        <v>0</v>
      </c>
      <c r="I220" s="229">
        <f>'2015'!$B$10</f>
        <v>0</v>
      </c>
      <c r="J220" s="233"/>
      <c r="K220" s="297"/>
      <c r="L220" s="241">
        <v>0</v>
      </c>
      <c r="M220" s="288">
        <f>'2015'!C103</f>
        <v>0</v>
      </c>
      <c r="N220" s="288">
        <f>'2015'!D103</f>
        <v>0</v>
      </c>
      <c r="O220" s="288">
        <f>'2015'!E103</f>
        <v>0</v>
      </c>
      <c r="P220" s="288">
        <f>'2015'!F103</f>
        <v>0</v>
      </c>
      <c r="Q220" s="288">
        <f>'2015'!G103</f>
        <v>0</v>
      </c>
      <c r="R220" s="288">
        <f>'2015'!H103</f>
        <v>0</v>
      </c>
      <c r="S220" s="288">
        <f>'2015'!I103</f>
        <v>0</v>
      </c>
      <c r="T220" s="288">
        <f>'2015'!J103</f>
        <v>0</v>
      </c>
      <c r="U220" s="288">
        <f>'2015'!K103</f>
        <v>0</v>
      </c>
      <c r="V220" s="288">
        <f>'2015'!L103</f>
        <v>0</v>
      </c>
      <c r="W220" s="288">
        <f>'2015'!M103</f>
        <v>0</v>
      </c>
      <c r="X220" s="288">
        <f>'2015'!N103</f>
        <v>0</v>
      </c>
      <c r="Y220" s="288">
        <f>'2015'!O103</f>
        <v>0</v>
      </c>
      <c r="Z220" s="288">
        <f>'2015'!P103</f>
        <v>0</v>
      </c>
      <c r="AA220" s="288">
        <f>'2015'!Q103</f>
        <v>0</v>
      </c>
      <c r="AB220" s="288">
        <f>'2015'!R103</f>
        <v>0</v>
      </c>
      <c r="AC220" s="288">
        <f>'2015'!S103</f>
        <v>0</v>
      </c>
      <c r="AD220" s="288">
        <f>'2015'!T103</f>
        <v>0</v>
      </c>
      <c r="AF220">
        <f t="shared" si="3"/>
        <v>1</v>
      </c>
    </row>
    <row r="221" spans="3:32" ht="30">
      <c r="C221" s="229" t="str">
        <f>'2015'!$B$3</f>
        <v>Georgia</v>
      </c>
      <c r="D221" s="229">
        <f>'Cover sheet'!$D$22</f>
        <v>2015</v>
      </c>
      <c r="E221" s="229">
        <f>'2015'!$B$4</f>
        <v>0</v>
      </c>
      <c r="F221" s="229">
        <f>'2015'!$B$7</f>
        <v>0</v>
      </c>
      <c r="G221" s="229">
        <f>'2015'!$B$8</f>
        <v>0</v>
      </c>
      <c r="H221" s="230">
        <f>'2015'!$B$9</f>
        <v>0</v>
      </c>
      <c r="I221" s="229">
        <f>'2015'!$B$10</f>
        <v>0</v>
      </c>
      <c r="J221" s="233"/>
      <c r="K221" s="297" t="s">
        <v>798</v>
      </c>
      <c r="L221" s="241">
        <v>7</v>
      </c>
      <c r="M221" s="288">
        <f>'2015'!C104</f>
        <v>0</v>
      </c>
      <c r="N221" s="288">
        <f>'2015'!D104</f>
        <v>0</v>
      </c>
      <c r="O221" s="288">
        <f>'2015'!E104</f>
        <v>0</v>
      </c>
      <c r="P221" s="288">
        <f>'2015'!F104</f>
        <v>0</v>
      </c>
      <c r="Q221" s="288">
        <f>'2015'!G104</f>
        <v>0</v>
      </c>
      <c r="R221" s="288">
        <f>'2015'!H104</f>
        <v>0</v>
      </c>
      <c r="S221" s="288">
        <f>'2015'!I104</f>
        <v>0</v>
      </c>
      <c r="T221" s="288">
        <f>'2015'!J104</f>
        <v>0</v>
      </c>
      <c r="U221" s="288">
        <f>'2015'!K104</f>
        <v>0</v>
      </c>
      <c r="V221" s="288">
        <f>'2015'!L104</f>
        <v>0</v>
      </c>
      <c r="W221" s="288">
        <f>'2015'!M104</f>
        <v>0</v>
      </c>
      <c r="X221" s="288">
        <f>'2015'!N104</f>
        <v>0</v>
      </c>
      <c r="Y221" s="288">
        <f>'2015'!O104</f>
        <v>0</v>
      </c>
      <c r="Z221" s="288">
        <f>'2015'!P104</f>
        <v>0</v>
      </c>
      <c r="AA221" s="288">
        <f>'2015'!Q104</f>
        <v>0</v>
      </c>
      <c r="AB221" s="288">
        <f>'2015'!R104</f>
        <v>0</v>
      </c>
      <c r="AC221" s="288">
        <f>'2015'!S104</f>
        <v>0</v>
      </c>
      <c r="AD221" s="288">
        <f>'2015'!T104</f>
        <v>0</v>
      </c>
      <c r="AF221">
        <f t="shared" si="3"/>
        <v>1</v>
      </c>
    </row>
    <row r="222" spans="3:32">
      <c r="C222" s="229" t="str">
        <f>'2015'!$B$3</f>
        <v>Georgia</v>
      </c>
      <c r="D222" s="229">
        <f>'Cover sheet'!$D$22</f>
        <v>2015</v>
      </c>
      <c r="E222" s="229">
        <f>'2015'!$B$4</f>
        <v>0</v>
      </c>
      <c r="F222" s="229">
        <f>'2015'!$B$7</f>
        <v>0</v>
      </c>
      <c r="G222" s="229">
        <f>'2015'!$B$8</f>
        <v>0</v>
      </c>
      <c r="H222" s="230">
        <f>'2015'!$B$9</f>
        <v>0</v>
      </c>
      <c r="I222" s="229">
        <f>'2015'!$B$10</f>
        <v>0</v>
      </c>
      <c r="J222" s="231"/>
      <c r="K222" s="297"/>
      <c r="L222" s="241">
        <v>0</v>
      </c>
      <c r="M222" s="288">
        <f>'2015'!C105</f>
        <v>0</v>
      </c>
      <c r="N222" s="288">
        <f>'2015'!D105</f>
        <v>0</v>
      </c>
      <c r="O222" s="288">
        <f>'2015'!E105</f>
        <v>0</v>
      </c>
      <c r="P222" s="288">
        <f>'2015'!F105</f>
        <v>0</v>
      </c>
      <c r="Q222" s="288">
        <f>'2015'!G105</f>
        <v>0</v>
      </c>
      <c r="R222" s="288">
        <f>'2015'!H105</f>
        <v>0</v>
      </c>
      <c r="S222" s="288">
        <f>'2015'!I105</f>
        <v>0</v>
      </c>
      <c r="T222" s="288">
        <f>'2015'!J105</f>
        <v>0</v>
      </c>
      <c r="U222" s="288">
        <f>'2015'!K105</f>
        <v>0</v>
      </c>
      <c r="V222" s="288">
        <f>'2015'!L105</f>
        <v>0</v>
      </c>
      <c r="W222" s="288">
        <f>'2015'!M105</f>
        <v>0</v>
      </c>
      <c r="X222" s="288">
        <f>'2015'!N105</f>
        <v>0</v>
      </c>
      <c r="Y222" s="288">
        <f>'2015'!O105</f>
        <v>0</v>
      </c>
      <c r="Z222" s="288">
        <f>'2015'!P105</f>
        <v>0</v>
      </c>
      <c r="AA222" s="288">
        <f>'2015'!Q105</f>
        <v>0</v>
      </c>
      <c r="AB222" s="288">
        <f>'2015'!R105</f>
        <v>0</v>
      </c>
      <c r="AC222" s="288">
        <f>'2015'!S105</f>
        <v>0</v>
      </c>
      <c r="AD222" s="288">
        <f>'2015'!T105</f>
        <v>0</v>
      </c>
      <c r="AF222">
        <f t="shared" si="3"/>
        <v>1</v>
      </c>
    </row>
    <row r="223" spans="3:32" ht="45">
      <c r="C223" s="229" t="str">
        <f>'2015'!$B$3</f>
        <v>Georgia</v>
      </c>
      <c r="D223" s="229">
        <f>'Cover sheet'!$D$22</f>
        <v>2015</v>
      </c>
      <c r="E223" s="229">
        <f>'2015'!$B$4</f>
        <v>0</v>
      </c>
      <c r="F223" s="229">
        <f>'2015'!$B$7</f>
        <v>0</v>
      </c>
      <c r="G223" s="229">
        <f>'2015'!$B$8</f>
        <v>0</v>
      </c>
      <c r="H223" s="230">
        <f>'2015'!$B$9</f>
        <v>0</v>
      </c>
      <c r="I223" s="229">
        <f>'2015'!$B$10</f>
        <v>0</v>
      </c>
      <c r="J223" s="232"/>
      <c r="K223" s="297" t="s">
        <v>801</v>
      </c>
      <c r="L223" s="241">
        <v>8</v>
      </c>
      <c r="M223" s="288">
        <f>'2015'!C106</f>
        <v>0</v>
      </c>
      <c r="N223" s="288">
        <f>'2015'!D106</f>
        <v>0</v>
      </c>
      <c r="O223" s="288">
        <f>'2015'!E106</f>
        <v>0</v>
      </c>
      <c r="P223" s="288">
        <f>'2015'!F106</f>
        <v>0</v>
      </c>
      <c r="Q223" s="288">
        <f>'2015'!G106</f>
        <v>0</v>
      </c>
      <c r="R223" s="288">
        <f>'2015'!H106</f>
        <v>0</v>
      </c>
      <c r="S223" s="288">
        <f>'2015'!I106</f>
        <v>0</v>
      </c>
      <c r="T223" s="288">
        <f>'2015'!J106</f>
        <v>0</v>
      </c>
      <c r="U223" s="288">
        <f>'2015'!K106</f>
        <v>0</v>
      </c>
      <c r="V223" s="288">
        <f>'2015'!L106</f>
        <v>0</v>
      </c>
      <c r="W223" s="288">
        <f>'2015'!M106</f>
        <v>0</v>
      </c>
      <c r="X223" s="288">
        <f>'2015'!N106</f>
        <v>0</v>
      </c>
      <c r="Y223" s="288">
        <f>'2015'!O106</f>
        <v>0</v>
      </c>
      <c r="Z223" s="288">
        <f>'2015'!P106</f>
        <v>0</v>
      </c>
      <c r="AA223" s="288">
        <f>'2015'!Q106</f>
        <v>0</v>
      </c>
      <c r="AB223" s="288">
        <f>'2015'!R106</f>
        <v>0</v>
      </c>
      <c r="AC223" s="288">
        <f>'2015'!S106</f>
        <v>0</v>
      </c>
      <c r="AD223" s="288">
        <f>'2015'!T106</f>
        <v>0</v>
      </c>
      <c r="AF223">
        <f t="shared" si="3"/>
        <v>1</v>
      </c>
    </row>
    <row r="224" spans="3:32" ht="30">
      <c r="C224" s="229" t="str">
        <f>'2015'!$B$3</f>
        <v>Georgia</v>
      </c>
      <c r="D224" s="229">
        <f>'Cover sheet'!$D$22</f>
        <v>2015</v>
      </c>
      <c r="E224" s="229">
        <f>'2015'!$B$4</f>
        <v>0</v>
      </c>
      <c r="F224" s="229">
        <f>'2015'!$B$7</f>
        <v>0</v>
      </c>
      <c r="G224" s="229">
        <f>'2015'!$B$8</f>
        <v>0</v>
      </c>
      <c r="H224" s="230">
        <f>'2015'!$B$9</f>
        <v>0</v>
      </c>
      <c r="I224" s="229">
        <f>'2015'!$B$10</f>
        <v>0</v>
      </c>
      <c r="J224" s="232"/>
      <c r="K224" s="298" t="s">
        <v>802</v>
      </c>
      <c r="L224" s="241">
        <v>8.1</v>
      </c>
      <c r="M224" s="288">
        <f>'2015'!C107</f>
        <v>0</v>
      </c>
      <c r="N224" s="288">
        <f>'2015'!D107</f>
        <v>0</v>
      </c>
      <c r="O224" s="288">
        <f>'2015'!E107</f>
        <v>0</v>
      </c>
      <c r="P224" s="288">
        <f>'2015'!F107</f>
        <v>0</v>
      </c>
      <c r="Q224" s="288">
        <f>'2015'!G107</f>
        <v>0</v>
      </c>
      <c r="R224" s="288">
        <f>'2015'!H107</f>
        <v>0</v>
      </c>
      <c r="S224" s="288">
        <f>'2015'!I107</f>
        <v>0</v>
      </c>
      <c r="T224" s="288">
        <f>'2015'!J107</f>
        <v>0</v>
      </c>
      <c r="U224" s="288">
        <f>'2015'!K107</f>
        <v>0</v>
      </c>
      <c r="V224" s="288">
        <f>'2015'!L107</f>
        <v>0</v>
      </c>
      <c r="W224" s="288">
        <f>'2015'!M107</f>
        <v>0</v>
      </c>
      <c r="X224" s="288">
        <f>'2015'!N107</f>
        <v>0</v>
      </c>
      <c r="Y224" s="288">
        <f>'2015'!O107</f>
        <v>0</v>
      </c>
      <c r="Z224" s="288">
        <f>'2015'!P107</f>
        <v>0</v>
      </c>
      <c r="AA224" s="288">
        <f>'2015'!Q107</f>
        <v>0</v>
      </c>
      <c r="AB224" s="288">
        <f>'2015'!R107</f>
        <v>0</v>
      </c>
      <c r="AC224" s="288">
        <f>'2015'!S107</f>
        <v>0</v>
      </c>
      <c r="AD224" s="288">
        <f>'2015'!T107</f>
        <v>0</v>
      </c>
      <c r="AF224">
        <f t="shared" si="3"/>
        <v>1</v>
      </c>
    </row>
    <row r="225" spans="3:32" ht="30">
      <c r="C225" s="229" t="str">
        <f>'2015'!$B$3</f>
        <v>Georgia</v>
      </c>
      <c r="D225" s="229">
        <f>'Cover sheet'!$D$22</f>
        <v>2015</v>
      </c>
      <c r="E225" s="229">
        <f>'2015'!$B$4</f>
        <v>0</v>
      </c>
      <c r="F225" s="229">
        <f>'2015'!$B$7</f>
        <v>0</v>
      </c>
      <c r="G225" s="229">
        <f>'2015'!$B$8</f>
        <v>0</v>
      </c>
      <c r="H225" s="230">
        <f>'2015'!$B$9</f>
        <v>0</v>
      </c>
      <c r="I225" s="229">
        <f>'2015'!$B$10</f>
        <v>0</v>
      </c>
      <c r="J225" s="232"/>
      <c r="K225" s="298" t="s">
        <v>809</v>
      </c>
      <c r="L225" s="241">
        <v>8.1999999999999993</v>
      </c>
      <c r="M225" s="288">
        <f>'2015'!C108</f>
        <v>0</v>
      </c>
      <c r="N225" s="288">
        <f>'2015'!D108</f>
        <v>0</v>
      </c>
      <c r="O225" s="288">
        <f>'2015'!E108</f>
        <v>0</v>
      </c>
      <c r="P225" s="288">
        <f>'2015'!F108</f>
        <v>0</v>
      </c>
      <c r="Q225" s="288">
        <f>'2015'!G108</f>
        <v>0</v>
      </c>
      <c r="R225" s="288">
        <f>'2015'!H108</f>
        <v>0</v>
      </c>
      <c r="S225" s="288">
        <f>'2015'!I108</f>
        <v>0</v>
      </c>
      <c r="T225" s="288">
        <f>'2015'!J108</f>
        <v>0</v>
      </c>
      <c r="U225" s="288">
        <f>'2015'!K108</f>
        <v>0</v>
      </c>
      <c r="V225" s="288">
        <f>'2015'!L108</f>
        <v>0</v>
      </c>
      <c r="W225" s="288">
        <f>'2015'!M108</f>
        <v>0</v>
      </c>
      <c r="X225" s="288">
        <f>'2015'!N108</f>
        <v>0</v>
      </c>
      <c r="Y225" s="288">
        <f>'2015'!O108</f>
        <v>0</v>
      </c>
      <c r="Z225" s="288">
        <f>'2015'!P108</f>
        <v>0</v>
      </c>
      <c r="AA225" s="288">
        <f>'2015'!Q108</f>
        <v>0</v>
      </c>
      <c r="AB225" s="288">
        <f>'2015'!R108</f>
        <v>0</v>
      </c>
      <c r="AC225" s="288">
        <f>'2015'!S108</f>
        <v>0</v>
      </c>
      <c r="AD225" s="288">
        <f>'2015'!T108</f>
        <v>0</v>
      </c>
      <c r="AF225">
        <f t="shared" si="3"/>
        <v>1</v>
      </c>
    </row>
    <row r="226" spans="3:32" ht="30">
      <c r="C226" s="229" t="str">
        <f>'2015'!$B$3</f>
        <v>Georgia</v>
      </c>
      <c r="D226" s="229">
        <f>'Cover sheet'!$D$22</f>
        <v>2015</v>
      </c>
      <c r="E226" s="229">
        <f>'2015'!$B$4</f>
        <v>0</v>
      </c>
      <c r="F226" s="229">
        <f>'2015'!$B$7</f>
        <v>0</v>
      </c>
      <c r="G226" s="229">
        <f>'2015'!$B$8</f>
        <v>0</v>
      </c>
      <c r="H226" s="230">
        <f>'2015'!$B$9</f>
        <v>0</v>
      </c>
      <c r="I226" s="229">
        <f>'2015'!$B$10</f>
        <v>0</v>
      </c>
      <c r="J226" s="232"/>
      <c r="K226" s="298" t="s">
        <v>811</v>
      </c>
      <c r="L226" s="241">
        <v>8.3000000000000007</v>
      </c>
      <c r="M226" s="288">
        <f>'2015'!C109</f>
        <v>0</v>
      </c>
      <c r="N226" s="288">
        <f>'2015'!D109</f>
        <v>0</v>
      </c>
      <c r="O226" s="288">
        <f>'2015'!E109</f>
        <v>0</v>
      </c>
      <c r="P226" s="288">
        <f>'2015'!F109</f>
        <v>0</v>
      </c>
      <c r="Q226" s="288">
        <f>'2015'!G109</f>
        <v>0</v>
      </c>
      <c r="R226" s="288">
        <f>'2015'!H109</f>
        <v>0</v>
      </c>
      <c r="S226" s="288">
        <f>'2015'!I109</f>
        <v>0</v>
      </c>
      <c r="T226" s="288">
        <f>'2015'!J109</f>
        <v>0</v>
      </c>
      <c r="U226" s="288">
        <f>'2015'!K109</f>
        <v>0</v>
      </c>
      <c r="V226" s="288">
        <f>'2015'!L109</f>
        <v>0</v>
      </c>
      <c r="W226" s="288">
        <f>'2015'!M109</f>
        <v>0</v>
      </c>
      <c r="X226" s="288">
        <f>'2015'!N109</f>
        <v>0</v>
      </c>
      <c r="Y226" s="288">
        <f>'2015'!O109</f>
        <v>0</v>
      </c>
      <c r="Z226" s="288">
        <f>'2015'!P109</f>
        <v>0</v>
      </c>
      <c r="AA226" s="288">
        <f>'2015'!Q109</f>
        <v>0</v>
      </c>
      <c r="AB226" s="288">
        <f>'2015'!R109</f>
        <v>0</v>
      </c>
      <c r="AC226" s="288">
        <f>'2015'!S109</f>
        <v>0</v>
      </c>
      <c r="AD226" s="288">
        <f>'2015'!T109</f>
        <v>0</v>
      </c>
      <c r="AF226">
        <f t="shared" si="3"/>
        <v>1</v>
      </c>
    </row>
    <row r="227" spans="3:32" ht="30">
      <c r="C227" s="229" t="str">
        <f>'2015'!$B$3</f>
        <v>Georgia</v>
      </c>
      <c r="D227" s="229">
        <f>'Cover sheet'!$D$22</f>
        <v>2015</v>
      </c>
      <c r="E227" s="229">
        <f>'2015'!$B$4</f>
        <v>0</v>
      </c>
      <c r="F227" s="229">
        <f>'2015'!$B$7</f>
        <v>0</v>
      </c>
      <c r="G227" s="229">
        <f>'2015'!$B$8</f>
        <v>0</v>
      </c>
      <c r="H227" s="230">
        <f>'2015'!$B$9</f>
        <v>0</v>
      </c>
      <c r="I227" s="229">
        <f>'2015'!$B$10</f>
        <v>0</v>
      </c>
      <c r="J227" s="232"/>
      <c r="K227" s="298" t="s">
        <v>814</v>
      </c>
      <c r="L227" s="241">
        <v>8.4</v>
      </c>
      <c r="M227" s="288">
        <f>'2015'!C110</f>
        <v>0</v>
      </c>
      <c r="N227" s="288">
        <f>'2015'!D110</f>
        <v>0</v>
      </c>
      <c r="O227" s="288">
        <f>'2015'!E110</f>
        <v>0</v>
      </c>
      <c r="P227" s="288">
        <f>'2015'!F110</f>
        <v>0</v>
      </c>
      <c r="Q227" s="288">
        <f>'2015'!G110</f>
        <v>0</v>
      </c>
      <c r="R227" s="288">
        <f>'2015'!H110</f>
        <v>0</v>
      </c>
      <c r="S227" s="288">
        <f>'2015'!I110</f>
        <v>0</v>
      </c>
      <c r="T227" s="288">
        <f>'2015'!J110</f>
        <v>0</v>
      </c>
      <c r="U227" s="288">
        <f>'2015'!K110</f>
        <v>0</v>
      </c>
      <c r="V227" s="288">
        <f>'2015'!L110</f>
        <v>0</v>
      </c>
      <c r="W227" s="288">
        <f>'2015'!M110</f>
        <v>0</v>
      </c>
      <c r="X227" s="288">
        <f>'2015'!N110</f>
        <v>0</v>
      </c>
      <c r="Y227" s="288">
        <f>'2015'!O110</f>
        <v>0</v>
      </c>
      <c r="Z227" s="288">
        <f>'2015'!P110</f>
        <v>0</v>
      </c>
      <c r="AA227" s="288">
        <f>'2015'!Q110</f>
        <v>0</v>
      </c>
      <c r="AB227" s="288">
        <f>'2015'!R110</f>
        <v>0</v>
      </c>
      <c r="AC227" s="288">
        <f>'2015'!S110</f>
        <v>0</v>
      </c>
      <c r="AD227" s="288">
        <f>'2015'!T110</f>
        <v>0</v>
      </c>
      <c r="AF227">
        <f t="shared" si="3"/>
        <v>1</v>
      </c>
    </row>
    <row r="228" spans="3:32">
      <c r="C228" s="229" t="str">
        <f>'2015'!$B$3</f>
        <v>Georgia</v>
      </c>
      <c r="D228" s="229">
        <f>'Cover sheet'!$D$22</f>
        <v>2015</v>
      </c>
      <c r="E228" s="229">
        <f>'2015'!$B$4</f>
        <v>0</v>
      </c>
      <c r="F228" s="229">
        <f>'2015'!$B$7</f>
        <v>0</v>
      </c>
      <c r="G228" s="229">
        <f>'2015'!$B$8</f>
        <v>0</v>
      </c>
      <c r="H228" s="230">
        <f>'2015'!$B$9</f>
        <v>0</v>
      </c>
      <c r="I228" s="229">
        <f>'2015'!$B$10</f>
        <v>0</v>
      </c>
      <c r="J228" s="232"/>
      <c r="K228" s="298" t="s">
        <v>818</v>
      </c>
      <c r="L228" s="241">
        <v>8.5</v>
      </c>
      <c r="M228" s="288">
        <f>'2015'!C111</f>
        <v>0</v>
      </c>
      <c r="N228" s="288">
        <f>'2015'!D111</f>
        <v>0</v>
      </c>
      <c r="O228" s="288">
        <f>'2015'!E111</f>
        <v>0</v>
      </c>
      <c r="P228" s="288">
        <f>'2015'!F111</f>
        <v>0</v>
      </c>
      <c r="Q228" s="288">
        <f>'2015'!G111</f>
        <v>0</v>
      </c>
      <c r="R228" s="288">
        <f>'2015'!H111</f>
        <v>0</v>
      </c>
      <c r="S228" s="288">
        <f>'2015'!I111</f>
        <v>0</v>
      </c>
      <c r="T228" s="288">
        <f>'2015'!J111</f>
        <v>0</v>
      </c>
      <c r="U228" s="288">
        <f>'2015'!K111</f>
        <v>0</v>
      </c>
      <c r="V228" s="288">
        <f>'2015'!L111</f>
        <v>0</v>
      </c>
      <c r="W228" s="288">
        <f>'2015'!M111</f>
        <v>0</v>
      </c>
      <c r="X228" s="288">
        <f>'2015'!N111</f>
        <v>0</v>
      </c>
      <c r="Y228" s="288">
        <f>'2015'!O111</f>
        <v>0</v>
      </c>
      <c r="Z228" s="288">
        <f>'2015'!P111</f>
        <v>0</v>
      </c>
      <c r="AA228" s="288">
        <f>'2015'!Q111</f>
        <v>0</v>
      </c>
      <c r="AB228" s="288">
        <f>'2015'!R111</f>
        <v>0</v>
      </c>
      <c r="AC228" s="288">
        <f>'2015'!S111</f>
        <v>0</v>
      </c>
      <c r="AD228" s="288">
        <f>'2015'!T111</f>
        <v>0</v>
      </c>
      <c r="AF228">
        <f t="shared" si="3"/>
        <v>1</v>
      </c>
    </row>
    <row r="229" spans="3:32" ht="30">
      <c r="C229" s="229" t="str">
        <f>'2015'!$B$3</f>
        <v>Georgia</v>
      </c>
      <c r="D229" s="229">
        <f>'Cover sheet'!$D$22</f>
        <v>2015</v>
      </c>
      <c r="E229" s="229">
        <f>'2015'!$B$4</f>
        <v>0</v>
      </c>
      <c r="F229" s="229">
        <f>'2015'!$B$7</f>
        <v>0</v>
      </c>
      <c r="G229" s="229">
        <f>'2015'!$B$8</f>
        <v>0</v>
      </c>
      <c r="H229" s="230">
        <f>'2015'!$B$9</f>
        <v>0</v>
      </c>
      <c r="I229" s="229">
        <f>'2015'!$B$10</f>
        <v>0</v>
      </c>
      <c r="J229" s="232"/>
      <c r="K229" s="298" t="s">
        <v>820</v>
      </c>
      <c r="L229" s="241">
        <v>8.6</v>
      </c>
      <c r="M229" s="288">
        <f>'2015'!C112</f>
        <v>0</v>
      </c>
      <c r="N229" s="288">
        <f>'2015'!D112</f>
        <v>0</v>
      </c>
      <c r="O229" s="288">
        <f>'2015'!E112</f>
        <v>0</v>
      </c>
      <c r="P229" s="288">
        <f>'2015'!F112</f>
        <v>0</v>
      </c>
      <c r="Q229" s="288">
        <f>'2015'!G112</f>
        <v>0</v>
      </c>
      <c r="R229" s="288">
        <f>'2015'!H112</f>
        <v>0</v>
      </c>
      <c r="S229" s="288">
        <f>'2015'!I112</f>
        <v>0</v>
      </c>
      <c r="T229" s="288">
        <f>'2015'!J112</f>
        <v>0</v>
      </c>
      <c r="U229" s="288">
        <f>'2015'!K112</f>
        <v>0</v>
      </c>
      <c r="V229" s="288">
        <f>'2015'!L112</f>
        <v>0</v>
      </c>
      <c r="W229" s="288">
        <f>'2015'!M112</f>
        <v>0</v>
      </c>
      <c r="X229" s="288">
        <f>'2015'!N112</f>
        <v>0</v>
      </c>
      <c r="Y229" s="288">
        <f>'2015'!O112</f>
        <v>0</v>
      </c>
      <c r="Z229" s="288">
        <f>'2015'!P112</f>
        <v>0</v>
      </c>
      <c r="AA229" s="288">
        <f>'2015'!Q112</f>
        <v>0</v>
      </c>
      <c r="AB229" s="288">
        <f>'2015'!R112</f>
        <v>0</v>
      </c>
      <c r="AC229" s="288">
        <f>'2015'!S112</f>
        <v>0</v>
      </c>
      <c r="AD229" s="288">
        <f>'2015'!T112</f>
        <v>0</v>
      </c>
      <c r="AF229">
        <f t="shared" si="3"/>
        <v>1</v>
      </c>
    </row>
    <row r="230" spans="3:32">
      <c r="C230" s="229" t="str">
        <f>'2015'!$B$3</f>
        <v>Georgia</v>
      </c>
      <c r="D230" s="229">
        <f>'Cover sheet'!$D$22</f>
        <v>2015</v>
      </c>
      <c r="E230" s="229">
        <f>'2015'!$B$4</f>
        <v>0</v>
      </c>
      <c r="F230" s="229">
        <f>'2015'!$B$7</f>
        <v>0</v>
      </c>
      <c r="G230" s="229">
        <f>'2015'!$B$8</f>
        <v>0</v>
      </c>
      <c r="H230" s="230">
        <f>'2015'!$B$9</f>
        <v>0</v>
      </c>
      <c r="I230" s="229">
        <f>'2015'!$B$10</f>
        <v>0</v>
      </c>
      <c r="J230" s="232"/>
      <c r="K230" s="293"/>
      <c r="L230" s="241">
        <v>0</v>
      </c>
      <c r="M230" s="288">
        <f>'2015'!C113</f>
        <v>0</v>
      </c>
      <c r="N230" s="288">
        <f>'2015'!D113</f>
        <v>0</v>
      </c>
      <c r="O230" s="288">
        <f>'2015'!E113</f>
        <v>0</v>
      </c>
      <c r="P230" s="288">
        <f>'2015'!F113</f>
        <v>0</v>
      </c>
      <c r="Q230" s="288">
        <f>'2015'!G113</f>
        <v>0</v>
      </c>
      <c r="R230" s="288">
        <f>'2015'!H113</f>
        <v>0</v>
      </c>
      <c r="S230" s="288">
        <f>'2015'!I113</f>
        <v>0</v>
      </c>
      <c r="T230" s="288">
        <f>'2015'!J113</f>
        <v>0</v>
      </c>
      <c r="U230" s="288">
        <f>'2015'!K113</f>
        <v>0</v>
      </c>
      <c r="V230" s="288">
        <f>'2015'!L113</f>
        <v>0</v>
      </c>
      <c r="W230" s="288">
        <f>'2015'!M113</f>
        <v>0</v>
      </c>
      <c r="X230" s="288">
        <f>'2015'!N113</f>
        <v>0</v>
      </c>
      <c r="Y230" s="288">
        <f>'2015'!O113</f>
        <v>0</v>
      </c>
      <c r="Z230" s="288">
        <f>'2015'!P113</f>
        <v>0</v>
      </c>
      <c r="AA230" s="288">
        <f>'2015'!Q113</f>
        <v>0</v>
      </c>
      <c r="AB230" s="288">
        <f>'2015'!R113</f>
        <v>0</v>
      </c>
      <c r="AC230" s="288">
        <f>'2015'!S113</f>
        <v>0</v>
      </c>
      <c r="AD230" s="288">
        <f>'2015'!T113</f>
        <v>0</v>
      </c>
      <c r="AF230">
        <f t="shared" si="3"/>
        <v>1</v>
      </c>
    </row>
    <row r="231" spans="3:32" ht="30">
      <c r="C231" s="229" t="str">
        <f>'2015'!$B$3</f>
        <v>Georgia</v>
      </c>
      <c r="D231" s="229">
        <f>'Cover sheet'!$D$22</f>
        <v>2015</v>
      </c>
      <c r="E231" s="229">
        <f>'2015'!$B$4</f>
        <v>0</v>
      </c>
      <c r="F231" s="229">
        <f>'2015'!$B$7</f>
        <v>0</v>
      </c>
      <c r="G231" s="229">
        <f>'2015'!$B$8</f>
        <v>0</v>
      </c>
      <c r="H231" s="230">
        <f>'2015'!$B$9</f>
        <v>0</v>
      </c>
      <c r="I231" s="229">
        <f>'2015'!$B$10</f>
        <v>0</v>
      </c>
      <c r="J231" s="232"/>
      <c r="K231" s="297" t="s">
        <v>825</v>
      </c>
      <c r="L231" s="241">
        <v>9</v>
      </c>
      <c r="M231" s="288">
        <f>'2015'!C114</f>
        <v>0</v>
      </c>
      <c r="N231" s="288">
        <f>'2015'!D114</f>
        <v>0</v>
      </c>
      <c r="O231" s="288">
        <f>'2015'!E114</f>
        <v>0</v>
      </c>
      <c r="P231" s="288">
        <f>'2015'!F114</f>
        <v>0</v>
      </c>
      <c r="Q231" s="288">
        <f>'2015'!G114</f>
        <v>0</v>
      </c>
      <c r="R231" s="288">
        <f>'2015'!H114</f>
        <v>0</v>
      </c>
      <c r="S231" s="288">
        <f>'2015'!I114</f>
        <v>0</v>
      </c>
      <c r="T231" s="288">
        <f>'2015'!J114</f>
        <v>0</v>
      </c>
      <c r="U231" s="288">
        <f>'2015'!K114</f>
        <v>0</v>
      </c>
      <c r="V231" s="288">
        <f>'2015'!L114</f>
        <v>0</v>
      </c>
      <c r="W231" s="288">
        <f>'2015'!M114</f>
        <v>0</v>
      </c>
      <c r="X231" s="288">
        <f>'2015'!N114</f>
        <v>0</v>
      </c>
      <c r="Y231" s="288">
        <f>'2015'!O114</f>
        <v>0</v>
      </c>
      <c r="Z231" s="288">
        <f>'2015'!P114</f>
        <v>0</v>
      </c>
      <c r="AA231" s="288">
        <f>'2015'!Q114</f>
        <v>0</v>
      </c>
      <c r="AB231" s="288">
        <f>'2015'!R114</f>
        <v>0</v>
      </c>
      <c r="AC231" s="288">
        <f>'2015'!S114</f>
        <v>0</v>
      </c>
      <c r="AD231" s="288">
        <f>'2015'!T114</f>
        <v>0</v>
      </c>
      <c r="AF231">
        <f t="shared" si="3"/>
        <v>1</v>
      </c>
    </row>
    <row r="232" spans="3:32">
      <c r="C232" s="229" t="str">
        <f>'2015'!$B$3</f>
        <v>Georgia</v>
      </c>
      <c r="D232" s="229">
        <f>'Cover sheet'!$D$22</f>
        <v>2015</v>
      </c>
      <c r="E232" s="229">
        <f>'2015'!$B$4</f>
        <v>0</v>
      </c>
      <c r="F232" s="229">
        <f>'2015'!$B$7</f>
        <v>0</v>
      </c>
      <c r="G232" s="229">
        <f>'2015'!$B$8</f>
        <v>0</v>
      </c>
      <c r="H232" s="230">
        <f>'2015'!$B$9</f>
        <v>0</v>
      </c>
      <c r="I232" s="229">
        <f>'2015'!$B$10</f>
        <v>0</v>
      </c>
      <c r="J232" s="232"/>
      <c r="K232" s="298" t="s">
        <v>826</v>
      </c>
      <c r="L232" s="241">
        <v>9.1</v>
      </c>
      <c r="M232" s="288">
        <f>'2015'!C115</f>
        <v>0</v>
      </c>
      <c r="N232" s="288">
        <f>'2015'!D115</f>
        <v>0</v>
      </c>
      <c r="O232" s="288">
        <f>'2015'!E115</f>
        <v>0</v>
      </c>
      <c r="P232" s="288">
        <f>'2015'!F115</f>
        <v>0</v>
      </c>
      <c r="Q232" s="288">
        <f>'2015'!G115</f>
        <v>0</v>
      </c>
      <c r="R232" s="288">
        <f>'2015'!H115</f>
        <v>0</v>
      </c>
      <c r="S232" s="288">
        <f>'2015'!I115</f>
        <v>0</v>
      </c>
      <c r="T232" s="288">
        <f>'2015'!J115</f>
        <v>0</v>
      </c>
      <c r="U232" s="288">
        <f>'2015'!K115</f>
        <v>0</v>
      </c>
      <c r="V232" s="288">
        <f>'2015'!L115</f>
        <v>0</v>
      </c>
      <c r="W232" s="288">
        <f>'2015'!M115</f>
        <v>0</v>
      </c>
      <c r="X232" s="288">
        <f>'2015'!N115</f>
        <v>0</v>
      </c>
      <c r="Y232" s="288">
        <f>'2015'!O115</f>
        <v>0</v>
      </c>
      <c r="Z232" s="288">
        <f>'2015'!P115</f>
        <v>0</v>
      </c>
      <c r="AA232" s="288">
        <f>'2015'!Q115</f>
        <v>0</v>
      </c>
      <c r="AB232" s="288">
        <f>'2015'!R115</f>
        <v>0</v>
      </c>
      <c r="AC232" s="288">
        <f>'2015'!S115</f>
        <v>0</v>
      </c>
      <c r="AD232" s="288">
        <f>'2015'!T115</f>
        <v>0</v>
      </c>
      <c r="AF232">
        <f t="shared" si="3"/>
        <v>1</v>
      </c>
    </row>
    <row r="233" spans="3:32" ht="30">
      <c r="C233" s="229" t="str">
        <f>'2015'!$B$3</f>
        <v>Georgia</v>
      </c>
      <c r="D233" s="229">
        <f>'Cover sheet'!$D$22</f>
        <v>2015</v>
      </c>
      <c r="E233" s="229">
        <f>'2015'!$B$4</f>
        <v>0</v>
      </c>
      <c r="F233" s="229">
        <f>'2015'!$B$7</f>
        <v>0</v>
      </c>
      <c r="G233" s="229">
        <f>'2015'!$B$8</f>
        <v>0</v>
      </c>
      <c r="H233" s="230">
        <f>'2015'!$B$9</f>
        <v>0</v>
      </c>
      <c r="I233" s="229">
        <f>'2015'!$B$10</f>
        <v>0</v>
      </c>
      <c r="J233" s="232"/>
      <c r="K233" s="298" t="s">
        <v>1221</v>
      </c>
      <c r="L233" s="241">
        <v>9.1999999999999993</v>
      </c>
      <c r="M233" s="288">
        <f>'2015'!C116</f>
        <v>0</v>
      </c>
      <c r="N233" s="288">
        <f>'2015'!D116</f>
        <v>0</v>
      </c>
      <c r="O233" s="288">
        <f>'2015'!E116</f>
        <v>0</v>
      </c>
      <c r="P233" s="288">
        <f>'2015'!F116</f>
        <v>0</v>
      </c>
      <c r="Q233" s="288">
        <f>'2015'!G116</f>
        <v>0</v>
      </c>
      <c r="R233" s="288">
        <f>'2015'!H116</f>
        <v>0</v>
      </c>
      <c r="S233" s="288">
        <f>'2015'!I116</f>
        <v>0</v>
      </c>
      <c r="T233" s="288">
        <f>'2015'!J116</f>
        <v>0</v>
      </c>
      <c r="U233" s="288">
        <f>'2015'!K116</f>
        <v>0</v>
      </c>
      <c r="V233" s="288">
        <f>'2015'!L116</f>
        <v>0</v>
      </c>
      <c r="W233" s="288">
        <f>'2015'!M116</f>
        <v>0</v>
      </c>
      <c r="X233" s="288">
        <f>'2015'!N116</f>
        <v>0</v>
      </c>
      <c r="Y233" s="288">
        <f>'2015'!O116</f>
        <v>0</v>
      </c>
      <c r="Z233" s="288">
        <f>'2015'!P116</f>
        <v>0</v>
      </c>
      <c r="AA233" s="288">
        <f>'2015'!Q116</f>
        <v>0</v>
      </c>
      <c r="AB233" s="288">
        <f>'2015'!R116</f>
        <v>0</v>
      </c>
      <c r="AC233" s="288">
        <f>'2015'!S116</f>
        <v>0</v>
      </c>
      <c r="AD233" s="288">
        <f>'2015'!T116</f>
        <v>0</v>
      </c>
      <c r="AF233">
        <f t="shared" si="3"/>
        <v>1</v>
      </c>
    </row>
    <row r="234" spans="3:32">
      <c r="C234" s="229" t="str">
        <f>'2015'!$B$3</f>
        <v>Georgia</v>
      </c>
      <c r="D234" s="229">
        <f>'Cover sheet'!$D$22</f>
        <v>2015</v>
      </c>
      <c r="E234" s="229">
        <f>'2015'!$B$4</f>
        <v>0</v>
      </c>
      <c r="F234" s="229">
        <f>'2015'!$B$7</f>
        <v>0</v>
      </c>
      <c r="G234" s="229">
        <f>'2015'!$B$8</f>
        <v>0</v>
      </c>
      <c r="H234" s="230">
        <f>'2015'!$B$9</f>
        <v>0</v>
      </c>
      <c r="I234" s="229">
        <f>'2015'!$B$10</f>
        <v>0</v>
      </c>
      <c r="J234" s="232"/>
      <c r="K234" s="298"/>
      <c r="L234" s="241"/>
      <c r="M234" s="288">
        <f>'2015'!C117</f>
        <v>0</v>
      </c>
      <c r="N234" s="288">
        <f>'2015'!D117</f>
        <v>0</v>
      </c>
      <c r="O234" s="288">
        <f>'2015'!E117</f>
        <v>0</v>
      </c>
      <c r="P234" s="288">
        <f>'2015'!F117</f>
        <v>0</v>
      </c>
      <c r="Q234" s="288">
        <f>'2015'!G117</f>
        <v>0</v>
      </c>
      <c r="R234" s="288">
        <f>'2015'!H117</f>
        <v>0</v>
      </c>
      <c r="S234" s="288">
        <f>'2015'!I117</f>
        <v>0</v>
      </c>
      <c r="T234" s="288">
        <f>'2015'!J117</f>
        <v>0</v>
      </c>
      <c r="U234" s="288">
        <f>'2015'!K117</f>
        <v>0</v>
      </c>
      <c r="V234" s="288">
        <f>'2015'!L117</f>
        <v>0</v>
      </c>
      <c r="W234" s="288">
        <f>'2015'!M117</f>
        <v>0</v>
      </c>
      <c r="X234" s="288">
        <f>'2015'!N117</f>
        <v>0</v>
      </c>
      <c r="Y234" s="288">
        <f>'2015'!O117</f>
        <v>0</v>
      </c>
      <c r="Z234" s="288">
        <f>'2015'!P117</f>
        <v>0</v>
      </c>
      <c r="AA234" s="288">
        <f>'2015'!Q117</f>
        <v>0</v>
      </c>
      <c r="AB234" s="288">
        <f>'2015'!R117</f>
        <v>0</v>
      </c>
      <c r="AC234" s="288">
        <f>'2015'!S117</f>
        <v>0</v>
      </c>
      <c r="AD234" s="288">
        <f>'2015'!T117</f>
        <v>0</v>
      </c>
      <c r="AF234">
        <f t="shared" si="3"/>
        <v>1</v>
      </c>
    </row>
    <row r="235" spans="3:32" ht="45">
      <c r="C235" s="229" t="str">
        <f>'2015'!$B$3</f>
        <v>Georgia</v>
      </c>
      <c r="D235" s="229">
        <f>'Cover sheet'!$D$22</f>
        <v>2015</v>
      </c>
      <c r="E235" s="229">
        <f>'2015'!$B$4</f>
        <v>0</v>
      </c>
      <c r="F235" s="229">
        <f>'2015'!$B$7</f>
        <v>0</v>
      </c>
      <c r="G235" s="229">
        <f>'2015'!$B$8</f>
        <v>0</v>
      </c>
      <c r="H235" s="230">
        <f>'2015'!$B$9</f>
        <v>0</v>
      </c>
      <c r="I235" s="229">
        <f>'2015'!$B$10</f>
        <v>0</v>
      </c>
      <c r="J235" s="232"/>
      <c r="K235" s="298" t="s">
        <v>831</v>
      </c>
      <c r="L235" s="241">
        <v>9.3000000000000007</v>
      </c>
      <c r="M235" s="288">
        <f>'2015'!C118</f>
        <v>0</v>
      </c>
      <c r="N235" s="288">
        <f>'2015'!D118</f>
        <v>0</v>
      </c>
      <c r="O235" s="288">
        <f>'2015'!E118</f>
        <v>0</v>
      </c>
      <c r="P235" s="288">
        <f>'2015'!F118</f>
        <v>0</v>
      </c>
      <c r="Q235" s="288">
        <f>'2015'!G118</f>
        <v>0</v>
      </c>
      <c r="R235" s="288">
        <f>'2015'!H118</f>
        <v>0</v>
      </c>
      <c r="S235" s="288">
        <f>'2015'!I118</f>
        <v>0</v>
      </c>
      <c r="T235" s="288">
        <f>'2015'!J118</f>
        <v>0</v>
      </c>
      <c r="U235" s="288">
        <f>'2015'!K118</f>
        <v>0</v>
      </c>
      <c r="V235" s="288">
        <f>'2015'!L118</f>
        <v>0</v>
      </c>
      <c r="W235" s="288">
        <f>'2015'!M118</f>
        <v>0</v>
      </c>
      <c r="X235" s="288">
        <f>'2015'!N118</f>
        <v>0</v>
      </c>
      <c r="Y235" s="288">
        <f>'2015'!O118</f>
        <v>0</v>
      </c>
      <c r="Z235" s="288">
        <f>'2015'!P118</f>
        <v>0</v>
      </c>
      <c r="AA235" s="288">
        <f>'2015'!Q118</f>
        <v>0</v>
      </c>
      <c r="AB235" s="288">
        <f>'2015'!R118</f>
        <v>0</v>
      </c>
      <c r="AC235" s="288">
        <f>'2015'!S118</f>
        <v>0</v>
      </c>
      <c r="AD235" s="288">
        <f>'2015'!T118</f>
        <v>0</v>
      </c>
      <c r="AF235">
        <f t="shared" si="3"/>
        <v>1</v>
      </c>
    </row>
    <row r="236" spans="3:32">
      <c r="C236" s="229" t="str">
        <f>'2015'!$B$3</f>
        <v>Georgia</v>
      </c>
      <c r="D236" s="229">
        <f>'Cover sheet'!$D$22</f>
        <v>2015</v>
      </c>
      <c r="E236" s="229">
        <f>'2015'!$B$4</f>
        <v>0</v>
      </c>
      <c r="F236" s="229">
        <f>'2015'!$B$7</f>
        <v>0</v>
      </c>
      <c r="G236" s="229">
        <f>'2015'!$B$8</f>
        <v>0</v>
      </c>
      <c r="H236" s="230">
        <f>'2015'!$B$9</f>
        <v>0</v>
      </c>
      <c r="I236" s="229">
        <f>'2015'!$B$10</f>
        <v>0</v>
      </c>
      <c r="J236" s="232"/>
      <c r="K236" s="298"/>
      <c r="L236" s="241">
        <v>0</v>
      </c>
      <c r="M236" s="288">
        <f>'2015'!C119</f>
        <v>0</v>
      </c>
      <c r="N236" s="288">
        <f>'2015'!D119</f>
        <v>0</v>
      </c>
      <c r="O236" s="288">
        <f>'2015'!E119</f>
        <v>0</v>
      </c>
      <c r="P236" s="288">
        <f>'2015'!F119</f>
        <v>0</v>
      </c>
      <c r="Q236" s="288">
        <f>'2015'!G119</f>
        <v>0</v>
      </c>
      <c r="R236" s="288">
        <f>'2015'!H119</f>
        <v>0</v>
      </c>
      <c r="S236" s="288">
        <f>'2015'!I119</f>
        <v>0</v>
      </c>
      <c r="T236" s="288">
        <f>'2015'!J119</f>
        <v>0</v>
      </c>
      <c r="U236" s="288">
        <f>'2015'!K119</f>
        <v>0</v>
      </c>
      <c r="V236" s="288">
        <f>'2015'!L119</f>
        <v>0</v>
      </c>
      <c r="W236" s="288">
        <f>'2015'!M119</f>
        <v>0</v>
      </c>
      <c r="X236" s="288">
        <f>'2015'!N119</f>
        <v>0</v>
      </c>
      <c r="Y236" s="288">
        <f>'2015'!O119</f>
        <v>0</v>
      </c>
      <c r="Z236" s="288">
        <f>'2015'!P119</f>
        <v>0</v>
      </c>
      <c r="AA236" s="288">
        <f>'2015'!Q119</f>
        <v>0</v>
      </c>
      <c r="AB236" s="288">
        <f>'2015'!R119</f>
        <v>0</v>
      </c>
      <c r="AC236" s="288">
        <f>'2015'!S119</f>
        <v>0</v>
      </c>
      <c r="AD236" s="288">
        <f>'2015'!T119</f>
        <v>0</v>
      </c>
      <c r="AF236">
        <f t="shared" si="3"/>
        <v>1</v>
      </c>
    </row>
    <row r="237" spans="3:32" ht="60">
      <c r="C237" s="229" t="str">
        <f>'2015'!$B$3</f>
        <v>Georgia</v>
      </c>
      <c r="D237" s="229">
        <f>'Cover sheet'!$D$22</f>
        <v>2015</v>
      </c>
      <c r="E237" s="229">
        <f>'2015'!$B$4</f>
        <v>0</v>
      </c>
      <c r="F237" s="229">
        <f>'2015'!$B$7</f>
        <v>0</v>
      </c>
      <c r="G237" s="229">
        <f>'2015'!$B$8</f>
        <v>0</v>
      </c>
      <c r="H237" s="230">
        <f>'2015'!$B$9</f>
        <v>0</v>
      </c>
      <c r="I237" s="229">
        <f>'2015'!$B$10</f>
        <v>0</v>
      </c>
      <c r="J237" s="232"/>
      <c r="K237" s="297" t="s">
        <v>833</v>
      </c>
      <c r="L237" s="241">
        <v>10</v>
      </c>
      <c r="M237" s="288">
        <f>'2015'!C120</f>
        <v>0</v>
      </c>
      <c r="N237" s="288">
        <f>'2015'!D120</f>
        <v>0</v>
      </c>
      <c r="O237" s="288">
        <f>'2015'!E120</f>
        <v>0</v>
      </c>
      <c r="P237" s="288">
        <f>'2015'!F120</f>
        <v>0</v>
      </c>
      <c r="Q237" s="288">
        <f>'2015'!G120</f>
        <v>0</v>
      </c>
      <c r="R237" s="288">
        <f>'2015'!H120</f>
        <v>0</v>
      </c>
      <c r="S237" s="288">
        <f>'2015'!I120</f>
        <v>0</v>
      </c>
      <c r="T237" s="288">
        <f>'2015'!J120</f>
        <v>0</v>
      </c>
      <c r="U237" s="288">
        <f>'2015'!K120</f>
        <v>0</v>
      </c>
      <c r="V237" s="288">
        <f>'2015'!L120</f>
        <v>0</v>
      </c>
      <c r="W237" s="288">
        <f>'2015'!M120</f>
        <v>0</v>
      </c>
      <c r="X237" s="288">
        <f>'2015'!N120</f>
        <v>0</v>
      </c>
      <c r="Y237" s="288">
        <f>'2015'!O120</f>
        <v>0</v>
      </c>
      <c r="Z237" s="288">
        <f>'2015'!P120</f>
        <v>0</v>
      </c>
      <c r="AA237" s="288">
        <f>'2015'!Q120</f>
        <v>0</v>
      </c>
      <c r="AB237" s="288">
        <f>'2015'!R120</f>
        <v>0</v>
      </c>
      <c r="AC237" s="288">
        <f>'2015'!S120</f>
        <v>0</v>
      </c>
      <c r="AD237" s="288">
        <f>'2015'!T120</f>
        <v>0</v>
      </c>
      <c r="AF237">
        <f t="shared" si="3"/>
        <v>1</v>
      </c>
    </row>
    <row r="238" spans="3:32" ht="30">
      <c r="C238" s="229" t="str">
        <f>'2015'!$B$3</f>
        <v>Georgia</v>
      </c>
      <c r="D238" s="229">
        <f>'Cover sheet'!$D$22</f>
        <v>2015</v>
      </c>
      <c r="E238" s="229">
        <f>'2015'!$B$4</f>
        <v>0</v>
      </c>
      <c r="F238" s="229">
        <f>'2015'!$B$7</f>
        <v>0</v>
      </c>
      <c r="G238" s="229">
        <f>'2015'!$B$8</f>
        <v>0</v>
      </c>
      <c r="H238" s="230">
        <f>'2015'!$B$9</f>
        <v>0</v>
      </c>
      <c r="I238" s="229">
        <f>'2015'!$B$10</f>
        <v>0</v>
      </c>
      <c r="J238" s="232"/>
      <c r="K238" s="298" t="s">
        <v>836</v>
      </c>
      <c r="L238" s="241">
        <v>10.1</v>
      </c>
      <c r="M238" s="288">
        <f>'2015'!C121</f>
        <v>0</v>
      </c>
      <c r="N238" s="288">
        <f>'2015'!D121</f>
        <v>0</v>
      </c>
      <c r="O238" s="288">
        <f>'2015'!E121</f>
        <v>0</v>
      </c>
      <c r="P238" s="288">
        <f>'2015'!F121</f>
        <v>0</v>
      </c>
      <c r="Q238" s="288">
        <f>'2015'!G121</f>
        <v>0</v>
      </c>
      <c r="R238" s="288">
        <f>'2015'!H121</f>
        <v>0</v>
      </c>
      <c r="S238" s="288">
        <f>'2015'!I121</f>
        <v>0</v>
      </c>
      <c r="T238" s="288">
        <f>'2015'!J121</f>
        <v>0</v>
      </c>
      <c r="U238" s="288">
        <f>'2015'!K121</f>
        <v>0</v>
      </c>
      <c r="V238" s="288">
        <f>'2015'!L121</f>
        <v>0</v>
      </c>
      <c r="W238" s="288">
        <f>'2015'!M121</f>
        <v>0</v>
      </c>
      <c r="X238" s="288">
        <f>'2015'!N121</f>
        <v>0</v>
      </c>
      <c r="Y238" s="288">
        <f>'2015'!O121</f>
        <v>0</v>
      </c>
      <c r="Z238" s="288">
        <f>'2015'!P121</f>
        <v>0</v>
      </c>
      <c r="AA238" s="288">
        <f>'2015'!Q121</f>
        <v>0</v>
      </c>
      <c r="AB238" s="288">
        <f>'2015'!R121</f>
        <v>0</v>
      </c>
      <c r="AC238" s="288">
        <f>'2015'!S121</f>
        <v>0</v>
      </c>
      <c r="AD238" s="288">
        <f>'2015'!T121</f>
        <v>0</v>
      </c>
      <c r="AF238">
        <f t="shared" si="3"/>
        <v>1</v>
      </c>
    </row>
    <row r="239" spans="3:32" ht="30">
      <c r="C239" s="229" t="str">
        <f>'2015'!$B$3</f>
        <v>Georgia</v>
      </c>
      <c r="D239" s="229">
        <f>'Cover sheet'!$D$22</f>
        <v>2015</v>
      </c>
      <c r="E239" s="229">
        <f>'2015'!$B$4</f>
        <v>0</v>
      </c>
      <c r="F239" s="229">
        <f>'2015'!$B$7</f>
        <v>0</v>
      </c>
      <c r="G239" s="229">
        <f>'2015'!$B$8</f>
        <v>0</v>
      </c>
      <c r="H239" s="230">
        <f>'2015'!$B$9</f>
        <v>0</v>
      </c>
      <c r="I239" s="229">
        <f>'2015'!$B$10</f>
        <v>0</v>
      </c>
      <c r="J239" s="232"/>
      <c r="K239" s="298" t="s">
        <v>837</v>
      </c>
      <c r="L239" s="241">
        <v>10.199999999999999</v>
      </c>
      <c r="M239" s="288">
        <f>'2015'!C122</f>
        <v>0</v>
      </c>
      <c r="N239" s="288">
        <f>'2015'!D122</f>
        <v>0</v>
      </c>
      <c r="O239" s="288">
        <f>'2015'!E122</f>
        <v>0</v>
      </c>
      <c r="P239" s="288">
        <f>'2015'!F122</f>
        <v>0</v>
      </c>
      <c r="Q239" s="288">
        <f>'2015'!G122</f>
        <v>0</v>
      </c>
      <c r="R239" s="288">
        <f>'2015'!H122</f>
        <v>0</v>
      </c>
      <c r="S239" s="288">
        <f>'2015'!I122</f>
        <v>0</v>
      </c>
      <c r="T239" s="288">
        <f>'2015'!J122</f>
        <v>0</v>
      </c>
      <c r="U239" s="288">
        <f>'2015'!K122</f>
        <v>0</v>
      </c>
      <c r="V239" s="288">
        <f>'2015'!L122</f>
        <v>0</v>
      </c>
      <c r="W239" s="288">
        <f>'2015'!M122</f>
        <v>0</v>
      </c>
      <c r="X239" s="288">
        <f>'2015'!N122</f>
        <v>0</v>
      </c>
      <c r="Y239" s="288">
        <f>'2015'!O122</f>
        <v>0</v>
      </c>
      <c r="Z239" s="288">
        <f>'2015'!P122</f>
        <v>0</v>
      </c>
      <c r="AA239" s="288">
        <f>'2015'!Q122</f>
        <v>0</v>
      </c>
      <c r="AB239" s="288">
        <f>'2015'!R122</f>
        <v>0</v>
      </c>
      <c r="AC239" s="288">
        <f>'2015'!S122</f>
        <v>0</v>
      </c>
      <c r="AD239" s="288">
        <f>'2015'!T122</f>
        <v>0</v>
      </c>
      <c r="AF239">
        <f t="shared" si="3"/>
        <v>1</v>
      </c>
    </row>
    <row r="240" spans="3:32">
      <c r="C240" s="229" t="str">
        <f>'2015'!$B$3</f>
        <v>Georgia</v>
      </c>
      <c r="D240" s="229">
        <f>'Cover sheet'!$D$22</f>
        <v>2015</v>
      </c>
      <c r="E240" s="229">
        <f>'2015'!$B$4</f>
        <v>0</v>
      </c>
      <c r="F240" s="229">
        <f>'2015'!$B$7</f>
        <v>0</v>
      </c>
      <c r="G240" s="229">
        <f>'2015'!$B$8</f>
        <v>0</v>
      </c>
      <c r="H240" s="230">
        <f>'2015'!$B$9</f>
        <v>0</v>
      </c>
      <c r="I240" s="229">
        <f>'2015'!$B$10</f>
        <v>0</v>
      </c>
      <c r="J240" s="232"/>
      <c r="K240" s="298"/>
      <c r="L240" s="241"/>
      <c r="M240" s="288">
        <f>'2015'!C123</f>
        <v>0</v>
      </c>
      <c r="N240" s="288">
        <f>'2015'!D123</f>
        <v>0</v>
      </c>
      <c r="O240" s="288">
        <f>'2015'!E123</f>
        <v>0</v>
      </c>
      <c r="P240" s="288">
        <f>'2015'!F123</f>
        <v>0</v>
      </c>
      <c r="Q240" s="288">
        <f>'2015'!G123</f>
        <v>0</v>
      </c>
      <c r="R240" s="288">
        <f>'2015'!H123</f>
        <v>0</v>
      </c>
      <c r="S240" s="288">
        <f>'2015'!I123</f>
        <v>0</v>
      </c>
      <c r="T240" s="288">
        <f>'2015'!J123</f>
        <v>0</v>
      </c>
      <c r="U240" s="288">
        <f>'2015'!K123</f>
        <v>0</v>
      </c>
      <c r="V240" s="288">
        <f>'2015'!L123</f>
        <v>0</v>
      </c>
      <c r="W240" s="288">
        <f>'2015'!M123</f>
        <v>0</v>
      </c>
      <c r="X240" s="288">
        <f>'2015'!N123</f>
        <v>0</v>
      </c>
      <c r="Y240" s="288">
        <f>'2015'!O123</f>
        <v>0</v>
      </c>
      <c r="Z240" s="288">
        <f>'2015'!P123</f>
        <v>0</v>
      </c>
      <c r="AA240" s="288">
        <f>'2015'!Q123</f>
        <v>0</v>
      </c>
      <c r="AB240" s="288">
        <f>'2015'!R123</f>
        <v>0</v>
      </c>
      <c r="AC240" s="288">
        <f>'2015'!S123</f>
        <v>0</v>
      </c>
      <c r="AD240" s="288">
        <f>'2015'!T123</f>
        <v>0</v>
      </c>
      <c r="AF240">
        <f t="shared" si="3"/>
        <v>1</v>
      </c>
    </row>
    <row r="241" spans="3:32" ht="18.75">
      <c r="C241" s="229" t="str">
        <f>'2015'!$B$3</f>
        <v>Georgia</v>
      </c>
      <c r="D241" s="229">
        <f>'Cover sheet'!$D$22</f>
        <v>2015</v>
      </c>
      <c r="E241" s="229">
        <f>'2015'!$B$4</f>
        <v>0</v>
      </c>
      <c r="F241" s="229">
        <f>'2015'!$B$7</f>
        <v>0</v>
      </c>
      <c r="G241" s="229">
        <f>'2015'!$B$8</f>
        <v>0</v>
      </c>
      <c r="H241" s="230">
        <f>'2015'!$B$9</f>
        <v>0</v>
      </c>
      <c r="I241" s="229">
        <f>'2015'!$B$10</f>
        <v>0</v>
      </c>
      <c r="J241" s="232"/>
      <c r="K241" s="299" t="s">
        <v>839</v>
      </c>
      <c r="L241" s="241"/>
      <c r="M241" s="288">
        <f>'2015'!C124</f>
        <v>0</v>
      </c>
      <c r="N241" s="288">
        <f>'2015'!D124</f>
        <v>0</v>
      </c>
      <c r="O241" s="288">
        <f>'2015'!E124</f>
        <v>0</v>
      </c>
      <c r="P241" s="288">
        <f>'2015'!F124</f>
        <v>0</v>
      </c>
      <c r="Q241" s="288">
        <f>'2015'!G124</f>
        <v>0</v>
      </c>
      <c r="R241" s="288">
        <f>'2015'!H124</f>
        <v>0</v>
      </c>
      <c r="S241" s="288">
        <f>'2015'!I124</f>
        <v>0</v>
      </c>
      <c r="T241" s="288">
        <f>'2015'!J124</f>
        <v>0</v>
      </c>
      <c r="U241" s="288">
        <f>'2015'!K124</f>
        <v>0</v>
      </c>
      <c r="V241" s="288">
        <f>'2015'!L124</f>
        <v>0</v>
      </c>
      <c r="W241" s="288">
        <f>'2015'!M124</f>
        <v>0</v>
      </c>
      <c r="X241" s="288">
        <f>'2015'!N124</f>
        <v>0</v>
      </c>
      <c r="Y241" s="288">
        <f>'2015'!O124</f>
        <v>0</v>
      </c>
      <c r="Z241" s="288">
        <f>'2015'!P124</f>
        <v>0</v>
      </c>
      <c r="AA241" s="288">
        <f>'2015'!Q124</f>
        <v>0</v>
      </c>
      <c r="AB241" s="288">
        <f>'2015'!R124</f>
        <v>0</v>
      </c>
      <c r="AC241" s="288">
        <f>'2015'!S124</f>
        <v>0</v>
      </c>
      <c r="AD241" s="288">
        <f>'2015'!T124</f>
        <v>0</v>
      </c>
      <c r="AF241">
        <f t="shared" si="3"/>
        <v>1</v>
      </c>
    </row>
    <row r="242" spans="3:32" ht="17.25">
      <c r="C242" s="229" t="str">
        <f>'2015'!$B$3</f>
        <v>Georgia</v>
      </c>
      <c r="D242" s="229">
        <f>'Cover sheet'!$D$22</f>
        <v>2015</v>
      </c>
      <c r="E242" s="229">
        <f>'2015'!$B$4</f>
        <v>0</v>
      </c>
      <c r="F242" s="229">
        <f>'2015'!$B$7</f>
        <v>0</v>
      </c>
      <c r="G242" s="229">
        <f>'2015'!$B$8</f>
        <v>0</v>
      </c>
      <c r="H242" s="230">
        <f>'2015'!$B$9</f>
        <v>0</v>
      </c>
      <c r="I242" s="229">
        <f>'2015'!$B$10</f>
        <v>0</v>
      </c>
      <c r="J242" s="232"/>
      <c r="K242" s="300"/>
      <c r="L242" s="241"/>
      <c r="M242" s="288">
        <f>'2015'!C125</f>
        <v>0</v>
      </c>
      <c r="N242" s="288">
        <f>'2015'!D125</f>
        <v>0</v>
      </c>
      <c r="O242" s="288">
        <f>'2015'!E125</f>
        <v>0</v>
      </c>
      <c r="P242" s="288">
        <f>'2015'!F125</f>
        <v>0</v>
      </c>
      <c r="Q242" s="288">
        <f>'2015'!G125</f>
        <v>0</v>
      </c>
      <c r="R242" s="288">
        <f>'2015'!H125</f>
        <v>0</v>
      </c>
      <c r="S242" s="288">
        <f>'2015'!I125</f>
        <v>0</v>
      </c>
      <c r="T242" s="288">
        <f>'2015'!J125</f>
        <v>0</v>
      </c>
      <c r="U242" s="288">
        <f>'2015'!K125</f>
        <v>0</v>
      </c>
      <c r="V242" s="288">
        <f>'2015'!L125</f>
        <v>0</v>
      </c>
      <c r="W242" s="288">
        <f>'2015'!M125</f>
        <v>0</v>
      </c>
      <c r="X242" s="288">
        <f>'2015'!N125</f>
        <v>0</v>
      </c>
      <c r="Y242" s="288">
        <f>'2015'!O125</f>
        <v>0</v>
      </c>
      <c r="Z242" s="288">
        <f>'2015'!P125</f>
        <v>0</v>
      </c>
      <c r="AA242" s="288">
        <f>'2015'!Q125</f>
        <v>0</v>
      </c>
      <c r="AB242" s="288">
        <f>'2015'!R125</f>
        <v>0</v>
      </c>
      <c r="AC242" s="288">
        <f>'2015'!S125</f>
        <v>0</v>
      </c>
      <c r="AD242" s="288">
        <f>'2015'!T125</f>
        <v>0</v>
      </c>
      <c r="AF242">
        <f t="shared" si="3"/>
        <v>1</v>
      </c>
    </row>
    <row r="243" spans="3:32" ht="135">
      <c r="C243" s="229" t="str">
        <f>'2015'!$B$3</f>
        <v>Georgia</v>
      </c>
      <c r="D243" s="229">
        <f>'Cover sheet'!$D$22</f>
        <v>2015</v>
      </c>
      <c r="E243" s="229">
        <f>'2015'!$B$4</f>
        <v>0</v>
      </c>
      <c r="F243" s="229">
        <f>'2015'!$B$7</f>
        <v>0</v>
      </c>
      <c r="G243" s="229">
        <f>'2015'!$B$8</f>
        <v>0</v>
      </c>
      <c r="H243" s="230">
        <f>'2015'!$B$9</f>
        <v>0</v>
      </c>
      <c r="I243" s="229">
        <f>'2015'!$B$10</f>
        <v>0</v>
      </c>
      <c r="J243" s="232"/>
      <c r="K243" s="297" t="s">
        <v>838</v>
      </c>
      <c r="L243" s="241"/>
      <c r="M243" s="288">
        <f>'2015'!C126</f>
        <v>0</v>
      </c>
      <c r="N243" s="288">
        <f>'2015'!D126</f>
        <v>0</v>
      </c>
      <c r="O243" s="288">
        <f>'2015'!E126</f>
        <v>0</v>
      </c>
      <c r="P243" s="288">
        <f>'2015'!F126</f>
        <v>0</v>
      </c>
      <c r="Q243" s="288">
        <f>'2015'!G126</f>
        <v>0</v>
      </c>
      <c r="R243" s="288">
        <f>'2015'!H126</f>
        <v>0</v>
      </c>
      <c r="S243" s="288">
        <f>'2015'!I126</f>
        <v>0</v>
      </c>
      <c r="T243" s="288">
        <f>'2015'!J126</f>
        <v>0</v>
      </c>
      <c r="U243" s="288">
        <f>'2015'!K126</f>
        <v>0</v>
      </c>
      <c r="V243" s="288">
        <f>'2015'!L126</f>
        <v>0</v>
      </c>
      <c r="W243" s="288">
        <f>'2015'!M126</f>
        <v>0</v>
      </c>
      <c r="X243" s="288">
        <f>'2015'!N126</f>
        <v>0</v>
      </c>
      <c r="Y243" s="288">
        <f>'2015'!O126</f>
        <v>0</v>
      </c>
      <c r="Z243" s="288">
        <f>'2015'!P126</f>
        <v>0</v>
      </c>
      <c r="AA243" s="288">
        <f>'2015'!Q126</f>
        <v>0</v>
      </c>
      <c r="AB243" s="288">
        <f>'2015'!R126</f>
        <v>0</v>
      </c>
      <c r="AC243" s="288">
        <f>'2015'!S126</f>
        <v>0</v>
      </c>
      <c r="AD243" s="288">
        <f>'2015'!T126</f>
        <v>0</v>
      </c>
      <c r="AF243">
        <f t="shared" si="3"/>
        <v>1</v>
      </c>
    </row>
    <row r="244" spans="3:32">
      <c r="C244" s="229" t="str">
        <f>'2015'!$B$3</f>
        <v>Georgia</v>
      </c>
      <c r="D244" s="229">
        <f>'Cover sheet'!$D$22</f>
        <v>2015</v>
      </c>
      <c r="E244" s="229">
        <f>'2015'!$B$4</f>
        <v>0</v>
      </c>
      <c r="F244" s="229">
        <f>'2015'!$B$7</f>
        <v>0</v>
      </c>
      <c r="G244" s="229">
        <f>'2015'!$B$8</f>
        <v>0</v>
      </c>
      <c r="H244" s="230">
        <f>'2015'!$B$9</f>
        <v>0</v>
      </c>
      <c r="I244" s="229">
        <f>'2015'!$B$10</f>
        <v>0</v>
      </c>
      <c r="J244" s="232"/>
      <c r="K244" s="301"/>
      <c r="L244" s="241"/>
      <c r="M244" s="288">
        <f>'2015'!C127</f>
        <v>0</v>
      </c>
      <c r="N244" s="288">
        <f>'2015'!D127</f>
        <v>0</v>
      </c>
      <c r="O244" s="288">
        <f>'2015'!E127</f>
        <v>0</v>
      </c>
      <c r="P244" s="288">
        <f>'2015'!F127</f>
        <v>0</v>
      </c>
      <c r="Q244" s="288">
        <f>'2015'!G127</f>
        <v>0</v>
      </c>
      <c r="R244" s="288">
        <f>'2015'!H127</f>
        <v>0</v>
      </c>
      <c r="S244" s="288">
        <f>'2015'!I127</f>
        <v>0</v>
      </c>
      <c r="T244" s="288">
        <f>'2015'!J127</f>
        <v>0</v>
      </c>
      <c r="U244" s="288">
        <f>'2015'!K127</f>
        <v>0</v>
      </c>
      <c r="V244" s="288">
        <f>'2015'!L127</f>
        <v>0</v>
      </c>
      <c r="W244" s="288">
        <f>'2015'!M127</f>
        <v>0</v>
      </c>
      <c r="X244" s="288">
        <f>'2015'!N127</f>
        <v>0</v>
      </c>
      <c r="Y244" s="288">
        <f>'2015'!O127</f>
        <v>0</v>
      </c>
      <c r="Z244" s="288">
        <f>'2015'!P127</f>
        <v>0</v>
      </c>
      <c r="AA244" s="288">
        <f>'2015'!Q127</f>
        <v>0</v>
      </c>
      <c r="AB244" s="288">
        <f>'2015'!R127</f>
        <v>0</v>
      </c>
      <c r="AC244" s="288">
        <f>'2015'!S127</f>
        <v>0</v>
      </c>
      <c r="AD244" s="288">
        <f>'2015'!T127</f>
        <v>0</v>
      </c>
      <c r="AF244">
        <f t="shared" si="3"/>
        <v>1</v>
      </c>
    </row>
    <row r="245" spans="3:32">
      <c r="C245" s="229" t="str">
        <f>'2015'!$B$3</f>
        <v>Georgia</v>
      </c>
      <c r="D245" s="229">
        <f>'Cover sheet'!$D$22</f>
        <v>2015</v>
      </c>
      <c r="E245" s="229">
        <f>'2015'!$B$4</f>
        <v>0</v>
      </c>
      <c r="F245" s="229">
        <f>'2015'!$B$7</f>
        <v>0</v>
      </c>
      <c r="G245" s="229">
        <f>'2015'!$B$8</f>
        <v>0</v>
      </c>
      <c r="H245" s="230">
        <f>'2015'!$B$9</f>
        <v>0</v>
      </c>
      <c r="I245" s="229">
        <f>'2015'!$B$10</f>
        <v>0</v>
      </c>
      <c r="J245" s="232"/>
      <c r="K245" s="301"/>
      <c r="L245" s="241"/>
      <c r="M245" s="288">
        <f>'2015'!C128</f>
        <v>0</v>
      </c>
      <c r="N245" s="288">
        <f>'2015'!D128</f>
        <v>0</v>
      </c>
      <c r="O245" s="288">
        <f>'2015'!E128</f>
        <v>0</v>
      </c>
      <c r="P245" s="288">
        <f>'2015'!F128</f>
        <v>0</v>
      </c>
      <c r="Q245" s="288">
        <f>'2015'!G128</f>
        <v>0</v>
      </c>
      <c r="R245" s="288">
        <f>'2015'!H128</f>
        <v>0</v>
      </c>
      <c r="S245" s="288">
        <f>'2015'!I128</f>
        <v>0</v>
      </c>
      <c r="T245" s="288">
        <f>'2015'!J128</f>
        <v>0</v>
      </c>
      <c r="U245" s="288">
        <f>'2015'!K128</f>
        <v>0</v>
      </c>
      <c r="V245" s="288">
        <f>'2015'!L128</f>
        <v>0</v>
      </c>
      <c r="W245" s="288">
        <f>'2015'!M128</f>
        <v>0</v>
      </c>
      <c r="X245" s="288">
        <f>'2015'!N128</f>
        <v>0</v>
      </c>
      <c r="Y245" s="288">
        <f>'2015'!O128</f>
        <v>0</v>
      </c>
      <c r="Z245" s="288">
        <f>'2015'!P128</f>
        <v>0</v>
      </c>
      <c r="AA245" s="288">
        <f>'2015'!Q128</f>
        <v>0</v>
      </c>
      <c r="AB245" s="288">
        <f>'2015'!R128</f>
        <v>0</v>
      </c>
      <c r="AC245" s="288">
        <f>'2015'!S128</f>
        <v>0</v>
      </c>
      <c r="AD245" s="288">
        <f>'2015'!T128</f>
        <v>0</v>
      </c>
      <c r="AF245">
        <f t="shared" si="3"/>
        <v>1</v>
      </c>
    </row>
    <row r="246" spans="3:32">
      <c r="C246" s="229" t="str">
        <f>'2015'!$B$3</f>
        <v>Georgia</v>
      </c>
      <c r="D246" s="229">
        <f>'Cover sheet'!$D$22</f>
        <v>2015</v>
      </c>
      <c r="E246" s="229">
        <f>'2015'!$B$4</f>
        <v>0</v>
      </c>
      <c r="F246" s="229">
        <f>'2015'!$B$7</f>
        <v>0</v>
      </c>
      <c r="G246" s="229">
        <f>'2015'!$B$8</f>
        <v>0</v>
      </c>
      <c r="H246" s="230">
        <f>'2015'!$B$9</f>
        <v>0</v>
      </c>
      <c r="I246" s="229">
        <f>'2015'!$B$10</f>
        <v>0</v>
      </c>
      <c r="J246" s="232"/>
      <c r="K246" s="301"/>
      <c r="L246" s="241"/>
      <c r="M246" s="288">
        <f>'2015'!C129</f>
        <v>0</v>
      </c>
      <c r="N246" s="288">
        <f>'2015'!D129</f>
        <v>0</v>
      </c>
      <c r="O246" s="288">
        <f>'2015'!E129</f>
        <v>0</v>
      </c>
      <c r="P246" s="288">
        <f>'2015'!F129</f>
        <v>0</v>
      </c>
      <c r="Q246" s="288">
        <f>'2015'!G129</f>
        <v>0</v>
      </c>
      <c r="R246" s="288">
        <f>'2015'!H129</f>
        <v>0</v>
      </c>
      <c r="S246" s="288">
        <f>'2015'!I129</f>
        <v>0</v>
      </c>
      <c r="T246" s="288">
        <f>'2015'!J129</f>
        <v>0</v>
      </c>
      <c r="U246" s="288">
        <f>'2015'!K129</f>
        <v>0</v>
      </c>
      <c r="V246" s="288">
        <f>'2015'!L129</f>
        <v>0</v>
      </c>
      <c r="W246" s="288">
        <f>'2015'!M129</f>
        <v>0</v>
      </c>
      <c r="X246" s="288">
        <f>'2015'!N129</f>
        <v>0</v>
      </c>
      <c r="Y246" s="288">
        <f>'2015'!O129</f>
        <v>0</v>
      </c>
      <c r="Z246" s="288">
        <f>'2015'!P129</f>
        <v>0</v>
      </c>
      <c r="AA246" s="288">
        <f>'2015'!Q129</f>
        <v>0</v>
      </c>
      <c r="AB246" s="288">
        <f>'2015'!R129</f>
        <v>0</v>
      </c>
      <c r="AC246" s="288">
        <f>'2015'!S129</f>
        <v>0</v>
      </c>
      <c r="AD246" s="288">
        <f>'2015'!T129</f>
        <v>0</v>
      </c>
      <c r="AF246">
        <f t="shared" si="3"/>
        <v>1</v>
      </c>
    </row>
    <row r="247" spans="3:32">
      <c r="C247" s="229" t="str">
        <f>'2015'!$B$3</f>
        <v>Georgia</v>
      </c>
      <c r="D247" s="229">
        <f>'Cover sheet'!$D$22</f>
        <v>2015</v>
      </c>
      <c r="E247" s="229">
        <f>'2015'!$B$4</f>
        <v>0</v>
      </c>
      <c r="F247" s="229">
        <f>'2015'!$B$7</f>
        <v>0</v>
      </c>
      <c r="G247" s="229">
        <f>'2015'!$B$8</f>
        <v>0</v>
      </c>
      <c r="H247" s="230">
        <f>'2015'!$B$9</f>
        <v>0</v>
      </c>
      <c r="I247" s="229">
        <f>'2015'!$B$10</f>
        <v>0</v>
      </c>
      <c r="J247" s="232"/>
      <c r="K247" s="301"/>
      <c r="L247" s="241"/>
      <c r="M247" s="288">
        <f>'2015'!C130</f>
        <v>0</v>
      </c>
      <c r="N247" s="288">
        <f>'2015'!D130</f>
        <v>0</v>
      </c>
      <c r="O247" s="288">
        <f>'2015'!E130</f>
        <v>0</v>
      </c>
      <c r="P247" s="288">
        <f>'2015'!F130</f>
        <v>0</v>
      </c>
      <c r="Q247" s="288">
        <f>'2015'!G130</f>
        <v>0</v>
      </c>
      <c r="R247" s="288">
        <f>'2015'!H130</f>
        <v>0</v>
      </c>
      <c r="S247" s="288">
        <f>'2015'!I130</f>
        <v>0</v>
      </c>
      <c r="T247" s="288">
        <f>'2015'!J130</f>
        <v>0</v>
      </c>
      <c r="U247" s="288">
        <f>'2015'!K130</f>
        <v>0</v>
      </c>
      <c r="V247" s="288">
        <f>'2015'!L130</f>
        <v>0</v>
      </c>
      <c r="W247" s="288">
        <f>'2015'!M130</f>
        <v>0</v>
      </c>
      <c r="X247" s="288">
        <f>'2015'!N130</f>
        <v>0</v>
      </c>
      <c r="Y247" s="288">
        <f>'2015'!O130</f>
        <v>0</v>
      </c>
      <c r="Z247" s="288">
        <f>'2015'!P130</f>
        <v>0</v>
      </c>
      <c r="AA247" s="288">
        <f>'2015'!Q130</f>
        <v>0</v>
      </c>
      <c r="AB247" s="288">
        <f>'2015'!R130</f>
        <v>0</v>
      </c>
      <c r="AC247" s="288">
        <f>'2015'!S130</f>
        <v>0</v>
      </c>
      <c r="AD247" s="288">
        <f>'2015'!T130</f>
        <v>0</v>
      </c>
      <c r="AF247">
        <f t="shared" si="3"/>
        <v>1</v>
      </c>
    </row>
    <row r="248" spans="3:32">
      <c r="C248" s="229" t="str">
        <f>'2015'!$B$3</f>
        <v>Georgia</v>
      </c>
      <c r="D248" s="229">
        <f>'Cover sheet'!$D$22</f>
        <v>2015</v>
      </c>
      <c r="E248" s="229">
        <f>'2015'!$B$4</f>
        <v>0</v>
      </c>
      <c r="F248" s="229">
        <f>'2015'!$B$7</f>
        <v>0</v>
      </c>
      <c r="G248" s="229">
        <f>'2015'!$B$8</f>
        <v>0</v>
      </c>
      <c r="H248" s="230">
        <f>'2015'!$B$9</f>
        <v>0</v>
      </c>
      <c r="I248" s="229">
        <f>'2015'!$B$10</f>
        <v>0</v>
      </c>
      <c r="J248" s="232"/>
      <c r="K248" s="301"/>
      <c r="L248" s="241"/>
      <c r="M248" s="288">
        <f>'2015'!C131</f>
        <v>0</v>
      </c>
      <c r="N248" s="288">
        <f>'2015'!D131</f>
        <v>0</v>
      </c>
      <c r="O248" s="288">
        <f>'2015'!E131</f>
        <v>0</v>
      </c>
      <c r="P248" s="288">
        <f>'2015'!F131</f>
        <v>0</v>
      </c>
      <c r="Q248" s="288">
        <f>'2015'!G131</f>
        <v>0</v>
      </c>
      <c r="R248" s="288">
        <f>'2015'!H131</f>
        <v>0</v>
      </c>
      <c r="S248" s="288">
        <f>'2015'!I131</f>
        <v>0</v>
      </c>
      <c r="T248" s="288">
        <f>'2015'!J131</f>
        <v>0</v>
      </c>
      <c r="U248" s="288">
        <f>'2015'!K131</f>
        <v>0</v>
      </c>
      <c r="V248" s="288">
        <f>'2015'!L131</f>
        <v>0</v>
      </c>
      <c r="W248" s="288">
        <f>'2015'!M131</f>
        <v>0</v>
      </c>
      <c r="X248" s="288">
        <f>'2015'!N131</f>
        <v>0</v>
      </c>
      <c r="Y248" s="288">
        <f>'2015'!O131</f>
        <v>0</v>
      </c>
      <c r="Z248" s="288">
        <f>'2015'!P131</f>
        <v>0</v>
      </c>
      <c r="AA248" s="288">
        <f>'2015'!Q131</f>
        <v>0</v>
      </c>
      <c r="AB248" s="288">
        <f>'2015'!R131</f>
        <v>0</v>
      </c>
      <c r="AC248" s="288">
        <f>'2015'!S131</f>
        <v>0</v>
      </c>
      <c r="AD248" s="288">
        <f>'2015'!T131</f>
        <v>0</v>
      </c>
      <c r="AF248">
        <f t="shared" si="3"/>
        <v>1</v>
      </c>
    </row>
    <row r="249" spans="3:32">
      <c r="C249" s="229" t="str">
        <f>'2015'!$B$3</f>
        <v>Georgia</v>
      </c>
      <c r="D249" s="229">
        <f>'Cover sheet'!$D$22</f>
        <v>2015</v>
      </c>
      <c r="E249" s="229">
        <f>'2015'!$B$4</f>
        <v>0</v>
      </c>
      <c r="F249" s="229">
        <f>'2015'!$B$7</f>
        <v>0</v>
      </c>
      <c r="G249" s="229">
        <f>'2015'!$B$8</f>
        <v>0</v>
      </c>
      <c r="H249" s="230">
        <f>'2015'!$B$9</f>
        <v>0</v>
      </c>
      <c r="I249" s="229">
        <f>'2015'!$B$10</f>
        <v>0</v>
      </c>
      <c r="J249" s="232"/>
      <c r="K249" s="301"/>
      <c r="L249" s="241"/>
      <c r="M249" s="288">
        <f>'2015'!C132</f>
        <v>0</v>
      </c>
      <c r="N249" s="288">
        <f>'2015'!D132</f>
        <v>0</v>
      </c>
      <c r="O249" s="288">
        <f>'2015'!E132</f>
        <v>0</v>
      </c>
      <c r="P249" s="288">
        <f>'2015'!F132</f>
        <v>0</v>
      </c>
      <c r="Q249" s="288">
        <f>'2015'!G132</f>
        <v>0</v>
      </c>
      <c r="R249" s="288">
        <f>'2015'!H132</f>
        <v>0</v>
      </c>
      <c r="S249" s="288">
        <f>'2015'!I132</f>
        <v>0</v>
      </c>
      <c r="T249" s="288">
        <f>'2015'!J132</f>
        <v>0</v>
      </c>
      <c r="U249" s="288">
        <f>'2015'!K132</f>
        <v>0</v>
      </c>
      <c r="V249" s="288">
        <f>'2015'!L132</f>
        <v>0</v>
      </c>
      <c r="W249" s="288">
        <f>'2015'!M132</f>
        <v>0</v>
      </c>
      <c r="X249" s="288">
        <f>'2015'!N132</f>
        <v>0</v>
      </c>
      <c r="Y249" s="288">
        <f>'2015'!O132</f>
        <v>0</v>
      </c>
      <c r="Z249" s="288">
        <f>'2015'!P132</f>
        <v>0</v>
      </c>
      <c r="AA249" s="288">
        <f>'2015'!Q132</f>
        <v>0</v>
      </c>
      <c r="AB249" s="288">
        <f>'2015'!R132</f>
        <v>0</v>
      </c>
      <c r="AC249" s="288">
        <f>'2015'!S132</f>
        <v>0</v>
      </c>
      <c r="AD249" s="288">
        <f>'2015'!T132</f>
        <v>0</v>
      </c>
      <c r="AF249">
        <f t="shared" si="3"/>
        <v>1</v>
      </c>
    </row>
    <row r="250" spans="3:32">
      <c r="C250" s="229" t="str">
        <f>'2015'!$B$3</f>
        <v>Georgia</v>
      </c>
      <c r="D250" s="229">
        <f>'Cover sheet'!$D$22</f>
        <v>2015</v>
      </c>
      <c r="E250" s="229">
        <f>'2015'!$B$4</f>
        <v>0</v>
      </c>
      <c r="F250" s="229">
        <f>'2015'!$B$7</f>
        <v>0</v>
      </c>
      <c r="G250" s="229">
        <f>'2015'!$B$8</f>
        <v>0</v>
      </c>
      <c r="H250" s="230">
        <f>'2015'!$B$9</f>
        <v>0</v>
      </c>
      <c r="I250" s="229">
        <f>'2015'!$B$10</f>
        <v>0</v>
      </c>
      <c r="J250" s="232"/>
      <c r="K250" s="301"/>
      <c r="L250" s="241"/>
      <c r="M250" s="288">
        <f>'2015'!C133</f>
        <v>0</v>
      </c>
      <c r="N250" s="288">
        <f>'2015'!D133</f>
        <v>0</v>
      </c>
      <c r="O250" s="288">
        <f>'2015'!E133</f>
        <v>0</v>
      </c>
      <c r="P250" s="288">
        <f>'2015'!F133</f>
        <v>0</v>
      </c>
      <c r="Q250" s="288">
        <f>'2015'!G133</f>
        <v>0</v>
      </c>
      <c r="R250" s="288">
        <f>'2015'!H133</f>
        <v>0</v>
      </c>
      <c r="S250" s="288">
        <f>'2015'!I133</f>
        <v>0</v>
      </c>
      <c r="T250" s="288">
        <f>'2015'!J133</f>
        <v>0</v>
      </c>
      <c r="U250" s="288">
        <f>'2015'!K133</f>
        <v>0</v>
      </c>
      <c r="V250" s="288">
        <f>'2015'!L133</f>
        <v>0</v>
      </c>
      <c r="W250" s="288">
        <f>'2015'!M133</f>
        <v>0</v>
      </c>
      <c r="X250" s="288">
        <f>'2015'!N133</f>
        <v>0</v>
      </c>
      <c r="Y250" s="288">
        <f>'2015'!O133</f>
        <v>0</v>
      </c>
      <c r="Z250" s="288">
        <f>'2015'!P133</f>
        <v>0</v>
      </c>
      <c r="AA250" s="288">
        <f>'2015'!Q133</f>
        <v>0</v>
      </c>
      <c r="AB250" s="288">
        <f>'2015'!R133</f>
        <v>0</v>
      </c>
      <c r="AC250" s="288">
        <f>'2015'!S133</f>
        <v>0</v>
      </c>
      <c r="AD250" s="288">
        <f>'2015'!T133</f>
        <v>0</v>
      </c>
      <c r="AF250">
        <f t="shared" si="3"/>
        <v>1</v>
      </c>
    </row>
    <row r="251" spans="3:32">
      <c r="C251" s="229" t="str">
        <f>'2015'!$B$3</f>
        <v>Georgia</v>
      </c>
      <c r="D251" s="229">
        <f>'Cover sheet'!$D$22</f>
        <v>2015</v>
      </c>
      <c r="E251" s="229">
        <f>'2015'!$B$4</f>
        <v>0</v>
      </c>
      <c r="F251" s="229">
        <f>'2015'!$B$7</f>
        <v>0</v>
      </c>
      <c r="G251" s="229">
        <f>'2015'!$B$8</f>
        <v>0</v>
      </c>
      <c r="H251" s="230">
        <f>'2015'!$B$9</f>
        <v>0</v>
      </c>
      <c r="I251" s="229">
        <f>'2015'!$B$10</f>
        <v>0</v>
      </c>
      <c r="J251" s="232"/>
      <c r="K251" s="301"/>
      <c r="L251" s="241"/>
      <c r="M251" s="288">
        <f>'2015'!C134</f>
        <v>0</v>
      </c>
      <c r="N251" s="288">
        <f>'2015'!D134</f>
        <v>0</v>
      </c>
      <c r="O251" s="288">
        <f>'2015'!E134</f>
        <v>0</v>
      </c>
      <c r="P251" s="288">
        <f>'2015'!F134</f>
        <v>0</v>
      </c>
      <c r="Q251" s="288">
        <f>'2015'!G134</f>
        <v>0</v>
      </c>
      <c r="R251" s="288">
        <f>'2015'!H134</f>
        <v>0</v>
      </c>
      <c r="S251" s="288">
        <f>'2015'!I134</f>
        <v>0</v>
      </c>
      <c r="T251" s="288">
        <f>'2015'!J134</f>
        <v>0</v>
      </c>
      <c r="U251" s="288">
        <f>'2015'!K134</f>
        <v>0</v>
      </c>
      <c r="V251" s="288">
        <f>'2015'!L134</f>
        <v>0</v>
      </c>
      <c r="W251" s="288">
        <f>'2015'!M134</f>
        <v>0</v>
      </c>
      <c r="X251" s="288">
        <f>'2015'!N134</f>
        <v>0</v>
      </c>
      <c r="Y251" s="288">
        <f>'2015'!O134</f>
        <v>0</v>
      </c>
      <c r="Z251" s="288">
        <f>'2015'!P134</f>
        <v>0</v>
      </c>
      <c r="AA251" s="288">
        <f>'2015'!Q134</f>
        <v>0</v>
      </c>
      <c r="AB251" s="288">
        <f>'2015'!R134</f>
        <v>0</v>
      </c>
      <c r="AC251" s="288">
        <f>'2015'!S134</f>
        <v>0</v>
      </c>
      <c r="AD251" s="288">
        <f>'2015'!T134</f>
        <v>0</v>
      </c>
      <c r="AF251">
        <f t="shared" si="3"/>
        <v>1</v>
      </c>
    </row>
    <row r="252" spans="3:32">
      <c r="C252" s="229" t="str">
        <f>'2015'!$B$3</f>
        <v>Georgia</v>
      </c>
      <c r="D252" s="229">
        <f>'Cover sheet'!$D$22</f>
        <v>2015</v>
      </c>
      <c r="E252" s="229">
        <f>'2015'!$B$4</f>
        <v>0</v>
      </c>
      <c r="F252" s="229">
        <f>'2015'!$B$7</f>
        <v>0</v>
      </c>
      <c r="G252" s="229">
        <f>'2015'!$B$8</f>
        <v>0</v>
      </c>
      <c r="H252" s="230">
        <f>'2015'!$B$9</f>
        <v>0</v>
      </c>
      <c r="I252" s="229">
        <f>'2015'!$B$10</f>
        <v>0</v>
      </c>
      <c r="J252" s="232"/>
      <c r="K252" s="301"/>
      <c r="L252" s="241"/>
      <c r="M252" s="288">
        <f>'2015'!C135</f>
        <v>0</v>
      </c>
      <c r="N252" s="288">
        <f>'2015'!D135</f>
        <v>0</v>
      </c>
      <c r="O252" s="288">
        <f>'2015'!E135</f>
        <v>0</v>
      </c>
      <c r="P252" s="288">
        <f>'2015'!F135</f>
        <v>0</v>
      </c>
      <c r="Q252" s="288">
        <f>'2015'!G135</f>
        <v>0</v>
      </c>
      <c r="R252" s="288">
        <f>'2015'!H135</f>
        <v>0</v>
      </c>
      <c r="S252" s="288">
        <f>'2015'!I135</f>
        <v>0</v>
      </c>
      <c r="T252" s="288">
        <f>'2015'!J135</f>
        <v>0</v>
      </c>
      <c r="U252" s="288">
        <f>'2015'!K135</f>
        <v>0</v>
      </c>
      <c r="V252" s="288">
        <f>'2015'!L135</f>
        <v>0</v>
      </c>
      <c r="W252" s="288">
        <f>'2015'!M135</f>
        <v>0</v>
      </c>
      <c r="X252" s="288">
        <f>'2015'!N135</f>
        <v>0</v>
      </c>
      <c r="Y252" s="288">
        <f>'2015'!O135</f>
        <v>0</v>
      </c>
      <c r="Z252" s="288">
        <f>'2015'!P135</f>
        <v>0</v>
      </c>
      <c r="AA252" s="288">
        <f>'2015'!Q135</f>
        <v>0</v>
      </c>
      <c r="AB252" s="288">
        <f>'2015'!R135</f>
        <v>0</v>
      </c>
      <c r="AC252" s="288">
        <f>'2015'!S135</f>
        <v>0</v>
      </c>
      <c r="AD252" s="288">
        <f>'2015'!T135</f>
        <v>0</v>
      </c>
      <c r="AF252">
        <f t="shared" si="3"/>
        <v>1</v>
      </c>
    </row>
    <row r="253" spans="3:32">
      <c r="C253" s="229" t="str">
        <f>'2015'!$B$3</f>
        <v>Georgia</v>
      </c>
      <c r="D253" s="229">
        <f>'Cover sheet'!$D$22</f>
        <v>2015</v>
      </c>
      <c r="E253" s="229">
        <f>'2015'!$B$4</f>
        <v>0</v>
      </c>
      <c r="F253" s="229">
        <f>'2015'!$B$7</f>
        <v>0</v>
      </c>
      <c r="G253" s="229">
        <f>'2015'!$B$8</f>
        <v>0</v>
      </c>
      <c r="H253" s="230">
        <f>'2015'!$B$9</f>
        <v>0</v>
      </c>
      <c r="I253" s="229">
        <f>'2015'!$B$10</f>
        <v>0</v>
      </c>
      <c r="J253" s="232"/>
      <c r="K253" s="301"/>
      <c r="L253" s="241"/>
      <c r="M253" s="288">
        <f>'2015'!C136</f>
        <v>0</v>
      </c>
      <c r="N253" s="288">
        <f>'2015'!D136</f>
        <v>0</v>
      </c>
      <c r="O253" s="288">
        <f>'2015'!E136</f>
        <v>0</v>
      </c>
      <c r="P253" s="288">
        <f>'2015'!F136</f>
        <v>0</v>
      </c>
      <c r="Q253" s="288">
        <f>'2015'!G136</f>
        <v>0</v>
      </c>
      <c r="R253" s="288">
        <f>'2015'!H136</f>
        <v>0</v>
      </c>
      <c r="S253" s="288">
        <f>'2015'!I136</f>
        <v>0</v>
      </c>
      <c r="T253" s="288">
        <f>'2015'!J136</f>
        <v>0</v>
      </c>
      <c r="U253" s="288">
        <f>'2015'!K136</f>
        <v>0</v>
      </c>
      <c r="V253" s="288">
        <f>'2015'!L136</f>
        <v>0</v>
      </c>
      <c r="W253" s="288">
        <f>'2015'!M136</f>
        <v>0</v>
      </c>
      <c r="X253" s="288">
        <f>'2015'!N136</f>
        <v>0</v>
      </c>
      <c r="Y253" s="288">
        <f>'2015'!O136</f>
        <v>0</v>
      </c>
      <c r="Z253" s="288">
        <f>'2015'!P136</f>
        <v>0</v>
      </c>
      <c r="AA253" s="288">
        <f>'2015'!Q136</f>
        <v>0</v>
      </c>
      <c r="AB253" s="288">
        <f>'2015'!R136</f>
        <v>0</v>
      </c>
      <c r="AC253" s="288">
        <f>'2015'!S136</f>
        <v>0</v>
      </c>
      <c r="AD253" s="288">
        <f>'2015'!T136</f>
        <v>0</v>
      </c>
      <c r="AF253">
        <f t="shared" si="3"/>
        <v>1</v>
      </c>
    </row>
    <row r="254" spans="3:32">
      <c r="C254" s="229" t="str">
        <f>'2015'!$B$3</f>
        <v>Georgia</v>
      </c>
      <c r="D254" s="229">
        <f>'Cover sheet'!$D$22</f>
        <v>2015</v>
      </c>
      <c r="E254" s="229">
        <f>'2015'!$B$4</f>
        <v>0</v>
      </c>
      <c r="F254" s="229">
        <f>'2015'!$B$7</f>
        <v>0</v>
      </c>
      <c r="G254" s="229">
        <f>'2015'!$B$8</f>
        <v>0</v>
      </c>
      <c r="H254" s="230">
        <f>'2015'!$B$9</f>
        <v>0</v>
      </c>
      <c r="I254" s="229">
        <f>'2015'!$B$10</f>
        <v>0</v>
      </c>
      <c r="J254" s="232"/>
      <c r="K254" s="301"/>
      <c r="L254" s="241"/>
      <c r="M254" s="288">
        <f>'2015'!C137</f>
        <v>0</v>
      </c>
      <c r="N254" s="288">
        <f>'2015'!D137</f>
        <v>0</v>
      </c>
      <c r="O254" s="288">
        <f>'2015'!E137</f>
        <v>0</v>
      </c>
      <c r="P254" s="288">
        <f>'2015'!F137</f>
        <v>0</v>
      </c>
      <c r="Q254" s="288">
        <f>'2015'!G137</f>
        <v>0</v>
      </c>
      <c r="R254" s="288">
        <f>'2015'!H137</f>
        <v>0</v>
      </c>
      <c r="S254" s="288">
        <f>'2015'!I137</f>
        <v>0</v>
      </c>
      <c r="T254" s="288">
        <f>'2015'!J137</f>
        <v>0</v>
      </c>
      <c r="U254" s="288">
        <f>'2015'!K137</f>
        <v>0</v>
      </c>
      <c r="V254" s="288">
        <f>'2015'!L137</f>
        <v>0</v>
      </c>
      <c r="W254" s="288">
        <f>'2015'!M137</f>
        <v>0</v>
      </c>
      <c r="X254" s="288">
        <f>'2015'!N137</f>
        <v>0</v>
      </c>
      <c r="Y254" s="288">
        <f>'2015'!O137</f>
        <v>0</v>
      </c>
      <c r="Z254" s="288">
        <f>'2015'!P137</f>
        <v>0</v>
      </c>
      <c r="AA254" s="288">
        <f>'2015'!Q137</f>
        <v>0</v>
      </c>
      <c r="AB254" s="288">
        <f>'2015'!R137</f>
        <v>0</v>
      </c>
      <c r="AC254" s="288">
        <f>'2015'!S137</f>
        <v>0</v>
      </c>
      <c r="AD254" s="288">
        <f>'2015'!T137</f>
        <v>0</v>
      </c>
      <c r="AF254">
        <f t="shared" si="3"/>
        <v>1</v>
      </c>
    </row>
    <row r="255" spans="3:32">
      <c r="C255" s="229" t="str">
        <f>'2015'!$B$3</f>
        <v>Georgia</v>
      </c>
      <c r="D255" s="229">
        <f>'Cover sheet'!$D$22</f>
        <v>2015</v>
      </c>
      <c r="E255" s="229">
        <f>'2015'!$B$4</f>
        <v>0</v>
      </c>
      <c r="F255" s="229">
        <f>'2015'!$B$7</f>
        <v>0</v>
      </c>
      <c r="G255" s="229">
        <f>'2015'!$B$8</f>
        <v>0</v>
      </c>
      <c r="H255" s="230">
        <f>'2015'!$B$9</f>
        <v>0</v>
      </c>
      <c r="I255" s="229">
        <f>'2015'!$B$10</f>
        <v>0</v>
      </c>
      <c r="J255" s="232"/>
      <c r="K255" s="301"/>
      <c r="L255" s="241"/>
      <c r="M255" s="288">
        <f>'2015'!C138</f>
        <v>0</v>
      </c>
      <c r="N255" s="288">
        <f>'2015'!D138</f>
        <v>0</v>
      </c>
      <c r="O255" s="288">
        <f>'2015'!E138</f>
        <v>0</v>
      </c>
      <c r="P255" s="288">
        <f>'2015'!F138</f>
        <v>0</v>
      </c>
      <c r="Q255" s="288">
        <f>'2015'!G138</f>
        <v>0</v>
      </c>
      <c r="R255" s="288">
        <f>'2015'!H138</f>
        <v>0</v>
      </c>
      <c r="S255" s="288">
        <f>'2015'!I138</f>
        <v>0</v>
      </c>
      <c r="T255" s="288">
        <f>'2015'!J138</f>
        <v>0</v>
      </c>
      <c r="U255" s="288">
        <f>'2015'!K138</f>
        <v>0</v>
      </c>
      <c r="V255" s="288">
        <f>'2015'!L138</f>
        <v>0</v>
      </c>
      <c r="W255" s="288">
        <f>'2015'!M138</f>
        <v>0</v>
      </c>
      <c r="X255" s="288">
        <f>'2015'!N138</f>
        <v>0</v>
      </c>
      <c r="Y255" s="288">
        <f>'2015'!O138</f>
        <v>0</v>
      </c>
      <c r="Z255" s="288">
        <f>'2015'!P138</f>
        <v>0</v>
      </c>
      <c r="AA255" s="288">
        <f>'2015'!Q138</f>
        <v>0</v>
      </c>
      <c r="AB255" s="288">
        <f>'2015'!R138</f>
        <v>0</v>
      </c>
      <c r="AC255" s="288">
        <f>'2015'!S138</f>
        <v>0</v>
      </c>
      <c r="AD255" s="288">
        <f>'2015'!T138</f>
        <v>0</v>
      </c>
      <c r="AF255">
        <f t="shared" si="3"/>
        <v>1</v>
      </c>
    </row>
    <row r="256" spans="3:32">
      <c r="C256" s="229" t="str">
        <f>'2015'!$B$3</f>
        <v>Georgia</v>
      </c>
      <c r="D256" s="229">
        <f>'Cover sheet'!$D$22</f>
        <v>2015</v>
      </c>
      <c r="E256" s="229">
        <f>'2015'!$B$4</f>
        <v>0</v>
      </c>
      <c r="F256" s="229">
        <f>'2015'!$B$7</f>
        <v>0</v>
      </c>
      <c r="G256" s="229">
        <f>'2015'!$B$8</f>
        <v>0</v>
      </c>
      <c r="H256" s="230">
        <f>'2015'!$B$9</f>
        <v>0</v>
      </c>
      <c r="I256" s="229">
        <f>'2015'!$B$10</f>
        <v>0</v>
      </c>
      <c r="J256" s="232"/>
      <c r="K256" s="301"/>
      <c r="L256" s="241"/>
      <c r="M256" s="288">
        <f>'2015'!C139</f>
        <v>0</v>
      </c>
      <c r="N256" s="288">
        <f>'2015'!D139</f>
        <v>0</v>
      </c>
      <c r="O256" s="288">
        <f>'2015'!E139</f>
        <v>0</v>
      </c>
      <c r="P256" s="288">
        <f>'2015'!F139</f>
        <v>0</v>
      </c>
      <c r="Q256" s="288">
        <f>'2015'!G139</f>
        <v>0</v>
      </c>
      <c r="R256" s="288">
        <f>'2015'!H139</f>
        <v>0</v>
      </c>
      <c r="S256" s="288">
        <f>'2015'!I139</f>
        <v>0</v>
      </c>
      <c r="T256" s="288">
        <f>'2015'!J139</f>
        <v>0</v>
      </c>
      <c r="U256" s="288">
        <f>'2015'!K139</f>
        <v>0</v>
      </c>
      <c r="V256" s="288">
        <f>'2015'!L139</f>
        <v>0</v>
      </c>
      <c r="W256" s="288">
        <f>'2015'!M139</f>
        <v>0</v>
      </c>
      <c r="X256" s="288">
        <f>'2015'!N139</f>
        <v>0</v>
      </c>
      <c r="Y256" s="288">
        <f>'2015'!O139</f>
        <v>0</v>
      </c>
      <c r="Z256" s="288">
        <f>'2015'!P139</f>
        <v>0</v>
      </c>
      <c r="AA256" s="288">
        <f>'2015'!Q139</f>
        <v>0</v>
      </c>
      <c r="AB256" s="288">
        <f>'2015'!R139</f>
        <v>0</v>
      </c>
      <c r="AC256" s="288">
        <f>'2015'!S139</f>
        <v>0</v>
      </c>
      <c r="AD256" s="288">
        <f>'2015'!T139</f>
        <v>0</v>
      </c>
      <c r="AF256">
        <f t="shared" si="3"/>
        <v>1</v>
      </c>
    </row>
    <row r="257" spans="3:32">
      <c r="C257" s="229" t="str">
        <f>'2015'!$B$3</f>
        <v>Georgia</v>
      </c>
      <c r="D257" s="229">
        <f>'Cover sheet'!$D$22</f>
        <v>2015</v>
      </c>
      <c r="E257" s="229">
        <f>'2015'!$B$4</f>
        <v>0</v>
      </c>
      <c r="F257" s="229">
        <f>'2015'!$B$7</f>
        <v>0</v>
      </c>
      <c r="G257" s="229">
        <f>'2015'!$B$8</f>
        <v>0</v>
      </c>
      <c r="H257" s="230">
        <f>'2015'!$B$9</f>
        <v>0</v>
      </c>
      <c r="I257" s="229">
        <f>'2015'!$B$10</f>
        <v>0</v>
      </c>
      <c r="J257" s="232"/>
      <c r="K257" s="301"/>
      <c r="L257" s="241"/>
      <c r="M257" s="288">
        <f>'2015'!C140</f>
        <v>0</v>
      </c>
      <c r="N257" s="288">
        <f>'2015'!D140</f>
        <v>0</v>
      </c>
      <c r="O257" s="288">
        <f>'2015'!E140</f>
        <v>0</v>
      </c>
      <c r="P257" s="288">
        <f>'2015'!F140</f>
        <v>0</v>
      </c>
      <c r="Q257" s="288">
        <f>'2015'!G140</f>
        <v>0</v>
      </c>
      <c r="R257" s="288">
        <f>'2015'!H140</f>
        <v>0</v>
      </c>
      <c r="S257" s="288">
        <f>'2015'!I140</f>
        <v>0</v>
      </c>
      <c r="T257" s="288">
        <f>'2015'!J140</f>
        <v>0</v>
      </c>
      <c r="U257" s="288">
        <f>'2015'!K140</f>
        <v>0</v>
      </c>
      <c r="V257" s="288">
        <f>'2015'!L140</f>
        <v>0</v>
      </c>
      <c r="W257" s="288">
        <f>'2015'!M140</f>
        <v>0</v>
      </c>
      <c r="X257" s="288">
        <f>'2015'!N140</f>
        <v>0</v>
      </c>
      <c r="Y257" s="288">
        <f>'2015'!O140</f>
        <v>0</v>
      </c>
      <c r="Z257" s="288">
        <f>'2015'!P140</f>
        <v>0</v>
      </c>
      <c r="AA257" s="288">
        <f>'2015'!Q140</f>
        <v>0</v>
      </c>
      <c r="AB257" s="288">
        <f>'2015'!R140</f>
        <v>0</v>
      </c>
      <c r="AC257" s="288">
        <f>'2015'!S140</f>
        <v>0</v>
      </c>
      <c r="AD257" s="288">
        <f>'2015'!T140</f>
        <v>0</v>
      </c>
      <c r="AF257">
        <f t="shared" si="3"/>
        <v>1</v>
      </c>
    </row>
    <row r="258" spans="3:32" ht="45">
      <c r="C258" s="229" t="str">
        <f>'2014'!$B$3</f>
        <v>Georgia</v>
      </c>
      <c r="D258" s="229">
        <f>'Cover sheet'!$D$23</f>
        <v>2014</v>
      </c>
      <c r="E258" s="229">
        <f>'2014'!$B$4</f>
        <v>0</v>
      </c>
      <c r="F258" s="229">
        <f>'2014'!$B$7</f>
        <v>0</v>
      </c>
      <c r="G258" s="229">
        <f>'2014'!$B$8</f>
        <v>0</v>
      </c>
      <c r="H258" s="230">
        <f>'2014'!$B$9</f>
        <v>0</v>
      </c>
      <c r="I258" s="229">
        <f>'2014'!$B$10</f>
        <v>0</v>
      </c>
      <c r="J258" s="232"/>
      <c r="K258" s="297" t="s">
        <v>655</v>
      </c>
      <c r="L258" s="241">
        <v>1</v>
      </c>
      <c r="M258">
        <f>'2014'!C15</f>
        <v>0</v>
      </c>
      <c r="N258" s="288">
        <f>'2014'!D15</f>
        <v>0</v>
      </c>
      <c r="O258" s="288">
        <f>'2014'!E15</f>
        <v>0</v>
      </c>
      <c r="P258" s="288">
        <f>'2014'!F15</f>
        <v>0</v>
      </c>
      <c r="Q258" s="288">
        <f>'2014'!G15</f>
        <v>0</v>
      </c>
      <c r="R258" s="288">
        <f>'2014'!H15</f>
        <v>0</v>
      </c>
      <c r="S258" s="288">
        <f>'2014'!I15</f>
        <v>0</v>
      </c>
      <c r="T258" s="288">
        <f>'2014'!J15</f>
        <v>0</v>
      </c>
      <c r="U258" s="288">
        <f>'2014'!K15</f>
        <v>0</v>
      </c>
      <c r="V258" s="288">
        <f>'2014'!L15</f>
        <v>0</v>
      </c>
      <c r="W258" s="288">
        <f>'2014'!M15</f>
        <v>0</v>
      </c>
      <c r="X258" s="288">
        <f>'2014'!N15</f>
        <v>0</v>
      </c>
      <c r="Y258" s="288">
        <f>'2014'!O15</f>
        <v>0</v>
      </c>
      <c r="Z258" s="288">
        <f>'2014'!P15</f>
        <v>0</v>
      </c>
      <c r="AA258" s="288">
        <f>'2014'!Q15</f>
        <v>0</v>
      </c>
      <c r="AB258" s="288">
        <f>'2014'!R15</f>
        <v>0</v>
      </c>
      <c r="AC258" s="288">
        <f>'2014'!S15</f>
        <v>0</v>
      </c>
      <c r="AD258" s="288">
        <f>'2014'!T15</f>
        <v>0</v>
      </c>
      <c r="AF258">
        <f t="shared" si="3"/>
        <v>1</v>
      </c>
    </row>
    <row r="259" spans="3:32" ht="30">
      <c r="C259" s="229" t="str">
        <f>'2014'!$B$3</f>
        <v>Georgia</v>
      </c>
      <c r="D259" s="229">
        <f>'Cover sheet'!$D$23</f>
        <v>2014</v>
      </c>
      <c r="E259" s="229">
        <f>'2014'!$B$4</f>
        <v>0</v>
      </c>
      <c r="F259" s="229">
        <f>'2014'!$B$7</f>
        <v>0</v>
      </c>
      <c r="G259" s="229">
        <f>'2014'!$B$8</f>
        <v>0</v>
      </c>
      <c r="H259" s="230">
        <f>'2014'!$B$9</f>
        <v>0</v>
      </c>
      <c r="I259" s="229">
        <f>'2014'!$B$10</f>
        <v>0</v>
      </c>
      <c r="J259" s="232"/>
      <c r="K259" s="298" t="s">
        <v>656</v>
      </c>
      <c r="L259" s="241">
        <v>1.1000000000000001</v>
      </c>
      <c r="M259" s="288">
        <f>'2014'!C16</f>
        <v>0</v>
      </c>
      <c r="N259" s="288">
        <f>'2014'!D16</f>
        <v>0</v>
      </c>
      <c r="O259" s="288">
        <f>'2014'!E16</f>
        <v>0</v>
      </c>
      <c r="P259" s="288">
        <f>'2014'!F16</f>
        <v>0</v>
      </c>
      <c r="Q259" s="288">
        <f>'2014'!G16</f>
        <v>0</v>
      </c>
      <c r="R259" s="288">
        <f>'2014'!H16</f>
        <v>0</v>
      </c>
      <c r="S259" s="288">
        <f>'2014'!I16</f>
        <v>0</v>
      </c>
      <c r="T259" s="288">
        <f>'2014'!J16</f>
        <v>0</v>
      </c>
      <c r="U259" s="288">
        <f>'2014'!K16</f>
        <v>0</v>
      </c>
      <c r="V259" s="288">
        <f>'2014'!L16</f>
        <v>0</v>
      </c>
      <c r="W259" s="288">
        <f>'2014'!M16</f>
        <v>0</v>
      </c>
      <c r="X259" s="288">
        <f>'2014'!N16</f>
        <v>0</v>
      </c>
      <c r="Y259" s="288">
        <f>'2014'!O16</f>
        <v>0</v>
      </c>
      <c r="Z259" s="288">
        <f>'2014'!P16</f>
        <v>0</v>
      </c>
      <c r="AA259" s="288">
        <f>'2014'!Q16</f>
        <v>0</v>
      </c>
      <c r="AB259" s="288">
        <f>'2014'!R16</f>
        <v>0</v>
      </c>
      <c r="AC259" s="288">
        <f>'2014'!S16</f>
        <v>0</v>
      </c>
      <c r="AD259" s="288">
        <f>'2014'!T16</f>
        <v>0</v>
      </c>
      <c r="AF259">
        <f t="shared" si="3"/>
        <v>1</v>
      </c>
    </row>
    <row r="260" spans="3:32" ht="30">
      <c r="C260" s="229" t="str">
        <f>'2014'!$B$3</f>
        <v>Georgia</v>
      </c>
      <c r="D260" s="229">
        <f>'Cover sheet'!$D$23</f>
        <v>2014</v>
      </c>
      <c r="E260" s="229">
        <f>'2014'!$B$4</f>
        <v>0</v>
      </c>
      <c r="F260" s="229">
        <f>'2014'!$B$7</f>
        <v>0</v>
      </c>
      <c r="G260" s="229">
        <f>'2014'!$B$8</f>
        <v>0</v>
      </c>
      <c r="H260" s="230">
        <f>'2014'!$B$9</f>
        <v>0</v>
      </c>
      <c r="I260" s="229">
        <f>'2014'!$B$10</f>
        <v>0</v>
      </c>
      <c r="J260" s="232"/>
      <c r="K260" s="293" t="s">
        <v>841</v>
      </c>
      <c r="L260" s="241" t="s">
        <v>846</v>
      </c>
      <c r="M260" s="288">
        <f>'2014'!C17</f>
        <v>0</v>
      </c>
      <c r="N260" s="288">
        <f>'2014'!D17</f>
        <v>0</v>
      </c>
      <c r="O260" s="288">
        <f>'2014'!E17</f>
        <v>0</v>
      </c>
      <c r="P260" s="288">
        <f>'2014'!F17</f>
        <v>0</v>
      </c>
      <c r="Q260" s="288">
        <f>'2014'!G17</f>
        <v>0</v>
      </c>
      <c r="R260" s="288">
        <f>'2014'!H17</f>
        <v>0</v>
      </c>
      <c r="S260" s="288">
        <f>'2014'!I17</f>
        <v>0</v>
      </c>
      <c r="T260" s="288">
        <f>'2014'!J17</f>
        <v>0</v>
      </c>
      <c r="U260" s="288">
        <f>'2014'!K17</f>
        <v>0</v>
      </c>
      <c r="V260" s="288">
        <f>'2014'!L17</f>
        <v>0</v>
      </c>
      <c r="W260" s="288">
        <f>'2014'!M17</f>
        <v>0</v>
      </c>
      <c r="X260" s="288">
        <f>'2014'!N17</f>
        <v>0</v>
      </c>
      <c r="Y260" s="288">
        <f>'2014'!O17</f>
        <v>0</v>
      </c>
      <c r="Z260" s="288">
        <f>'2014'!P17</f>
        <v>0</v>
      </c>
      <c r="AA260" s="288">
        <f>'2014'!Q17</f>
        <v>0</v>
      </c>
      <c r="AB260" s="288">
        <f>'2014'!R17</f>
        <v>0</v>
      </c>
      <c r="AC260" s="288">
        <f>'2014'!S17</f>
        <v>0</v>
      </c>
      <c r="AD260" s="288">
        <f>'2014'!T17</f>
        <v>0</v>
      </c>
      <c r="AF260">
        <f t="shared" si="3"/>
        <v>1</v>
      </c>
    </row>
    <row r="261" spans="3:32" ht="30">
      <c r="C261" s="229" t="str">
        <f>'2014'!$B$3</f>
        <v>Georgia</v>
      </c>
      <c r="D261" s="229">
        <f>'Cover sheet'!$D$23</f>
        <v>2014</v>
      </c>
      <c r="E261" s="229">
        <f>'2014'!$B$4</f>
        <v>0</v>
      </c>
      <c r="F261" s="229">
        <f>'2014'!$B$7</f>
        <v>0</v>
      </c>
      <c r="G261" s="229">
        <f>'2014'!$B$8</f>
        <v>0</v>
      </c>
      <c r="H261" s="230">
        <f>'2014'!$B$9</f>
        <v>0</v>
      </c>
      <c r="I261" s="229">
        <f>'2014'!$B$10</f>
        <v>0</v>
      </c>
      <c r="J261" s="232"/>
      <c r="K261" s="293" t="s">
        <v>853</v>
      </c>
      <c r="L261" s="241" t="s">
        <v>847</v>
      </c>
      <c r="M261" s="288">
        <f>'2014'!C18</f>
        <v>0</v>
      </c>
      <c r="N261" s="288">
        <f>'2014'!D18</f>
        <v>0</v>
      </c>
      <c r="O261" s="288">
        <f>'2014'!E18</f>
        <v>0</v>
      </c>
      <c r="P261" s="288">
        <f>'2014'!F18</f>
        <v>0</v>
      </c>
      <c r="Q261" s="288">
        <f>'2014'!G18</f>
        <v>0</v>
      </c>
      <c r="R261" s="288">
        <f>'2014'!H18</f>
        <v>0</v>
      </c>
      <c r="S261" s="288">
        <f>'2014'!I18</f>
        <v>0</v>
      </c>
      <c r="T261" s="288">
        <f>'2014'!J18</f>
        <v>0</v>
      </c>
      <c r="U261" s="288">
        <f>'2014'!K18</f>
        <v>0</v>
      </c>
      <c r="V261" s="288">
        <f>'2014'!L18</f>
        <v>0</v>
      </c>
      <c r="W261" s="288">
        <f>'2014'!M18</f>
        <v>0</v>
      </c>
      <c r="X261" s="288">
        <f>'2014'!N18</f>
        <v>0</v>
      </c>
      <c r="Y261" s="288">
        <f>'2014'!O18</f>
        <v>0</v>
      </c>
      <c r="Z261" s="288">
        <f>'2014'!P18</f>
        <v>0</v>
      </c>
      <c r="AA261" s="288">
        <f>'2014'!Q18</f>
        <v>0</v>
      </c>
      <c r="AB261" s="288">
        <f>'2014'!R18</f>
        <v>0</v>
      </c>
      <c r="AC261" s="288">
        <f>'2014'!S18</f>
        <v>0</v>
      </c>
      <c r="AD261" s="288">
        <f>'2014'!T18</f>
        <v>0</v>
      </c>
      <c r="AF261">
        <f t="shared" si="3"/>
        <v>1</v>
      </c>
    </row>
    <row r="262" spans="3:32" ht="30">
      <c r="C262" s="229" t="str">
        <f>'2014'!$B$3</f>
        <v>Georgia</v>
      </c>
      <c r="D262" s="229">
        <f>'Cover sheet'!$D$23</f>
        <v>2014</v>
      </c>
      <c r="E262" s="229">
        <f>'2014'!$B$4</f>
        <v>0</v>
      </c>
      <c r="F262" s="229">
        <f>'2014'!$B$7</f>
        <v>0</v>
      </c>
      <c r="G262" s="229">
        <f>'2014'!$B$8</f>
        <v>0</v>
      </c>
      <c r="H262" s="230">
        <f>'2014'!$B$9</f>
        <v>0</v>
      </c>
      <c r="I262" s="229">
        <f>'2014'!$B$10</f>
        <v>0</v>
      </c>
      <c r="J262" s="232"/>
      <c r="K262" s="293" t="s">
        <v>843</v>
      </c>
      <c r="L262" s="241" t="s">
        <v>848</v>
      </c>
      <c r="M262" s="288">
        <f>'2014'!C19</f>
        <v>0</v>
      </c>
      <c r="N262" s="288">
        <f>'2014'!D19</f>
        <v>0</v>
      </c>
      <c r="O262" s="288">
        <f>'2014'!E19</f>
        <v>0</v>
      </c>
      <c r="P262" s="288">
        <f>'2014'!F19</f>
        <v>0</v>
      </c>
      <c r="Q262" s="288">
        <f>'2014'!G19</f>
        <v>0</v>
      </c>
      <c r="R262" s="288">
        <f>'2014'!H19</f>
        <v>0</v>
      </c>
      <c r="S262" s="288">
        <f>'2014'!I19</f>
        <v>0</v>
      </c>
      <c r="T262" s="288">
        <f>'2014'!J19</f>
        <v>0</v>
      </c>
      <c r="U262" s="288">
        <f>'2014'!K19</f>
        <v>0</v>
      </c>
      <c r="V262" s="288">
        <f>'2014'!L19</f>
        <v>0</v>
      </c>
      <c r="W262" s="288">
        <f>'2014'!M19</f>
        <v>0</v>
      </c>
      <c r="X262" s="288">
        <f>'2014'!N19</f>
        <v>0</v>
      </c>
      <c r="Y262" s="288">
        <f>'2014'!O19</f>
        <v>0</v>
      </c>
      <c r="Z262" s="288">
        <f>'2014'!P19</f>
        <v>0</v>
      </c>
      <c r="AA262" s="288">
        <f>'2014'!Q19</f>
        <v>0</v>
      </c>
      <c r="AB262" s="288">
        <f>'2014'!R19</f>
        <v>0</v>
      </c>
      <c r="AC262" s="288">
        <f>'2014'!S19</f>
        <v>0</v>
      </c>
      <c r="AD262" s="288">
        <f>'2014'!T19</f>
        <v>0</v>
      </c>
      <c r="AF262">
        <f t="shared" si="3"/>
        <v>1</v>
      </c>
    </row>
    <row r="263" spans="3:32" ht="45">
      <c r="C263" s="229" t="str">
        <f>'2014'!$B$3</f>
        <v>Georgia</v>
      </c>
      <c r="D263" s="229">
        <f>'Cover sheet'!$D$23</f>
        <v>2014</v>
      </c>
      <c r="E263" s="229">
        <f>'2014'!$B$4</f>
        <v>0</v>
      </c>
      <c r="F263" s="229">
        <f>'2014'!$B$7</f>
        <v>0</v>
      </c>
      <c r="G263" s="229">
        <f>'2014'!$B$8</f>
        <v>0</v>
      </c>
      <c r="H263" s="230">
        <f>'2014'!$B$9</f>
        <v>0</v>
      </c>
      <c r="I263" s="229">
        <f>'2014'!$B$10</f>
        <v>0</v>
      </c>
      <c r="J263" s="232"/>
      <c r="K263" s="298" t="s">
        <v>668</v>
      </c>
      <c r="L263" s="241">
        <v>1.2</v>
      </c>
      <c r="M263" s="288">
        <f>'2014'!C20</f>
        <v>0</v>
      </c>
      <c r="N263" s="288">
        <f>'2014'!D20</f>
        <v>0</v>
      </c>
      <c r="O263" s="288">
        <f>'2014'!E20</f>
        <v>0</v>
      </c>
      <c r="P263" s="288">
        <f>'2014'!F20</f>
        <v>0</v>
      </c>
      <c r="Q263" s="288">
        <f>'2014'!G20</f>
        <v>0</v>
      </c>
      <c r="R263" s="288">
        <f>'2014'!H20</f>
        <v>0</v>
      </c>
      <c r="S263" s="288">
        <f>'2014'!I20</f>
        <v>0</v>
      </c>
      <c r="T263" s="288">
        <f>'2014'!J20</f>
        <v>0</v>
      </c>
      <c r="U263" s="288">
        <f>'2014'!K20</f>
        <v>0</v>
      </c>
      <c r="V263" s="288">
        <f>'2014'!L20</f>
        <v>0</v>
      </c>
      <c r="W263" s="288">
        <f>'2014'!M20</f>
        <v>0</v>
      </c>
      <c r="X263" s="288">
        <f>'2014'!N20</f>
        <v>0</v>
      </c>
      <c r="Y263" s="288">
        <f>'2014'!O20</f>
        <v>0</v>
      </c>
      <c r="Z263" s="288">
        <f>'2014'!P20</f>
        <v>0</v>
      </c>
      <c r="AA263" s="288">
        <f>'2014'!Q20</f>
        <v>0</v>
      </c>
      <c r="AB263" s="288">
        <f>'2014'!R20</f>
        <v>0</v>
      </c>
      <c r="AC263" s="288">
        <f>'2014'!S20</f>
        <v>0</v>
      </c>
      <c r="AD263" s="288">
        <f>'2014'!T20</f>
        <v>0</v>
      </c>
      <c r="AF263">
        <f t="shared" ref="AF263:AF326" si="4">IF((Q263+V263+AC263)=AD263,1,0)</f>
        <v>1</v>
      </c>
    </row>
    <row r="264" spans="3:32" ht="30">
      <c r="C264" s="229" t="str">
        <f>'2014'!$B$3</f>
        <v>Georgia</v>
      </c>
      <c r="D264" s="229">
        <f>'Cover sheet'!$D$23</f>
        <v>2014</v>
      </c>
      <c r="E264" s="229">
        <f>'2014'!$B$4</f>
        <v>0</v>
      </c>
      <c r="F264" s="229">
        <f>'2014'!$B$7</f>
        <v>0</v>
      </c>
      <c r="G264" s="229">
        <f>'2014'!$B$8</f>
        <v>0</v>
      </c>
      <c r="H264" s="230">
        <f>'2014'!$B$9</f>
        <v>0</v>
      </c>
      <c r="I264" s="229">
        <f>'2014'!$B$10</f>
        <v>0</v>
      </c>
      <c r="J264" s="232"/>
      <c r="K264" s="298" t="s">
        <v>854</v>
      </c>
      <c r="L264" s="241" t="s">
        <v>849</v>
      </c>
      <c r="M264" s="288">
        <f>'2014'!C21</f>
        <v>0</v>
      </c>
      <c r="N264" s="288">
        <f>'2014'!D21</f>
        <v>0</v>
      </c>
      <c r="O264" s="288">
        <f>'2014'!E21</f>
        <v>0</v>
      </c>
      <c r="P264" s="288">
        <f>'2014'!F21</f>
        <v>0</v>
      </c>
      <c r="Q264" s="288">
        <f>'2014'!G21</f>
        <v>0</v>
      </c>
      <c r="R264" s="288">
        <f>'2014'!H21</f>
        <v>0</v>
      </c>
      <c r="S264" s="288">
        <f>'2014'!I21</f>
        <v>0</v>
      </c>
      <c r="T264" s="288">
        <f>'2014'!J21</f>
        <v>0</v>
      </c>
      <c r="U264" s="288">
        <f>'2014'!K21</f>
        <v>0</v>
      </c>
      <c r="V264" s="288">
        <f>'2014'!L21</f>
        <v>0</v>
      </c>
      <c r="W264" s="288">
        <f>'2014'!M21</f>
        <v>0</v>
      </c>
      <c r="X264" s="288">
        <f>'2014'!N21</f>
        <v>0</v>
      </c>
      <c r="Y264" s="288">
        <f>'2014'!O21</f>
        <v>0</v>
      </c>
      <c r="Z264" s="288">
        <f>'2014'!P21</f>
        <v>0</v>
      </c>
      <c r="AA264" s="288">
        <f>'2014'!Q21</f>
        <v>0</v>
      </c>
      <c r="AB264" s="288">
        <f>'2014'!R21</f>
        <v>0</v>
      </c>
      <c r="AC264" s="288">
        <f>'2014'!S21</f>
        <v>0</v>
      </c>
      <c r="AD264" s="288">
        <f>'2014'!T21</f>
        <v>0</v>
      </c>
      <c r="AF264">
        <f t="shared" si="4"/>
        <v>1</v>
      </c>
    </row>
    <row r="265" spans="3:32">
      <c r="C265" s="229" t="str">
        <f>'2014'!$B$3</f>
        <v>Georgia</v>
      </c>
      <c r="D265" s="229">
        <f>'Cover sheet'!$D$23</f>
        <v>2014</v>
      </c>
      <c r="E265" s="229">
        <f>'2014'!$B$4</f>
        <v>0</v>
      </c>
      <c r="F265" s="229">
        <f>'2014'!$B$7</f>
        <v>0</v>
      </c>
      <c r="G265" s="229">
        <f>'2014'!$B$8</f>
        <v>0</v>
      </c>
      <c r="H265" s="230">
        <f>'2014'!$B$9</f>
        <v>0</v>
      </c>
      <c r="I265" s="229">
        <f>'2014'!$B$10</f>
        <v>0</v>
      </c>
      <c r="J265" s="232"/>
      <c r="K265" s="293" t="s">
        <v>855</v>
      </c>
      <c r="L265" s="241" t="s">
        <v>850</v>
      </c>
      <c r="M265" s="288">
        <f>'2014'!C22</f>
        <v>0</v>
      </c>
      <c r="N265" s="288">
        <f>'2014'!D22</f>
        <v>0</v>
      </c>
      <c r="O265" s="288">
        <f>'2014'!E22</f>
        <v>0</v>
      </c>
      <c r="P265" s="288">
        <f>'2014'!F22</f>
        <v>0</v>
      </c>
      <c r="Q265" s="288">
        <f>'2014'!G22</f>
        <v>0</v>
      </c>
      <c r="R265" s="288">
        <f>'2014'!H22</f>
        <v>0</v>
      </c>
      <c r="S265" s="288">
        <f>'2014'!I22</f>
        <v>0</v>
      </c>
      <c r="T265" s="288">
        <f>'2014'!J22</f>
        <v>0</v>
      </c>
      <c r="U265" s="288">
        <f>'2014'!K22</f>
        <v>0</v>
      </c>
      <c r="V265" s="288">
        <f>'2014'!L22</f>
        <v>0</v>
      </c>
      <c r="W265" s="288">
        <f>'2014'!M22</f>
        <v>0</v>
      </c>
      <c r="X265" s="288">
        <f>'2014'!N22</f>
        <v>0</v>
      </c>
      <c r="Y265" s="288">
        <f>'2014'!O22</f>
        <v>0</v>
      </c>
      <c r="Z265" s="288">
        <f>'2014'!P22</f>
        <v>0</v>
      </c>
      <c r="AA265" s="288">
        <f>'2014'!Q22</f>
        <v>0</v>
      </c>
      <c r="AB265" s="288">
        <f>'2014'!R22</f>
        <v>0</v>
      </c>
      <c r="AC265" s="288">
        <f>'2014'!S22</f>
        <v>0</v>
      </c>
      <c r="AD265" s="288">
        <f>'2014'!T22</f>
        <v>0</v>
      </c>
      <c r="AF265">
        <f t="shared" si="4"/>
        <v>1</v>
      </c>
    </row>
    <row r="266" spans="3:32" ht="30">
      <c r="C266" s="229" t="str">
        <f>'2014'!$B$3</f>
        <v>Georgia</v>
      </c>
      <c r="D266" s="229">
        <f>'Cover sheet'!$D$23</f>
        <v>2014</v>
      </c>
      <c r="E266" s="229">
        <f>'2014'!$B$4</f>
        <v>0</v>
      </c>
      <c r="F266" s="229">
        <f>'2014'!$B$7</f>
        <v>0</v>
      </c>
      <c r="G266" s="229">
        <f>'2014'!$B$8</f>
        <v>0</v>
      </c>
      <c r="H266" s="230">
        <f>'2014'!$B$9</f>
        <v>0</v>
      </c>
      <c r="I266" s="229">
        <f>'2014'!$B$10</f>
        <v>0</v>
      </c>
      <c r="J266" s="232"/>
      <c r="K266" s="293" t="s">
        <v>842</v>
      </c>
      <c r="L266" s="241" t="s">
        <v>851</v>
      </c>
      <c r="M266" s="288">
        <f>'2014'!C23</f>
        <v>0</v>
      </c>
      <c r="N266" s="288">
        <f>'2014'!D23</f>
        <v>0</v>
      </c>
      <c r="O266" s="288">
        <f>'2014'!E23</f>
        <v>0</v>
      </c>
      <c r="P266" s="288">
        <f>'2014'!F23</f>
        <v>0</v>
      </c>
      <c r="Q266" s="288">
        <f>'2014'!G23</f>
        <v>0</v>
      </c>
      <c r="R266" s="288">
        <f>'2014'!H23</f>
        <v>0</v>
      </c>
      <c r="S266" s="288">
        <f>'2014'!I23</f>
        <v>0</v>
      </c>
      <c r="T266" s="288">
        <f>'2014'!J23</f>
        <v>0</v>
      </c>
      <c r="U266" s="288">
        <f>'2014'!K23</f>
        <v>0</v>
      </c>
      <c r="V266" s="288">
        <f>'2014'!L23</f>
        <v>0</v>
      </c>
      <c r="W266" s="288">
        <f>'2014'!M23</f>
        <v>0</v>
      </c>
      <c r="X266" s="288">
        <f>'2014'!N23</f>
        <v>0</v>
      </c>
      <c r="Y266" s="288">
        <f>'2014'!O23</f>
        <v>0</v>
      </c>
      <c r="Z266" s="288">
        <f>'2014'!P23</f>
        <v>0</v>
      </c>
      <c r="AA266" s="288">
        <f>'2014'!Q23</f>
        <v>0</v>
      </c>
      <c r="AB266" s="288">
        <f>'2014'!R23</f>
        <v>0</v>
      </c>
      <c r="AC266" s="288">
        <f>'2014'!S23</f>
        <v>0</v>
      </c>
      <c r="AD266" s="288">
        <f>'2014'!T23</f>
        <v>0</v>
      </c>
      <c r="AF266">
        <f t="shared" si="4"/>
        <v>1</v>
      </c>
    </row>
    <row r="267" spans="3:32" ht="30">
      <c r="C267" s="229" t="str">
        <f>'2014'!$B$3</f>
        <v>Georgia</v>
      </c>
      <c r="D267" s="229">
        <f>'Cover sheet'!$D$23</f>
        <v>2014</v>
      </c>
      <c r="E267" s="229">
        <f>'2014'!$B$4</f>
        <v>0</v>
      </c>
      <c r="F267" s="229">
        <f>'2014'!$B$7</f>
        <v>0</v>
      </c>
      <c r="G267" s="229">
        <f>'2014'!$B$8</f>
        <v>0</v>
      </c>
      <c r="H267" s="230">
        <f>'2014'!$B$9</f>
        <v>0</v>
      </c>
      <c r="I267" s="229">
        <f>'2014'!$B$10</f>
        <v>0</v>
      </c>
      <c r="J267" s="232"/>
      <c r="K267" s="293" t="s">
        <v>843</v>
      </c>
      <c r="L267" s="241" t="s">
        <v>852</v>
      </c>
      <c r="M267" s="288">
        <f>'2014'!C24</f>
        <v>0</v>
      </c>
      <c r="N267" s="288">
        <f>'2014'!D24</f>
        <v>0</v>
      </c>
      <c r="O267" s="288">
        <f>'2014'!E24</f>
        <v>0</v>
      </c>
      <c r="P267" s="288">
        <f>'2014'!F24</f>
        <v>0</v>
      </c>
      <c r="Q267" s="288">
        <f>'2014'!G24</f>
        <v>0</v>
      </c>
      <c r="R267" s="288">
        <f>'2014'!H24</f>
        <v>0</v>
      </c>
      <c r="S267" s="288">
        <f>'2014'!I24</f>
        <v>0</v>
      </c>
      <c r="T267" s="288">
        <f>'2014'!J24</f>
        <v>0</v>
      </c>
      <c r="U267" s="288">
        <f>'2014'!K24</f>
        <v>0</v>
      </c>
      <c r="V267" s="288">
        <f>'2014'!L24</f>
        <v>0</v>
      </c>
      <c r="W267" s="288">
        <f>'2014'!M24</f>
        <v>0</v>
      </c>
      <c r="X267" s="288">
        <f>'2014'!N24</f>
        <v>0</v>
      </c>
      <c r="Y267" s="288">
        <f>'2014'!O24</f>
        <v>0</v>
      </c>
      <c r="Z267" s="288">
        <f>'2014'!P24</f>
        <v>0</v>
      </c>
      <c r="AA267" s="288">
        <f>'2014'!Q24</f>
        <v>0</v>
      </c>
      <c r="AB267" s="288">
        <f>'2014'!R24</f>
        <v>0</v>
      </c>
      <c r="AC267" s="288">
        <f>'2014'!S24</f>
        <v>0</v>
      </c>
      <c r="AD267" s="288">
        <f>'2014'!T24</f>
        <v>0</v>
      </c>
      <c r="AF267">
        <f t="shared" si="4"/>
        <v>1</v>
      </c>
    </row>
    <row r="268" spans="3:32" ht="45">
      <c r="C268" s="229" t="str">
        <f>'2014'!$B$3</f>
        <v>Georgia</v>
      </c>
      <c r="D268" s="229">
        <f>'Cover sheet'!$D$23</f>
        <v>2014</v>
      </c>
      <c r="E268" s="229">
        <f>'2014'!$B$4</f>
        <v>0</v>
      </c>
      <c r="F268" s="229">
        <f>'2014'!$B$7</f>
        <v>0</v>
      </c>
      <c r="G268" s="229">
        <f>'2014'!$B$8</f>
        <v>0</v>
      </c>
      <c r="H268" s="230">
        <f>'2014'!$B$9</f>
        <v>0</v>
      </c>
      <c r="I268" s="229">
        <f>'2014'!$B$10</f>
        <v>0</v>
      </c>
      <c r="J268" s="232"/>
      <c r="K268" s="298" t="s">
        <v>1228</v>
      </c>
      <c r="L268" s="241" t="s">
        <v>856</v>
      </c>
      <c r="M268" s="288">
        <f>'2014'!C25</f>
        <v>0</v>
      </c>
      <c r="N268" s="288">
        <f>'2014'!D25</f>
        <v>0</v>
      </c>
      <c r="O268" s="288">
        <f>'2014'!E25</f>
        <v>0</v>
      </c>
      <c r="P268" s="288">
        <f>'2014'!F25</f>
        <v>0</v>
      </c>
      <c r="Q268" s="288">
        <f>'2014'!G25</f>
        <v>0</v>
      </c>
      <c r="R268" s="288">
        <f>'2014'!H25</f>
        <v>0</v>
      </c>
      <c r="S268" s="288">
        <f>'2014'!I25</f>
        <v>0</v>
      </c>
      <c r="T268" s="288">
        <f>'2014'!J25</f>
        <v>0</v>
      </c>
      <c r="U268" s="288">
        <f>'2014'!K25</f>
        <v>0</v>
      </c>
      <c r="V268" s="288">
        <f>'2014'!L25</f>
        <v>0</v>
      </c>
      <c r="W268" s="288">
        <f>'2014'!M25</f>
        <v>0</v>
      </c>
      <c r="X268" s="288">
        <f>'2014'!N25</f>
        <v>0</v>
      </c>
      <c r="Y268" s="288">
        <f>'2014'!O25</f>
        <v>0</v>
      </c>
      <c r="Z268" s="288">
        <f>'2014'!P25</f>
        <v>0</v>
      </c>
      <c r="AA268" s="288">
        <f>'2014'!Q25</f>
        <v>0</v>
      </c>
      <c r="AB268" s="288">
        <f>'2014'!R25</f>
        <v>0</v>
      </c>
      <c r="AC268" s="288">
        <f>'2014'!S25</f>
        <v>0</v>
      </c>
      <c r="AD268" s="288">
        <f>'2014'!T25</f>
        <v>0</v>
      </c>
      <c r="AF268">
        <f t="shared" si="4"/>
        <v>1</v>
      </c>
    </row>
    <row r="269" spans="3:32">
      <c r="C269" s="229" t="str">
        <f>'2014'!$B$3</f>
        <v>Georgia</v>
      </c>
      <c r="D269" s="229">
        <f>'Cover sheet'!$D$23</f>
        <v>2014</v>
      </c>
      <c r="E269" s="229">
        <f>'2014'!$B$4</f>
        <v>0</v>
      </c>
      <c r="F269" s="229">
        <f>'2014'!$B$7</f>
        <v>0</v>
      </c>
      <c r="G269" s="229">
        <f>'2014'!$B$8</f>
        <v>0</v>
      </c>
      <c r="H269" s="230">
        <f>'2014'!$B$9</f>
        <v>0</v>
      </c>
      <c r="I269" s="229">
        <f>'2014'!$B$10</f>
        <v>0</v>
      </c>
      <c r="J269" s="232"/>
      <c r="K269" s="293" t="s">
        <v>860</v>
      </c>
      <c r="L269" s="241" t="s">
        <v>857</v>
      </c>
      <c r="M269" s="288">
        <f>'2014'!C26</f>
        <v>0</v>
      </c>
      <c r="N269" s="288">
        <f>'2014'!D26</f>
        <v>0</v>
      </c>
      <c r="O269" s="288">
        <f>'2014'!E26</f>
        <v>0</v>
      </c>
      <c r="P269" s="288">
        <f>'2014'!F26</f>
        <v>0</v>
      </c>
      <c r="Q269" s="288">
        <f>'2014'!G26</f>
        <v>0</v>
      </c>
      <c r="R269" s="288">
        <f>'2014'!H26</f>
        <v>0</v>
      </c>
      <c r="S269" s="288">
        <f>'2014'!I26</f>
        <v>0</v>
      </c>
      <c r="T269" s="288">
        <f>'2014'!J26</f>
        <v>0</v>
      </c>
      <c r="U269" s="288">
        <f>'2014'!K26</f>
        <v>0</v>
      </c>
      <c r="V269" s="288">
        <f>'2014'!L26</f>
        <v>0</v>
      </c>
      <c r="W269" s="288">
        <f>'2014'!M26</f>
        <v>0</v>
      </c>
      <c r="X269" s="288">
        <f>'2014'!N26</f>
        <v>0</v>
      </c>
      <c r="Y269" s="288">
        <f>'2014'!O26</f>
        <v>0</v>
      </c>
      <c r="Z269" s="288">
        <f>'2014'!P26</f>
        <v>0</v>
      </c>
      <c r="AA269" s="288">
        <f>'2014'!Q26</f>
        <v>0</v>
      </c>
      <c r="AB269" s="288">
        <f>'2014'!R26</f>
        <v>0</v>
      </c>
      <c r="AC269" s="288">
        <f>'2014'!S26</f>
        <v>0</v>
      </c>
      <c r="AD269" s="288">
        <f>'2014'!T26</f>
        <v>0</v>
      </c>
      <c r="AF269">
        <f t="shared" si="4"/>
        <v>1</v>
      </c>
    </row>
    <row r="270" spans="3:32" ht="30">
      <c r="C270" s="229" t="str">
        <f>'2014'!$B$3</f>
        <v>Georgia</v>
      </c>
      <c r="D270" s="229">
        <f>'Cover sheet'!$D$23</f>
        <v>2014</v>
      </c>
      <c r="E270" s="229">
        <f>'2014'!$B$4</f>
        <v>0</v>
      </c>
      <c r="F270" s="229">
        <f>'2014'!$B$7</f>
        <v>0</v>
      </c>
      <c r="G270" s="229">
        <f>'2014'!$B$8</f>
        <v>0</v>
      </c>
      <c r="H270" s="230">
        <f>'2014'!$B$9</f>
        <v>0</v>
      </c>
      <c r="I270" s="229">
        <f>'2014'!$B$10</f>
        <v>0</v>
      </c>
      <c r="J270" s="232"/>
      <c r="K270" s="293" t="s">
        <v>842</v>
      </c>
      <c r="L270" s="241" t="s">
        <v>858</v>
      </c>
      <c r="M270" s="288">
        <f>'2014'!C27</f>
        <v>0</v>
      </c>
      <c r="N270" s="288">
        <f>'2014'!D27</f>
        <v>0</v>
      </c>
      <c r="O270" s="288">
        <f>'2014'!E27</f>
        <v>0</v>
      </c>
      <c r="P270" s="288">
        <f>'2014'!F27</f>
        <v>0</v>
      </c>
      <c r="Q270" s="288">
        <f>'2014'!G27</f>
        <v>0</v>
      </c>
      <c r="R270" s="288">
        <f>'2014'!H27</f>
        <v>0</v>
      </c>
      <c r="S270" s="288">
        <f>'2014'!I27</f>
        <v>0</v>
      </c>
      <c r="T270" s="288">
        <f>'2014'!J27</f>
        <v>0</v>
      </c>
      <c r="U270" s="288">
        <f>'2014'!K27</f>
        <v>0</v>
      </c>
      <c r="V270" s="288">
        <f>'2014'!L27</f>
        <v>0</v>
      </c>
      <c r="W270" s="288">
        <f>'2014'!M27</f>
        <v>0</v>
      </c>
      <c r="X270" s="288">
        <f>'2014'!N27</f>
        <v>0</v>
      </c>
      <c r="Y270" s="288">
        <f>'2014'!O27</f>
        <v>0</v>
      </c>
      <c r="Z270" s="288">
        <f>'2014'!P27</f>
        <v>0</v>
      </c>
      <c r="AA270" s="288">
        <f>'2014'!Q27</f>
        <v>0</v>
      </c>
      <c r="AB270" s="288">
        <f>'2014'!R27</f>
        <v>0</v>
      </c>
      <c r="AC270" s="288">
        <f>'2014'!S27</f>
        <v>0</v>
      </c>
      <c r="AD270" s="288">
        <f>'2014'!T27</f>
        <v>0</v>
      </c>
      <c r="AF270">
        <f t="shared" si="4"/>
        <v>1</v>
      </c>
    </row>
    <row r="271" spans="3:32" ht="30">
      <c r="C271" s="229" t="str">
        <f>'2014'!$B$3</f>
        <v>Georgia</v>
      </c>
      <c r="D271" s="229">
        <f>'Cover sheet'!$D$23</f>
        <v>2014</v>
      </c>
      <c r="E271" s="229">
        <f>'2014'!$B$4</f>
        <v>0</v>
      </c>
      <c r="F271" s="229">
        <f>'2014'!$B$7</f>
        <v>0</v>
      </c>
      <c r="G271" s="229">
        <f>'2014'!$B$8</f>
        <v>0</v>
      </c>
      <c r="H271" s="230">
        <f>'2014'!$B$9</f>
        <v>0</v>
      </c>
      <c r="I271" s="229">
        <f>'2014'!$B$10</f>
        <v>0</v>
      </c>
      <c r="J271" s="232"/>
      <c r="K271" s="293" t="s">
        <v>861</v>
      </c>
      <c r="L271" s="241" t="s">
        <v>859</v>
      </c>
      <c r="M271" s="288">
        <f>'2014'!C28</f>
        <v>0</v>
      </c>
      <c r="N271" s="288">
        <f>'2014'!D28</f>
        <v>0</v>
      </c>
      <c r="O271" s="288">
        <f>'2014'!E28</f>
        <v>0</v>
      </c>
      <c r="P271" s="288">
        <f>'2014'!F28</f>
        <v>0</v>
      </c>
      <c r="Q271" s="288">
        <f>'2014'!G28</f>
        <v>0</v>
      </c>
      <c r="R271" s="288">
        <f>'2014'!H28</f>
        <v>0</v>
      </c>
      <c r="S271" s="288">
        <f>'2014'!I28</f>
        <v>0</v>
      </c>
      <c r="T271" s="288">
        <f>'2014'!J28</f>
        <v>0</v>
      </c>
      <c r="U271" s="288">
        <f>'2014'!K28</f>
        <v>0</v>
      </c>
      <c r="V271" s="288">
        <f>'2014'!L28</f>
        <v>0</v>
      </c>
      <c r="W271" s="288">
        <f>'2014'!M28</f>
        <v>0</v>
      </c>
      <c r="X271" s="288">
        <f>'2014'!N28</f>
        <v>0</v>
      </c>
      <c r="Y271" s="288">
        <f>'2014'!O28</f>
        <v>0</v>
      </c>
      <c r="Z271" s="288">
        <f>'2014'!P28</f>
        <v>0</v>
      </c>
      <c r="AA271" s="288">
        <f>'2014'!Q28</f>
        <v>0</v>
      </c>
      <c r="AB271" s="288">
        <f>'2014'!R28</f>
        <v>0</v>
      </c>
      <c r="AC271" s="288">
        <f>'2014'!S28</f>
        <v>0</v>
      </c>
      <c r="AD271" s="288">
        <f>'2014'!T28</f>
        <v>0</v>
      </c>
      <c r="AF271">
        <f t="shared" si="4"/>
        <v>1</v>
      </c>
    </row>
    <row r="272" spans="3:32" ht="60">
      <c r="C272" s="229" t="str">
        <f>'2014'!$B$3</f>
        <v>Georgia</v>
      </c>
      <c r="D272" s="229">
        <f>'Cover sheet'!$D$23</f>
        <v>2014</v>
      </c>
      <c r="E272" s="229">
        <f>'2014'!$B$4</f>
        <v>0</v>
      </c>
      <c r="F272" s="229">
        <f>'2014'!$B$7</f>
        <v>0</v>
      </c>
      <c r="G272" s="229">
        <f>'2014'!$B$8</f>
        <v>0</v>
      </c>
      <c r="H272" s="230">
        <f>'2014'!$B$9</f>
        <v>0</v>
      </c>
      <c r="I272" s="229">
        <f>'2014'!$B$10</f>
        <v>0</v>
      </c>
      <c r="J272" s="232"/>
      <c r="K272" s="298" t="s">
        <v>1229</v>
      </c>
      <c r="L272" s="241">
        <v>1.3</v>
      </c>
      <c r="M272" s="288">
        <f>'2014'!C29</f>
        <v>0</v>
      </c>
      <c r="N272" s="288">
        <f>'2014'!D29</f>
        <v>0</v>
      </c>
      <c r="O272" s="288">
        <f>'2014'!E29</f>
        <v>0</v>
      </c>
      <c r="P272" s="288">
        <f>'2014'!F29</f>
        <v>0</v>
      </c>
      <c r="Q272" s="288">
        <f>'2014'!G29</f>
        <v>0</v>
      </c>
      <c r="R272" s="288">
        <f>'2014'!H29</f>
        <v>0</v>
      </c>
      <c r="S272" s="288">
        <f>'2014'!I29</f>
        <v>0</v>
      </c>
      <c r="T272" s="288">
        <f>'2014'!J29</f>
        <v>0</v>
      </c>
      <c r="U272" s="288">
        <f>'2014'!K29</f>
        <v>0</v>
      </c>
      <c r="V272" s="288">
        <f>'2014'!L29</f>
        <v>0</v>
      </c>
      <c r="W272" s="288">
        <f>'2014'!M29</f>
        <v>0</v>
      </c>
      <c r="X272" s="288">
        <f>'2014'!N29</f>
        <v>0</v>
      </c>
      <c r="Y272" s="288">
        <f>'2014'!O29</f>
        <v>0</v>
      </c>
      <c r="Z272" s="288">
        <f>'2014'!P29</f>
        <v>0</v>
      </c>
      <c r="AA272" s="288">
        <f>'2014'!Q29</f>
        <v>0</v>
      </c>
      <c r="AB272" s="288">
        <f>'2014'!R29</f>
        <v>0</v>
      </c>
      <c r="AC272" s="288">
        <f>'2014'!S29</f>
        <v>0</v>
      </c>
      <c r="AD272" s="288">
        <f>'2014'!T29</f>
        <v>0</v>
      </c>
      <c r="AF272">
        <f t="shared" si="4"/>
        <v>1</v>
      </c>
    </row>
    <row r="273" spans="3:32" ht="45">
      <c r="C273" s="229" t="str">
        <f>'2014'!$B$3</f>
        <v>Georgia</v>
      </c>
      <c r="D273" s="229">
        <f>'Cover sheet'!$D$23</f>
        <v>2014</v>
      </c>
      <c r="E273" s="229">
        <f>'2014'!$B$4</f>
        <v>0</v>
      </c>
      <c r="F273" s="229">
        <f>'2014'!$B$7</f>
        <v>0</v>
      </c>
      <c r="G273" s="229">
        <f>'2014'!$B$8</f>
        <v>0</v>
      </c>
      <c r="H273" s="230">
        <f>'2014'!$B$9</f>
        <v>0</v>
      </c>
      <c r="I273" s="229">
        <f>'2014'!$B$10</f>
        <v>0</v>
      </c>
      <c r="J273" s="232"/>
      <c r="K273" s="293" t="s">
        <v>865</v>
      </c>
      <c r="L273" s="241" t="s">
        <v>862</v>
      </c>
      <c r="M273" s="288">
        <f>'2014'!C30</f>
        <v>0</v>
      </c>
      <c r="N273" s="288">
        <f>'2014'!D30</f>
        <v>0</v>
      </c>
      <c r="O273" s="288">
        <f>'2014'!E30</f>
        <v>0</v>
      </c>
      <c r="P273" s="288">
        <f>'2014'!F30</f>
        <v>0</v>
      </c>
      <c r="Q273" s="288">
        <f>'2014'!G30</f>
        <v>0</v>
      </c>
      <c r="R273" s="288">
        <f>'2014'!H30</f>
        <v>0</v>
      </c>
      <c r="S273" s="288">
        <f>'2014'!I30</f>
        <v>0</v>
      </c>
      <c r="T273" s="288">
        <f>'2014'!J30</f>
        <v>0</v>
      </c>
      <c r="U273" s="288">
        <f>'2014'!K30</f>
        <v>0</v>
      </c>
      <c r="V273" s="288">
        <f>'2014'!L30</f>
        <v>0</v>
      </c>
      <c r="W273" s="288">
        <f>'2014'!M30</f>
        <v>0</v>
      </c>
      <c r="X273" s="288">
        <f>'2014'!N30</f>
        <v>0</v>
      </c>
      <c r="Y273" s="288">
        <f>'2014'!O30</f>
        <v>0</v>
      </c>
      <c r="Z273" s="288">
        <f>'2014'!P30</f>
        <v>0</v>
      </c>
      <c r="AA273" s="288">
        <f>'2014'!Q30</f>
        <v>0</v>
      </c>
      <c r="AB273" s="288">
        <f>'2014'!R30</f>
        <v>0</v>
      </c>
      <c r="AC273" s="288">
        <f>'2014'!S30</f>
        <v>0</v>
      </c>
      <c r="AD273" s="288">
        <f>'2014'!T30</f>
        <v>0</v>
      </c>
      <c r="AF273">
        <f t="shared" si="4"/>
        <v>1</v>
      </c>
    </row>
    <row r="274" spans="3:32" ht="30">
      <c r="C274" s="229" t="str">
        <f>'2014'!$B$3</f>
        <v>Georgia</v>
      </c>
      <c r="D274" s="229">
        <f>'Cover sheet'!$D$23</f>
        <v>2014</v>
      </c>
      <c r="E274" s="229">
        <f>'2014'!$B$4</f>
        <v>0</v>
      </c>
      <c r="F274" s="229">
        <f>'2014'!$B$7</f>
        <v>0</v>
      </c>
      <c r="G274" s="229">
        <f>'2014'!$B$8</f>
        <v>0</v>
      </c>
      <c r="H274" s="230">
        <f>'2014'!$B$9</f>
        <v>0</v>
      </c>
      <c r="I274" s="229">
        <f>'2014'!$B$10</f>
        <v>0</v>
      </c>
      <c r="J274" s="233"/>
      <c r="K274" s="293" t="s">
        <v>853</v>
      </c>
      <c r="L274" s="241" t="s">
        <v>863</v>
      </c>
      <c r="M274" s="288">
        <f>'2014'!C31</f>
        <v>0</v>
      </c>
      <c r="N274" s="288">
        <f>'2014'!D31</f>
        <v>0</v>
      </c>
      <c r="O274" s="288">
        <f>'2014'!E31</f>
        <v>0</v>
      </c>
      <c r="P274" s="288">
        <f>'2014'!F31</f>
        <v>0</v>
      </c>
      <c r="Q274" s="288">
        <f>'2014'!G31</f>
        <v>0</v>
      </c>
      <c r="R274" s="288">
        <f>'2014'!H31</f>
        <v>0</v>
      </c>
      <c r="S274" s="288">
        <f>'2014'!I31</f>
        <v>0</v>
      </c>
      <c r="T274" s="288">
        <f>'2014'!J31</f>
        <v>0</v>
      </c>
      <c r="U274" s="288">
        <f>'2014'!K31</f>
        <v>0</v>
      </c>
      <c r="V274" s="288">
        <f>'2014'!L31</f>
        <v>0</v>
      </c>
      <c r="W274" s="288">
        <f>'2014'!M31</f>
        <v>0</v>
      </c>
      <c r="X274" s="288">
        <f>'2014'!N31</f>
        <v>0</v>
      </c>
      <c r="Y274" s="288">
        <f>'2014'!O31</f>
        <v>0</v>
      </c>
      <c r="Z274" s="288">
        <f>'2014'!P31</f>
        <v>0</v>
      </c>
      <c r="AA274" s="288">
        <f>'2014'!Q31</f>
        <v>0</v>
      </c>
      <c r="AB274" s="288">
        <f>'2014'!R31</f>
        <v>0</v>
      </c>
      <c r="AC274" s="288">
        <f>'2014'!S31</f>
        <v>0</v>
      </c>
      <c r="AD274" s="288">
        <f>'2014'!T31</f>
        <v>0</v>
      </c>
      <c r="AF274">
        <f t="shared" si="4"/>
        <v>1</v>
      </c>
    </row>
    <row r="275" spans="3:32" ht="30">
      <c r="C275" s="229" t="str">
        <f>'2014'!$B$3</f>
        <v>Georgia</v>
      </c>
      <c r="D275" s="229">
        <f>'Cover sheet'!$D$23</f>
        <v>2014</v>
      </c>
      <c r="E275" s="229">
        <f>'2014'!$B$4</f>
        <v>0</v>
      </c>
      <c r="F275" s="229">
        <f>'2014'!$B$7</f>
        <v>0</v>
      </c>
      <c r="G275" s="229">
        <f>'2014'!$B$8</f>
        <v>0</v>
      </c>
      <c r="H275" s="230">
        <f>'2014'!$B$9</f>
        <v>0</v>
      </c>
      <c r="I275" s="229">
        <f>'2014'!$B$10</f>
        <v>0</v>
      </c>
      <c r="J275" s="233"/>
      <c r="K275" s="293" t="s">
        <v>861</v>
      </c>
      <c r="L275" s="241" t="s">
        <v>864</v>
      </c>
      <c r="M275" s="288">
        <f>'2014'!C32</f>
        <v>0</v>
      </c>
      <c r="N275" s="288">
        <f>'2014'!D32</f>
        <v>0</v>
      </c>
      <c r="O275" s="288">
        <f>'2014'!E32</f>
        <v>0</v>
      </c>
      <c r="P275" s="288">
        <f>'2014'!F32</f>
        <v>0</v>
      </c>
      <c r="Q275" s="288">
        <f>'2014'!G32</f>
        <v>0</v>
      </c>
      <c r="R275" s="288">
        <f>'2014'!H32</f>
        <v>0</v>
      </c>
      <c r="S275" s="288">
        <f>'2014'!I32</f>
        <v>0</v>
      </c>
      <c r="T275" s="288">
        <f>'2014'!J32</f>
        <v>0</v>
      </c>
      <c r="U275" s="288">
        <f>'2014'!K32</f>
        <v>0</v>
      </c>
      <c r="V275" s="288">
        <f>'2014'!L32</f>
        <v>0</v>
      </c>
      <c r="W275" s="288">
        <f>'2014'!M32</f>
        <v>0</v>
      </c>
      <c r="X275" s="288">
        <f>'2014'!N32</f>
        <v>0</v>
      </c>
      <c r="Y275" s="288">
        <f>'2014'!O32</f>
        <v>0</v>
      </c>
      <c r="Z275" s="288">
        <f>'2014'!P32</f>
        <v>0</v>
      </c>
      <c r="AA275" s="288">
        <f>'2014'!Q32</f>
        <v>0</v>
      </c>
      <c r="AB275" s="288">
        <f>'2014'!R32</f>
        <v>0</v>
      </c>
      <c r="AC275" s="288">
        <f>'2014'!S32</f>
        <v>0</v>
      </c>
      <c r="AD275" s="288">
        <f>'2014'!T32</f>
        <v>0</v>
      </c>
      <c r="AF275">
        <f t="shared" si="4"/>
        <v>1</v>
      </c>
    </row>
    <row r="276" spans="3:32" ht="150">
      <c r="C276" s="229" t="str">
        <f>'2014'!$B$3</f>
        <v>Georgia</v>
      </c>
      <c r="D276" s="229">
        <f>'Cover sheet'!$D$23</f>
        <v>2014</v>
      </c>
      <c r="E276" s="229">
        <f>'2014'!$B$4</f>
        <v>0</v>
      </c>
      <c r="F276" s="229">
        <f>'2014'!$B$7</f>
        <v>0</v>
      </c>
      <c r="G276" s="229">
        <f>'2014'!$B$8</f>
        <v>0</v>
      </c>
      <c r="H276" s="230">
        <f>'2014'!$B$9</f>
        <v>0</v>
      </c>
      <c r="I276" s="229">
        <f>'2014'!$B$10</f>
        <v>0</v>
      </c>
      <c r="K276" s="298" t="s">
        <v>682</v>
      </c>
      <c r="L276" s="241">
        <v>1.4</v>
      </c>
      <c r="M276" s="288">
        <f>'2014'!C33</f>
        <v>0</v>
      </c>
      <c r="N276" s="288">
        <f>'2014'!D33</f>
        <v>0</v>
      </c>
      <c r="O276" s="288">
        <f>'2014'!E33</f>
        <v>0</v>
      </c>
      <c r="P276" s="288">
        <f>'2014'!F33</f>
        <v>0</v>
      </c>
      <c r="Q276" s="288">
        <f>'2014'!G33</f>
        <v>0</v>
      </c>
      <c r="R276" s="288">
        <f>'2014'!H33</f>
        <v>0</v>
      </c>
      <c r="S276" s="288">
        <f>'2014'!I33</f>
        <v>0</v>
      </c>
      <c r="T276" s="288">
        <f>'2014'!J33</f>
        <v>0</v>
      </c>
      <c r="U276" s="288">
        <f>'2014'!K33</f>
        <v>0</v>
      </c>
      <c r="V276" s="288">
        <f>'2014'!L33</f>
        <v>0</v>
      </c>
      <c r="W276" s="288">
        <f>'2014'!M33</f>
        <v>0</v>
      </c>
      <c r="X276" s="288">
        <f>'2014'!N33</f>
        <v>0</v>
      </c>
      <c r="Y276" s="288">
        <f>'2014'!O33</f>
        <v>0</v>
      </c>
      <c r="Z276" s="288">
        <f>'2014'!P33</f>
        <v>0</v>
      </c>
      <c r="AA276" s="288">
        <f>'2014'!Q33</f>
        <v>0</v>
      </c>
      <c r="AB276" s="288">
        <f>'2014'!R33</f>
        <v>0</v>
      </c>
      <c r="AC276" s="288">
        <f>'2014'!S33</f>
        <v>0</v>
      </c>
      <c r="AD276" s="288">
        <f>'2014'!T33</f>
        <v>0</v>
      </c>
      <c r="AF276" s="288">
        <f t="shared" si="4"/>
        <v>1</v>
      </c>
    </row>
    <row r="277" spans="3:32">
      <c r="C277" s="229" t="str">
        <f>'2014'!$B$3</f>
        <v>Georgia</v>
      </c>
      <c r="D277" s="229">
        <f>'Cover sheet'!$D$23</f>
        <v>2014</v>
      </c>
      <c r="E277" s="229">
        <f>'2014'!$B$4</f>
        <v>0</v>
      </c>
      <c r="F277" s="229">
        <f>'2014'!$B$7</f>
        <v>0</v>
      </c>
      <c r="G277" s="229">
        <f>'2014'!$B$8</f>
        <v>0</v>
      </c>
      <c r="H277" s="230">
        <f>'2014'!$B$9</f>
        <v>0</v>
      </c>
      <c r="I277" s="229">
        <f>'2014'!$B$10</f>
        <v>0</v>
      </c>
      <c r="K277" s="298" t="s">
        <v>684</v>
      </c>
      <c r="L277" s="241">
        <v>1.5</v>
      </c>
      <c r="M277" s="288">
        <f>'2014'!C34</f>
        <v>0</v>
      </c>
      <c r="N277" s="288">
        <f>'2014'!D34</f>
        <v>0</v>
      </c>
      <c r="O277" s="288">
        <f>'2014'!E34</f>
        <v>0</v>
      </c>
      <c r="P277" s="288">
        <f>'2014'!F34</f>
        <v>0</v>
      </c>
      <c r="Q277" s="288">
        <f>'2014'!G34</f>
        <v>0</v>
      </c>
      <c r="R277" s="288">
        <f>'2014'!H34</f>
        <v>0</v>
      </c>
      <c r="S277" s="288">
        <f>'2014'!I34</f>
        <v>0</v>
      </c>
      <c r="T277" s="288">
        <f>'2014'!J34</f>
        <v>0</v>
      </c>
      <c r="U277" s="288">
        <f>'2014'!K34</f>
        <v>0</v>
      </c>
      <c r="V277" s="288">
        <f>'2014'!L34</f>
        <v>0</v>
      </c>
      <c r="W277" s="288">
        <f>'2014'!M34</f>
        <v>0</v>
      </c>
      <c r="X277" s="288">
        <f>'2014'!N34</f>
        <v>0</v>
      </c>
      <c r="Y277" s="288">
        <f>'2014'!O34</f>
        <v>0</v>
      </c>
      <c r="Z277" s="288">
        <f>'2014'!P34</f>
        <v>0</v>
      </c>
      <c r="AA277" s="288">
        <f>'2014'!Q34</f>
        <v>0</v>
      </c>
      <c r="AB277" s="288">
        <f>'2014'!R34</f>
        <v>0</v>
      </c>
      <c r="AC277" s="288">
        <f>'2014'!S34</f>
        <v>0</v>
      </c>
      <c r="AD277" s="288">
        <f>'2014'!T34</f>
        <v>0</v>
      </c>
      <c r="AF277" s="288">
        <f t="shared" si="4"/>
        <v>1</v>
      </c>
    </row>
    <row r="278" spans="3:32" ht="30">
      <c r="C278" s="229" t="str">
        <f>'2014'!$B$3</f>
        <v>Georgia</v>
      </c>
      <c r="D278" s="229">
        <f>'Cover sheet'!$D$23</f>
        <v>2014</v>
      </c>
      <c r="E278" s="229">
        <f>'2014'!$B$4</f>
        <v>0</v>
      </c>
      <c r="F278" s="229">
        <f>'2014'!$B$7</f>
        <v>0</v>
      </c>
      <c r="G278" s="229">
        <f>'2014'!$B$8</f>
        <v>0</v>
      </c>
      <c r="H278" s="230">
        <f>'2014'!$B$9</f>
        <v>0</v>
      </c>
      <c r="I278" s="229">
        <f>'2014'!$B$10</f>
        <v>0</v>
      </c>
      <c r="K278" s="298" t="s">
        <v>688</v>
      </c>
      <c r="L278" s="241">
        <v>1.6</v>
      </c>
      <c r="M278" s="288">
        <f>'2014'!C35</f>
        <v>0</v>
      </c>
      <c r="N278" s="288">
        <f>'2014'!D35</f>
        <v>0</v>
      </c>
      <c r="O278" s="288">
        <f>'2014'!E35</f>
        <v>0</v>
      </c>
      <c r="P278" s="288">
        <f>'2014'!F35</f>
        <v>0</v>
      </c>
      <c r="Q278" s="288">
        <f>'2014'!G35</f>
        <v>0</v>
      </c>
      <c r="R278" s="288">
        <f>'2014'!H35</f>
        <v>0</v>
      </c>
      <c r="S278" s="288">
        <f>'2014'!I35</f>
        <v>0</v>
      </c>
      <c r="T278" s="288">
        <f>'2014'!J35</f>
        <v>0</v>
      </c>
      <c r="U278" s="288">
        <f>'2014'!K35</f>
        <v>0</v>
      </c>
      <c r="V278" s="288">
        <f>'2014'!L35</f>
        <v>0</v>
      </c>
      <c r="W278" s="288">
        <f>'2014'!M35</f>
        <v>0</v>
      </c>
      <c r="X278" s="288">
        <f>'2014'!N35</f>
        <v>0</v>
      </c>
      <c r="Y278" s="288">
        <f>'2014'!O35</f>
        <v>0</v>
      </c>
      <c r="Z278" s="288">
        <f>'2014'!P35</f>
        <v>0</v>
      </c>
      <c r="AA278" s="288">
        <f>'2014'!Q35</f>
        <v>0</v>
      </c>
      <c r="AB278" s="288">
        <f>'2014'!R35</f>
        <v>0</v>
      </c>
      <c r="AC278" s="288">
        <f>'2014'!S35</f>
        <v>0</v>
      </c>
      <c r="AD278" s="288">
        <f>'2014'!T35</f>
        <v>0</v>
      </c>
      <c r="AF278" s="288">
        <f t="shared" si="4"/>
        <v>1</v>
      </c>
    </row>
    <row r="279" spans="3:32">
      <c r="C279" s="229" t="str">
        <f>'2014'!$B$3</f>
        <v>Georgia</v>
      </c>
      <c r="D279" s="229">
        <f>'Cover sheet'!$D$23</f>
        <v>2014</v>
      </c>
      <c r="E279" s="229">
        <f>'2014'!$B$4</f>
        <v>0</v>
      </c>
      <c r="F279" s="229">
        <f>'2014'!$B$7</f>
        <v>0</v>
      </c>
      <c r="G279" s="229">
        <f>'2014'!$B$8</f>
        <v>0</v>
      </c>
      <c r="H279" s="230">
        <f>'2014'!$B$9</f>
        <v>0</v>
      </c>
      <c r="I279" s="229">
        <f>'2014'!$B$10</f>
        <v>0</v>
      </c>
      <c r="K279" s="293"/>
      <c r="L279" s="241">
        <v>0</v>
      </c>
      <c r="M279" s="288">
        <f>'2014'!C36</f>
        <v>0</v>
      </c>
      <c r="N279" s="288">
        <f>'2014'!D36</f>
        <v>0</v>
      </c>
      <c r="O279" s="288">
        <f>'2014'!E36</f>
        <v>0</v>
      </c>
      <c r="P279" s="288">
        <f>'2014'!F36</f>
        <v>0</v>
      </c>
      <c r="Q279" s="288">
        <f>'2014'!G36</f>
        <v>0</v>
      </c>
      <c r="R279" s="288">
        <f>'2014'!H36</f>
        <v>0</v>
      </c>
      <c r="S279" s="288">
        <f>'2014'!I36</f>
        <v>0</v>
      </c>
      <c r="T279" s="288">
        <f>'2014'!J36</f>
        <v>0</v>
      </c>
      <c r="U279" s="288">
        <f>'2014'!K36</f>
        <v>0</v>
      </c>
      <c r="V279" s="288">
        <f>'2014'!L36</f>
        <v>0</v>
      </c>
      <c r="W279" s="288">
        <f>'2014'!M36</f>
        <v>0</v>
      </c>
      <c r="X279" s="288">
        <f>'2014'!N36</f>
        <v>0</v>
      </c>
      <c r="Y279" s="288">
        <f>'2014'!O36</f>
        <v>0</v>
      </c>
      <c r="Z279" s="288">
        <f>'2014'!P36</f>
        <v>0</v>
      </c>
      <c r="AA279" s="288">
        <f>'2014'!Q36</f>
        <v>0</v>
      </c>
      <c r="AB279" s="288">
        <f>'2014'!R36</f>
        <v>0</v>
      </c>
      <c r="AC279" s="288">
        <f>'2014'!S36</f>
        <v>0</v>
      </c>
      <c r="AD279" s="288">
        <f>'2014'!T36</f>
        <v>0</v>
      </c>
      <c r="AF279" s="288">
        <f t="shared" si="4"/>
        <v>1</v>
      </c>
    </row>
    <row r="280" spans="3:32" ht="60">
      <c r="C280" s="229" t="str">
        <f>'2014'!$B$3</f>
        <v>Georgia</v>
      </c>
      <c r="D280" s="229">
        <f>'Cover sheet'!$D$23</f>
        <v>2014</v>
      </c>
      <c r="E280" s="229">
        <f>'2014'!$B$4</f>
        <v>0</v>
      </c>
      <c r="F280" s="229">
        <f>'2014'!$B$7</f>
        <v>0</v>
      </c>
      <c r="G280" s="229">
        <f>'2014'!$B$8</f>
        <v>0</v>
      </c>
      <c r="H280" s="230">
        <f>'2014'!$B$9</f>
        <v>0</v>
      </c>
      <c r="I280" s="229">
        <f>'2014'!$B$10</f>
        <v>0</v>
      </c>
      <c r="K280" s="297" t="s">
        <v>694</v>
      </c>
      <c r="L280" s="241">
        <v>2</v>
      </c>
      <c r="M280" s="288">
        <f>'2014'!C37</f>
        <v>0</v>
      </c>
      <c r="N280" s="288">
        <f>'2014'!D37</f>
        <v>0</v>
      </c>
      <c r="O280" s="288">
        <f>'2014'!E37</f>
        <v>0</v>
      </c>
      <c r="P280" s="288">
        <f>'2014'!F37</f>
        <v>0</v>
      </c>
      <c r="Q280" s="288">
        <f>'2014'!G37</f>
        <v>0</v>
      </c>
      <c r="R280" s="288">
        <f>'2014'!H37</f>
        <v>0</v>
      </c>
      <c r="S280" s="288">
        <f>'2014'!I37</f>
        <v>0</v>
      </c>
      <c r="T280" s="288">
        <f>'2014'!J37</f>
        <v>0</v>
      </c>
      <c r="U280" s="288">
        <f>'2014'!K37</f>
        <v>0</v>
      </c>
      <c r="V280" s="288">
        <f>'2014'!L37</f>
        <v>0</v>
      </c>
      <c r="W280" s="288">
        <f>'2014'!M37</f>
        <v>0</v>
      </c>
      <c r="X280" s="288">
        <f>'2014'!N37</f>
        <v>0</v>
      </c>
      <c r="Y280" s="288">
        <f>'2014'!O37</f>
        <v>0</v>
      </c>
      <c r="Z280" s="288">
        <f>'2014'!P37</f>
        <v>0</v>
      </c>
      <c r="AA280" s="288">
        <f>'2014'!Q37</f>
        <v>0</v>
      </c>
      <c r="AB280" s="288">
        <f>'2014'!R37</f>
        <v>0</v>
      </c>
      <c r="AC280" s="288">
        <f>'2014'!S37</f>
        <v>0</v>
      </c>
      <c r="AD280" s="288">
        <f>'2014'!T37</f>
        <v>0</v>
      </c>
      <c r="AF280" s="288">
        <f t="shared" si="4"/>
        <v>1</v>
      </c>
    </row>
    <row r="281" spans="3:32" ht="60">
      <c r="C281" s="229" t="str">
        <f>'2014'!$B$3</f>
        <v>Georgia</v>
      </c>
      <c r="D281" s="229">
        <f>'Cover sheet'!$D$23</f>
        <v>2014</v>
      </c>
      <c r="E281" s="229">
        <f>'2014'!$B$4</f>
        <v>0</v>
      </c>
      <c r="F281" s="229">
        <f>'2014'!$B$7</f>
        <v>0</v>
      </c>
      <c r="G281" s="229">
        <f>'2014'!$B$8</f>
        <v>0</v>
      </c>
      <c r="H281" s="230">
        <f>'2014'!$B$9</f>
        <v>0</v>
      </c>
      <c r="I281" s="229">
        <f>'2014'!$B$10</f>
        <v>0</v>
      </c>
      <c r="K281" s="298" t="s">
        <v>1225</v>
      </c>
      <c r="L281" s="241">
        <v>2.1</v>
      </c>
      <c r="M281" s="288">
        <f>'2014'!C38</f>
        <v>0</v>
      </c>
      <c r="N281" s="288">
        <f>'2014'!D38</f>
        <v>0</v>
      </c>
      <c r="O281" s="288">
        <f>'2014'!E38</f>
        <v>0</v>
      </c>
      <c r="P281" s="288">
        <f>'2014'!F38</f>
        <v>0</v>
      </c>
      <c r="Q281" s="288">
        <f>'2014'!G38</f>
        <v>0</v>
      </c>
      <c r="R281" s="288">
        <f>'2014'!H38</f>
        <v>0</v>
      </c>
      <c r="S281" s="288">
        <f>'2014'!I38</f>
        <v>0</v>
      </c>
      <c r="T281" s="288">
        <f>'2014'!J38</f>
        <v>0</v>
      </c>
      <c r="U281" s="288">
        <f>'2014'!K38</f>
        <v>0</v>
      </c>
      <c r="V281" s="288">
        <f>'2014'!L38</f>
        <v>0</v>
      </c>
      <c r="W281" s="288">
        <f>'2014'!M38</f>
        <v>0</v>
      </c>
      <c r="X281" s="288">
        <f>'2014'!N38</f>
        <v>0</v>
      </c>
      <c r="Y281" s="288">
        <f>'2014'!O38</f>
        <v>0</v>
      </c>
      <c r="Z281" s="288">
        <f>'2014'!P38</f>
        <v>0</v>
      </c>
      <c r="AA281" s="288">
        <f>'2014'!Q38</f>
        <v>0</v>
      </c>
      <c r="AB281" s="288">
        <f>'2014'!R38</f>
        <v>0</v>
      </c>
      <c r="AC281" s="288">
        <f>'2014'!S38</f>
        <v>0</v>
      </c>
      <c r="AD281" s="288">
        <f>'2014'!T38</f>
        <v>0</v>
      </c>
      <c r="AF281" s="288">
        <f t="shared" si="4"/>
        <v>1</v>
      </c>
    </row>
    <row r="282" spans="3:32" ht="30">
      <c r="C282" s="229" t="str">
        <f>'2014'!$B$3</f>
        <v>Georgia</v>
      </c>
      <c r="D282" s="229">
        <f>'Cover sheet'!$D$23</f>
        <v>2014</v>
      </c>
      <c r="E282" s="229">
        <f>'2014'!$B$4</f>
        <v>0</v>
      </c>
      <c r="F282" s="229">
        <f>'2014'!$B$7</f>
        <v>0</v>
      </c>
      <c r="G282" s="229">
        <f>'2014'!$B$8</f>
        <v>0</v>
      </c>
      <c r="H282" s="230">
        <f>'2014'!$B$9</f>
        <v>0</v>
      </c>
      <c r="I282" s="229">
        <f>'2014'!$B$10</f>
        <v>0</v>
      </c>
      <c r="K282" s="293" t="s">
        <v>841</v>
      </c>
      <c r="L282" s="241" t="s">
        <v>866</v>
      </c>
      <c r="M282" s="288">
        <f>'2014'!C39</f>
        <v>0</v>
      </c>
      <c r="N282" s="288">
        <f>'2014'!D39</f>
        <v>0</v>
      </c>
      <c r="O282" s="288">
        <f>'2014'!E39</f>
        <v>0</v>
      </c>
      <c r="P282" s="288">
        <f>'2014'!F39</f>
        <v>0</v>
      </c>
      <c r="Q282" s="288">
        <f>'2014'!G39</f>
        <v>0</v>
      </c>
      <c r="R282" s="288">
        <f>'2014'!H39</f>
        <v>0</v>
      </c>
      <c r="S282" s="288">
        <f>'2014'!I39</f>
        <v>0</v>
      </c>
      <c r="T282" s="288">
        <f>'2014'!J39</f>
        <v>0</v>
      </c>
      <c r="U282" s="288">
        <f>'2014'!K39</f>
        <v>0</v>
      </c>
      <c r="V282" s="288">
        <f>'2014'!L39</f>
        <v>0</v>
      </c>
      <c r="W282" s="288">
        <f>'2014'!M39</f>
        <v>0</v>
      </c>
      <c r="X282" s="288">
        <f>'2014'!N39</f>
        <v>0</v>
      </c>
      <c r="Y282" s="288">
        <f>'2014'!O39</f>
        <v>0</v>
      </c>
      <c r="Z282" s="288">
        <f>'2014'!P39</f>
        <v>0</v>
      </c>
      <c r="AA282" s="288">
        <f>'2014'!Q39</f>
        <v>0</v>
      </c>
      <c r="AB282" s="288">
        <f>'2014'!R39</f>
        <v>0</v>
      </c>
      <c r="AC282" s="288">
        <f>'2014'!S39</f>
        <v>0</v>
      </c>
      <c r="AD282" s="288">
        <f>'2014'!T39</f>
        <v>0</v>
      </c>
      <c r="AF282" s="288">
        <f t="shared" si="4"/>
        <v>1</v>
      </c>
    </row>
    <row r="283" spans="3:32" ht="30">
      <c r="C283" s="229" t="str">
        <f>'2014'!$B$3</f>
        <v>Georgia</v>
      </c>
      <c r="D283" s="229">
        <f>'Cover sheet'!$D$23</f>
        <v>2014</v>
      </c>
      <c r="E283" s="229">
        <f>'2014'!$B$4</f>
        <v>0</v>
      </c>
      <c r="F283" s="229">
        <f>'2014'!$B$7</f>
        <v>0</v>
      </c>
      <c r="G283" s="229">
        <f>'2014'!$B$8</f>
        <v>0</v>
      </c>
      <c r="H283" s="230">
        <f>'2014'!$B$9</f>
        <v>0</v>
      </c>
      <c r="I283" s="229">
        <f>'2014'!$B$10</f>
        <v>0</v>
      </c>
      <c r="K283" s="293" t="s">
        <v>842</v>
      </c>
      <c r="L283" s="241" t="s">
        <v>867</v>
      </c>
      <c r="M283" s="288">
        <f>'2014'!C40</f>
        <v>0</v>
      </c>
      <c r="N283" s="288">
        <f>'2014'!D40</f>
        <v>0</v>
      </c>
      <c r="O283" s="288">
        <f>'2014'!E40</f>
        <v>0</v>
      </c>
      <c r="P283" s="288">
        <f>'2014'!F40</f>
        <v>0</v>
      </c>
      <c r="Q283" s="288">
        <f>'2014'!G40</f>
        <v>0</v>
      </c>
      <c r="R283" s="288">
        <f>'2014'!H40</f>
        <v>0</v>
      </c>
      <c r="S283" s="288">
        <f>'2014'!I40</f>
        <v>0</v>
      </c>
      <c r="T283" s="288">
        <f>'2014'!J40</f>
        <v>0</v>
      </c>
      <c r="U283" s="288">
        <f>'2014'!K40</f>
        <v>0</v>
      </c>
      <c r="V283" s="288">
        <f>'2014'!L40</f>
        <v>0</v>
      </c>
      <c r="W283" s="288">
        <f>'2014'!M40</f>
        <v>0</v>
      </c>
      <c r="X283" s="288">
        <f>'2014'!N40</f>
        <v>0</v>
      </c>
      <c r="Y283" s="288">
        <f>'2014'!O40</f>
        <v>0</v>
      </c>
      <c r="Z283" s="288">
        <f>'2014'!P40</f>
        <v>0</v>
      </c>
      <c r="AA283" s="288">
        <f>'2014'!Q40</f>
        <v>0</v>
      </c>
      <c r="AB283" s="288">
        <f>'2014'!R40</f>
        <v>0</v>
      </c>
      <c r="AC283" s="288">
        <f>'2014'!S40</f>
        <v>0</v>
      </c>
      <c r="AD283" s="288">
        <f>'2014'!T40</f>
        <v>0</v>
      </c>
      <c r="AF283" s="288">
        <f t="shared" si="4"/>
        <v>1</v>
      </c>
    </row>
    <row r="284" spans="3:32" ht="30">
      <c r="C284" s="229" t="str">
        <f>'2014'!$B$3</f>
        <v>Georgia</v>
      </c>
      <c r="D284" s="229">
        <f>'Cover sheet'!$D$23</f>
        <v>2014</v>
      </c>
      <c r="E284" s="229">
        <f>'2014'!$B$4</f>
        <v>0</v>
      </c>
      <c r="F284" s="229">
        <f>'2014'!$B$7</f>
        <v>0</v>
      </c>
      <c r="G284" s="229">
        <f>'2014'!$B$8</f>
        <v>0</v>
      </c>
      <c r="H284" s="230">
        <f>'2014'!$B$9</f>
        <v>0</v>
      </c>
      <c r="I284" s="229">
        <f>'2014'!$B$10</f>
        <v>0</v>
      </c>
      <c r="K284" s="293" t="s">
        <v>843</v>
      </c>
      <c r="L284" s="241" t="s">
        <v>868</v>
      </c>
      <c r="M284" s="288">
        <f>'2014'!C41</f>
        <v>0</v>
      </c>
      <c r="N284" s="288">
        <f>'2014'!D41</f>
        <v>0</v>
      </c>
      <c r="O284" s="288">
        <f>'2014'!E41</f>
        <v>0</v>
      </c>
      <c r="P284" s="288">
        <f>'2014'!F41</f>
        <v>0</v>
      </c>
      <c r="Q284" s="288">
        <f>'2014'!G41</f>
        <v>0</v>
      </c>
      <c r="R284" s="288">
        <f>'2014'!H41</f>
        <v>0</v>
      </c>
      <c r="S284" s="288">
        <f>'2014'!I41</f>
        <v>0</v>
      </c>
      <c r="T284" s="288">
        <f>'2014'!J41</f>
        <v>0</v>
      </c>
      <c r="U284" s="288">
        <f>'2014'!K41</f>
        <v>0</v>
      </c>
      <c r="V284" s="288">
        <f>'2014'!L41</f>
        <v>0</v>
      </c>
      <c r="W284" s="288">
        <f>'2014'!M41</f>
        <v>0</v>
      </c>
      <c r="X284" s="288">
        <f>'2014'!N41</f>
        <v>0</v>
      </c>
      <c r="Y284" s="288">
        <f>'2014'!O41</f>
        <v>0</v>
      </c>
      <c r="Z284" s="288">
        <f>'2014'!P41</f>
        <v>0</v>
      </c>
      <c r="AA284" s="288">
        <f>'2014'!Q41</f>
        <v>0</v>
      </c>
      <c r="AB284" s="288">
        <f>'2014'!R41</f>
        <v>0</v>
      </c>
      <c r="AC284" s="288">
        <f>'2014'!S41</f>
        <v>0</v>
      </c>
      <c r="AD284" s="288">
        <f>'2014'!T41</f>
        <v>0</v>
      </c>
      <c r="AF284" s="288">
        <f t="shared" si="4"/>
        <v>1</v>
      </c>
    </row>
    <row r="285" spans="3:32" ht="30">
      <c r="C285" s="229" t="str">
        <f>'2014'!$B$3</f>
        <v>Georgia</v>
      </c>
      <c r="D285" s="229">
        <f>'Cover sheet'!$D$23</f>
        <v>2014</v>
      </c>
      <c r="E285" s="229">
        <f>'2014'!$B$4</f>
        <v>0</v>
      </c>
      <c r="F285" s="229">
        <f>'2014'!$B$7</f>
        <v>0</v>
      </c>
      <c r="G285" s="229">
        <f>'2014'!$B$8</f>
        <v>0</v>
      </c>
      <c r="H285" s="230">
        <f>'2014'!$B$9</f>
        <v>0</v>
      </c>
      <c r="I285" s="229">
        <f>'2014'!$B$10</f>
        <v>0</v>
      </c>
      <c r="K285" s="298" t="s">
        <v>1230</v>
      </c>
      <c r="L285" s="241">
        <v>2.2000000000000002</v>
      </c>
      <c r="M285" s="288">
        <f>'2014'!C42</f>
        <v>0</v>
      </c>
      <c r="N285" s="288">
        <f>'2014'!D42</f>
        <v>0</v>
      </c>
      <c r="O285" s="288">
        <f>'2014'!E42</f>
        <v>0</v>
      </c>
      <c r="P285" s="288">
        <f>'2014'!F42</f>
        <v>0</v>
      </c>
      <c r="Q285" s="288">
        <f>'2014'!G42</f>
        <v>0</v>
      </c>
      <c r="R285" s="288">
        <f>'2014'!H42</f>
        <v>0</v>
      </c>
      <c r="S285" s="288">
        <f>'2014'!I42</f>
        <v>0</v>
      </c>
      <c r="T285" s="288">
        <f>'2014'!J42</f>
        <v>0</v>
      </c>
      <c r="U285" s="288">
        <f>'2014'!K42</f>
        <v>0</v>
      </c>
      <c r="V285" s="288">
        <f>'2014'!L42</f>
        <v>0</v>
      </c>
      <c r="W285" s="288">
        <f>'2014'!M42</f>
        <v>0</v>
      </c>
      <c r="X285" s="288">
        <f>'2014'!N42</f>
        <v>0</v>
      </c>
      <c r="Y285" s="288">
        <f>'2014'!O42</f>
        <v>0</v>
      </c>
      <c r="Z285" s="288">
        <f>'2014'!P42</f>
        <v>0</v>
      </c>
      <c r="AA285" s="288">
        <f>'2014'!Q42</f>
        <v>0</v>
      </c>
      <c r="AB285" s="288">
        <f>'2014'!R42</f>
        <v>0</v>
      </c>
      <c r="AC285" s="288">
        <f>'2014'!S42</f>
        <v>0</v>
      </c>
      <c r="AD285" s="288">
        <f>'2014'!T42</f>
        <v>0</v>
      </c>
      <c r="AF285" s="288">
        <f t="shared" si="4"/>
        <v>1</v>
      </c>
    </row>
    <row r="286" spans="3:32" ht="30">
      <c r="C286" s="229" t="str">
        <f>'2014'!$B$3</f>
        <v>Georgia</v>
      </c>
      <c r="D286" s="229">
        <f>'Cover sheet'!$D$23</f>
        <v>2014</v>
      </c>
      <c r="E286" s="229">
        <f>'2014'!$B$4</f>
        <v>0</v>
      </c>
      <c r="F286" s="229">
        <f>'2014'!$B$7</f>
        <v>0</v>
      </c>
      <c r="G286" s="229">
        <f>'2014'!$B$8</f>
        <v>0</v>
      </c>
      <c r="H286" s="230">
        <f>'2014'!$B$9</f>
        <v>0</v>
      </c>
      <c r="I286" s="229">
        <f>'2014'!$B$10</f>
        <v>0</v>
      </c>
      <c r="K286" s="293" t="s">
        <v>841</v>
      </c>
      <c r="L286" s="241" t="s">
        <v>869</v>
      </c>
      <c r="M286" s="288">
        <f>'2014'!C43</f>
        <v>0</v>
      </c>
      <c r="N286" s="288">
        <f>'2014'!D43</f>
        <v>0</v>
      </c>
      <c r="O286" s="288">
        <f>'2014'!E43</f>
        <v>0</v>
      </c>
      <c r="P286" s="288">
        <f>'2014'!F43</f>
        <v>0</v>
      </c>
      <c r="Q286" s="288">
        <f>'2014'!G43</f>
        <v>0</v>
      </c>
      <c r="R286" s="288">
        <f>'2014'!H43</f>
        <v>0</v>
      </c>
      <c r="S286" s="288">
        <f>'2014'!I43</f>
        <v>0</v>
      </c>
      <c r="T286" s="288">
        <f>'2014'!J43</f>
        <v>0</v>
      </c>
      <c r="U286" s="288">
        <f>'2014'!K43</f>
        <v>0</v>
      </c>
      <c r="V286" s="288">
        <f>'2014'!L43</f>
        <v>0</v>
      </c>
      <c r="W286" s="288">
        <f>'2014'!M43</f>
        <v>0</v>
      </c>
      <c r="X286" s="288">
        <f>'2014'!N43</f>
        <v>0</v>
      </c>
      <c r="Y286" s="288">
        <f>'2014'!O43</f>
        <v>0</v>
      </c>
      <c r="Z286" s="288">
        <f>'2014'!P43</f>
        <v>0</v>
      </c>
      <c r="AA286" s="288">
        <f>'2014'!Q43</f>
        <v>0</v>
      </c>
      <c r="AB286" s="288">
        <f>'2014'!R43</f>
        <v>0</v>
      </c>
      <c r="AC286" s="288">
        <f>'2014'!S43</f>
        <v>0</v>
      </c>
      <c r="AD286" s="288">
        <f>'2014'!T43</f>
        <v>0</v>
      </c>
      <c r="AF286" s="288">
        <f t="shared" si="4"/>
        <v>1</v>
      </c>
    </row>
    <row r="287" spans="3:32" ht="30">
      <c r="C287" s="229" t="str">
        <f>'2014'!$B$3</f>
        <v>Georgia</v>
      </c>
      <c r="D287" s="229">
        <f>'Cover sheet'!$D$23</f>
        <v>2014</v>
      </c>
      <c r="E287" s="229">
        <f>'2014'!$B$4</f>
        <v>0</v>
      </c>
      <c r="F287" s="229">
        <f>'2014'!$B$7</f>
        <v>0</v>
      </c>
      <c r="G287" s="229">
        <f>'2014'!$B$8</f>
        <v>0</v>
      </c>
      <c r="H287" s="230">
        <f>'2014'!$B$9</f>
        <v>0</v>
      </c>
      <c r="I287" s="229">
        <f>'2014'!$B$10</f>
        <v>0</v>
      </c>
      <c r="K287" s="293" t="s">
        <v>842</v>
      </c>
      <c r="L287" s="241" t="s">
        <v>870</v>
      </c>
      <c r="M287" s="288">
        <f>'2014'!C44</f>
        <v>0</v>
      </c>
      <c r="N287" s="288">
        <f>'2014'!D44</f>
        <v>0</v>
      </c>
      <c r="O287" s="288">
        <f>'2014'!E44</f>
        <v>0</v>
      </c>
      <c r="P287" s="288">
        <f>'2014'!F44</f>
        <v>0</v>
      </c>
      <c r="Q287" s="288">
        <f>'2014'!G44</f>
        <v>0</v>
      </c>
      <c r="R287" s="288">
        <f>'2014'!H44</f>
        <v>0</v>
      </c>
      <c r="S287" s="288">
        <f>'2014'!I44</f>
        <v>0</v>
      </c>
      <c r="T287" s="288">
        <f>'2014'!J44</f>
        <v>0</v>
      </c>
      <c r="U287" s="288">
        <f>'2014'!K44</f>
        <v>0</v>
      </c>
      <c r="V287" s="288">
        <f>'2014'!L44</f>
        <v>0</v>
      </c>
      <c r="W287" s="288">
        <f>'2014'!M44</f>
        <v>0</v>
      </c>
      <c r="X287" s="288">
        <f>'2014'!N44</f>
        <v>0</v>
      </c>
      <c r="Y287" s="288">
        <f>'2014'!O44</f>
        <v>0</v>
      </c>
      <c r="Z287" s="288">
        <f>'2014'!P44</f>
        <v>0</v>
      </c>
      <c r="AA287" s="288">
        <f>'2014'!Q44</f>
        <v>0</v>
      </c>
      <c r="AB287" s="288">
        <f>'2014'!R44</f>
        <v>0</v>
      </c>
      <c r="AC287" s="288">
        <f>'2014'!S44</f>
        <v>0</v>
      </c>
      <c r="AD287" s="288">
        <f>'2014'!T44</f>
        <v>0</v>
      </c>
      <c r="AF287" s="288">
        <f t="shared" si="4"/>
        <v>1</v>
      </c>
    </row>
    <row r="288" spans="3:32" ht="30">
      <c r="C288" s="229" t="str">
        <f>'2014'!$B$3</f>
        <v>Georgia</v>
      </c>
      <c r="D288" s="229">
        <f>'Cover sheet'!$D$23</f>
        <v>2014</v>
      </c>
      <c r="E288" s="229">
        <f>'2014'!$B$4</f>
        <v>0</v>
      </c>
      <c r="F288" s="229">
        <f>'2014'!$B$7</f>
        <v>0</v>
      </c>
      <c r="G288" s="229">
        <f>'2014'!$B$8</f>
        <v>0</v>
      </c>
      <c r="H288" s="230">
        <f>'2014'!$B$9</f>
        <v>0</v>
      </c>
      <c r="I288" s="229">
        <f>'2014'!$B$10</f>
        <v>0</v>
      </c>
      <c r="K288" s="293" t="s">
        <v>843</v>
      </c>
      <c r="L288" s="241" t="s">
        <v>871</v>
      </c>
      <c r="M288" s="288">
        <f>'2014'!C45</f>
        <v>0</v>
      </c>
      <c r="N288" s="288">
        <f>'2014'!D45</f>
        <v>0</v>
      </c>
      <c r="O288" s="288">
        <f>'2014'!E45</f>
        <v>0</v>
      </c>
      <c r="P288" s="288">
        <f>'2014'!F45</f>
        <v>0</v>
      </c>
      <c r="Q288" s="288">
        <f>'2014'!G45</f>
        <v>0</v>
      </c>
      <c r="R288" s="288">
        <f>'2014'!H45</f>
        <v>0</v>
      </c>
      <c r="S288" s="288">
        <f>'2014'!I45</f>
        <v>0</v>
      </c>
      <c r="T288" s="288">
        <f>'2014'!J45</f>
        <v>0</v>
      </c>
      <c r="U288" s="288">
        <f>'2014'!K45</f>
        <v>0</v>
      </c>
      <c r="V288" s="288">
        <f>'2014'!L45</f>
        <v>0</v>
      </c>
      <c r="W288" s="288">
        <f>'2014'!M45</f>
        <v>0</v>
      </c>
      <c r="X288" s="288">
        <f>'2014'!N45</f>
        <v>0</v>
      </c>
      <c r="Y288" s="288">
        <f>'2014'!O45</f>
        <v>0</v>
      </c>
      <c r="Z288" s="288">
        <f>'2014'!P45</f>
        <v>0</v>
      </c>
      <c r="AA288" s="288">
        <f>'2014'!Q45</f>
        <v>0</v>
      </c>
      <c r="AB288" s="288">
        <f>'2014'!R45</f>
        <v>0</v>
      </c>
      <c r="AC288" s="288">
        <f>'2014'!S45</f>
        <v>0</v>
      </c>
      <c r="AD288" s="288">
        <f>'2014'!T45</f>
        <v>0</v>
      </c>
      <c r="AF288" s="288">
        <f t="shared" si="4"/>
        <v>1</v>
      </c>
    </row>
    <row r="289" spans="3:32" ht="75">
      <c r="C289" s="229" t="str">
        <f>'2014'!$B$3</f>
        <v>Georgia</v>
      </c>
      <c r="D289" s="229">
        <f>'Cover sheet'!$D$23</f>
        <v>2014</v>
      </c>
      <c r="E289" s="229">
        <f>'2014'!$B$4</f>
        <v>0</v>
      </c>
      <c r="F289" s="229">
        <f>'2014'!$B$7</f>
        <v>0</v>
      </c>
      <c r="G289" s="229">
        <f>'2014'!$B$8</f>
        <v>0</v>
      </c>
      <c r="H289" s="230">
        <f>'2014'!$B$9</f>
        <v>0</v>
      </c>
      <c r="I289" s="229">
        <f>'2014'!$B$10</f>
        <v>0</v>
      </c>
      <c r="K289" s="298" t="s">
        <v>1224</v>
      </c>
      <c r="L289" s="241">
        <v>2.2999999999999998</v>
      </c>
      <c r="M289" s="288">
        <f>'2014'!C46</f>
        <v>0</v>
      </c>
      <c r="N289" s="288">
        <f>'2014'!D46</f>
        <v>0</v>
      </c>
      <c r="O289" s="288">
        <f>'2014'!E46</f>
        <v>0</v>
      </c>
      <c r="P289" s="288">
        <f>'2014'!F46</f>
        <v>0</v>
      </c>
      <c r="Q289" s="288">
        <f>'2014'!G46</f>
        <v>0</v>
      </c>
      <c r="R289" s="288">
        <f>'2014'!H46</f>
        <v>0</v>
      </c>
      <c r="S289" s="288">
        <f>'2014'!I46</f>
        <v>0</v>
      </c>
      <c r="T289" s="288">
        <f>'2014'!J46</f>
        <v>0</v>
      </c>
      <c r="U289" s="288">
        <f>'2014'!K46</f>
        <v>0</v>
      </c>
      <c r="V289" s="288">
        <f>'2014'!L46</f>
        <v>0</v>
      </c>
      <c r="W289" s="288">
        <f>'2014'!M46</f>
        <v>0</v>
      </c>
      <c r="X289" s="288">
        <f>'2014'!N46</f>
        <v>0</v>
      </c>
      <c r="Y289" s="288">
        <f>'2014'!O46</f>
        <v>0</v>
      </c>
      <c r="Z289" s="288">
        <f>'2014'!P46</f>
        <v>0</v>
      </c>
      <c r="AA289" s="288">
        <f>'2014'!Q46</f>
        <v>0</v>
      </c>
      <c r="AB289" s="288">
        <f>'2014'!R46</f>
        <v>0</v>
      </c>
      <c r="AC289" s="288">
        <f>'2014'!S46</f>
        <v>0</v>
      </c>
      <c r="AD289" s="288">
        <f>'2014'!T46</f>
        <v>0</v>
      </c>
      <c r="AF289" s="288">
        <f t="shared" si="4"/>
        <v>1</v>
      </c>
    </row>
    <row r="290" spans="3:32">
      <c r="C290" s="229" t="str">
        <f>'2014'!$B$3</f>
        <v>Georgia</v>
      </c>
      <c r="D290" s="229">
        <f>'Cover sheet'!$D$23</f>
        <v>2014</v>
      </c>
      <c r="E290" s="229">
        <f>'2014'!$B$4</f>
        <v>0</v>
      </c>
      <c r="F290" s="229">
        <f>'2014'!$B$7</f>
        <v>0</v>
      </c>
      <c r="G290" s="229">
        <f>'2014'!$B$8</f>
        <v>0</v>
      </c>
      <c r="H290" s="230">
        <f>'2014'!$B$9</f>
        <v>0</v>
      </c>
      <c r="I290" s="229">
        <f>'2014'!$B$10</f>
        <v>0</v>
      </c>
      <c r="K290" s="293" t="s">
        <v>860</v>
      </c>
      <c r="L290" s="241" t="s">
        <v>872</v>
      </c>
      <c r="M290" s="288">
        <f>'2014'!C47</f>
        <v>0</v>
      </c>
      <c r="N290" s="288">
        <f>'2014'!D47</f>
        <v>0</v>
      </c>
      <c r="O290" s="288">
        <f>'2014'!E47</f>
        <v>0</v>
      </c>
      <c r="P290" s="288">
        <f>'2014'!F47</f>
        <v>0</v>
      </c>
      <c r="Q290" s="288">
        <f>'2014'!G47</f>
        <v>0</v>
      </c>
      <c r="R290" s="288">
        <f>'2014'!H47</f>
        <v>0</v>
      </c>
      <c r="S290" s="288">
        <f>'2014'!I47</f>
        <v>0</v>
      </c>
      <c r="T290" s="288">
        <f>'2014'!J47</f>
        <v>0</v>
      </c>
      <c r="U290" s="288">
        <f>'2014'!K47</f>
        <v>0</v>
      </c>
      <c r="V290" s="288">
        <f>'2014'!L47</f>
        <v>0</v>
      </c>
      <c r="W290" s="288">
        <f>'2014'!M47</f>
        <v>0</v>
      </c>
      <c r="X290" s="288">
        <f>'2014'!N47</f>
        <v>0</v>
      </c>
      <c r="Y290" s="288">
        <f>'2014'!O47</f>
        <v>0</v>
      </c>
      <c r="Z290" s="288">
        <f>'2014'!P47</f>
        <v>0</v>
      </c>
      <c r="AA290" s="288">
        <f>'2014'!Q47</f>
        <v>0</v>
      </c>
      <c r="AB290" s="288">
        <f>'2014'!R47</f>
        <v>0</v>
      </c>
      <c r="AC290" s="288">
        <f>'2014'!S47</f>
        <v>0</v>
      </c>
      <c r="AD290" s="288">
        <f>'2014'!T47</f>
        <v>0</v>
      </c>
      <c r="AF290" s="288">
        <f t="shared" si="4"/>
        <v>1</v>
      </c>
    </row>
    <row r="291" spans="3:32" ht="30">
      <c r="C291" s="229" t="str">
        <f>'2014'!$B$3</f>
        <v>Georgia</v>
      </c>
      <c r="D291" s="229">
        <f>'Cover sheet'!$D$23</f>
        <v>2014</v>
      </c>
      <c r="E291" s="229">
        <f>'2014'!$B$4</f>
        <v>0</v>
      </c>
      <c r="F291" s="229">
        <f>'2014'!$B$7</f>
        <v>0</v>
      </c>
      <c r="G291" s="229">
        <f>'2014'!$B$8</f>
        <v>0</v>
      </c>
      <c r="H291" s="230">
        <f>'2014'!$B$9</f>
        <v>0</v>
      </c>
      <c r="I291" s="229">
        <f>'2014'!$B$10</f>
        <v>0</v>
      </c>
      <c r="K291" s="293" t="s">
        <v>842</v>
      </c>
      <c r="L291" s="241" t="s">
        <v>873</v>
      </c>
      <c r="M291" s="288">
        <f>'2014'!C48</f>
        <v>0</v>
      </c>
      <c r="N291" s="288">
        <f>'2014'!D48</f>
        <v>0</v>
      </c>
      <c r="O291" s="288">
        <f>'2014'!E48</f>
        <v>0</v>
      </c>
      <c r="P291" s="288">
        <f>'2014'!F48</f>
        <v>0</v>
      </c>
      <c r="Q291" s="288">
        <f>'2014'!G48</f>
        <v>0</v>
      </c>
      <c r="R291" s="288">
        <f>'2014'!H48</f>
        <v>0</v>
      </c>
      <c r="S291" s="288">
        <f>'2014'!I48</f>
        <v>0</v>
      </c>
      <c r="T291" s="288">
        <f>'2014'!J48</f>
        <v>0</v>
      </c>
      <c r="U291" s="288">
        <f>'2014'!K48</f>
        <v>0</v>
      </c>
      <c r="V291" s="288">
        <f>'2014'!L48</f>
        <v>0</v>
      </c>
      <c r="W291" s="288">
        <f>'2014'!M48</f>
        <v>0</v>
      </c>
      <c r="X291" s="288">
        <f>'2014'!N48</f>
        <v>0</v>
      </c>
      <c r="Y291" s="288">
        <f>'2014'!O48</f>
        <v>0</v>
      </c>
      <c r="Z291" s="288">
        <f>'2014'!P48</f>
        <v>0</v>
      </c>
      <c r="AA291" s="288">
        <f>'2014'!Q48</f>
        <v>0</v>
      </c>
      <c r="AB291" s="288">
        <f>'2014'!R48</f>
        <v>0</v>
      </c>
      <c r="AC291" s="288">
        <f>'2014'!S48</f>
        <v>0</v>
      </c>
      <c r="AD291" s="288">
        <f>'2014'!T48</f>
        <v>0</v>
      </c>
      <c r="AF291" s="288">
        <f t="shared" si="4"/>
        <v>1</v>
      </c>
    </row>
    <row r="292" spans="3:32" ht="30">
      <c r="C292" s="229" t="str">
        <f>'2014'!$B$3</f>
        <v>Georgia</v>
      </c>
      <c r="D292" s="229">
        <f>'Cover sheet'!$D$23</f>
        <v>2014</v>
      </c>
      <c r="E292" s="229">
        <f>'2014'!$B$4</f>
        <v>0</v>
      </c>
      <c r="F292" s="229">
        <f>'2014'!$B$7</f>
        <v>0</v>
      </c>
      <c r="G292" s="229">
        <f>'2014'!$B$8</f>
        <v>0</v>
      </c>
      <c r="H292" s="230">
        <f>'2014'!$B$9</f>
        <v>0</v>
      </c>
      <c r="I292" s="229">
        <f>'2014'!$B$10</f>
        <v>0</v>
      </c>
      <c r="K292" s="293" t="s">
        <v>843</v>
      </c>
      <c r="L292" s="241" t="s">
        <v>874</v>
      </c>
      <c r="M292" s="288">
        <f>'2014'!C49</f>
        <v>0</v>
      </c>
      <c r="N292" s="288">
        <f>'2014'!D49</f>
        <v>0</v>
      </c>
      <c r="O292" s="288">
        <f>'2014'!E49</f>
        <v>0</v>
      </c>
      <c r="P292" s="288">
        <f>'2014'!F49</f>
        <v>0</v>
      </c>
      <c r="Q292" s="288">
        <f>'2014'!G49</f>
        <v>0</v>
      </c>
      <c r="R292" s="288">
        <f>'2014'!H49</f>
        <v>0</v>
      </c>
      <c r="S292" s="288">
        <f>'2014'!I49</f>
        <v>0</v>
      </c>
      <c r="T292" s="288">
        <f>'2014'!J49</f>
        <v>0</v>
      </c>
      <c r="U292" s="288">
        <f>'2014'!K49</f>
        <v>0</v>
      </c>
      <c r="V292" s="288">
        <f>'2014'!L49</f>
        <v>0</v>
      </c>
      <c r="W292" s="288">
        <f>'2014'!M49</f>
        <v>0</v>
      </c>
      <c r="X292" s="288">
        <f>'2014'!N49</f>
        <v>0</v>
      </c>
      <c r="Y292" s="288">
        <f>'2014'!O49</f>
        <v>0</v>
      </c>
      <c r="Z292" s="288">
        <f>'2014'!P49</f>
        <v>0</v>
      </c>
      <c r="AA292" s="288">
        <f>'2014'!Q49</f>
        <v>0</v>
      </c>
      <c r="AB292" s="288">
        <f>'2014'!R49</f>
        <v>0</v>
      </c>
      <c r="AC292" s="288">
        <f>'2014'!S49</f>
        <v>0</v>
      </c>
      <c r="AD292" s="288">
        <f>'2014'!T49</f>
        <v>0</v>
      </c>
      <c r="AF292" s="288">
        <f t="shared" si="4"/>
        <v>1</v>
      </c>
    </row>
    <row r="293" spans="3:32" ht="45">
      <c r="C293" s="229" t="str">
        <f>'2014'!$B$3</f>
        <v>Georgia</v>
      </c>
      <c r="D293" s="229">
        <f>'Cover sheet'!$D$23</f>
        <v>2014</v>
      </c>
      <c r="E293" s="229">
        <f>'2014'!$B$4</f>
        <v>0</v>
      </c>
      <c r="F293" s="229">
        <f>'2014'!$B$7</f>
        <v>0</v>
      </c>
      <c r="G293" s="229">
        <f>'2014'!$B$8</f>
        <v>0</v>
      </c>
      <c r="H293" s="230">
        <f>'2014'!$B$9</f>
        <v>0</v>
      </c>
      <c r="I293" s="229">
        <f>'2014'!$B$10</f>
        <v>0</v>
      </c>
      <c r="K293" s="298" t="s">
        <v>703</v>
      </c>
      <c r="L293" s="241">
        <v>2.4</v>
      </c>
      <c r="M293" s="288">
        <f>'2014'!C50</f>
        <v>0</v>
      </c>
      <c r="N293" s="288">
        <f>'2014'!D50</f>
        <v>0</v>
      </c>
      <c r="O293" s="288">
        <f>'2014'!E50</f>
        <v>0</v>
      </c>
      <c r="P293" s="288">
        <f>'2014'!F50</f>
        <v>0</v>
      </c>
      <c r="Q293" s="288">
        <f>'2014'!G50</f>
        <v>0</v>
      </c>
      <c r="R293" s="288">
        <f>'2014'!H50</f>
        <v>0</v>
      </c>
      <c r="S293" s="288">
        <f>'2014'!I50</f>
        <v>0</v>
      </c>
      <c r="T293" s="288">
        <f>'2014'!J50</f>
        <v>0</v>
      </c>
      <c r="U293" s="288">
        <f>'2014'!K50</f>
        <v>0</v>
      </c>
      <c r="V293" s="288">
        <f>'2014'!L50</f>
        <v>0</v>
      </c>
      <c r="W293" s="288">
        <f>'2014'!M50</f>
        <v>0</v>
      </c>
      <c r="X293" s="288">
        <f>'2014'!N50</f>
        <v>0</v>
      </c>
      <c r="Y293" s="288">
        <f>'2014'!O50</f>
        <v>0</v>
      </c>
      <c r="Z293" s="288">
        <f>'2014'!P50</f>
        <v>0</v>
      </c>
      <c r="AA293" s="288">
        <f>'2014'!Q50</f>
        <v>0</v>
      </c>
      <c r="AB293" s="288">
        <f>'2014'!R50</f>
        <v>0</v>
      </c>
      <c r="AC293" s="288">
        <f>'2014'!S50</f>
        <v>0</v>
      </c>
      <c r="AD293" s="288">
        <f>'2014'!T50</f>
        <v>0</v>
      </c>
      <c r="AF293" s="288">
        <f t="shared" si="4"/>
        <v>1</v>
      </c>
    </row>
    <row r="294" spans="3:32">
      <c r="C294" s="229" t="str">
        <f>'2014'!$B$3</f>
        <v>Georgia</v>
      </c>
      <c r="D294" s="229">
        <f>'Cover sheet'!$D$23</f>
        <v>2014</v>
      </c>
      <c r="E294" s="229">
        <f>'2014'!$B$4</f>
        <v>0</v>
      </c>
      <c r="F294" s="229">
        <f>'2014'!$B$7</f>
        <v>0</v>
      </c>
      <c r="G294" s="229">
        <f>'2014'!$B$8</f>
        <v>0</v>
      </c>
      <c r="H294" s="230">
        <f>'2014'!$B$9</f>
        <v>0</v>
      </c>
      <c r="I294" s="229">
        <f>'2014'!$B$10</f>
        <v>0</v>
      </c>
      <c r="K294" s="293"/>
      <c r="L294" s="241">
        <v>0</v>
      </c>
      <c r="M294" s="288">
        <f>'2014'!C51</f>
        <v>0</v>
      </c>
      <c r="N294" s="288">
        <f>'2014'!D51</f>
        <v>0</v>
      </c>
      <c r="O294" s="288">
        <f>'2014'!E51</f>
        <v>0</v>
      </c>
      <c r="P294" s="288">
        <f>'2014'!F51</f>
        <v>0</v>
      </c>
      <c r="Q294" s="288">
        <f>'2014'!G51</f>
        <v>0</v>
      </c>
      <c r="R294" s="288">
        <f>'2014'!H51</f>
        <v>0</v>
      </c>
      <c r="S294" s="288">
        <f>'2014'!I51</f>
        <v>0</v>
      </c>
      <c r="T294" s="288">
        <f>'2014'!J51</f>
        <v>0</v>
      </c>
      <c r="U294" s="288">
        <f>'2014'!K51</f>
        <v>0</v>
      </c>
      <c r="V294" s="288">
        <f>'2014'!L51</f>
        <v>0</v>
      </c>
      <c r="W294" s="288">
        <f>'2014'!M51</f>
        <v>0</v>
      </c>
      <c r="X294" s="288">
        <f>'2014'!N51</f>
        <v>0</v>
      </c>
      <c r="Y294" s="288">
        <f>'2014'!O51</f>
        <v>0</v>
      </c>
      <c r="Z294" s="288">
        <f>'2014'!P51</f>
        <v>0</v>
      </c>
      <c r="AA294" s="288">
        <f>'2014'!Q51</f>
        <v>0</v>
      </c>
      <c r="AB294" s="288">
        <f>'2014'!R51</f>
        <v>0</v>
      </c>
      <c r="AC294" s="288">
        <f>'2014'!S51</f>
        <v>0</v>
      </c>
      <c r="AD294" s="288">
        <f>'2014'!T51</f>
        <v>0</v>
      </c>
      <c r="AF294" s="288">
        <f t="shared" si="4"/>
        <v>1</v>
      </c>
    </row>
    <row r="295" spans="3:32" ht="30">
      <c r="C295" s="229" t="str">
        <f>'2014'!$B$3</f>
        <v>Georgia</v>
      </c>
      <c r="D295" s="229">
        <f>'Cover sheet'!$D$23</f>
        <v>2014</v>
      </c>
      <c r="E295" s="229">
        <f>'2014'!$B$4</f>
        <v>0</v>
      </c>
      <c r="F295" s="229">
        <f>'2014'!$B$7</f>
        <v>0</v>
      </c>
      <c r="G295" s="229">
        <f>'2014'!$B$8</f>
        <v>0</v>
      </c>
      <c r="H295" s="230">
        <f>'2014'!$B$9</f>
        <v>0</v>
      </c>
      <c r="I295" s="229">
        <f>'2014'!$B$10</f>
        <v>0</v>
      </c>
      <c r="K295" s="297" t="s">
        <v>708</v>
      </c>
      <c r="L295" s="241">
        <v>3</v>
      </c>
      <c r="M295" s="288">
        <f>'2014'!C52</f>
        <v>0</v>
      </c>
      <c r="N295" s="288">
        <f>'2014'!D52</f>
        <v>0</v>
      </c>
      <c r="O295" s="288">
        <f>'2014'!E52</f>
        <v>0</v>
      </c>
      <c r="P295" s="288">
        <f>'2014'!F52</f>
        <v>0</v>
      </c>
      <c r="Q295" s="288">
        <f>'2014'!G52</f>
        <v>0</v>
      </c>
      <c r="R295" s="288">
        <f>'2014'!H52</f>
        <v>0</v>
      </c>
      <c r="S295" s="288">
        <f>'2014'!I52</f>
        <v>0</v>
      </c>
      <c r="T295" s="288">
        <f>'2014'!J52</f>
        <v>0</v>
      </c>
      <c r="U295" s="288">
        <f>'2014'!K52</f>
        <v>0</v>
      </c>
      <c r="V295" s="288">
        <f>'2014'!L52</f>
        <v>0</v>
      </c>
      <c r="W295" s="288">
        <f>'2014'!M52</f>
        <v>0</v>
      </c>
      <c r="X295" s="288">
        <f>'2014'!N52</f>
        <v>0</v>
      </c>
      <c r="Y295" s="288">
        <f>'2014'!O52</f>
        <v>0</v>
      </c>
      <c r="Z295" s="288">
        <f>'2014'!P52</f>
        <v>0</v>
      </c>
      <c r="AA295" s="288">
        <f>'2014'!Q52</f>
        <v>0</v>
      </c>
      <c r="AB295" s="288">
        <f>'2014'!R52</f>
        <v>0</v>
      </c>
      <c r="AC295" s="288">
        <f>'2014'!S52</f>
        <v>0</v>
      </c>
      <c r="AD295" s="288">
        <f>'2014'!T52</f>
        <v>0</v>
      </c>
      <c r="AF295" s="288">
        <f t="shared" si="4"/>
        <v>1</v>
      </c>
    </row>
    <row r="296" spans="3:32" ht="45">
      <c r="C296" s="229" t="str">
        <f>'2014'!$B$3</f>
        <v>Georgia</v>
      </c>
      <c r="D296" s="229">
        <f>'Cover sheet'!$D$23</f>
        <v>2014</v>
      </c>
      <c r="E296" s="229">
        <f>'2014'!$B$4</f>
        <v>0</v>
      </c>
      <c r="F296" s="229">
        <f>'2014'!$B$7</f>
        <v>0</v>
      </c>
      <c r="G296" s="229">
        <f>'2014'!$B$8</f>
        <v>0</v>
      </c>
      <c r="H296" s="230">
        <f>'2014'!$B$9</f>
        <v>0</v>
      </c>
      <c r="I296" s="229">
        <f>'2014'!$B$10</f>
        <v>0</v>
      </c>
      <c r="K296" s="298" t="s">
        <v>709</v>
      </c>
      <c r="L296" s="241">
        <v>3.1</v>
      </c>
      <c r="M296" s="288">
        <f>'2014'!C53</f>
        <v>0</v>
      </c>
      <c r="N296" s="288">
        <f>'2014'!D53</f>
        <v>0</v>
      </c>
      <c r="O296" s="288">
        <f>'2014'!E53</f>
        <v>0</v>
      </c>
      <c r="P296" s="288">
        <f>'2014'!F53</f>
        <v>0</v>
      </c>
      <c r="Q296" s="288">
        <f>'2014'!G53</f>
        <v>0</v>
      </c>
      <c r="R296" s="288">
        <f>'2014'!H53</f>
        <v>0</v>
      </c>
      <c r="S296" s="288">
        <f>'2014'!I53</f>
        <v>0</v>
      </c>
      <c r="T296" s="288">
        <f>'2014'!J53</f>
        <v>0</v>
      </c>
      <c r="U296" s="288">
        <f>'2014'!K53</f>
        <v>0</v>
      </c>
      <c r="V296" s="288">
        <f>'2014'!L53</f>
        <v>0</v>
      </c>
      <c r="W296" s="288">
        <f>'2014'!M53</f>
        <v>0</v>
      </c>
      <c r="X296" s="288">
        <f>'2014'!N53</f>
        <v>0</v>
      </c>
      <c r="Y296" s="288">
        <f>'2014'!O53</f>
        <v>0</v>
      </c>
      <c r="Z296" s="288">
        <f>'2014'!P53</f>
        <v>0</v>
      </c>
      <c r="AA296" s="288">
        <f>'2014'!Q53</f>
        <v>0</v>
      </c>
      <c r="AB296" s="288">
        <f>'2014'!R53</f>
        <v>0</v>
      </c>
      <c r="AC296" s="288">
        <f>'2014'!S53</f>
        <v>0</v>
      </c>
      <c r="AD296" s="288">
        <f>'2014'!T53</f>
        <v>0</v>
      </c>
      <c r="AF296" s="288">
        <f t="shared" si="4"/>
        <v>1</v>
      </c>
    </row>
    <row r="297" spans="3:32">
      <c r="C297" s="229" t="str">
        <f>'2014'!$B$3</f>
        <v>Georgia</v>
      </c>
      <c r="D297" s="229">
        <f>'Cover sheet'!$D$23</f>
        <v>2014</v>
      </c>
      <c r="E297" s="229">
        <f>'2014'!$B$4</f>
        <v>0</v>
      </c>
      <c r="F297" s="229">
        <f>'2014'!$B$7</f>
        <v>0</v>
      </c>
      <c r="G297" s="229">
        <f>'2014'!$B$8</f>
        <v>0</v>
      </c>
      <c r="H297" s="230">
        <f>'2014'!$B$9</f>
        <v>0</v>
      </c>
      <c r="I297" s="229">
        <f>'2014'!$B$10</f>
        <v>0</v>
      </c>
      <c r="K297" s="298" t="s">
        <v>845</v>
      </c>
      <c r="L297" s="241">
        <v>3.2</v>
      </c>
      <c r="M297" s="288">
        <f>'2014'!C54</f>
        <v>0</v>
      </c>
      <c r="N297" s="288">
        <f>'2014'!D54</f>
        <v>0</v>
      </c>
      <c r="O297" s="288">
        <f>'2014'!E54</f>
        <v>0</v>
      </c>
      <c r="P297" s="288">
        <f>'2014'!F54</f>
        <v>0</v>
      </c>
      <c r="Q297" s="288">
        <f>'2014'!G54</f>
        <v>0</v>
      </c>
      <c r="R297" s="288">
        <f>'2014'!H54</f>
        <v>0</v>
      </c>
      <c r="S297" s="288">
        <f>'2014'!I54</f>
        <v>0</v>
      </c>
      <c r="T297" s="288">
        <f>'2014'!J54</f>
        <v>0</v>
      </c>
      <c r="U297" s="288">
        <f>'2014'!K54</f>
        <v>0</v>
      </c>
      <c r="V297" s="288">
        <f>'2014'!L54</f>
        <v>0</v>
      </c>
      <c r="W297" s="288">
        <f>'2014'!M54</f>
        <v>0</v>
      </c>
      <c r="X297" s="288">
        <f>'2014'!N54</f>
        <v>0</v>
      </c>
      <c r="Y297" s="288">
        <f>'2014'!O54</f>
        <v>0</v>
      </c>
      <c r="Z297" s="288">
        <f>'2014'!P54</f>
        <v>0</v>
      </c>
      <c r="AA297" s="288">
        <f>'2014'!Q54</f>
        <v>0</v>
      </c>
      <c r="AB297" s="288">
        <f>'2014'!R54</f>
        <v>0</v>
      </c>
      <c r="AC297" s="288">
        <f>'2014'!S54</f>
        <v>0</v>
      </c>
      <c r="AD297" s="288">
        <f>'2014'!T54</f>
        <v>0</v>
      </c>
      <c r="AF297" s="288">
        <f t="shared" si="4"/>
        <v>1</v>
      </c>
    </row>
    <row r="298" spans="3:32" ht="30">
      <c r="C298" s="229" t="str">
        <f>'2014'!$B$3</f>
        <v>Georgia</v>
      </c>
      <c r="D298" s="229">
        <f>'Cover sheet'!$D$23</f>
        <v>2014</v>
      </c>
      <c r="E298" s="229">
        <f>'2014'!$B$4</f>
        <v>0</v>
      </c>
      <c r="F298" s="229">
        <f>'2014'!$B$7</f>
        <v>0</v>
      </c>
      <c r="G298" s="229">
        <f>'2014'!$B$8</f>
        <v>0</v>
      </c>
      <c r="H298" s="230">
        <f>'2014'!$B$9</f>
        <v>0</v>
      </c>
      <c r="I298" s="229">
        <f>'2014'!$B$10</f>
        <v>0</v>
      </c>
      <c r="K298" s="293" t="s">
        <v>878</v>
      </c>
      <c r="L298" s="241" t="s">
        <v>875</v>
      </c>
      <c r="M298" s="288">
        <f>'2014'!C55</f>
        <v>0</v>
      </c>
      <c r="N298" s="288">
        <f>'2014'!D55</f>
        <v>0</v>
      </c>
      <c r="O298" s="288">
        <f>'2014'!E55</f>
        <v>0</v>
      </c>
      <c r="P298" s="288">
        <f>'2014'!F55</f>
        <v>0</v>
      </c>
      <c r="Q298" s="288">
        <f>'2014'!G55</f>
        <v>0</v>
      </c>
      <c r="R298" s="288">
        <f>'2014'!H55</f>
        <v>0</v>
      </c>
      <c r="S298" s="288">
        <f>'2014'!I55</f>
        <v>0</v>
      </c>
      <c r="T298" s="288">
        <f>'2014'!J55</f>
        <v>0</v>
      </c>
      <c r="U298" s="288">
        <f>'2014'!K55</f>
        <v>0</v>
      </c>
      <c r="V298" s="288">
        <f>'2014'!L55</f>
        <v>0</v>
      </c>
      <c r="W298" s="288">
        <f>'2014'!M55</f>
        <v>0</v>
      </c>
      <c r="X298" s="288">
        <f>'2014'!N55</f>
        <v>0</v>
      </c>
      <c r="Y298" s="288">
        <f>'2014'!O55</f>
        <v>0</v>
      </c>
      <c r="Z298" s="288">
        <f>'2014'!P55</f>
        <v>0</v>
      </c>
      <c r="AA298" s="288">
        <f>'2014'!Q55</f>
        <v>0</v>
      </c>
      <c r="AB298" s="288">
        <f>'2014'!R55</f>
        <v>0</v>
      </c>
      <c r="AC298" s="288">
        <f>'2014'!S55</f>
        <v>0</v>
      </c>
      <c r="AD298" s="288">
        <f>'2014'!T55</f>
        <v>0</v>
      </c>
      <c r="AF298" s="288">
        <f t="shared" si="4"/>
        <v>1</v>
      </c>
    </row>
    <row r="299" spans="3:32" ht="30">
      <c r="C299" s="229" t="str">
        <f>'2014'!$B$3</f>
        <v>Georgia</v>
      </c>
      <c r="D299" s="229">
        <f>'Cover sheet'!$D$23</f>
        <v>2014</v>
      </c>
      <c r="E299" s="229">
        <f>'2014'!$B$4</f>
        <v>0</v>
      </c>
      <c r="F299" s="229">
        <f>'2014'!$B$7</f>
        <v>0</v>
      </c>
      <c r="G299" s="229">
        <f>'2014'!$B$8</f>
        <v>0</v>
      </c>
      <c r="H299" s="230">
        <f>'2014'!$B$9</f>
        <v>0</v>
      </c>
      <c r="I299" s="229">
        <f>'2014'!$B$10</f>
        <v>0</v>
      </c>
      <c r="K299" s="293" t="s">
        <v>842</v>
      </c>
      <c r="L299" s="241" t="s">
        <v>876</v>
      </c>
      <c r="M299" s="288">
        <f>'2014'!C56</f>
        <v>0</v>
      </c>
      <c r="N299" s="288">
        <f>'2014'!D56</f>
        <v>0</v>
      </c>
      <c r="O299" s="288">
        <f>'2014'!E56</f>
        <v>0</v>
      </c>
      <c r="P299" s="288">
        <f>'2014'!F56</f>
        <v>0</v>
      </c>
      <c r="Q299" s="288">
        <f>'2014'!G56</f>
        <v>0</v>
      </c>
      <c r="R299" s="288">
        <f>'2014'!H56</f>
        <v>0</v>
      </c>
      <c r="S299" s="288">
        <f>'2014'!I56</f>
        <v>0</v>
      </c>
      <c r="T299" s="288">
        <f>'2014'!J56</f>
        <v>0</v>
      </c>
      <c r="U299" s="288">
        <f>'2014'!K56</f>
        <v>0</v>
      </c>
      <c r="V299" s="288">
        <f>'2014'!L56</f>
        <v>0</v>
      </c>
      <c r="W299" s="288">
        <f>'2014'!M56</f>
        <v>0</v>
      </c>
      <c r="X299" s="288">
        <f>'2014'!N56</f>
        <v>0</v>
      </c>
      <c r="Y299" s="288">
        <f>'2014'!O56</f>
        <v>0</v>
      </c>
      <c r="Z299" s="288">
        <f>'2014'!P56</f>
        <v>0</v>
      </c>
      <c r="AA299" s="288">
        <f>'2014'!Q56</f>
        <v>0</v>
      </c>
      <c r="AB299" s="288">
        <f>'2014'!R56</f>
        <v>0</v>
      </c>
      <c r="AC299" s="288">
        <f>'2014'!S56</f>
        <v>0</v>
      </c>
      <c r="AD299" s="288">
        <f>'2014'!T56</f>
        <v>0</v>
      </c>
      <c r="AF299" s="288">
        <f t="shared" si="4"/>
        <v>1</v>
      </c>
    </row>
    <row r="300" spans="3:32" ht="30">
      <c r="C300" s="229" t="str">
        <f>'2014'!$B$3</f>
        <v>Georgia</v>
      </c>
      <c r="D300" s="229">
        <f>'Cover sheet'!$D$23</f>
        <v>2014</v>
      </c>
      <c r="E300" s="229">
        <f>'2014'!$B$4</f>
        <v>0</v>
      </c>
      <c r="F300" s="229">
        <f>'2014'!$B$7</f>
        <v>0</v>
      </c>
      <c r="G300" s="229">
        <f>'2014'!$B$8</f>
        <v>0</v>
      </c>
      <c r="H300" s="230">
        <f>'2014'!$B$9</f>
        <v>0</v>
      </c>
      <c r="I300" s="229">
        <f>'2014'!$B$10</f>
        <v>0</v>
      </c>
      <c r="K300" s="293" t="s">
        <v>843</v>
      </c>
      <c r="L300" s="241" t="s">
        <v>877</v>
      </c>
      <c r="M300" s="288">
        <f>'2014'!C57</f>
        <v>0</v>
      </c>
      <c r="N300" s="288">
        <f>'2014'!D57</f>
        <v>0</v>
      </c>
      <c r="O300" s="288">
        <f>'2014'!E57</f>
        <v>0</v>
      </c>
      <c r="P300" s="288">
        <f>'2014'!F57</f>
        <v>0</v>
      </c>
      <c r="Q300" s="288">
        <f>'2014'!G57</f>
        <v>0</v>
      </c>
      <c r="R300" s="288">
        <f>'2014'!H57</f>
        <v>0</v>
      </c>
      <c r="S300" s="288">
        <f>'2014'!I57</f>
        <v>0</v>
      </c>
      <c r="T300" s="288">
        <f>'2014'!J57</f>
        <v>0</v>
      </c>
      <c r="U300" s="288">
        <f>'2014'!K57</f>
        <v>0</v>
      </c>
      <c r="V300" s="288">
        <f>'2014'!L57</f>
        <v>0</v>
      </c>
      <c r="W300" s="288">
        <f>'2014'!M57</f>
        <v>0</v>
      </c>
      <c r="X300" s="288">
        <f>'2014'!N57</f>
        <v>0</v>
      </c>
      <c r="Y300" s="288">
        <f>'2014'!O57</f>
        <v>0</v>
      </c>
      <c r="Z300" s="288">
        <f>'2014'!P57</f>
        <v>0</v>
      </c>
      <c r="AA300" s="288">
        <f>'2014'!Q57</f>
        <v>0</v>
      </c>
      <c r="AB300" s="288">
        <f>'2014'!R57</f>
        <v>0</v>
      </c>
      <c r="AC300" s="288">
        <f>'2014'!S57</f>
        <v>0</v>
      </c>
      <c r="AD300" s="288">
        <f>'2014'!T57</f>
        <v>0</v>
      </c>
      <c r="AF300" s="288">
        <f t="shared" si="4"/>
        <v>1</v>
      </c>
    </row>
    <row r="301" spans="3:32" ht="75">
      <c r="C301" s="229" t="str">
        <f>'2014'!$B$3</f>
        <v>Georgia</v>
      </c>
      <c r="D301" s="229">
        <f>'Cover sheet'!$D$23</f>
        <v>2014</v>
      </c>
      <c r="E301" s="229">
        <f>'2014'!$B$4</f>
        <v>0</v>
      </c>
      <c r="F301" s="229">
        <f>'2014'!$B$7</f>
        <v>0</v>
      </c>
      <c r="G301" s="229">
        <f>'2014'!$B$8</f>
        <v>0</v>
      </c>
      <c r="H301" s="230">
        <f>'2014'!$B$9</f>
        <v>0</v>
      </c>
      <c r="I301" s="229">
        <f>'2014'!$B$10</f>
        <v>0</v>
      </c>
      <c r="K301" s="298" t="s">
        <v>721</v>
      </c>
      <c r="L301" s="241">
        <v>3.3</v>
      </c>
      <c r="M301" s="288">
        <f>'2014'!C58</f>
        <v>0</v>
      </c>
      <c r="N301" s="288">
        <f>'2014'!D58</f>
        <v>0</v>
      </c>
      <c r="O301" s="288">
        <f>'2014'!E58</f>
        <v>0</v>
      </c>
      <c r="P301" s="288">
        <f>'2014'!F58</f>
        <v>0</v>
      </c>
      <c r="Q301" s="288">
        <f>'2014'!G58</f>
        <v>0</v>
      </c>
      <c r="R301" s="288">
        <f>'2014'!H58</f>
        <v>0</v>
      </c>
      <c r="S301" s="288">
        <f>'2014'!I58</f>
        <v>0</v>
      </c>
      <c r="T301" s="288">
        <f>'2014'!J58</f>
        <v>0</v>
      </c>
      <c r="U301" s="288">
        <f>'2014'!K58</f>
        <v>0</v>
      </c>
      <c r="V301" s="288">
        <f>'2014'!L58</f>
        <v>0</v>
      </c>
      <c r="W301" s="288">
        <f>'2014'!M58</f>
        <v>0</v>
      </c>
      <c r="X301" s="288">
        <f>'2014'!N58</f>
        <v>0</v>
      </c>
      <c r="Y301" s="288">
        <f>'2014'!O58</f>
        <v>0</v>
      </c>
      <c r="Z301" s="288">
        <f>'2014'!P58</f>
        <v>0</v>
      </c>
      <c r="AA301" s="288">
        <f>'2014'!Q58</f>
        <v>0</v>
      </c>
      <c r="AB301" s="288">
        <f>'2014'!R58</f>
        <v>0</v>
      </c>
      <c r="AC301" s="288">
        <f>'2014'!S58</f>
        <v>0</v>
      </c>
      <c r="AD301" s="288">
        <f>'2014'!T58</f>
        <v>0</v>
      </c>
      <c r="AF301" s="288">
        <f t="shared" si="4"/>
        <v>1</v>
      </c>
    </row>
    <row r="302" spans="3:32" ht="60">
      <c r="C302" s="229" t="str">
        <f>'2014'!$B$3</f>
        <v>Georgia</v>
      </c>
      <c r="D302" s="229">
        <f>'Cover sheet'!$D$23</f>
        <v>2014</v>
      </c>
      <c r="E302" s="229">
        <f>'2014'!$B$4</f>
        <v>0</v>
      </c>
      <c r="F302" s="229">
        <f>'2014'!$B$7</f>
        <v>0</v>
      </c>
      <c r="G302" s="229">
        <f>'2014'!$B$8</f>
        <v>0</v>
      </c>
      <c r="H302" s="230">
        <f>'2014'!$B$9</f>
        <v>0</v>
      </c>
      <c r="I302" s="229">
        <f>'2014'!$B$10</f>
        <v>0</v>
      </c>
      <c r="K302" s="293" t="s">
        <v>886</v>
      </c>
      <c r="L302" s="241" t="s">
        <v>879</v>
      </c>
      <c r="M302" s="288">
        <f>'2014'!C59</f>
        <v>0</v>
      </c>
      <c r="N302" s="288">
        <f>'2014'!D59</f>
        <v>0</v>
      </c>
      <c r="O302" s="288">
        <f>'2014'!E59</f>
        <v>0</v>
      </c>
      <c r="P302" s="288">
        <f>'2014'!F59</f>
        <v>0</v>
      </c>
      <c r="Q302" s="288">
        <f>'2014'!G59</f>
        <v>0</v>
      </c>
      <c r="R302" s="288">
        <f>'2014'!H59</f>
        <v>0</v>
      </c>
      <c r="S302" s="288">
        <f>'2014'!I59</f>
        <v>0</v>
      </c>
      <c r="T302" s="288">
        <f>'2014'!J59</f>
        <v>0</v>
      </c>
      <c r="U302" s="288">
        <f>'2014'!K59</f>
        <v>0</v>
      </c>
      <c r="V302" s="288">
        <f>'2014'!L59</f>
        <v>0</v>
      </c>
      <c r="W302" s="288">
        <f>'2014'!M59</f>
        <v>0</v>
      </c>
      <c r="X302" s="288">
        <f>'2014'!N59</f>
        <v>0</v>
      </c>
      <c r="Y302" s="288">
        <f>'2014'!O59</f>
        <v>0</v>
      </c>
      <c r="Z302" s="288">
        <f>'2014'!P59</f>
        <v>0</v>
      </c>
      <c r="AA302" s="288">
        <f>'2014'!Q59</f>
        <v>0</v>
      </c>
      <c r="AB302" s="288">
        <f>'2014'!R59</f>
        <v>0</v>
      </c>
      <c r="AC302" s="288">
        <f>'2014'!S59</f>
        <v>0</v>
      </c>
      <c r="AD302" s="288">
        <f>'2014'!T59</f>
        <v>0</v>
      </c>
      <c r="AF302" s="288">
        <f t="shared" si="4"/>
        <v>1</v>
      </c>
    </row>
    <row r="303" spans="3:32" ht="30">
      <c r="C303" s="229" t="str">
        <f>'2014'!$B$3</f>
        <v>Georgia</v>
      </c>
      <c r="D303" s="229">
        <f>'Cover sheet'!$D$23</f>
        <v>2014</v>
      </c>
      <c r="E303" s="229">
        <f>'2014'!$B$4</f>
        <v>0</v>
      </c>
      <c r="F303" s="229">
        <f>'2014'!$B$7</f>
        <v>0</v>
      </c>
      <c r="G303" s="229">
        <f>'2014'!$B$8</f>
        <v>0</v>
      </c>
      <c r="H303" s="230">
        <f>'2014'!$B$9</f>
        <v>0</v>
      </c>
      <c r="I303" s="229">
        <f>'2014'!$B$10</f>
        <v>0</v>
      </c>
      <c r="K303" s="293" t="s">
        <v>887</v>
      </c>
      <c r="L303" s="241" t="s">
        <v>880</v>
      </c>
      <c r="M303" s="288">
        <f>'2014'!C60</f>
        <v>0</v>
      </c>
      <c r="N303" s="288">
        <f>'2014'!D60</f>
        <v>0</v>
      </c>
      <c r="O303" s="288">
        <f>'2014'!E60</f>
        <v>0</v>
      </c>
      <c r="P303" s="288">
        <f>'2014'!F60</f>
        <v>0</v>
      </c>
      <c r="Q303" s="288">
        <f>'2014'!G60</f>
        <v>0</v>
      </c>
      <c r="R303" s="288">
        <f>'2014'!H60</f>
        <v>0</v>
      </c>
      <c r="S303" s="288">
        <f>'2014'!I60</f>
        <v>0</v>
      </c>
      <c r="T303" s="288">
        <f>'2014'!J60</f>
        <v>0</v>
      </c>
      <c r="U303" s="288">
        <f>'2014'!K60</f>
        <v>0</v>
      </c>
      <c r="V303" s="288">
        <f>'2014'!L60</f>
        <v>0</v>
      </c>
      <c r="W303" s="288">
        <f>'2014'!M60</f>
        <v>0</v>
      </c>
      <c r="X303" s="288">
        <f>'2014'!N60</f>
        <v>0</v>
      </c>
      <c r="Y303" s="288">
        <f>'2014'!O60</f>
        <v>0</v>
      </c>
      <c r="Z303" s="288">
        <f>'2014'!P60</f>
        <v>0</v>
      </c>
      <c r="AA303" s="288">
        <f>'2014'!Q60</f>
        <v>0</v>
      </c>
      <c r="AB303" s="288">
        <f>'2014'!R60</f>
        <v>0</v>
      </c>
      <c r="AC303" s="288">
        <f>'2014'!S60</f>
        <v>0</v>
      </c>
      <c r="AD303" s="288">
        <f>'2014'!T60</f>
        <v>0</v>
      </c>
      <c r="AF303" s="288">
        <f t="shared" si="4"/>
        <v>1</v>
      </c>
    </row>
    <row r="304" spans="3:32" ht="45">
      <c r="C304" s="229" t="str">
        <f>'2014'!$B$3</f>
        <v>Georgia</v>
      </c>
      <c r="D304" s="229">
        <f>'Cover sheet'!$D$23</f>
        <v>2014</v>
      </c>
      <c r="E304" s="229">
        <f>'2014'!$B$4</f>
        <v>0</v>
      </c>
      <c r="F304" s="229">
        <f>'2014'!$B$7</f>
        <v>0</v>
      </c>
      <c r="G304" s="229">
        <f>'2014'!$B$8</f>
        <v>0</v>
      </c>
      <c r="H304" s="230">
        <f>'2014'!$B$9</f>
        <v>0</v>
      </c>
      <c r="I304" s="229">
        <f>'2014'!$B$10</f>
        <v>0</v>
      </c>
      <c r="K304" s="293" t="s">
        <v>888</v>
      </c>
      <c r="L304" s="241" t="s">
        <v>881</v>
      </c>
      <c r="M304" s="288">
        <f>'2014'!C61</f>
        <v>0</v>
      </c>
      <c r="N304" s="288">
        <f>'2014'!D61</f>
        <v>0</v>
      </c>
      <c r="O304" s="288">
        <f>'2014'!E61</f>
        <v>0</v>
      </c>
      <c r="P304" s="288">
        <f>'2014'!F61</f>
        <v>0</v>
      </c>
      <c r="Q304" s="288">
        <f>'2014'!G61</f>
        <v>0</v>
      </c>
      <c r="R304" s="288">
        <f>'2014'!H61</f>
        <v>0</v>
      </c>
      <c r="S304" s="288">
        <f>'2014'!I61</f>
        <v>0</v>
      </c>
      <c r="T304" s="288">
        <f>'2014'!J61</f>
        <v>0</v>
      </c>
      <c r="U304" s="288">
        <f>'2014'!K61</f>
        <v>0</v>
      </c>
      <c r="V304" s="288">
        <f>'2014'!L61</f>
        <v>0</v>
      </c>
      <c r="W304" s="288">
        <f>'2014'!M61</f>
        <v>0</v>
      </c>
      <c r="X304" s="288">
        <f>'2014'!N61</f>
        <v>0</v>
      </c>
      <c r="Y304" s="288">
        <f>'2014'!O61</f>
        <v>0</v>
      </c>
      <c r="Z304" s="288">
        <f>'2014'!P61</f>
        <v>0</v>
      </c>
      <c r="AA304" s="288">
        <f>'2014'!Q61</f>
        <v>0</v>
      </c>
      <c r="AB304" s="288">
        <f>'2014'!R61</f>
        <v>0</v>
      </c>
      <c r="AC304" s="288">
        <f>'2014'!S61</f>
        <v>0</v>
      </c>
      <c r="AD304" s="288">
        <f>'2014'!T61</f>
        <v>0</v>
      </c>
      <c r="AF304" s="288">
        <f t="shared" si="4"/>
        <v>1</v>
      </c>
    </row>
    <row r="305" spans="3:32" ht="45">
      <c r="C305" s="229" t="str">
        <f>'2014'!$B$3</f>
        <v>Georgia</v>
      </c>
      <c r="D305" s="229">
        <f>'Cover sheet'!$D$23</f>
        <v>2014</v>
      </c>
      <c r="E305" s="229">
        <f>'2014'!$B$4</f>
        <v>0</v>
      </c>
      <c r="F305" s="229">
        <f>'2014'!$B$7</f>
        <v>0</v>
      </c>
      <c r="G305" s="229">
        <f>'2014'!$B$8</f>
        <v>0</v>
      </c>
      <c r="H305" s="230">
        <f>'2014'!$B$9</f>
        <v>0</v>
      </c>
      <c r="I305" s="229">
        <f>'2014'!$B$10</f>
        <v>0</v>
      </c>
      <c r="K305" s="293" t="s">
        <v>889</v>
      </c>
      <c r="L305" s="241" t="s">
        <v>882</v>
      </c>
      <c r="M305" s="288">
        <f>'2014'!C62</f>
        <v>0</v>
      </c>
      <c r="N305" s="288">
        <f>'2014'!D62</f>
        <v>0</v>
      </c>
      <c r="O305" s="288">
        <f>'2014'!E62</f>
        <v>0</v>
      </c>
      <c r="P305" s="288">
        <f>'2014'!F62</f>
        <v>0</v>
      </c>
      <c r="Q305" s="288">
        <f>'2014'!G62</f>
        <v>0</v>
      </c>
      <c r="R305" s="288">
        <f>'2014'!H62</f>
        <v>0</v>
      </c>
      <c r="S305" s="288">
        <f>'2014'!I62</f>
        <v>0</v>
      </c>
      <c r="T305" s="288">
        <f>'2014'!J62</f>
        <v>0</v>
      </c>
      <c r="U305" s="288">
        <f>'2014'!K62</f>
        <v>0</v>
      </c>
      <c r="V305" s="288">
        <f>'2014'!L62</f>
        <v>0</v>
      </c>
      <c r="W305" s="288">
        <f>'2014'!M62</f>
        <v>0</v>
      </c>
      <c r="X305" s="288">
        <f>'2014'!N62</f>
        <v>0</v>
      </c>
      <c r="Y305" s="288">
        <f>'2014'!O62</f>
        <v>0</v>
      </c>
      <c r="Z305" s="288">
        <f>'2014'!P62</f>
        <v>0</v>
      </c>
      <c r="AA305" s="288">
        <f>'2014'!Q62</f>
        <v>0</v>
      </c>
      <c r="AB305" s="288">
        <f>'2014'!R62</f>
        <v>0</v>
      </c>
      <c r="AC305" s="288">
        <f>'2014'!S62</f>
        <v>0</v>
      </c>
      <c r="AD305" s="288">
        <f>'2014'!T62</f>
        <v>0</v>
      </c>
      <c r="AF305" s="288">
        <f t="shared" si="4"/>
        <v>1</v>
      </c>
    </row>
    <row r="306" spans="3:32">
      <c r="C306" s="229" t="str">
        <f>'2014'!$B$3</f>
        <v>Georgia</v>
      </c>
      <c r="D306" s="229">
        <f>'Cover sheet'!$D$23</f>
        <v>2014</v>
      </c>
      <c r="E306" s="229">
        <f>'2014'!$B$4</f>
        <v>0</v>
      </c>
      <c r="F306" s="229">
        <f>'2014'!$B$7</f>
        <v>0</v>
      </c>
      <c r="G306" s="229">
        <f>'2014'!$B$8</f>
        <v>0</v>
      </c>
      <c r="H306" s="230">
        <f>'2014'!$B$9</f>
        <v>0</v>
      </c>
      <c r="I306" s="229">
        <f>'2014'!$B$10</f>
        <v>0</v>
      </c>
      <c r="K306" s="293" t="s">
        <v>890</v>
      </c>
      <c r="L306" s="241" t="s">
        <v>883</v>
      </c>
      <c r="M306" s="288">
        <f>'2014'!C63</f>
        <v>0</v>
      </c>
      <c r="N306" s="288">
        <f>'2014'!D63</f>
        <v>0</v>
      </c>
      <c r="O306" s="288">
        <f>'2014'!E63</f>
        <v>0</v>
      </c>
      <c r="P306" s="288">
        <f>'2014'!F63</f>
        <v>0</v>
      </c>
      <c r="Q306" s="288">
        <f>'2014'!G63</f>
        <v>0</v>
      </c>
      <c r="R306" s="288">
        <f>'2014'!H63</f>
        <v>0</v>
      </c>
      <c r="S306" s="288">
        <f>'2014'!I63</f>
        <v>0</v>
      </c>
      <c r="T306" s="288">
        <f>'2014'!J63</f>
        <v>0</v>
      </c>
      <c r="U306" s="288">
        <f>'2014'!K63</f>
        <v>0</v>
      </c>
      <c r="V306" s="288">
        <f>'2014'!L63</f>
        <v>0</v>
      </c>
      <c r="W306" s="288">
        <f>'2014'!M63</f>
        <v>0</v>
      </c>
      <c r="X306" s="288">
        <f>'2014'!N63</f>
        <v>0</v>
      </c>
      <c r="Y306" s="288">
        <f>'2014'!O63</f>
        <v>0</v>
      </c>
      <c r="Z306" s="288">
        <f>'2014'!P63</f>
        <v>0</v>
      </c>
      <c r="AA306" s="288">
        <f>'2014'!Q63</f>
        <v>0</v>
      </c>
      <c r="AB306" s="288">
        <f>'2014'!R63</f>
        <v>0</v>
      </c>
      <c r="AC306" s="288">
        <f>'2014'!S63</f>
        <v>0</v>
      </c>
      <c r="AD306" s="288">
        <f>'2014'!T63</f>
        <v>0</v>
      </c>
      <c r="AF306" s="288">
        <f t="shared" si="4"/>
        <v>1</v>
      </c>
    </row>
    <row r="307" spans="3:32" ht="75">
      <c r="C307" s="229" t="str">
        <f>'2014'!$B$3</f>
        <v>Georgia</v>
      </c>
      <c r="D307" s="229">
        <f>'Cover sheet'!$D$23</f>
        <v>2014</v>
      </c>
      <c r="E307" s="229">
        <f>'2014'!$B$4</f>
        <v>0</v>
      </c>
      <c r="F307" s="229">
        <f>'2014'!$B$7</f>
        <v>0</v>
      </c>
      <c r="G307" s="229">
        <f>'2014'!$B$8</f>
        <v>0</v>
      </c>
      <c r="H307" s="230">
        <f>'2014'!$B$9</f>
        <v>0</v>
      </c>
      <c r="I307" s="229">
        <f>'2014'!$B$10</f>
        <v>0</v>
      </c>
      <c r="K307" s="293" t="s">
        <v>891</v>
      </c>
      <c r="L307" s="241" t="s">
        <v>884</v>
      </c>
      <c r="M307" s="288">
        <f>'2014'!C64</f>
        <v>0</v>
      </c>
      <c r="N307" s="288">
        <f>'2014'!D64</f>
        <v>0</v>
      </c>
      <c r="O307" s="288">
        <f>'2014'!E64</f>
        <v>0</v>
      </c>
      <c r="P307" s="288">
        <f>'2014'!F64</f>
        <v>0</v>
      </c>
      <c r="Q307" s="288">
        <f>'2014'!G64</f>
        <v>0</v>
      </c>
      <c r="R307" s="288">
        <f>'2014'!H64</f>
        <v>0</v>
      </c>
      <c r="S307" s="288">
        <f>'2014'!I64</f>
        <v>0</v>
      </c>
      <c r="T307" s="288">
        <f>'2014'!J64</f>
        <v>0</v>
      </c>
      <c r="U307" s="288">
        <f>'2014'!K64</f>
        <v>0</v>
      </c>
      <c r="V307" s="288">
        <f>'2014'!L64</f>
        <v>0</v>
      </c>
      <c r="W307" s="288">
        <f>'2014'!M64</f>
        <v>0</v>
      </c>
      <c r="X307" s="288">
        <f>'2014'!N64</f>
        <v>0</v>
      </c>
      <c r="Y307" s="288">
        <f>'2014'!O64</f>
        <v>0</v>
      </c>
      <c r="Z307" s="288">
        <f>'2014'!P64</f>
        <v>0</v>
      </c>
      <c r="AA307" s="288">
        <f>'2014'!Q64</f>
        <v>0</v>
      </c>
      <c r="AB307" s="288">
        <f>'2014'!R64</f>
        <v>0</v>
      </c>
      <c r="AC307" s="288">
        <f>'2014'!S64</f>
        <v>0</v>
      </c>
      <c r="AD307" s="288">
        <f>'2014'!T64</f>
        <v>0</v>
      </c>
      <c r="AF307" s="288">
        <f t="shared" si="4"/>
        <v>1</v>
      </c>
    </row>
    <row r="308" spans="3:32" ht="60">
      <c r="C308" s="229" t="str">
        <f>'2014'!$B$3</f>
        <v>Georgia</v>
      </c>
      <c r="D308" s="229">
        <f>'Cover sheet'!$D$23</f>
        <v>2014</v>
      </c>
      <c r="E308" s="229">
        <f>'2014'!$B$4</f>
        <v>0</v>
      </c>
      <c r="F308" s="229">
        <f>'2014'!$B$7</f>
        <v>0</v>
      </c>
      <c r="G308" s="229">
        <f>'2014'!$B$8</f>
        <v>0</v>
      </c>
      <c r="H308" s="230">
        <f>'2014'!$B$9</f>
        <v>0</v>
      </c>
      <c r="I308" s="229">
        <f>'2014'!$B$10</f>
        <v>0</v>
      </c>
      <c r="K308" s="293" t="s">
        <v>892</v>
      </c>
      <c r="L308" s="241" t="s">
        <v>885</v>
      </c>
      <c r="M308" s="288">
        <f>'2014'!C65</f>
        <v>0</v>
      </c>
      <c r="N308" s="288">
        <f>'2014'!D65</f>
        <v>0</v>
      </c>
      <c r="O308" s="288">
        <f>'2014'!E65</f>
        <v>0</v>
      </c>
      <c r="P308" s="288">
        <f>'2014'!F65</f>
        <v>0</v>
      </c>
      <c r="Q308" s="288">
        <f>'2014'!G65</f>
        <v>0</v>
      </c>
      <c r="R308" s="288">
        <f>'2014'!H65</f>
        <v>0</v>
      </c>
      <c r="S308" s="288">
        <f>'2014'!I65</f>
        <v>0</v>
      </c>
      <c r="T308" s="288">
        <f>'2014'!J65</f>
        <v>0</v>
      </c>
      <c r="U308" s="288">
        <f>'2014'!K65</f>
        <v>0</v>
      </c>
      <c r="V308" s="288">
        <f>'2014'!L65</f>
        <v>0</v>
      </c>
      <c r="W308" s="288">
        <f>'2014'!M65</f>
        <v>0</v>
      </c>
      <c r="X308" s="288">
        <f>'2014'!N65</f>
        <v>0</v>
      </c>
      <c r="Y308" s="288">
        <f>'2014'!O65</f>
        <v>0</v>
      </c>
      <c r="Z308" s="288">
        <f>'2014'!P65</f>
        <v>0</v>
      </c>
      <c r="AA308" s="288">
        <f>'2014'!Q65</f>
        <v>0</v>
      </c>
      <c r="AB308" s="288">
        <f>'2014'!R65</f>
        <v>0</v>
      </c>
      <c r="AC308" s="288">
        <f>'2014'!S65</f>
        <v>0</v>
      </c>
      <c r="AD308" s="288">
        <f>'2014'!T65</f>
        <v>0</v>
      </c>
      <c r="AF308" s="288">
        <f t="shared" si="4"/>
        <v>1</v>
      </c>
    </row>
    <row r="309" spans="3:32" ht="75">
      <c r="C309" s="229" t="str">
        <f>'2014'!$B$3</f>
        <v>Georgia</v>
      </c>
      <c r="D309" s="229">
        <f>'Cover sheet'!$D$23</f>
        <v>2014</v>
      </c>
      <c r="E309" s="229">
        <f>'2014'!$B$4</f>
        <v>0</v>
      </c>
      <c r="F309" s="229">
        <f>'2014'!$B$7</f>
        <v>0</v>
      </c>
      <c r="G309" s="229">
        <f>'2014'!$B$8</f>
        <v>0</v>
      </c>
      <c r="H309" s="230">
        <f>'2014'!$B$9</f>
        <v>0</v>
      </c>
      <c r="I309" s="229">
        <f>'2014'!$B$10</f>
        <v>0</v>
      </c>
      <c r="K309" s="298" t="s">
        <v>740</v>
      </c>
      <c r="L309" s="241">
        <v>3.4</v>
      </c>
      <c r="M309" s="288">
        <f>'2014'!C66</f>
        <v>0</v>
      </c>
      <c r="N309" s="288">
        <f>'2014'!D66</f>
        <v>0</v>
      </c>
      <c r="O309" s="288">
        <f>'2014'!E66</f>
        <v>0</v>
      </c>
      <c r="P309" s="288">
        <f>'2014'!F66</f>
        <v>0</v>
      </c>
      <c r="Q309" s="288">
        <f>'2014'!G66</f>
        <v>0</v>
      </c>
      <c r="R309" s="288">
        <f>'2014'!H66</f>
        <v>0</v>
      </c>
      <c r="S309" s="288">
        <f>'2014'!I66</f>
        <v>0</v>
      </c>
      <c r="T309" s="288">
        <f>'2014'!J66</f>
        <v>0</v>
      </c>
      <c r="U309" s="288">
        <f>'2014'!K66</f>
        <v>0</v>
      </c>
      <c r="V309" s="288">
        <f>'2014'!L66</f>
        <v>0</v>
      </c>
      <c r="W309" s="288">
        <f>'2014'!M66</f>
        <v>0</v>
      </c>
      <c r="X309" s="288">
        <f>'2014'!N66</f>
        <v>0</v>
      </c>
      <c r="Y309" s="288">
        <f>'2014'!O66</f>
        <v>0</v>
      </c>
      <c r="Z309" s="288">
        <f>'2014'!P66</f>
        <v>0</v>
      </c>
      <c r="AA309" s="288">
        <f>'2014'!Q66</f>
        <v>0</v>
      </c>
      <c r="AB309" s="288">
        <f>'2014'!R66</f>
        <v>0</v>
      </c>
      <c r="AC309" s="288">
        <f>'2014'!S66</f>
        <v>0</v>
      </c>
      <c r="AD309" s="288">
        <f>'2014'!T66</f>
        <v>0</v>
      </c>
      <c r="AF309" s="288">
        <f t="shared" si="4"/>
        <v>1</v>
      </c>
    </row>
    <row r="310" spans="3:32" ht="120">
      <c r="C310" s="229" t="str">
        <f>'2014'!$B$3</f>
        <v>Georgia</v>
      </c>
      <c r="D310" s="229">
        <f>'Cover sheet'!$D$23</f>
        <v>2014</v>
      </c>
      <c r="E310" s="229">
        <f>'2014'!$B$4</f>
        <v>0</v>
      </c>
      <c r="F310" s="229">
        <f>'2014'!$B$7</f>
        <v>0</v>
      </c>
      <c r="G310" s="229">
        <f>'2014'!$B$8</f>
        <v>0</v>
      </c>
      <c r="H310" s="230">
        <f>'2014'!$B$9</f>
        <v>0</v>
      </c>
      <c r="I310" s="229">
        <f>'2014'!$B$10</f>
        <v>0</v>
      </c>
      <c r="K310" s="298" t="s">
        <v>743</v>
      </c>
      <c r="L310" s="241">
        <v>3.5</v>
      </c>
      <c r="M310" s="288">
        <f>'2014'!C67</f>
        <v>0</v>
      </c>
      <c r="N310" s="288">
        <f>'2014'!D67</f>
        <v>0</v>
      </c>
      <c r="O310" s="288">
        <f>'2014'!E67</f>
        <v>0</v>
      </c>
      <c r="P310" s="288">
        <f>'2014'!F67</f>
        <v>0</v>
      </c>
      <c r="Q310" s="288">
        <f>'2014'!G67</f>
        <v>0</v>
      </c>
      <c r="R310" s="288">
        <f>'2014'!H67</f>
        <v>0</v>
      </c>
      <c r="S310" s="288">
        <f>'2014'!I67</f>
        <v>0</v>
      </c>
      <c r="T310" s="288">
        <f>'2014'!J67</f>
        <v>0</v>
      </c>
      <c r="U310" s="288">
        <f>'2014'!K67</f>
        <v>0</v>
      </c>
      <c r="V310" s="288">
        <f>'2014'!L67</f>
        <v>0</v>
      </c>
      <c r="W310" s="288">
        <f>'2014'!M67</f>
        <v>0</v>
      </c>
      <c r="X310" s="288">
        <f>'2014'!N67</f>
        <v>0</v>
      </c>
      <c r="Y310" s="288">
        <f>'2014'!O67</f>
        <v>0</v>
      </c>
      <c r="Z310" s="288">
        <f>'2014'!P67</f>
        <v>0</v>
      </c>
      <c r="AA310" s="288">
        <f>'2014'!Q67</f>
        <v>0</v>
      </c>
      <c r="AB310" s="288">
        <f>'2014'!R67</f>
        <v>0</v>
      </c>
      <c r="AC310" s="288">
        <f>'2014'!S67</f>
        <v>0</v>
      </c>
      <c r="AD310" s="288">
        <f>'2014'!T67</f>
        <v>0</v>
      </c>
      <c r="AF310" s="288">
        <f t="shared" si="4"/>
        <v>1</v>
      </c>
    </row>
    <row r="311" spans="3:32" ht="30">
      <c r="C311" s="229" t="str">
        <f>'2014'!$B$3</f>
        <v>Georgia</v>
      </c>
      <c r="D311" s="229">
        <f>'Cover sheet'!$D$23</f>
        <v>2014</v>
      </c>
      <c r="E311" s="229">
        <f>'2014'!$B$4</f>
        <v>0</v>
      </c>
      <c r="F311" s="229">
        <f>'2014'!$B$7</f>
        <v>0</v>
      </c>
      <c r="G311" s="229">
        <f>'2014'!$B$8</f>
        <v>0</v>
      </c>
      <c r="H311" s="230">
        <f>'2014'!$B$9</f>
        <v>0</v>
      </c>
      <c r="I311" s="229">
        <f>'2014'!$B$10</f>
        <v>0</v>
      </c>
      <c r="K311" s="293" t="s">
        <v>841</v>
      </c>
      <c r="L311" s="241" t="s">
        <v>893</v>
      </c>
      <c r="M311" s="288">
        <f>'2014'!C68</f>
        <v>0</v>
      </c>
      <c r="N311" s="288">
        <f>'2014'!D68</f>
        <v>0</v>
      </c>
      <c r="O311" s="288">
        <f>'2014'!E68</f>
        <v>0</v>
      </c>
      <c r="P311" s="288">
        <f>'2014'!F68</f>
        <v>0</v>
      </c>
      <c r="Q311" s="288">
        <f>'2014'!G68</f>
        <v>0</v>
      </c>
      <c r="R311" s="288">
        <f>'2014'!H68</f>
        <v>0</v>
      </c>
      <c r="S311" s="288">
        <f>'2014'!I68</f>
        <v>0</v>
      </c>
      <c r="T311" s="288">
        <f>'2014'!J68</f>
        <v>0</v>
      </c>
      <c r="U311" s="288">
        <f>'2014'!K68</f>
        <v>0</v>
      </c>
      <c r="V311" s="288">
        <f>'2014'!L68</f>
        <v>0</v>
      </c>
      <c r="W311" s="288">
        <f>'2014'!M68</f>
        <v>0</v>
      </c>
      <c r="X311" s="288">
        <f>'2014'!N68</f>
        <v>0</v>
      </c>
      <c r="Y311" s="288">
        <f>'2014'!O68</f>
        <v>0</v>
      </c>
      <c r="Z311" s="288">
        <f>'2014'!P68</f>
        <v>0</v>
      </c>
      <c r="AA311" s="288">
        <f>'2014'!Q68</f>
        <v>0</v>
      </c>
      <c r="AB311" s="288">
        <f>'2014'!R68</f>
        <v>0</v>
      </c>
      <c r="AC311" s="288">
        <f>'2014'!S68</f>
        <v>0</v>
      </c>
      <c r="AD311" s="288">
        <f>'2014'!T68</f>
        <v>0</v>
      </c>
      <c r="AF311" s="288">
        <f t="shared" si="4"/>
        <v>1</v>
      </c>
    </row>
    <row r="312" spans="3:32" ht="45">
      <c r="C312" s="229" t="str">
        <f>'2014'!$B$3</f>
        <v>Georgia</v>
      </c>
      <c r="D312" s="229">
        <f>'Cover sheet'!$D$23</f>
        <v>2014</v>
      </c>
      <c r="E312" s="229">
        <f>'2014'!$B$4</f>
        <v>0</v>
      </c>
      <c r="F312" s="229">
        <f>'2014'!$B$7</f>
        <v>0</v>
      </c>
      <c r="G312" s="229">
        <f>'2014'!$B$8</f>
        <v>0</v>
      </c>
      <c r="H312" s="230">
        <f>'2014'!$B$9</f>
        <v>0</v>
      </c>
      <c r="I312" s="229">
        <f>'2014'!$B$10</f>
        <v>0</v>
      </c>
      <c r="K312" s="293" t="s">
        <v>897</v>
      </c>
      <c r="L312" s="241" t="s">
        <v>894</v>
      </c>
      <c r="M312" s="288">
        <f>'2014'!C69</f>
        <v>0</v>
      </c>
      <c r="N312" s="288">
        <f>'2014'!D69</f>
        <v>0</v>
      </c>
      <c r="O312" s="288">
        <f>'2014'!E69</f>
        <v>0</v>
      </c>
      <c r="P312" s="288">
        <f>'2014'!F69</f>
        <v>0</v>
      </c>
      <c r="Q312" s="288">
        <f>'2014'!G69</f>
        <v>0</v>
      </c>
      <c r="R312" s="288">
        <f>'2014'!H69</f>
        <v>0</v>
      </c>
      <c r="S312" s="288">
        <f>'2014'!I69</f>
        <v>0</v>
      </c>
      <c r="T312" s="288">
        <f>'2014'!J69</f>
        <v>0</v>
      </c>
      <c r="U312" s="288">
        <f>'2014'!K69</f>
        <v>0</v>
      </c>
      <c r="V312" s="288">
        <f>'2014'!L69</f>
        <v>0</v>
      </c>
      <c r="W312" s="288">
        <f>'2014'!M69</f>
        <v>0</v>
      </c>
      <c r="X312" s="288">
        <f>'2014'!N69</f>
        <v>0</v>
      </c>
      <c r="Y312" s="288">
        <f>'2014'!O69</f>
        <v>0</v>
      </c>
      <c r="Z312" s="288">
        <f>'2014'!P69</f>
        <v>0</v>
      </c>
      <c r="AA312" s="288">
        <f>'2014'!Q69</f>
        <v>0</v>
      </c>
      <c r="AB312" s="288">
        <f>'2014'!R69</f>
        <v>0</v>
      </c>
      <c r="AC312" s="288">
        <f>'2014'!S69</f>
        <v>0</v>
      </c>
      <c r="AD312" s="288">
        <f>'2014'!T69</f>
        <v>0</v>
      </c>
      <c r="AF312" s="288">
        <f t="shared" si="4"/>
        <v>1</v>
      </c>
    </row>
    <row r="313" spans="3:32" ht="30">
      <c r="C313" s="229" t="str">
        <f>'2014'!$B$3</f>
        <v>Georgia</v>
      </c>
      <c r="D313" s="229">
        <f>'Cover sheet'!$D$23</f>
        <v>2014</v>
      </c>
      <c r="E313" s="229">
        <f>'2014'!$B$4</f>
        <v>0</v>
      </c>
      <c r="F313" s="229">
        <f>'2014'!$B$7</f>
        <v>0</v>
      </c>
      <c r="G313" s="229">
        <f>'2014'!$B$8</f>
        <v>0</v>
      </c>
      <c r="H313" s="230">
        <f>'2014'!$B$9</f>
        <v>0</v>
      </c>
      <c r="I313" s="229">
        <f>'2014'!$B$10</f>
        <v>0</v>
      </c>
      <c r="K313" s="293" t="s">
        <v>842</v>
      </c>
      <c r="L313" s="241" t="s">
        <v>895</v>
      </c>
      <c r="M313" s="288">
        <f>'2014'!C70</f>
        <v>0</v>
      </c>
      <c r="N313" s="288">
        <f>'2014'!D70</f>
        <v>0</v>
      </c>
      <c r="O313" s="288">
        <f>'2014'!E70</f>
        <v>0</v>
      </c>
      <c r="P313" s="288">
        <f>'2014'!F70</f>
        <v>0</v>
      </c>
      <c r="Q313" s="288">
        <f>'2014'!G70</f>
        <v>0</v>
      </c>
      <c r="R313" s="288">
        <f>'2014'!H70</f>
        <v>0</v>
      </c>
      <c r="S313" s="288">
        <f>'2014'!I70</f>
        <v>0</v>
      </c>
      <c r="T313" s="288">
        <f>'2014'!J70</f>
        <v>0</v>
      </c>
      <c r="U313" s="288">
        <f>'2014'!K70</f>
        <v>0</v>
      </c>
      <c r="V313" s="288">
        <f>'2014'!L70</f>
        <v>0</v>
      </c>
      <c r="W313" s="288">
        <f>'2014'!M70</f>
        <v>0</v>
      </c>
      <c r="X313" s="288">
        <f>'2014'!N70</f>
        <v>0</v>
      </c>
      <c r="Y313" s="288">
        <f>'2014'!O70</f>
        <v>0</v>
      </c>
      <c r="Z313" s="288">
        <f>'2014'!P70</f>
        <v>0</v>
      </c>
      <c r="AA313" s="288">
        <f>'2014'!Q70</f>
        <v>0</v>
      </c>
      <c r="AB313" s="288">
        <f>'2014'!R70</f>
        <v>0</v>
      </c>
      <c r="AC313" s="288">
        <f>'2014'!S70</f>
        <v>0</v>
      </c>
      <c r="AD313" s="288">
        <f>'2014'!T70</f>
        <v>0</v>
      </c>
      <c r="AF313" s="288">
        <f t="shared" si="4"/>
        <v>1</v>
      </c>
    </row>
    <row r="314" spans="3:32" ht="30">
      <c r="C314" s="229" t="str">
        <f>'2014'!$B$3</f>
        <v>Georgia</v>
      </c>
      <c r="D314" s="229">
        <f>'Cover sheet'!$D$23</f>
        <v>2014</v>
      </c>
      <c r="E314" s="229">
        <f>'2014'!$B$4</f>
        <v>0</v>
      </c>
      <c r="F314" s="229">
        <f>'2014'!$B$7</f>
        <v>0</v>
      </c>
      <c r="G314" s="229">
        <f>'2014'!$B$8</f>
        <v>0</v>
      </c>
      <c r="H314" s="230">
        <f>'2014'!$B$9</f>
        <v>0</v>
      </c>
      <c r="I314" s="229">
        <f>'2014'!$B$10</f>
        <v>0</v>
      </c>
      <c r="K314" s="293" t="s">
        <v>843</v>
      </c>
      <c r="L314" s="241" t="s">
        <v>896</v>
      </c>
      <c r="M314" s="288">
        <f>'2014'!C71</f>
        <v>0</v>
      </c>
      <c r="N314" s="288">
        <f>'2014'!D71</f>
        <v>0</v>
      </c>
      <c r="O314" s="288">
        <f>'2014'!E71</f>
        <v>0</v>
      </c>
      <c r="P314" s="288">
        <f>'2014'!F71</f>
        <v>0</v>
      </c>
      <c r="Q314" s="288">
        <f>'2014'!G71</f>
        <v>0</v>
      </c>
      <c r="R314" s="288">
        <f>'2014'!H71</f>
        <v>0</v>
      </c>
      <c r="S314" s="288">
        <f>'2014'!I71</f>
        <v>0</v>
      </c>
      <c r="T314" s="288">
        <f>'2014'!J71</f>
        <v>0</v>
      </c>
      <c r="U314" s="288">
        <f>'2014'!K71</f>
        <v>0</v>
      </c>
      <c r="V314" s="288">
        <f>'2014'!L71</f>
        <v>0</v>
      </c>
      <c r="W314" s="288">
        <f>'2014'!M71</f>
        <v>0</v>
      </c>
      <c r="X314" s="288">
        <f>'2014'!N71</f>
        <v>0</v>
      </c>
      <c r="Y314" s="288">
        <f>'2014'!O71</f>
        <v>0</v>
      </c>
      <c r="Z314" s="288">
        <f>'2014'!P71</f>
        <v>0</v>
      </c>
      <c r="AA314" s="288">
        <f>'2014'!Q71</f>
        <v>0</v>
      </c>
      <c r="AB314" s="288">
        <f>'2014'!R71</f>
        <v>0</v>
      </c>
      <c r="AC314" s="288">
        <f>'2014'!S71</f>
        <v>0</v>
      </c>
      <c r="AD314" s="288">
        <f>'2014'!T71</f>
        <v>0</v>
      </c>
      <c r="AF314" s="288">
        <f t="shared" si="4"/>
        <v>1</v>
      </c>
    </row>
    <row r="315" spans="3:32" ht="90">
      <c r="C315" s="229" t="str">
        <f>'2014'!$B$3</f>
        <v>Georgia</v>
      </c>
      <c r="D315" s="229">
        <f>'Cover sheet'!$D$23</f>
        <v>2014</v>
      </c>
      <c r="E315" s="229">
        <f>'2014'!$B$4</f>
        <v>0</v>
      </c>
      <c r="F315" s="229">
        <f>'2014'!$B$7</f>
        <v>0</v>
      </c>
      <c r="G315" s="229">
        <f>'2014'!$B$8</f>
        <v>0</v>
      </c>
      <c r="H315" s="230">
        <f>'2014'!$B$9</f>
        <v>0</v>
      </c>
      <c r="I315" s="229">
        <f>'2014'!$B$10</f>
        <v>0</v>
      </c>
      <c r="K315" s="298" t="s">
        <v>1226</v>
      </c>
      <c r="L315" s="241">
        <v>3.6</v>
      </c>
      <c r="M315" s="288">
        <f>'2014'!C72</f>
        <v>0</v>
      </c>
      <c r="N315" s="288">
        <f>'2014'!D72</f>
        <v>0</v>
      </c>
      <c r="O315" s="288">
        <f>'2014'!E72</f>
        <v>0</v>
      </c>
      <c r="P315" s="288">
        <f>'2014'!F72</f>
        <v>0</v>
      </c>
      <c r="Q315" s="288">
        <f>'2014'!G72</f>
        <v>0</v>
      </c>
      <c r="R315" s="288">
        <f>'2014'!H72</f>
        <v>0</v>
      </c>
      <c r="S315" s="288">
        <f>'2014'!I72</f>
        <v>0</v>
      </c>
      <c r="T315" s="288">
        <f>'2014'!J72</f>
        <v>0</v>
      </c>
      <c r="U315" s="288">
        <f>'2014'!K72</f>
        <v>0</v>
      </c>
      <c r="V315" s="288">
        <f>'2014'!L72</f>
        <v>0</v>
      </c>
      <c r="W315" s="288">
        <f>'2014'!M72</f>
        <v>0</v>
      </c>
      <c r="X315" s="288">
        <f>'2014'!N72</f>
        <v>0</v>
      </c>
      <c r="Y315" s="288">
        <f>'2014'!O72</f>
        <v>0</v>
      </c>
      <c r="Z315" s="288">
        <f>'2014'!P72</f>
        <v>0</v>
      </c>
      <c r="AA315" s="288">
        <f>'2014'!Q72</f>
        <v>0</v>
      </c>
      <c r="AB315" s="288">
        <f>'2014'!R72</f>
        <v>0</v>
      </c>
      <c r="AC315" s="288">
        <f>'2014'!S72</f>
        <v>0</v>
      </c>
      <c r="AD315" s="288">
        <f>'2014'!T72</f>
        <v>0</v>
      </c>
      <c r="AF315" s="288">
        <f t="shared" si="4"/>
        <v>1</v>
      </c>
    </row>
    <row r="316" spans="3:32" ht="30">
      <c r="C316" s="229" t="str">
        <f>'2014'!$B$3</f>
        <v>Georgia</v>
      </c>
      <c r="D316" s="229">
        <f>'Cover sheet'!$D$23</f>
        <v>2014</v>
      </c>
      <c r="E316" s="229">
        <f>'2014'!$B$4</f>
        <v>0</v>
      </c>
      <c r="F316" s="229">
        <f>'2014'!$B$7</f>
        <v>0</v>
      </c>
      <c r="G316" s="229">
        <f>'2014'!$B$8</f>
        <v>0</v>
      </c>
      <c r="H316" s="230">
        <f>'2014'!$B$9</f>
        <v>0</v>
      </c>
      <c r="I316" s="229">
        <f>'2014'!$B$10</f>
        <v>0</v>
      </c>
      <c r="K316" s="293" t="s">
        <v>841</v>
      </c>
      <c r="L316" s="241" t="s">
        <v>898</v>
      </c>
      <c r="M316" s="288">
        <f>'2014'!C73</f>
        <v>0</v>
      </c>
      <c r="N316" s="288">
        <f>'2014'!D73</f>
        <v>0</v>
      </c>
      <c r="O316" s="288">
        <f>'2014'!E73</f>
        <v>0</v>
      </c>
      <c r="P316" s="288">
        <f>'2014'!F73</f>
        <v>0</v>
      </c>
      <c r="Q316" s="288">
        <f>'2014'!G73</f>
        <v>0</v>
      </c>
      <c r="R316" s="288">
        <f>'2014'!H73</f>
        <v>0</v>
      </c>
      <c r="S316" s="288">
        <f>'2014'!I73</f>
        <v>0</v>
      </c>
      <c r="T316" s="288">
        <f>'2014'!J73</f>
        <v>0</v>
      </c>
      <c r="U316" s="288">
        <f>'2014'!K73</f>
        <v>0</v>
      </c>
      <c r="V316" s="288">
        <f>'2014'!L73</f>
        <v>0</v>
      </c>
      <c r="W316" s="288">
        <f>'2014'!M73</f>
        <v>0</v>
      </c>
      <c r="X316" s="288">
        <f>'2014'!N73</f>
        <v>0</v>
      </c>
      <c r="Y316" s="288">
        <f>'2014'!O73</f>
        <v>0</v>
      </c>
      <c r="Z316" s="288">
        <f>'2014'!P73</f>
        <v>0</v>
      </c>
      <c r="AA316" s="288">
        <f>'2014'!Q73</f>
        <v>0</v>
      </c>
      <c r="AB316" s="288">
        <f>'2014'!R73</f>
        <v>0</v>
      </c>
      <c r="AC316" s="288">
        <f>'2014'!S73</f>
        <v>0</v>
      </c>
      <c r="AD316" s="288">
        <f>'2014'!T73</f>
        <v>0</v>
      </c>
      <c r="AF316" s="288">
        <f t="shared" si="4"/>
        <v>1</v>
      </c>
    </row>
    <row r="317" spans="3:32" ht="45">
      <c r="C317" s="229" t="str">
        <f>'2014'!$B$3</f>
        <v>Georgia</v>
      </c>
      <c r="D317" s="229">
        <f>'Cover sheet'!$D$23</f>
        <v>2014</v>
      </c>
      <c r="E317" s="229">
        <f>'2014'!$B$4</f>
        <v>0</v>
      </c>
      <c r="F317" s="229">
        <f>'2014'!$B$7</f>
        <v>0</v>
      </c>
      <c r="G317" s="229">
        <f>'2014'!$B$8</f>
        <v>0</v>
      </c>
      <c r="H317" s="230">
        <f>'2014'!$B$9</f>
        <v>0</v>
      </c>
      <c r="I317" s="229">
        <f>'2014'!$B$10</f>
        <v>0</v>
      </c>
      <c r="K317" s="293" t="s">
        <v>897</v>
      </c>
      <c r="L317" s="241" t="s">
        <v>899</v>
      </c>
      <c r="M317" s="288">
        <f>'2014'!C74</f>
        <v>0</v>
      </c>
      <c r="N317" s="288">
        <f>'2014'!D74</f>
        <v>0</v>
      </c>
      <c r="O317" s="288">
        <f>'2014'!E74</f>
        <v>0</v>
      </c>
      <c r="P317" s="288">
        <f>'2014'!F74</f>
        <v>0</v>
      </c>
      <c r="Q317" s="288">
        <f>'2014'!G74</f>
        <v>0</v>
      </c>
      <c r="R317" s="288">
        <f>'2014'!H74</f>
        <v>0</v>
      </c>
      <c r="S317" s="288">
        <f>'2014'!I74</f>
        <v>0</v>
      </c>
      <c r="T317" s="288">
        <f>'2014'!J74</f>
        <v>0</v>
      </c>
      <c r="U317" s="288">
        <f>'2014'!K74</f>
        <v>0</v>
      </c>
      <c r="V317" s="288">
        <f>'2014'!L74</f>
        <v>0</v>
      </c>
      <c r="W317" s="288">
        <f>'2014'!M74</f>
        <v>0</v>
      </c>
      <c r="X317" s="288">
        <f>'2014'!N74</f>
        <v>0</v>
      </c>
      <c r="Y317" s="288">
        <f>'2014'!O74</f>
        <v>0</v>
      </c>
      <c r="Z317" s="288">
        <f>'2014'!P74</f>
        <v>0</v>
      </c>
      <c r="AA317" s="288">
        <f>'2014'!Q74</f>
        <v>0</v>
      </c>
      <c r="AB317" s="288">
        <f>'2014'!R74</f>
        <v>0</v>
      </c>
      <c r="AC317" s="288">
        <f>'2014'!S74</f>
        <v>0</v>
      </c>
      <c r="AD317" s="288">
        <f>'2014'!T74</f>
        <v>0</v>
      </c>
      <c r="AF317" s="288">
        <f t="shared" si="4"/>
        <v>1</v>
      </c>
    </row>
    <row r="318" spans="3:32" ht="30">
      <c r="C318" s="229" t="str">
        <f>'2014'!$B$3</f>
        <v>Georgia</v>
      </c>
      <c r="D318" s="229">
        <f>'Cover sheet'!$D$23</f>
        <v>2014</v>
      </c>
      <c r="E318" s="229">
        <f>'2014'!$B$4</f>
        <v>0</v>
      </c>
      <c r="F318" s="229">
        <f>'2014'!$B$7</f>
        <v>0</v>
      </c>
      <c r="G318" s="229">
        <f>'2014'!$B$8</f>
        <v>0</v>
      </c>
      <c r="H318" s="230">
        <f>'2014'!$B$9</f>
        <v>0</v>
      </c>
      <c r="I318" s="229">
        <f>'2014'!$B$10</f>
        <v>0</v>
      </c>
      <c r="K318" s="293" t="s">
        <v>842</v>
      </c>
      <c r="L318" s="241" t="s">
        <v>900</v>
      </c>
      <c r="M318" s="288">
        <f>'2014'!C75</f>
        <v>0</v>
      </c>
      <c r="N318" s="288">
        <f>'2014'!D75</f>
        <v>0</v>
      </c>
      <c r="O318" s="288">
        <f>'2014'!E75</f>
        <v>0</v>
      </c>
      <c r="P318" s="288">
        <f>'2014'!F75</f>
        <v>0</v>
      </c>
      <c r="Q318" s="288">
        <f>'2014'!G75</f>
        <v>0</v>
      </c>
      <c r="R318" s="288">
        <f>'2014'!H75</f>
        <v>0</v>
      </c>
      <c r="S318" s="288">
        <f>'2014'!I75</f>
        <v>0</v>
      </c>
      <c r="T318" s="288">
        <f>'2014'!J75</f>
        <v>0</v>
      </c>
      <c r="U318" s="288">
        <f>'2014'!K75</f>
        <v>0</v>
      </c>
      <c r="V318" s="288">
        <f>'2014'!L75</f>
        <v>0</v>
      </c>
      <c r="W318" s="288">
        <f>'2014'!M75</f>
        <v>0</v>
      </c>
      <c r="X318" s="288">
        <f>'2014'!N75</f>
        <v>0</v>
      </c>
      <c r="Y318" s="288">
        <f>'2014'!O75</f>
        <v>0</v>
      </c>
      <c r="Z318" s="288">
        <f>'2014'!P75</f>
        <v>0</v>
      </c>
      <c r="AA318" s="288">
        <f>'2014'!Q75</f>
        <v>0</v>
      </c>
      <c r="AB318" s="288">
        <f>'2014'!R75</f>
        <v>0</v>
      </c>
      <c r="AC318" s="288">
        <f>'2014'!S75</f>
        <v>0</v>
      </c>
      <c r="AD318" s="288">
        <f>'2014'!T75</f>
        <v>0</v>
      </c>
      <c r="AF318" s="288">
        <f t="shared" si="4"/>
        <v>1</v>
      </c>
    </row>
    <row r="319" spans="3:32" ht="30">
      <c r="C319" s="229" t="str">
        <f>'2014'!$B$3</f>
        <v>Georgia</v>
      </c>
      <c r="D319" s="229">
        <f>'Cover sheet'!$D$23</f>
        <v>2014</v>
      </c>
      <c r="E319" s="229">
        <f>'2014'!$B$4</f>
        <v>0</v>
      </c>
      <c r="F319" s="229">
        <f>'2014'!$B$7</f>
        <v>0</v>
      </c>
      <c r="G319" s="229">
        <f>'2014'!$B$8</f>
        <v>0</v>
      </c>
      <c r="H319" s="230">
        <f>'2014'!$B$9</f>
        <v>0</v>
      </c>
      <c r="I319" s="229">
        <f>'2014'!$B$10</f>
        <v>0</v>
      </c>
      <c r="K319" s="293" t="s">
        <v>843</v>
      </c>
      <c r="L319" s="241" t="s">
        <v>901</v>
      </c>
      <c r="M319" s="288">
        <f>'2014'!C76</f>
        <v>0</v>
      </c>
      <c r="N319" s="288">
        <f>'2014'!D76</f>
        <v>0</v>
      </c>
      <c r="O319" s="288">
        <f>'2014'!E76</f>
        <v>0</v>
      </c>
      <c r="P319" s="288">
        <f>'2014'!F76</f>
        <v>0</v>
      </c>
      <c r="Q319" s="288">
        <f>'2014'!G76</f>
        <v>0</v>
      </c>
      <c r="R319" s="288">
        <f>'2014'!H76</f>
        <v>0</v>
      </c>
      <c r="S319" s="288">
        <f>'2014'!I76</f>
        <v>0</v>
      </c>
      <c r="T319" s="288">
        <f>'2014'!J76</f>
        <v>0</v>
      </c>
      <c r="U319" s="288">
        <f>'2014'!K76</f>
        <v>0</v>
      </c>
      <c r="V319" s="288">
        <f>'2014'!L76</f>
        <v>0</v>
      </c>
      <c r="W319" s="288">
        <f>'2014'!M76</f>
        <v>0</v>
      </c>
      <c r="X319" s="288">
        <f>'2014'!N76</f>
        <v>0</v>
      </c>
      <c r="Y319" s="288">
        <f>'2014'!O76</f>
        <v>0</v>
      </c>
      <c r="Z319" s="288">
        <f>'2014'!P76</f>
        <v>0</v>
      </c>
      <c r="AA319" s="288">
        <f>'2014'!Q76</f>
        <v>0</v>
      </c>
      <c r="AB319" s="288">
        <f>'2014'!R76</f>
        <v>0</v>
      </c>
      <c r="AC319" s="288">
        <f>'2014'!S76</f>
        <v>0</v>
      </c>
      <c r="AD319" s="288">
        <f>'2014'!T76</f>
        <v>0</v>
      </c>
      <c r="AF319" s="288">
        <f t="shared" si="4"/>
        <v>1</v>
      </c>
    </row>
    <row r="320" spans="3:32" ht="105">
      <c r="C320" s="229" t="str">
        <f>'2014'!$B$3</f>
        <v>Georgia</v>
      </c>
      <c r="D320" s="229">
        <f>'Cover sheet'!$D$23</f>
        <v>2014</v>
      </c>
      <c r="E320" s="229">
        <f>'2014'!$B$4</f>
        <v>0</v>
      </c>
      <c r="F320" s="229">
        <f>'2014'!$B$7</f>
        <v>0</v>
      </c>
      <c r="G320" s="229">
        <f>'2014'!$B$8</f>
        <v>0</v>
      </c>
      <c r="H320" s="230">
        <f>'2014'!$B$9</f>
        <v>0</v>
      </c>
      <c r="I320" s="229">
        <f>'2014'!$B$10</f>
        <v>0</v>
      </c>
      <c r="K320" s="298" t="s">
        <v>751</v>
      </c>
      <c r="L320" s="241">
        <v>3.7</v>
      </c>
      <c r="M320" s="288">
        <f>'2014'!C77</f>
        <v>0</v>
      </c>
      <c r="N320" s="288">
        <f>'2014'!D77</f>
        <v>0</v>
      </c>
      <c r="O320" s="288">
        <f>'2014'!E77</f>
        <v>0</v>
      </c>
      <c r="P320" s="288">
        <f>'2014'!F77</f>
        <v>0</v>
      </c>
      <c r="Q320" s="288">
        <f>'2014'!G77</f>
        <v>0</v>
      </c>
      <c r="R320" s="288">
        <f>'2014'!H77</f>
        <v>0</v>
      </c>
      <c r="S320" s="288">
        <f>'2014'!I77</f>
        <v>0</v>
      </c>
      <c r="T320" s="288">
        <f>'2014'!J77</f>
        <v>0</v>
      </c>
      <c r="U320" s="288">
        <f>'2014'!K77</f>
        <v>0</v>
      </c>
      <c r="V320" s="288">
        <f>'2014'!L77</f>
        <v>0</v>
      </c>
      <c r="W320" s="288">
        <f>'2014'!M77</f>
        <v>0</v>
      </c>
      <c r="X320" s="288">
        <f>'2014'!N77</f>
        <v>0</v>
      </c>
      <c r="Y320" s="288">
        <f>'2014'!O77</f>
        <v>0</v>
      </c>
      <c r="Z320" s="288">
        <f>'2014'!P77</f>
        <v>0</v>
      </c>
      <c r="AA320" s="288">
        <f>'2014'!Q77</f>
        <v>0</v>
      </c>
      <c r="AB320" s="288">
        <f>'2014'!R77</f>
        <v>0</v>
      </c>
      <c r="AC320" s="288">
        <f>'2014'!S77</f>
        <v>0</v>
      </c>
      <c r="AD320" s="288">
        <f>'2014'!T77</f>
        <v>0</v>
      </c>
      <c r="AF320" s="288">
        <f t="shared" si="4"/>
        <v>1</v>
      </c>
    </row>
    <row r="321" spans="3:32" ht="135">
      <c r="C321" s="229" t="str">
        <f>'2014'!$B$3</f>
        <v>Georgia</v>
      </c>
      <c r="D321" s="229">
        <f>'Cover sheet'!$D$23</f>
        <v>2014</v>
      </c>
      <c r="E321" s="229">
        <f>'2014'!$B$4</f>
        <v>0</v>
      </c>
      <c r="F321" s="229">
        <f>'2014'!$B$7</f>
        <v>0</v>
      </c>
      <c r="G321" s="229">
        <f>'2014'!$B$8</f>
        <v>0</v>
      </c>
      <c r="H321" s="230">
        <f>'2014'!$B$9</f>
        <v>0</v>
      </c>
      <c r="I321" s="229">
        <f>'2014'!$B$10</f>
        <v>0</v>
      </c>
      <c r="K321" s="293" t="s">
        <v>1231</v>
      </c>
      <c r="L321" s="241" t="s">
        <v>902</v>
      </c>
      <c r="M321" s="288">
        <f>'2014'!C78</f>
        <v>0</v>
      </c>
      <c r="N321" s="288">
        <f>'2014'!D78</f>
        <v>0</v>
      </c>
      <c r="O321" s="288">
        <f>'2014'!E78</f>
        <v>0</v>
      </c>
      <c r="P321" s="288">
        <f>'2014'!F78</f>
        <v>0</v>
      </c>
      <c r="Q321" s="288">
        <f>'2014'!G78</f>
        <v>0</v>
      </c>
      <c r="R321" s="288">
        <f>'2014'!H78</f>
        <v>0</v>
      </c>
      <c r="S321" s="288">
        <f>'2014'!I78</f>
        <v>0</v>
      </c>
      <c r="T321" s="288">
        <f>'2014'!J78</f>
        <v>0</v>
      </c>
      <c r="U321" s="288">
        <f>'2014'!K78</f>
        <v>0</v>
      </c>
      <c r="V321" s="288">
        <f>'2014'!L78</f>
        <v>0</v>
      </c>
      <c r="W321" s="288">
        <f>'2014'!M78</f>
        <v>0</v>
      </c>
      <c r="X321" s="288">
        <f>'2014'!N78</f>
        <v>0</v>
      </c>
      <c r="Y321" s="288">
        <f>'2014'!O78</f>
        <v>0</v>
      </c>
      <c r="Z321" s="288">
        <f>'2014'!P78</f>
        <v>0</v>
      </c>
      <c r="AA321" s="288">
        <f>'2014'!Q78</f>
        <v>0</v>
      </c>
      <c r="AB321" s="288">
        <f>'2014'!R78</f>
        <v>0</v>
      </c>
      <c r="AC321" s="288">
        <f>'2014'!S78</f>
        <v>0</v>
      </c>
      <c r="AD321" s="288">
        <f>'2014'!T78</f>
        <v>0</v>
      </c>
      <c r="AF321" s="288">
        <f t="shared" si="4"/>
        <v>1</v>
      </c>
    </row>
    <row r="322" spans="3:32" ht="30">
      <c r="C322" s="229" t="str">
        <f>'2014'!$B$3</f>
        <v>Georgia</v>
      </c>
      <c r="D322" s="229">
        <f>'Cover sheet'!$D$23</f>
        <v>2014</v>
      </c>
      <c r="E322" s="229">
        <f>'2014'!$B$4</f>
        <v>0</v>
      </c>
      <c r="F322" s="229">
        <f>'2014'!$B$7</f>
        <v>0</v>
      </c>
      <c r="G322" s="229">
        <f>'2014'!$B$8</f>
        <v>0</v>
      </c>
      <c r="H322" s="230">
        <f>'2014'!$B$9</f>
        <v>0</v>
      </c>
      <c r="I322" s="229">
        <f>'2014'!$B$10</f>
        <v>0</v>
      </c>
      <c r="K322" s="293" t="s">
        <v>905</v>
      </c>
      <c r="L322" s="241" t="s">
        <v>903</v>
      </c>
      <c r="M322" s="288">
        <f>'2014'!C79</f>
        <v>0</v>
      </c>
      <c r="N322" s="288">
        <f>'2014'!D79</f>
        <v>0</v>
      </c>
      <c r="O322" s="288">
        <f>'2014'!E79</f>
        <v>0</v>
      </c>
      <c r="P322" s="288">
        <f>'2014'!F79</f>
        <v>0</v>
      </c>
      <c r="Q322" s="288">
        <f>'2014'!G79</f>
        <v>0</v>
      </c>
      <c r="R322" s="288">
        <f>'2014'!H79</f>
        <v>0</v>
      </c>
      <c r="S322" s="288">
        <f>'2014'!I79</f>
        <v>0</v>
      </c>
      <c r="T322" s="288">
        <f>'2014'!J79</f>
        <v>0</v>
      </c>
      <c r="U322" s="288">
        <f>'2014'!K79</f>
        <v>0</v>
      </c>
      <c r="V322" s="288">
        <f>'2014'!L79</f>
        <v>0</v>
      </c>
      <c r="W322" s="288">
        <f>'2014'!M79</f>
        <v>0</v>
      </c>
      <c r="X322" s="288">
        <f>'2014'!N79</f>
        <v>0</v>
      </c>
      <c r="Y322" s="288">
        <f>'2014'!O79</f>
        <v>0</v>
      </c>
      <c r="Z322" s="288">
        <f>'2014'!P79</f>
        <v>0</v>
      </c>
      <c r="AA322" s="288">
        <f>'2014'!Q79</f>
        <v>0</v>
      </c>
      <c r="AB322" s="288">
        <f>'2014'!R79</f>
        <v>0</v>
      </c>
      <c r="AC322" s="288">
        <f>'2014'!S79</f>
        <v>0</v>
      </c>
      <c r="AD322" s="288">
        <f>'2014'!T79</f>
        <v>0</v>
      </c>
      <c r="AF322" s="288">
        <f t="shared" si="4"/>
        <v>1</v>
      </c>
    </row>
    <row r="323" spans="3:32" ht="30">
      <c r="C323" s="229" t="str">
        <f>'2014'!$B$3</f>
        <v>Georgia</v>
      </c>
      <c r="D323" s="229">
        <f>'Cover sheet'!$D$23</f>
        <v>2014</v>
      </c>
      <c r="E323" s="229">
        <f>'2014'!$B$4</f>
        <v>0</v>
      </c>
      <c r="F323" s="229">
        <f>'2014'!$B$7</f>
        <v>0</v>
      </c>
      <c r="G323" s="229">
        <f>'2014'!$B$8</f>
        <v>0</v>
      </c>
      <c r="H323" s="230">
        <f>'2014'!$B$9</f>
        <v>0</v>
      </c>
      <c r="I323" s="229">
        <f>'2014'!$B$10</f>
        <v>0</v>
      </c>
      <c r="K323" s="293" t="s">
        <v>841</v>
      </c>
      <c r="L323" s="241" t="s">
        <v>904</v>
      </c>
      <c r="M323" s="288">
        <f>'2014'!C80</f>
        <v>0</v>
      </c>
      <c r="N323" s="288">
        <f>'2014'!D80</f>
        <v>0</v>
      </c>
      <c r="O323" s="288">
        <f>'2014'!E80</f>
        <v>0</v>
      </c>
      <c r="P323" s="288">
        <f>'2014'!F80</f>
        <v>0</v>
      </c>
      <c r="Q323" s="288">
        <f>'2014'!G80</f>
        <v>0</v>
      </c>
      <c r="R323" s="288">
        <f>'2014'!H80</f>
        <v>0</v>
      </c>
      <c r="S323" s="288">
        <f>'2014'!I80</f>
        <v>0</v>
      </c>
      <c r="T323" s="288">
        <f>'2014'!J80</f>
        <v>0</v>
      </c>
      <c r="U323" s="288">
        <f>'2014'!K80</f>
        <v>0</v>
      </c>
      <c r="V323" s="288">
        <f>'2014'!L80</f>
        <v>0</v>
      </c>
      <c r="W323" s="288">
        <f>'2014'!M80</f>
        <v>0</v>
      </c>
      <c r="X323" s="288">
        <f>'2014'!N80</f>
        <v>0</v>
      </c>
      <c r="Y323" s="288">
        <f>'2014'!O80</f>
        <v>0</v>
      </c>
      <c r="Z323" s="288">
        <f>'2014'!P80</f>
        <v>0</v>
      </c>
      <c r="AA323" s="288">
        <f>'2014'!Q80</f>
        <v>0</v>
      </c>
      <c r="AB323" s="288">
        <f>'2014'!R80</f>
        <v>0</v>
      </c>
      <c r="AC323" s="288">
        <f>'2014'!S80</f>
        <v>0</v>
      </c>
      <c r="AD323" s="288">
        <f>'2014'!T80</f>
        <v>0</v>
      </c>
      <c r="AF323" s="288">
        <f t="shared" si="4"/>
        <v>1</v>
      </c>
    </row>
    <row r="324" spans="3:32" ht="45">
      <c r="C324" s="229" t="str">
        <f>'2014'!$B$3</f>
        <v>Georgia</v>
      </c>
      <c r="D324" s="229">
        <f>'Cover sheet'!$D$23</f>
        <v>2014</v>
      </c>
      <c r="E324" s="229">
        <f>'2014'!$B$4</f>
        <v>0</v>
      </c>
      <c r="F324" s="229">
        <f>'2014'!$B$7</f>
        <v>0</v>
      </c>
      <c r="G324" s="229">
        <f>'2014'!$B$8</f>
        <v>0</v>
      </c>
      <c r="H324" s="230">
        <f>'2014'!$B$9</f>
        <v>0</v>
      </c>
      <c r="I324" s="229">
        <f>'2014'!$B$10</f>
        <v>0</v>
      </c>
      <c r="K324" s="293" t="s">
        <v>897</v>
      </c>
      <c r="L324" s="241" t="s">
        <v>906</v>
      </c>
      <c r="M324" s="288">
        <f>'2014'!C81</f>
        <v>0</v>
      </c>
      <c r="N324" s="288">
        <f>'2014'!D81</f>
        <v>0</v>
      </c>
      <c r="O324" s="288">
        <f>'2014'!E81</f>
        <v>0</v>
      </c>
      <c r="P324" s="288">
        <f>'2014'!F81</f>
        <v>0</v>
      </c>
      <c r="Q324" s="288">
        <f>'2014'!G81</f>
        <v>0</v>
      </c>
      <c r="R324" s="288">
        <f>'2014'!H81</f>
        <v>0</v>
      </c>
      <c r="S324" s="288">
        <f>'2014'!I81</f>
        <v>0</v>
      </c>
      <c r="T324" s="288">
        <f>'2014'!J81</f>
        <v>0</v>
      </c>
      <c r="U324" s="288">
        <f>'2014'!K81</f>
        <v>0</v>
      </c>
      <c r="V324" s="288">
        <f>'2014'!L81</f>
        <v>0</v>
      </c>
      <c r="W324" s="288">
        <f>'2014'!M81</f>
        <v>0</v>
      </c>
      <c r="X324" s="288">
        <f>'2014'!N81</f>
        <v>0</v>
      </c>
      <c r="Y324" s="288">
        <f>'2014'!O81</f>
        <v>0</v>
      </c>
      <c r="Z324" s="288">
        <f>'2014'!P81</f>
        <v>0</v>
      </c>
      <c r="AA324" s="288">
        <f>'2014'!Q81</f>
        <v>0</v>
      </c>
      <c r="AB324" s="288">
        <f>'2014'!R81</f>
        <v>0</v>
      </c>
      <c r="AC324" s="288">
        <f>'2014'!S81</f>
        <v>0</v>
      </c>
      <c r="AD324" s="288">
        <f>'2014'!T81</f>
        <v>0</v>
      </c>
      <c r="AF324" s="288">
        <f t="shared" si="4"/>
        <v>1</v>
      </c>
    </row>
    <row r="325" spans="3:32" ht="30">
      <c r="C325" s="229" t="str">
        <f>'2014'!$B$3</f>
        <v>Georgia</v>
      </c>
      <c r="D325" s="229">
        <f>'Cover sheet'!$D$23</f>
        <v>2014</v>
      </c>
      <c r="E325" s="229">
        <f>'2014'!$B$4</f>
        <v>0</v>
      </c>
      <c r="F325" s="229">
        <f>'2014'!$B$7</f>
        <v>0</v>
      </c>
      <c r="G325" s="229">
        <f>'2014'!$B$8</f>
        <v>0</v>
      </c>
      <c r="H325" s="230">
        <f>'2014'!$B$9</f>
        <v>0</v>
      </c>
      <c r="I325" s="229">
        <f>'2014'!$B$10</f>
        <v>0</v>
      </c>
      <c r="K325" s="293" t="s">
        <v>842</v>
      </c>
      <c r="L325" s="241" t="s">
        <v>907</v>
      </c>
      <c r="M325" s="288">
        <f>'2014'!C82</f>
        <v>0</v>
      </c>
      <c r="N325" s="288">
        <f>'2014'!D82</f>
        <v>0</v>
      </c>
      <c r="O325" s="288">
        <f>'2014'!E82</f>
        <v>0</v>
      </c>
      <c r="P325" s="288">
        <f>'2014'!F82</f>
        <v>0</v>
      </c>
      <c r="Q325" s="288">
        <f>'2014'!G82</f>
        <v>0</v>
      </c>
      <c r="R325" s="288">
        <f>'2014'!H82</f>
        <v>0</v>
      </c>
      <c r="S325" s="288">
        <f>'2014'!I82</f>
        <v>0</v>
      </c>
      <c r="T325" s="288">
        <f>'2014'!J82</f>
        <v>0</v>
      </c>
      <c r="U325" s="288">
        <f>'2014'!K82</f>
        <v>0</v>
      </c>
      <c r="V325" s="288">
        <f>'2014'!L82</f>
        <v>0</v>
      </c>
      <c r="W325" s="288">
        <f>'2014'!M82</f>
        <v>0</v>
      </c>
      <c r="X325" s="288">
        <f>'2014'!N82</f>
        <v>0</v>
      </c>
      <c r="Y325" s="288">
        <f>'2014'!O82</f>
        <v>0</v>
      </c>
      <c r="Z325" s="288">
        <f>'2014'!P82</f>
        <v>0</v>
      </c>
      <c r="AA325" s="288">
        <f>'2014'!Q82</f>
        <v>0</v>
      </c>
      <c r="AB325" s="288">
        <f>'2014'!R82</f>
        <v>0</v>
      </c>
      <c r="AC325" s="288">
        <f>'2014'!S82</f>
        <v>0</v>
      </c>
      <c r="AD325" s="288">
        <f>'2014'!T82</f>
        <v>0</v>
      </c>
      <c r="AF325" s="288">
        <f t="shared" si="4"/>
        <v>1</v>
      </c>
    </row>
    <row r="326" spans="3:32" ht="30">
      <c r="C326" s="229" t="str">
        <f>'2014'!$B$3</f>
        <v>Georgia</v>
      </c>
      <c r="D326" s="229">
        <f>'Cover sheet'!$D$23</f>
        <v>2014</v>
      </c>
      <c r="E326" s="229">
        <f>'2014'!$B$4</f>
        <v>0</v>
      </c>
      <c r="F326" s="229">
        <f>'2014'!$B$7</f>
        <v>0</v>
      </c>
      <c r="G326" s="229">
        <f>'2014'!$B$8</f>
        <v>0</v>
      </c>
      <c r="H326" s="230">
        <f>'2014'!$B$9</f>
        <v>0</v>
      </c>
      <c r="I326" s="229">
        <f>'2014'!$B$10</f>
        <v>0</v>
      </c>
      <c r="K326" s="293" t="s">
        <v>843</v>
      </c>
      <c r="L326" s="241" t="s">
        <v>908</v>
      </c>
      <c r="M326" s="288">
        <f>'2014'!C83</f>
        <v>0</v>
      </c>
      <c r="N326" s="288">
        <f>'2014'!D83</f>
        <v>0</v>
      </c>
      <c r="O326" s="288">
        <f>'2014'!E83</f>
        <v>0</v>
      </c>
      <c r="P326" s="288">
        <f>'2014'!F83</f>
        <v>0</v>
      </c>
      <c r="Q326" s="288">
        <f>'2014'!G83</f>
        <v>0</v>
      </c>
      <c r="R326" s="288">
        <f>'2014'!H83</f>
        <v>0</v>
      </c>
      <c r="S326" s="288">
        <f>'2014'!I83</f>
        <v>0</v>
      </c>
      <c r="T326" s="288">
        <f>'2014'!J83</f>
        <v>0</v>
      </c>
      <c r="U326" s="288">
        <f>'2014'!K83</f>
        <v>0</v>
      </c>
      <c r="V326" s="288">
        <f>'2014'!L83</f>
        <v>0</v>
      </c>
      <c r="W326" s="288">
        <f>'2014'!M83</f>
        <v>0</v>
      </c>
      <c r="X326" s="288">
        <f>'2014'!N83</f>
        <v>0</v>
      </c>
      <c r="Y326" s="288">
        <f>'2014'!O83</f>
        <v>0</v>
      </c>
      <c r="Z326" s="288">
        <f>'2014'!P83</f>
        <v>0</v>
      </c>
      <c r="AA326" s="288">
        <f>'2014'!Q83</f>
        <v>0</v>
      </c>
      <c r="AB326" s="288">
        <f>'2014'!R83</f>
        <v>0</v>
      </c>
      <c r="AC326" s="288">
        <f>'2014'!S83</f>
        <v>0</v>
      </c>
      <c r="AD326" s="288">
        <f>'2014'!T83</f>
        <v>0</v>
      </c>
      <c r="AF326" s="288">
        <f t="shared" si="4"/>
        <v>1</v>
      </c>
    </row>
    <row r="327" spans="3:32" ht="30">
      <c r="C327" s="229" t="str">
        <f>'2014'!$B$3</f>
        <v>Georgia</v>
      </c>
      <c r="D327" s="229">
        <f>'Cover sheet'!$D$23</f>
        <v>2014</v>
      </c>
      <c r="E327" s="229">
        <f>'2014'!$B$4</f>
        <v>0</v>
      </c>
      <c r="F327" s="229">
        <f>'2014'!$B$7</f>
        <v>0</v>
      </c>
      <c r="G327" s="229">
        <f>'2014'!$B$8</f>
        <v>0</v>
      </c>
      <c r="H327" s="230">
        <f>'2014'!$B$9</f>
        <v>0</v>
      </c>
      <c r="I327" s="229">
        <f>'2014'!$B$10</f>
        <v>0</v>
      </c>
      <c r="K327" s="293" t="s">
        <v>1232</v>
      </c>
      <c r="L327" s="241" t="s">
        <v>909</v>
      </c>
      <c r="M327" s="288">
        <f>'2014'!C84</f>
        <v>0</v>
      </c>
      <c r="N327" s="288">
        <f>'2014'!D84</f>
        <v>0</v>
      </c>
      <c r="O327" s="288">
        <f>'2014'!E84</f>
        <v>0</v>
      </c>
      <c r="P327" s="288">
        <f>'2014'!F84</f>
        <v>0</v>
      </c>
      <c r="Q327" s="288">
        <f>'2014'!G84</f>
        <v>0</v>
      </c>
      <c r="R327" s="288">
        <f>'2014'!H84</f>
        <v>0</v>
      </c>
      <c r="S327" s="288">
        <f>'2014'!I84</f>
        <v>0</v>
      </c>
      <c r="T327" s="288">
        <f>'2014'!J84</f>
        <v>0</v>
      </c>
      <c r="U327" s="288">
        <f>'2014'!K84</f>
        <v>0</v>
      </c>
      <c r="V327" s="288">
        <f>'2014'!L84</f>
        <v>0</v>
      </c>
      <c r="W327" s="288">
        <f>'2014'!M84</f>
        <v>0</v>
      </c>
      <c r="X327" s="288">
        <f>'2014'!N84</f>
        <v>0</v>
      </c>
      <c r="Y327" s="288">
        <f>'2014'!O84</f>
        <v>0</v>
      </c>
      <c r="Z327" s="288">
        <f>'2014'!P84</f>
        <v>0</v>
      </c>
      <c r="AA327" s="288">
        <f>'2014'!Q84</f>
        <v>0</v>
      </c>
      <c r="AB327" s="288">
        <f>'2014'!R84</f>
        <v>0</v>
      </c>
      <c r="AC327" s="288">
        <f>'2014'!S84</f>
        <v>0</v>
      </c>
      <c r="AD327" s="288">
        <f>'2014'!T84</f>
        <v>0</v>
      </c>
      <c r="AF327" s="288">
        <f t="shared" ref="AF327:AF390" si="5">IF((Q327+V327+AC327)=AD327,1,0)</f>
        <v>1</v>
      </c>
    </row>
    <row r="328" spans="3:32" ht="60">
      <c r="C328" s="229" t="str">
        <f>'2014'!$B$3</f>
        <v>Georgia</v>
      </c>
      <c r="D328" s="229">
        <f>'Cover sheet'!$D$23</f>
        <v>2014</v>
      </c>
      <c r="E328" s="229">
        <f>'2014'!$B$4</f>
        <v>0</v>
      </c>
      <c r="F328" s="229">
        <f>'2014'!$B$7</f>
        <v>0</v>
      </c>
      <c r="G328" s="229">
        <f>'2014'!$B$8</f>
        <v>0</v>
      </c>
      <c r="H328" s="230">
        <f>'2014'!$B$9</f>
        <v>0</v>
      </c>
      <c r="I328" s="229">
        <f>'2014'!$B$10</f>
        <v>0</v>
      </c>
      <c r="K328" s="293" t="s">
        <v>914</v>
      </c>
      <c r="L328" s="241" t="s">
        <v>910</v>
      </c>
      <c r="M328" s="288">
        <f>'2014'!C85</f>
        <v>0</v>
      </c>
      <c r="N328" s="288">
        <f>'2014'!D85</f>
        <v>0</v>
      </c>
      <c r="O328" s="288">
        <f>'2014'!E85</f>
        <v>0</v>
      </c>
      <c r="P328" s="288">
        <f>'2014'!F85</f>
        <v>0</v>
      </c>
      <c r="Q328" s="288">
        <f>'2014'!G85</f>
        <v>0</v>
      </c>
      <c r="R328" s="288">
        <f>'2014'!H85</f>
        <v>0</v>
      </c>
      <c r="S328" s="288">
        <f>'2014'!I85</f>
        <v>0</v>
      </c>
      <c r="T328" s="288">
        <f>'2014'!J85</f>
        <v>0</v>
      </c>
      <c r="U328" s="288">
        <f>'2014'!K85</f>
        <v>0</v>
      </c>
      <c r="V328" s="288">
        <f>'2014'!L85</f>
        <v>0</v>
      </c>
      <c r="W328" s="288">
        <f>'2014'!M85</f>
        <v>0</v>
      </c>
      <c r="X328" s="288">
        <f>'2014'!N85</f>
        <v>0</v>
      </c>
      <c r="Y328" s="288">
        <f>'2014'!O85</f>
        <v>0</v>
      </c>
      <c r="Z328" s="288">
        <f>'2014'!P85</f>
        <v>0</v>
      </c>
      <c r="AA328" s="288">
        <f>'2014'!Q85</f>
        <v>0</v>
      </c>
      <c r="AB328" s="288">
        <f>'2014'!R85</f>
        <v>0</v>
      </c>
      <c r="AC328" s="288">
        <f>'2014'!S85</f>
        <v>0</v>
      </c>
      <c r="AD328" s="288">
        <f>'2014'!T85</f>
        <v>0</v>
      </c>
      <c r="AF328" s="288">
        <f t="shared" si="5"/>
        <v>1</v>
      </c>
    </row>
    <row r="329" spans="3:32" ht="30">
      <c r="C329" s="229" t="str">
        <f>'2014'!$B$3</f>
        <v>Georgia</v>
      </c>
      <c r="D329" s="229">
        <f>'Cover sheet'!$D$23</f>
        <v>2014</v>
      </c>
      <c r="E329" s="229">
        <f>'2014'!$B$4</f>
        <v>0</v>
      </c>
      <c r="F329" s="229">
        <f>'2014'!$B$7</f>
        <v>0</v>
      </c>
      <c r="G329" s="229">
        <f>'2014'!$B$8</f>
        <v>0</v>
      </c>
      <c r="H329" s="230">
        <f>'2014'!$B$9</f>
        <v>0</v>
      </c>
      <c r="I329" s="229">
        <f>'2014'!$B$10</f>
        <v>0</v>
      </c>
      <c r="K329" s="293" t="s">
        <v>842</v>
      </c>
      <c r="L329" s="241" t="s">
        <v>911</v>
      </c>
      <c r="M329" s="288">
        <f>'2014'!C86</f>
        <v>0</v>
      </c>
      <c r="N329" s="288">
        <f>'2014'!D86</f>
        <v>0</v>
      </c>
      <c r="O329" s="288">
        <f>'2014'!E86</f>
        <v>0</v>
      </c>
      <c r="P329" s="288">
        <f>'2014'!F86</f>
        <v>0</v>
      </c>
      <c r="Q329" s="288">
        <f>'2014'!G86</f>
        <v>0</v>
      </c>
      <c r="R329" s="288">
        <f>'2014'!H86</f>
        <v>0</v>
      </c>
      <c r="S329" s="288">
        <f>'2014'!I86</f>
        <v>0</v>
      </c>
      <c r="T329" s="288">
        <f>'2014'!J86</f>
        <v>0</v>
      </c>
      <c r="U329" s="288">
        <f>'2014'!K86</f>
        <v>0</v>
      </c>
      <c r="V329" s="288">
        <f>'2014'!L86</f>
        <v>0</v>
      </c>
      <c r="W329" s="288">
        <f>'2014'!M86</f>
        <v>0</v>
      </c>
      <c r="X329" s="288">
        <f>'2014'!N86</f>
        <v>0</v>
      </c>
      <c r="Y329" s="288">
        <f>'2014'!O86</f>
        <v>0</v>
      </c>
      <c r="Z329" s="288">
        <f>'2014'!P86</f>
        <v>0</v>
      </c>
      <c r="AA329" s="288">
        <f>'2014'!Q86</f>
        <v>0</v>
      </c>
      <c r="AB329" s="288">
        <f>'2014'!R86</f>
        <v>0</v>
      </c>
      <c r="AC329" s="288">
        <f>'2014'!S86</f>
        <v>0</v>
      </c>
      <c r="AD329" s="288">
        <f>'2014'!T86</f>
        <v>0</v>
      </c>
      <c r="AF329" s="288">
        <f t="shared" si="5"/>
        <v>1</v>
      </c>
    </row>
    <row r="330" spans="3:32" ht="30">
      <c r="C330" s="229" t="str">
        <f>'2014'!$B$3</f>
        <v>Georgia</v>
      </c>
      <c r="D330" s="229">
        <f>'Cover sheet'!$D$23</f>
        <v>2014</v>
      </c>
      <c r="E330" s="229">
        <f>'2014'!$B$4</f>
        <v>0</v>
      </c>
      <c r="F330" s="229">
        <f>'2014'!$B$7</f>
        <v>0</v>
      </c>
      <c r="G330" s="229">
        <f>'2014'!$B$8</f>
        <v>0</v>
      </c>
      <c r="H330" s="230">
        <f>'2014'!$B$9</f>
        <v>0</v>
      </c>
      <c r="I330" s="229">
        <f>'2014'!$B$10</f>
        <v>0</v>
      </c>
      <c r="K330" s="293" t="s">
        <v>843</v>
      </c>
      <c r="L330" s="241" t="s">
        <v>912</v>
      </c>
      <c r="M330" s="288">
        <f>'2014'!C87</f>
        <v>0</v>
      </c>
      <c r="N330" s="288">
        <f>'2014'!D87</f>
        <v>0</v>
      </c>
      <c r="O330" s="288">
        <f>'2014'!E87</f>
        <v>0</v>
      </c>
      <c r="P330" s="288">
        <f>'2014'!F87</f>
        <v>0</v>
      </c>
      <c r="Q330" s="288">
        <f>'2014'!G87</f>
        <v>0</v>
      </c>
      <c r="R330" s="288">
        <f>'2014'!H87</f>
        <v>0</v>
      </c>
      <c r="S330" s="288">
        <f>'2014'!I87</f>
        <v>0</v>
      </c>
      <c r="T330" s="288">
        <f>'2014'!J87</f>
        <v>0</v>
      </c>
      <c r="U330" s="288">
        <f>'2014'!K87</f>
        <v>0</v>
      </c>
      <c r="V330" s="288">
        <f>'2014'!L87</f>
        <v>0</v>
      </c>
      <c r="W330" s="288">
        <f>'2014'!M87</f>
        <v>0</v>
      </c>
      <c r="X330" s="288">
        <f>'2014'!N87</f>
        <v>0</v>
      </c>
      <c r="Y330" s="288">
        <f>'2014'!O87</f>
        <v>0</v>
      </c>
      <c r="Z330" s="288">
        <f>'2014'!P87</f>
        <v>0</v>
      </c>
      <c r="AA330" s="288">
        <f>'2014'!Q87</f>
        <v>0</v>
      </c>
      <c r="AB330" s="288">
        <f>'2014'!R87</f>
        <v>0</v>
      </c>
      <c r="AC330" s="288">
        <f>'2014'!S87</f>
        <v>0</v>
      </c>
      <c r="AD330" s="288">
        <f>'2014'!T87</f>
        <v>0</v>
      </c>
      <c r="AF330" s="288">
        <f t="shared" si="5"/>
        <v>1</v>
      </c>
    </row>
    <row r="331" spans="3:32" ht="90">
      <c r="C331" s="229" t="str">
        <f>'2014'!$B$3</f>
        <v>Georgia</v>
      </c>
      <c r="D331" s="229">
        <f>'Cover sheet'!$D$23</f>
        <v>2014</v>
      </c>
      <c r="E331" s="229">
        <f>'2014'!$B$4</f>
        <v>0</v>
      </c>
      <c r="F331" s="229">
        <f>'2014'!$B$7</f>
        <v>0</v>
      </c>
      <c r="G331" s="229">
        <f>'2014'!$B$8</f>
        <v>0</v>
      </c>
      <c r="H331" s="230">
        <f>'2014'!$B$9</f>
        <v>0</v>
      </c>
      <c r="I331" s="229">
        <f>'2014'!$B$10</f>
        <v>0</v>
      </c>
      <c r="K331" s="298" t="s">
        <v>765</v>
      </c>
      <c r="L331" s="241">
        <v>3.8</v>
      </c>
      <c r="M331" s="288">
        <f>'2014'!C88</f>
        <v>0</v>
      </c>
      <c r="N331" s="288">
        <f>'2014'!D88</f>
        <v>0</v>
      </c>
      <c r="O331" s="288">
        <f>'2014'!E88</f>
        <v>0</v>
      </c>
      <c r="P331" s="288">
        <f>'2014'!F88</f>
        <v>0</v>
      </c>
      <c r="Q331" s="288">
        <f>'2014'!G88</f>
        <v>0</v>
      </c>
      <c r="R331" s="288">
        <f>'2014'!H88</f>
        <v>0</v>
      </c>
      <c r="S331" s="288">
        <f>'2014'!I88</f>
        <v>0</v>
      </c>
      <c r="T331" s="288">
        <f>'2014'!J88</f>
        <v>0</v>
      </c>
      <c r="U331" s="288">
        <f>'2014'!K88</f>
        <v>0</v>
      </c>
      <c r="V331" s="288">
        <f>'2014'!L88</f>
        <v>0</v>
      </c>
      <c r="W331" s="288">
        <f>'2014'!M88</f>
        <v>0</v>
      </c>
      <c r="X331" s="288">
        <f>'2014'!N88</f>
        <v>0</v>
      </c>
      <c r="Y331" s="288">
        <f>'2014'!O88</f>
        <v>0</v>
      </c>
      <c r="Z331" s="288">
        <f>'2014'!P88</f>
        <v>0</v>
      </c>
      <c r="AA331" s="288">
        <f>'2014'!Q88</f>
        <v>0</v>
      </c>
      <c r="AB331" s="288">
        <f>'2014'!R88</f>
        <v>0</v>
      </c>
      <c r="AC331" s="288">
        <f>'2014'!S88</f>
        <v>0</v>
      </c>
      <c r="AD331" s="288">
        <f>'2014'!T88</f>
        <v>0</v>
      </c>
      <c r="AF331" s="288">
        <f t="shared" si="5"/>
        <v>1</v>
      </c>
    </row>
    <row r="332" spans="3:32" ht="75">
      <c r="C332" s="229" t="str">
        <f>'2014'!$B$3</f>
        <v>Georgia</v>
      </c>
      <c r="D332" s="229">
        <f>'Cover sheet'!$D$23</f>
        <v>2014</v>
      </c>
      <c r="E332" s="229">
        <f>'2014'!$B$4</f>
        <v>0</v>
      </c>
      <c r="F332" s="229">
        <f>'2014'!$B$7</f>
        <v>0</v>
      </c>
      <c r="G332" s="229">
        <f>'2014'!$B$8</f>
        <v>0</v>
      </c>
      <c r="H332" s="230">
        <f>'2014'!$B$9</f>
        <v>0</v>
      </c>
      <c r="I332" s="229">
        <f>'2014'!$B$10</f>
        <v>0</v>
      </c>
      <c r="K332" s="298" t="s">
        <v>767</v>
      </c>
      <c r="L332" s="241">
        <v>3.9</v>
      </c>
      <c r="M332" s="288">
        <f>'2014'!C89</f>
        <v>0</v>
      </c>
      <c r="N332" s="288">
        <f>'2014'!D89</f>
        <v>0</v>
      </c>
      <c r="O332" s="288">
        <f>'2014'!E89</f>
        <v>0</v>
      </c>
      <c r="P332" s="288">
        <f>'2014'!F89</f>
        <v>0</v>
      </c>
      <c r="Q332" s="288">
        <f>'2014'!G89</f>
        <v>0</v>
      </c>
      <c r="R332" s="288">
        <f>'2014'!H89</f>
        <v>0</v>
      </c>
      <c r="S332" s="288">
        <f>'2014'!I89</f>
        <v>0</v>
      </c>
      <c r="T332" s="288">
        <f>'2014'!J89</f>
        <v>0</v>
      </c>
      <c r="U332" s="288">
        <f>'2014'!K89</f>
        <v>0</v>
      </c>
      <c r="V332" s="288">
        <f>'2014'!L89</f>
        <v>0</v>
      </c>
      <c r="W332" s="288">
        <f>'2014'!M89</f>
        <v>0</v>
      </c>
      <c r="X332" s="288">
        <f>'2014'!N89</f>
        <v>0</v>
      </c>
      <c r="Y332" s="288">
        <f>'2014'!O89</f>
        <v>0</v>
      </c>
      <c r="Z332" s="288">
        <f>'2014'!P89</f>
        <v>0</v>
      </c>
      <c r="AA332" s="288">
        <f>'2014'!Q89</f>
        <v>0</v>
      </c>
      <c r="AB332" s="288">
        <f>'2014'!R89</f>
        <v>0</v>
      </c>
      <c r="AC332" s="288">
        <f>'2014'!S89</f>
        <v>0</v>
      </c>
      <c r="AD332" s="288">
        <f>'2014'!T89</f>
        <v>0</v>
      </c>
      <c r="AF332" s="288">
        <f t="shared" si="5"/>
        <v>1</v>
      </c>
    </row>
    <row r="333" spans="3:32" ht="135">
      <c r="C333" s="229" t="str">
        <f>'2014'!$B$3</f>
        <v>Georgia</v>
      </c>
      <c r="D333" s="229">
        <f>'Cover sheet'!$D$23</f>
        <v>2014</v>
      </c>
      <c r="E333" s="229">
        <f>'2014'!$B$4</f>
        <v>0</v>
      </c>
      <c r="F333" s="229">
        <f>'2014'!$B$7</f>
        <v>0</v>
      </c>
      <c r="G333" s="229">
        <f>'2014'!$B$8</f>
        <v>0</v>
      </c>
      <c r="H333" s="230">
        <f>'2014'!$B$9</f>
        <v>0</v>
      </c>
      <c r="I333" s="229">
        <f>'2014'!$B$10</f>
        <v>0</v>
      </c>
      <c r="K333" s="298" t="s">
        <v>768</v>
      </c>
      <c r="L333" s="241">
        <v>3.1</v>
      </c>
      <c r="M333" s="288">
        <f>'2014'!C90</f>
        <v>0</v>
      </c>
      <c r="N333" s="288">
        <f>'2014'!D90</f>
        <v>0</v>
      </c>
      <c r="O333" s="288">
        <f>'2014'!E90</f>
        <v>0</v>
      </c>
      <c r="P333" s="288">
        <f>'2014'!F90</f>
        <v>0</v>
      </c>
      <c r="Q333" s="288">
        <f>'2014'!G90</f>
        <v>0</v>
      </c>
      <c r="R333" s="288">
        <f>'2014'!H90</f>
        <v>0</v>
      </c>
      <c r="S333" s="288">
        <f>'2014'!I90</f>
        <v>0</v>
      </c>
      <c r="T333" s="288">
        <f>'2014'!J90</f>
        <v>0</v>
      </c>
      <c r="U333" s="288">
        <f>'2014'!K90</f>
        <v>0</v>
      </c>
      <c r="V333" s="288">
        <f>'2014'!L90</f>
        <v>0</v>
      </c>
      <c r="W333" s="288">
        <f>'2014'!M90</f>
        <v>0</v>
      </c>
      <c r="X333" s="288">
        <f>'2014'!N90</f>
        <v>0</v>
      </c>
      <c r="Y333" s="288">
        <f>'2014'!O90</f>
        <v>0</v>
      </c>
      <c r="Z333" s="288">
        <f>'2014'!P90</f>
        <v>0</v>
      </c>
      <c r="AA333" s="288">
        <f>'2014'!Q90</f>
        <v>0</v>
      </c>
      <c r="AB333" s="288">
        <f>'2014'!R90</f>
        <v>0</v>
      </c>
      <c r="AC333" s="288">
        <f>'2014'!S90</f>
        <v>0</v>
      </c>
      <c r="AD333" s="288">
        <f>'2014'!T90</f>
        <v>0</v>
      </c>
      <c r="AF333" s="288">
        <f t="shared" si="5"/>
        <v>1</v>
      </c>
    </row>
    <row r="334" spans="3:32" ht="60">
      <c r="C334" s="229" t="str">
        <f>'2014'!$B$3</f>
        <v>Georgia</v>
      </c>
      <c r="D334" s="229">
        <f>'Cover sheet'!$D$23</f>
        <v>2014</v>
      </c>
      <c r="E334" s="229">
        <f>'2014'!$B$4</f>
        <v>0</v>
      </c>
      <c r="F334" s="229">
        <f>'2014'!$B$7</f>
        <v>0</v>
      </c>
      <c r="G334" s="229">
        <f>'2014'!$B$8</f>
        <v>0</v>
      </c>
      <c r="H334" s="230">
        <f>'2014'!$B$9</f>
        <v>0</v>
      </c>
      <c r="I334" s="229">
        <f>'2014'!$B$10</f>
        <v>0</v>
      </c>
      <c r="K334" s="298" t="s">
        <v>1227</v>
      </c>
      <c r="L334" s="241">
        <v>3.11</v>
      </c>
      <c r="M334" s="288">
        <f>'2014'!C91</f>
        <v>0</v>
      </c>
      <c r="N334" s="288">
        <f>'2014'!D91</f>
        <v>0</v>
      </c>
      <c r="O334" s="288">
        <f>'2014'!E91</f>
        <v>0</v>
      </c>
      <c r="P334" s="288">
        <f>'2014'!F91</f>
        <v>0</v>
      </c>
      <c r="Q334" s="288">
        <f>'2014'!G91</f>
        <v>0</v>
      </c>
      <c r="R334" s="288">
        <f>'2014'!H91</f>
        <v>0</v>
      </c>
      <c r="S334" s="288">
        <f>'2014'!I91</f>
        <v>0</v>
      </c>
      <c r="T334" s="288">
        <f>'2014'!J91</f>
        <v>0</v>
      </c>
      <c r="U334" s="288">
        <f>'2014'!K91</f>
        <v>0</v>
      </c>
      <c r="V334" s="288">
        <f>'2014'!L91</f>
        <v>0</v>
      </c>
      <c r="W334" s="288">
        <f>'2014'!M91</f>
        <v>0</v>
      </c>
      <c r="X334" s="288">
        <f>'2014'!N91</f>
        <v>0</v>
      </c>
      <c r="Y334" s="288">
        <f>'2014'!O91</f>
        <v>0</v>
      </c>
      <c r="Z334" s="288">
        <f>'2014'!P91</f>
        <v>0</v>
      </c>
      <c r="AA334" s="288">
        <f>'2014'!Q91</f>
        <v>0</v>
      </c>
      <c r="AB334" s="288">
        <f>'2014'!R91</f>
        <v>0</v>
      </c>
      <c r="AC334" s="288">
        <f>'2014'!S91</f>
        <v>0</v>
      </c>
      <c r="AD334" s="288">
        <f>'2014'!T91</f>
        <v>0</v>
      </c>
      <c r="AF334" s="288">
        <f t="shared" si="5"/>
        <v>1</v>
      </c>
    </row>
    <row r="335" spans="3:32" ht="30">
      <c r="C335" s="229" t="str">
        <f>'2014'!$B$3</f>
        <v>Georgia</v>
      </c>
      <c r="D335" s="229">
        <f>'Cover sheet'!$D$23</f>
        <v>2014</v>
      </c>
      <c r="E335" s="229">
        <f>'2014'!$B$4</f>
        <v>0</v>
      </c>
      <c r="F335" s="229">
        <f>'2014'!$B$7</f>
        <v>0</v>
      </c>
      <c r="G335" s="229">
        <f>'2014'!$B$8</f>
        <v>0</v>
      </c>
      <c r="H335" s="230">
        <f>'2014'!$B$9</f>
        <v>0</v>
      </c>
      <c r="I335" s="229">
        <f>'2014'!$B$10</f>
        <v>0</v>
      </c>
      <c r="K335" s="293" t="s">
        <v>916</v>
      </c>
      <c r="L335" s="241" t="s">
        <v>915</v>
      </c>
      <c r="M335" s="288">
        <f>'2014'!C92</f>
        <v>0</v>
      </c>
      <c r="N335" s="288">
        <f>'2014'!D92</f>
        <v>0</v>
      </c>
      <c r="O335" s="288">
        <f>'2014'!E92</f>
        <v>0</v>
      </c>
      <c r="P335" s="288">
        <f>'2014'!F92</f>
        <v>0</v>
      </c>
      <c r="Q335" s="288">
        <f>'2014'!G92</f>
        <v>0</v>
      </c>
      <c r="R335" s="288">
        <f>'2014'!H92</f>
        <v>0</v>
      </c>
      <c r="S335" s="288">
        <f>'2014'!I92</f>
        <v>0</v>
      </c>
      <c r="T335" s="288">
        <f>'2014'!J92</f>
        <v>0</v>
      </c>
      <c r="U335" s="288">
        <f>'2014'!K92</f>
        <v>0</v>
      </c>
      <c r="V335" s="288">
        <f>'2014'!L92</f>
        <v>0</v>
      </c>
      <c r="W335" s="288">
        <f>'2014'!M92</f>
        <v>0</v>
      </c>
      <c r="X335" s="288">
        <f>'2014'!N92</f>
        <v>0</v>
      </c>
      <c r="Y335" s="288">
        <f>'2014'!O92</f>
        <v>0</v>
      </c>
      <c r="Z335" s="288">
        <f>'2014'!P92</f>
        <v>0</v>
      </c>
      <c r="AA335" s="288">
        <f>'2014'!Q92</f>
        <v>0</v>
      </c>
      <c r="AB335" s="288">
        <f>'2014'!R92</f>
        <v>0</v>
      </c>
      <c r="AC335" s="288">
        <f>'2014'!S92</f>
        <v>0</v>
      </c>
      <c r="AD335" s="288">
        <f>'2014'!T92</f>
        <v>0</v>
      </c>
      <c r="AF335" s="288">
        <f t="shared" si="5"/>
        <v>1</v>
      </c>
    </row>
    <row r="336" spans="3:32" ht="75">
      <c r="C336" s="229" t="str">
        <f>'2014'!$B$3</f>
        <v>Georgia</v>
      </c>
      <c r="D336" s="229">
        <f>'Cover sheet'!$D$23</f>
        <v>2014</v>
      </c>
      <c r="E336" s="229">
        <f>'2014'!$B$4</f>
        <v>0</v>
      </c>
      <c r="F336" s="229">
        <f>'2014'!$B$7</f>
        <v>0</v>
      </c>
      <c r="G336" s="229">
        <f>'2014'!$B$8</f>
        <v>0</v>
      </c>
      <c r="H336" s="230">
        <f>'2014'!$B$9</f>
        <v>0</v>
      </c>
      <c r="I336" s="229">
        <f>'2014'!$B$10</f>
        <v>0</v>
      </c>
      <c r="K336" s="298" t="s">
        <v>776</v>
      </c>
      <c r="L336" s="241">
        <v>3.12</v>
      </c>
      <c r="M336" s="288">
        <f>'2014'!C93</f>
        <v>0</v>
      </c>
      <c r="N336" s="288">
        <f>'2014'!D93</f>
        <v>0</v>
      </c>
      <c r="O336" s="288">
        <f>'2014'!E93</f>
        <v>0</v>
      </c>
      <c r="P336" s="288">
        <f>'2014'!F93</f>
        <v>0</v>
      </c>
      <c r="Q336" s="288">
        <f>'2014'!G93</f>
        <v>0</v>
      </c>
      <c r="R336" s="288">
        <f>'2014'!H93</f>
        <v>0</v>
      </c>
      <c r="S336" s="288">
        <f>'2014'!I93</f>
        <v>0</v>
      </c>
      <c r="T336" s="288">
        <f>'2014'!J93</f>
        <v>0</v>
      </c>
      <c r="U336" s="288">
        <f>'2014'!K93</f>
        <v>0</v>
      </c>
      <c r="V336" s="288">
        <f>'2014'!L93</f>
        <v>0</v>
      </c>
      <c r="W336" s="288">
        <f>'2014'!M93</f>
        <v>0</v>
      </c>
      <c r="X336" s="288">
        <f>'2014'!N93</f>
        <v>0</v>
      </c>
      <c r="Y336" s="288">
        <f>'2014'!O93</f>
        <v>0</v>
      </c>
      <c r="Z336" s="288">
        <f>'2014'!P93</f>
        <v>0</v>
      </c>
      <c r="AA336" s="288">
        <f>'2014'!Q93</f>
        <v>0</v>
      </c>
      <c r="AB336" s="288">
        <f>'2014'!R93</f>
        <v>0</v>
      </c>
      <c r="AC336" s="288">
        <f>'2014'!S93</f>
        <v>0</v>
      </c>
      <c r="AD336" s="288">
        <f>'2014'!T93</f>
        <v>0</v>
      </c>
      <c r="AF336" s="288">
        <f t="shared" si="5"/>
        <v>1</v>
      </c>
    </row>
    <row r="337" spans="3:32" ht="30">
      <c r="C337" s="229" t="str">
        <f>'2014'!$B$3</f>
        <v>Georgia</v>
      </c>
      <c r="D337" s="229">
        <f>'Cover sheet'!$D$23</f>
        <v>2014</v>
      </c>
      <c r="E337" s="229">
        <f>'2014'!$B$4</f>
        <v>0</v>
      </c>
      <c r="F337" s="229">
        <f>'2014'!$B$7</f>
        <v>0</v>
      </c>
      <c r="G337" s="229">
        <f>'2014'!$B$8</f>
        <v>0</v>
      </c>
      <c r="H337" s="230">
        <f>'2014'!$B$9</f>
        <v>0</v>
      </c>
      <c r="I337" s="229">
        <f>'2014'!$B$10</f>
        <v>0</v>
      </c>
      <c r="K337" s="298" t="s">
        <v>779</v>
      </c>
      <c r="L337" s="241">
        <v>3.13</v>
      </c>
      <c r="M337" s="288">
        <f>'2014'!C94</f>
        <v>0</v>
      </c>
      <c r="N337" s="288">
        <f>'2014'!D94</f>
        <v>0</v>
      </c>
      <c r="O337" s="288">
        <f>'2014'!E94</f>
        <v>0</v>
      </c>
      <c r="P337" s="288">
        <f>'2014'!F94</f>
        <v>0</v>
      </c>
      <c r="Q337" s="288">
        <f>'2014'!G94</f>
        <v>0</v>
      </c>
      <c r="R337" s="288">
        <f>'2014'!H94</f>
        <v>0</v>
      </c>
      <c r="S337" s="288">
        <f>'2014'!I94</f>
        <v>0</v>
      </c>
      <c r="T337" s="288">
        <f>'2014'!J94</f>
        <v>0</v>
      </c>
      <c r="U337" s="288">
        <f>'2014'!K94</f>
        <v>0</v>
      </c>
      <c r="V337" s="288">
        <f>'2014'!L94</f>
        <v>0</v>
      </c>
      <c r="W337" s="288">
        <f>'2014'!M94</f>
        <v>0</v>
      </c>
      <c r="X337" s="288">
        <f>'2014'!N94</f>
        <v>0</v>
      </c>
      <c r="Y337" s="288">
        <f>'2014'!O94</f>
        <v>0</v>
      </c>
      <c r="Z337" s="288">
        <f>'2014'!P94</f>
        <v>0</v>
      </c>
      <c r="AA337" s="288">
        <f>'2014'!Q94</f>
        <v>0</v>
      </c>
      <c r="AB337" s="288">
        <f>'2014'!R94</f>
        <v>0</v>
      </c>
      <c r="AC337" s="288">
        <f>'2014'!S94</f>
        <v>0</v>
      </c>
      <c r="AD337" s="288">
        <f>'2014'!T94</f>
        <v>0</v>
      </c>
      <c r="AF337" s="288">
        <f t="shared" si="5"/>
        <v>1</v>
      </c>
    </row>
    <row r="338" spans="3:32">
      <c r="C338" s="229" t="str">
        <f>'2014'!$B$3</f>
        <v>Georgia</v>
      </c>
      <c r="D338" s="229">
        <f>'Cover sheet'!$D$23</f>
        <v>2014</v>
      </c>
      <c r="E338" s="229">
        <f>'2014'!$B$4</f>
        <v>0</v>
      </c>
      <c r="F338" s="229">
        <f>'2014'!$B$7</f>
        <v>0</v>
      </c>
      <c r="G338" s="229">
        <f>'2014'!$B$8</f>
        <v>0</v>
      </c>
      <c r="H338" s="230">
        <f>'2014'!$B$9</f>
        <v>0</v>
      </c>
      <c r="I338" s="229">
        <f>'2014'!$B$10</f>
        <v>0</v>
      </c>
      <c r="K338" s="298" t="s">
        <v>781</v>
      </c>
      <c r="L338" s="241">
        <v>3.14</v>
      </c>
      <c r="M338" s="288">
        <f>'2014'!C95</f>
        <v>0</v>
      </c>
      <c r="N338" s="288">
        <f>'2014'!D95</f>
        <v>0</v>
      </c>
      <c r="O338" s="288">
        <f>'2014'!E95</f>
        <v>0</v>
      </c>
      <c r="P338" s="288">
        <f>'2014'!F95</f>
        <v>0</v>
      </c>
      <c r="Q338" s="288">
        <f>'2014'!G95</f>
        <v>0</v>
      </c>
      <c r="R338" s="288">
        <f>'2014'!H95</f>
        <v>0</v>
      </c>
      <c r="S338" s="288">
        <f>'2014'!I95</f>
        <v>0</v>
      </c>
      <c r="T338" s="288">
        <f>'2014'!J95</f>
        <v>0</v>
      </c>
      <c r="U338" s="288">
        <f>'2014'!K95</f>
        <v>0</v>
      </c>
      <c r="V338" s="288">
        <f>'2014'!L95</f>
        <v>0</v>
      </c>
      <c r="W338" s="288">
        <f>'2014'!M95</f>
        <v>0</v>
      </c>
      <c r="X338" s="288">
        <f>'2014'!N95</f>
        <v>0</v>
      </c>
      <c r="Y338" s="288">
        <f>'2014'!O95</f>
        <v>0</v>
      </c>
      <c r="Z338" s="288">
        <f>'2014'!P95</f>
        <v>0</v>
      </c>
      <c r="AA338" s="288">
        <f>'2014'!Q95</f>
        <v>0</v>
      </c>
      <c r="AB338" s="288">
        <f>'2014'!R95</f>
        <v>0</v>
      </c>
      <c r="AC338" s="288">
        <f>'2014'!S95</f>
        <v>0</v>
      </c>
      <c r="AD338" s="288">
        <f>'2014'!T95</f>
        <v>0</v>
      </c>
      <c r="AF338" s="288">
        <f t="shared" si="5"/>
        <v>1</v>
      </c>
    </row>
    <row r="339" spans="3:32" ht="30">
      <c r="C339" s="229" t="str">
        <f>'2014'!$B$3</f>
        <v>Georgia</v>
      </c>
      <c r="D339" s="229">
        <f>'Cover sheet'!$D$23</f>
        <v>2014</v>
      </c>
      <c r="E339" s="229">
        <f>'2014'!$B$4</f>
        <v>0</v>
      </c>
      <c r="F339" s="229">
        <f>'2014'!$B$7</f>
        <v>0</v>
      </c>
      <c r="G339" s="229">
        <f>'2014'!$B$8</f>
        <v>0</v>
      </c>
      <c r="H339" s="230">
        <f>'2014'!$B$9</f>
        <v>0</v>
      </c>
      <c r="I339" s="229">
        <f>'2014'!$B$10</f>
        <v>0</v>
      </c>
      <c r="K339" s="298" t="s">
        <v>783</v>
      </c>
      <c r="L339" s="241">
        <v>3.15</v>
      </c>
      <c r="M339" s="288">
        <f>'2014'!C96</f>
        <v>0</v>
      </c>
      <c r="N339" s="288">
        <f>'2014'!D96</f>
        <v>0</v>
      </c>
      <c r="O339" s="288">
        <f>'2014'!E96</f>
        <v>0</v>
      </c>
      <c r="P339" s="288">
        <f>'2014'!F96</f>
        <v>0</v>
      </c>
      <c r="Q339" s="288">
        <f>'2014'!G96</f>
        <v>0</v>
      </c>
      <c r="R339" s="288">
        <f>'2014'!H96</f>
        <v>0</v>
      </c>
      <c r="S339" s="288">
        <f>'2014'!I96</f>
        <v>0</v>
      </c>
      <c r="T339" s="288">
        <f>'2014'!J96</f>
        <v>0</v>
      </c>
      <c r="U339" s="288">
        <f>'2014'!K96</f>
        <v>0</v>
      </c>
      <c r="V339" s="288">
        <f>'2014'!L96</f>
        <v>0</v>
      </c>
      <c r="W339" s="288">
        <f>'2014'!M96</f>
        <v>0</v>
      </c>
      <c r="X339" s="288">
        <f>'2014'!N96</f>
        <v>0</v>
      </c>
      <c r="Y339" s="288">
        <f>'2014'!O96</f>
        <v>0</v>
      </c>
      <c r="Z339" s="288">
        <f>'2014'!P96</f>
        <v>0</v>
      </c>
      <c r="AA339" s="288">
        <f>'2014'!Q96</f>
        <v>0</v>
      </c>
      <c r="AB339" s="288">
        <f>'2014'!R96</f>
        <v>0</v>
      </c>
      <c r="AC339" s="288">
        <f>'2014'!S96</f>
        <v>0</v>
      </c>
      <c r="AD339" s="288">
        <f>'2014'!T96</f>
        <v>0</v>
      </c>
      <c r="AF339" s="288">
        <f t="shared" si="5"/>
        <v>1</v>
      </c>
    </row>
    <row r="340" spans="3:32">
      <c r="C340" s="229" t="str">
        <f>'2014'!$B$3</f>
        <v>Georgia</v>
      </c>
      <c r="D340" s="229">
        <f>'Cover sheet'!$D$23</f>
        <v>2014</v>
      </c>
      <c r="E340" s="229">
        <f>'2014'!$B$4</f>
        <v>0</v>
      </c>
      <c r="F340" s="229">
        <f>'2014'!$B$7</f>
        <v>0</v>
      </c>
      <c r="G340" s="229">
        <f>'2014'!$B$8</f>
        <v>0</v>
      </c>
      <c r="H340" s="230">
        <f>'2014'!$B$9</f>
        <v>0</v>
      </c>
      <c r="I340" s="229">
        <f>'2014'!$B$10</f>
        <v>0</v>
      </c>
      <c r="K340" s="293"/>
      <c r="L340" s="241">
        <v>0</v>
      </c>
      <c r="M340" s="288">
        <f>'2014'!C97</f>
        <v>0</v>
      </c>
      <c r="N340" s="288">
        <f>'2014'!D97</f>
        <v>0</v>
      </c>
      <c r="O340" s="288">
        <f>'2014'!E97</f>
        <v>0</v>
      </c>
      <c r="P340" s="288">
        <f>'2014'!F97</f>
        <v>0</v>
      </c>
      <c r="Q340" s="288">
        <f>'2014'!G97</f>
        <v>0</v>
      </c>
      <c r="R340" s="288">
        <f>'2014'!H97</f>
        <v>0</v>
      </c>
      <c r="S340" s="288">
        <f>'2014'!I97</f>
        <v>0</v>
      </c>
      <c r="T340" s="288">
        <f>'2014'!J97</f>
        <v>0</v>
      </c>
      <c r="U340" s="288">
        <f>'2014'!K97</f>
        <v>0</v>
      </c>
      <c r="V340" s="288">
        <f>'2014'!L97</f>
        <v>0</v>
      </c>
      <c r="W340" s="288">
        <f>'2014'!M97</f>
        <v>0</v>
      </c>
      <c r="X340" s="288">
        <f>'2014'!N97</f>
        <v>0</v>
      </c>
      <c r="Y340" s="288">
        <f>'2014'!O97</f>
        <v>0</v>
      </c>
      <c r="Z340" s="288">
        <f>'2014'!P97</f>
        <v>0</v>
      </c>
      <c r="AA340" s="288">
        <f>'2014'!Q97</f>
        <v>0</v>
      </c>
      <c r="AB340" s="288">
        <f>'2014'!R97</f>
        <v>0</v>
      </c>
      <c r="AC340" s="288">
        <f>'2014'!S97</f>
        <v>0</v>
      </c>
      <c r="AD340" s="288">
        <f>'2014'!T97</f>
        <v>0</v>
      </c>
      <c r="AF340" s="288">
        <f t="shared" si="5"/>
        <v>1</v>
      </c>
    </row>
    <row r="341" spans="3:32" ht="30">
      <c r="C341" s="229" t="str">
        <f>'2014'!$B$3</f>
        <v>Georgia</v>
      </c>
      <c r="D341" s="229">
        <f>'Cover sheet'!$D$23</f>
        <v>2014</v>
      </c>
      <c r="E341" s="229">
        <f>'2014'!$B$4</f>
        <v>0</v>
      </c>
      <c r="F341" s="229">
        <f>'2014'!$B$7</f>
        <v>0</v>
      </c>
      <c r="G341" s="229">
        <f>'2014'!$B$8</f>
        <v>0</v>
      </c>
      <c r="H341" s="230">
        <f>'2014'!$B$9</f>
        <v>0</v>
      </c>
      <c r="I341" s="229">
        <f>'2014'!$B$10</f>
        <v>0</v>
      </c>
      <c r="K341" s="297" t="s">
        <v>790</v>
      </c>
      <c r="L341" s="241">
        <v>4</v>
      </c>
      <c r="M341" s="288">
        <f>'2014'!C98</f>
        <v>0</v>
      </c>
      <c r="N341" s="288">
        <f>'2014'!D98</f>
        <v>0</v>
      </c>
      <c r="O341" s="288">
        <f>'2014'!E98</f>
        <v>0</v>
      </c>
      <c r="P341" s="288">
        <f>'2014'!F98</f>
        <v>0</v>
      </c>
      <c r="Q341" s="288">
        <f>'2014'!G98</f>
        <v>0</v>
      </c>
      <c r="R341" s="288">
        <f>'2014'!H98</f>
        <v>0</v>
      </c>
      <c r="S341" s="288">
        <f>'2014'!I98</f>
        <v>0</v>
      </c>
      <c r="T341" s="288">
        <f>'2014'!J98</f>
        <v>0</v>
      </c>
      <c r="U341" s="288">
        <f>'2014'!K98</f>
        <v>0</v>
      </c>
      <c r="V341" s="288">
        <f>'2014'!L98</f>
        <v>0</v>
      </c>
      <c r="W341" s="288">
        <f>'2014'!M98</f>
        <v>0</v>
      </c>
      <c r="X341" s="288">
        <f>'2014'!N98</f>
        <v>0</v>
      </c>
      <c r="Y341" s="288">
        <f>'2014'!O98</f>
        <v>0</v>
      </c>
      <c r="Z341" s="288">
        <f>'2014'!P98</f>
        <v>0</v>
      </c>
      <c r="AA341" s="288">
        <f>'2014'!Q98</f>
        <v>0</v>
      </c>
      <c r="AB341" s="288">
        <f>'2014'!R98</f>
        <v>0</v>
      </c>
      <c r="AC341" s="288">
        <f>'2014'!S98</f>
        <v>0</v>
      </c>
      <c r="AD341" s="288">
        <f>'2014'!T98</f>
        <v>0</v>
      </c>
      <c r="AF341" s="288">
        <f t="shared" si="5"/>
        <v>1</v>
      </c>
    </row>
    <row r="342" spans="3:32">
      <c r="C342" s="229" t="str">
        <f>'2014'!$B$3</f>
        <v>Georgia</v>
      </c>
      <c r="D342" s="229">
        <f>'Cover sheet'!$D$23</f>
        <v>2014</v>
      </c>
      <c r="E342" s="229">
        <f>'2014'!$B$4</f>
        <v>0</v>
      </c>
      <c r="F342" s="229">
        <f>'2014'!$B$7</f>
        <v>0</v>
      </c>
      <c r="G342" s="229">
        <f>'2014'!$B$8</f>
        <v>0</v>
      </c>
      <c r="H342" s="230">
        <f>'2014'!$B$9</f>
        <v>0</v>
      </c>
      <c r="I342" s="229">
        <f>'2014'!$B$10</f>
        <v>0</v>
      </c>
      <c r="K342" s="293"/>
      <c r="L342" s="241">
        <v>0</v>
      </c>
      <c r="M342" s="288">
        <f>'2014'!C99</f>
        <v>0</v>
      </c>
      <c r="N342" s="288">
        <f>'2014'!D99</f>
        <v>0</v>
      </c>
      <c r="O342" s="288">
        <f>'2014'!E99</f>
        <v>0</v>
      </c>
      <c r="P342" s="288">
        <f>'2014'!F99</f>
        <v>0</v>
      </c>
      <c r="Q342" s="288">
        <f>'2014'!G99</f>
        <v>0</v>
      </c>
      <c r="R342" s="288">
        <f>'2014'!H99</f>
        <v>0</v>
      </c>
      <c r="S342" s="288">
        <f>'2014'!I99</f>
        <v>0</v>
      </c>
      <c r="T342" s="288">
        <f>'2014'!J99</f>
        <v>0</v>
      </c>
      <c r="U342" s="288">
        <f>'2014'!K99</f>
        <v>0</v>
      </c>
      <c r="V342" s="288">
        <f>'2014'!L99</f>
        <v>0</v>
      </c>
      <c r="W342" s="288">
        <f>'2014'!M99</f>
        <v>0</v>
      </c>
      <c r="X342" s="288">
        <f>'2014'!N99</f>
        <v>0</v>
      </c>
      <c r="Y342" s="288">
        <f>'2014'!O99</f>
        <v>0</v>
      </c>
      <c r="Z342" s="288">
        <f>'2014'!P99</f>
        <v>0</v>
      </c>
      <c r="AA342" s="288">
        <f>'2014'!Q99</f>
        <v>0</v>
      </c>
      <c r="AB342" s="288">
        <f>'2014'!R99</f>
        <v>0</v>
      </c>
      <c r="AC342" s="288">
        <f>'2014'!S99</f>
        <v>0</v>
      </c>
      <c r="AD342" s="288">
        <f>'2014'!T99</f>
        <v>0</v>
      </c>
      <c r="AF342" s="288">
        <f t="shared" si="5"/>
        <v>1</v>
      </c>
    </row>
    <row r="343" spans="3:32" ht="45">
      <c r="C343" s="229" t="str">
        <f>'2014'!$B$3</f>
        <v>Georgia</v>
      </c>
      <c r="D343" s="229">
        <f>'Cover sheet'!$D$23</f>
        <v>2014</v>
      </c>
      <c r="E343" s="229">
        <f>'2014'!$B$4</f>
        <v>0</v>
      </c>
      <c r="F343" s="229">
        <f>'2014'!$B$7</f>
        <v>0</v>
      </c>
      <c r="G343" s="229">
        <f>'2014'!$B$8</f>
        <v>0</v>
      </c>
      <c r="H343" s="230">
        <f>'2014'!$B$9</f>
        <v>0</v>
      </c>
      <c r="I343" s="229">
        <f>'2014'!$B$10</f>
        <v>0</v>
      </c>
      <c r="K343" s="297" t="s">
        <v>793</v>
      </c>
      <c r="L343" s="241">
        <v>5</v>
      </c>
      <c r="M343" s="288">
        <f>'2014'!C100</f>
        <v>0</v>
      </c>
      <c r="N343" s="288">
        <f>'2014'!D100</f>
        <v>0</v>
      </c>
      <c r="O343" s="288">
        <f>'2014'!E100</f>
        <v>0</v>
      </c>
      <c r="P343" s="288">
        <f>'2014'!F100</f>
        <v>0</v>
      </c>
      <c r="Q343" s="288">
        <f>'2014'!G100</f>
        <v>0</v>
      </c>
      <c r="R343" s="288">
        <f>'2014'!H100</f>
        <v>0</v>
      </c>
      <c r="S343" s="288">
        <f>'2014'!I100</f>
        <v>0</v>
      </c>
      <c r="T343" s="288">
        <f>'2014'!J100</f>
        <v>0</v>
      </c>
      <c r="U343" s="288">
        <f>'2014'!K100</f>
        <v>0</v>
      </c>
      <c r="V343" s="288">
        <f>'2014'!L100</f>
        <v>0</v>
      </c>
      <c r="W343" s="288">
        <f>'2014'!M100</f>
        <v>0</v>
      </c>
      <c r="X343" s="288">
        <f>'2014'!N100</f>
        <v>0</v>
      </c>
      <c r="Y343" s="288">
        <f>'2014'!O100</f>
        <v>0</v>
      </c>
      <c r="Z343" s="288">
        <f>'2014'!P100</f>
        <v>0</v>
      </c>
      <c r="AA343" s="288">
        <f>'2014'!Q100</f>
        <v>0</v>
      </c>
      <c r="AB343" s="288">
        <f>'2014'!R100</f>
        <v>0</v>
      </c>
      <c r="AC343" s="288">
        <f>'2014'!S100</f>
        <v>0</v>
      </c>
      <c r="AD343" s="288">
        <f>'2014'!T100</f>
        <v>0</v>
      </c>
      <c r="AF343" s="288">
        <f t="shared" si="5"/>
        <v>1</v>
      </c>
    </row>
    <row r="344" spans="3:32">
      <c r="C344" s="229" t="str">
        <f>'2014'!$B$3</f>
        <v>Georgia</v>
      </c>
      <c r="D344" s="229">
        <f>'Cover sheet'!$D$23</f>
        <v>2014</v>
      </c>
      <c r="E344" s="229">
        <f>'2014'!$B$4</f>
        <v>0</v>
      </c>
      <c r="F344" s="229">
        <f>'2014'!$B$7</f>
        <v>0</v>
      </c>
      <c r="G344" s="229">
        <f>'2014'!$B$8</f>
        <v>0</v>
      </c>
      <c r="H344" s="230">
        <f>'2014'!$B$9</f>
        <v>0</v>
      </c>
      <c r="I344" s="229">
        <f>'2014'!$B$10</f>
        <v>0</v>
      </c>
      <c r="K344" s="293"/>
      <c r="L344" s="241">
        <v>0</v>
      </c>
      <c r="M344" s="288">
        <f>'2014'!C101</f>
        <v>0</v>
      </c>
      <c r="N344" s="288">
        <f>'2014'!D101</f>
        <v>0</v>
      </c>
      <c r="O344" s="288">
        <f>'2014'!E101</f>
        <v>0</v>
      </c>
      <c r="P344" s="288">
        <f>'2014'!F101</f>
        <v>0</v>
      </c>
      <c r="Q344" s="288">
        <f>'2014'!G101</f>
        <v>0</v>
      </c>
      <c r="R344" s="288">
        <f>'2014'!H101</f>
        <v>0</v>
      </c>
      <c r="S344" s="288">
        <f>'2014'!I101</f>
        <v>0</v>
      </c>
      <c r="T344" s="288">
        <f>'2014'!J101</f>
        <v>0</v>
      </c>
      <c r="U344" s="288">
        <f>'2014'!K101</f>
        <v>0</v>
      </c>
      <c r="V344" s="288">
        <f>'2014'!L101</f>
        <v>0</v>
      </c>
      <c r="W344" s="288">
        <f>'2014'!M101</f>
        <v>0</v>
      </c>
      <c r="X344" s="288">
        <f>'2014'!N101</f>
        <v>0</v>
      </c>
      <c r="Y344" s="288">
        <f>'2014'!O101</f>
        <v>0</v>
      </c>
      <c r="Z344" s="288">
        <f>'2014'!P101</f>
        <v>0</v>
      </c>
      <c r="AA344" s="288">
        <f>'2014'!Q101</f>
        <v>0</v>
      </c>
      <c r="AB344" s="288">
        <f>'2014'!R101</f>
        <v>0</v>
      </c>
      <c r="AC344" s="288">
        <f>'2014'!S101</f>
        <v>0</v>
      </c>
      <c r="AD344" s="288">
        <f>'2014'!T101</f>
        <v>0</v>
      </c>
      <c r="AF344" s="288">
        <f t="shared" si="5"/>
        <v>1</v>
      </c>
    </row>
    <row r="345" spans="3:32">
      <c r="C345" s="229" t="str">
        <f>'2014'!$B$3</f>
        <v>Georgia</v>
      </c>
      <c r="D345" s="229">
        <f>'Cover sheet'!$D$23</f>
        <v>2014</v>
      </c>
      <c r="E345" s="229">
        <f>'2014'!$B$4</f>
        <v>0</v>
      </c>
      <c r="F345" s="229">
        <f>'2014'!$B$7</f>
        <v>0</v>
      </c>
      <c r="G345" s="229">
        <f>'2014'!$B$8</f>
        <v>0</v>
      </c>
      <c r="H345" s="230">
        <f>'2014'!$B$9</f>
        <v>0</v>
      </c>
      <c r="I345" s="229">
        <f>'2014'!$B$10</f>
        <v>0</v>
      </c>
      <c r="K345" s="297" t="s">
        <v>795</v>
      </c>
      <c r="L345" s="241">
        <v>6</v>
      </c>
      <c r="M345" s="288">
        <f>'2014'!C102</f>
        <v>0</v>
      </c>
      <c r="N345" s="288">
        <f>'2014'!D102</f>
        <v>0</v>
      </c>
      <c r="O345" s="288">
        <f>'2014'!E102</f>
        <v>0</v>
      </c>
      <c r="P345" s="288">
        <f>'2014'!F102</f>
        <v>0</v>
      </c>
      <c r="Q345" s="288">
        <f>'2014'!G102</f>
        <v>0</v>
      </c>
      <c r="R345" s="288">
        <f>'2014'!H102</f>
        <v>0</v>
      </c>
      <c r="S345" s="288">
        <f>'2014'!I102</f>
        <v>0</v>
      </c>
      <c r="T345" s="288">
        <f>'2014'!J102</f>
        <v>0</v>
      </c>
      <c r="U345" s="288">
        <f>'2014'!K102</f>
        <v>0</v>
      </c>
      <c r="V345" s="288">
        <f>'2014'!L102</f>
        <v>0</v>
      </c>
      <c r="W345" s="288">
        <f>'2014'!M102</f>
        <v>0</v>
      </c>
      <c r="X345" s="288">
        <f>'2014'!N102</f>
        <v>0</v>
      </c>
      <c r="Y345" s="288">
        <f>'2014'!O102</f>
        <v>0</v>
      </c>
      <c r="Z345" s="288">
        <f>'2014'!P102</f>
        <v>0</v>
      </c>
      <c r="AA345" s="288">
        <f>'2014'!Q102</f>
        <v>0</v>
      </c>
      <c r="AB345" s="288">
        <f>'2014'!R102</f>
        <v>0</v>
      </c>
      <c r="AC345" s="288">
        <f>'2014'!S102</f>
        <v>0</v>
      </c>
      <c r="AD345" s="288">
        <f>'2014'!T102</f>
        <v>0</v>
      </c>
      <c r="AF345" s="288">
        <f t="shared" si="5"/>
        <v>1</v>
      </c>
    </row>
    <row r="346" spans="3:32">
      <c r="C346" s="229" t="str">
        <f>'2014'!$B$3</f>
        <v>Georgia</v>
      </c>
      <c r="D346" s="229">
        <f>'Cover sheet'!$D$23</f>
        <v>2014</v>
      </c>
      <c r="E346" s="229">
        <f>'2014'!$B$4</f>
        <v>0</v>
      </c>
      <c r="F346" s="229">
        <f>'2014'!$B$7</f>
        <v>0</v>
      </c>
      <c r="G346" s="229">
        <f>'2014'!$B$8</f>
        <v>0</v>
      </c>
      <c r="H346" s="230">
        <f>'2014'!$B$9</f>
        <v>0</v>
      </c>
      <c r="I346" s="229">
        <f>'2014'!$B$10</f>
        <v>0</v>
      </c>
      <c r="K346" s="297"/>
      <c r="L346" s="241">
        <v>0</v>
      </c>
      <c r="M346" s="288">
        <f>'2014'!C103</f>
        <v>0</v>
      </c>
      <c r="N346" s="288">
        <f>'2014'!D103</f>
        <v>0</v>
      </c>
      <c r="O346" s="288">
        <f>'2014'!E103</f>
        <v>0</v>
      </c>
      <c r="P346" s="288">
        <f>'2014'!F103</f>
        <v>0</v>
      </c>
      <c r="Q346" s="288">
        <f>'2014'!G103</f>
        <v>0</v>
      </c>
      <c r="R346" s="288">
        <f>'2014'!H103</f>
        <v>0</v>
      </c>
      <c r="S346" s="288">
        <f>'2014'!I103</f>
        <v>0</v>
      </c>
      <c r="T346" s="288">
        <f>'2014'!J103</f>
        <v>0</v>
      </c>
      <c r="U346" s="288">
        <f>'2014'!K103</f>
        <v>0</v>
      </c>
      <c r="V346" s="288">
        <f>'2014'!L103</f>
        <v>0</v>
      </c>
      <c r="W346" s="288">
        <f>'2014'!M103</f>
        <v>0</v>
      </c>
      <c r="X346" s="288">
        <f>'2014'!N103</f>
        <v>0</v>
      </c>
      <c r="Y346" s="288">
        <f>'2014'!O103</f>
        <v>0</v>
      </c>
      <c r="Z346" s="288">
        <f>'2014'!P103</f>
        <v>0</v>
      </c>
      <c r="AA346" s="288">
        <f>'2014'!Q103</f>
        <v>0</v>
      </c>
      <c r="AB346" s="288">
        <f>'2014'!R103</f>
        <v>0</v>
      </c>
      <c r="AC346" s="288">
        <f>'2014'!S103</f>
        <v>0</v>
      </c>
      <c r="AD346" s="288">
        <f>'2014'!T103</f>
        <v>0</v>
      </c>
      <c r="AF346" s="288">
        <f t="shared" si="5"/>
        <v>1</v>
      </c>
    </row>
    <row r="347" spans="3:32" ht="30">
      <c r="C347" s="229" t="str">
        <f>'2014'!$B$3</f>
        <v>Georgia</v>
      </c>
      <c r="D347" s="229">
        <f>'Cover sheet'!$D$23</f>
        <v>2014</v>
      </c>
      <c r="E347" s="229">
        <f>'2014'!$B$4</f>
        <v>0</v>
      </c>
      <c r="F347" s="229">
        <f>'2014'!$B$7</f>
        <v>0</v>
      </c>
      <c r="G347" s="229">
        <f>'2014'!$B$8</f>
        <v>0</v>
      </c>
      <c r="H347" s="230">
        <f>'2014'!$B$9</f>
        <v>0</v>
      </c>
      <c r="I347" s="229">
        <f>'2014'!$B$10</f>
        <v>0</v>
      </c>
      <c r="K347" s="297" t="s">
        <v>798</v>
      </c>
      <c r="L347" s="241">
        <v>7</v>
      </c>
      <c r="M347" s="288">
        <f>'2014'!C104</f>
        <v>0</v>
      </c>
      <c r="N347" s="288">
        <f>'2014'!D104</f>
        <v>0</v>
      </c>
      <c r="O347" s="288">
        <f>'2014'!E104</f>
        <v>0</v>
      </c>
      <c r="P347" s="288">
        <f>'2014'!F104</f>
        <v>0</v>
      </c>
      <c r="Q347" s="288">
        <f>'2014'!G104</f>
        <v>0</v>
      </c>
      <c r="R347" s="288">
        <f>'2014'!H104</f>
        <v>0</v>
      </c>
      <c r="S347" s="288">
        <f>'2014'!I104</f>
        <v>0</v>
      </c>
      <c r="T347" s="288">
        <f>'2014'!J104</f>
        <v>0</v>
      </c>
      <c r="U347" s="288">
        <f>'2014'!K104</f>
        <v>0</v>
      </c>
      <c r="V347" s="288">
        <f>'2014'!L104</f>
        <v>0</v>
      </c>
      <c r="W347" s="288">
        <f>'2014'!M104</f>
        <v>0</v>
      </c>
      <c r="X347" s="288">
        <f>'2014'!N104</f>
        <v>0</v>
      </c>
      <c r="Y347" s="288">
        <f>'2014'!O104</f>
        <v>0</v>
      </c>
      <c r="Z347" s="288">
        <f>'2014'!P104</f>
        <v>0</v>
      </c>
      <c r="AA347" s="288">
        <f>'2014'!Q104</f>
        <v>0</v>
      </c>
      <c r="AB347" s="288">
        <f>'2014'!R104</f>
        <v>0</v>
      </c>
      <c r="AC347" s="288">
        <f>'2014'!S104</f>
        <v>0</v>
      </c>
      <c r="AD347" s="288">
        <f>'2014'!T104</f>
        <v>0</v>
      </c>
      <c r="AF347" s="288">
        <f t="shared" si="5"/>
        <v>1</v>
      </c>
    </row>
    <row r="348" spans="3:32">
      <c r="C348" s="229" t="str">
        <f>'2014'!$B$3</f>
        <v>Georgia</v>
      </c>
      <c r="D348" s="229">
        <f>'Cover sheet'!$D$23</f>
        <v>2014</v>
      </c>
      <c r="E348" s="229">
        <f>'2014'!$B$4</f>
        <v>0</v>
      </c>
      <c r="F348" s="229">
        <f>'2014'!$B$7</f>
        <v>0</v>
      </c>
      <c r="G348" s="229">
        <f>'2014'!$B$8</f>
        <v>0</v>
      </c>
      <c r="H348" s="230">
        <f>'2014'!$B$9</f>
        <v>0</v>
      </c>
      <c r="I348" s="229">
        <f>'2014'!$B$10</f>
        <v>0</v>
      </c>
      <c r="K348" s="297"/>
      <c r="L348" s="241">
        <v>0</v>
      </c>
      <c r="M348" s="288">
        <f>'2014'!C105</f>
        <v>0</v>
      </c>
      <c r="N348" s="288">
        <f>'2014'!D105</f>
        <v>0</v>
      </c>
      <c r="O348" s="288">
        <f>'2014'!E105</f>
        <v>0</v>
      </c>
      <c r="P348" s="288">
        <f>'2014'!F105</f>
        <v>0</v>
      </c>
      <c r="Q348" s="288">
        <f>'2014'!G105</f>
        <v>0</v>
      </c>
      <c r="R348" s="288">
        <f>'2014'!H105</f>
        <v>0</v>
      </c>
      <c r="S348" s="288">
        <f>'2014'!I105</f>
        <v>0</v>
      </c>
      <c r="T348" s="288">
        <f>'2014'!J105</f>
        <v>0</v>
      </c>
      <c r="U348" s="288">
        <f>'2014'!K105</f>
        <v>0</v>
      </c>
      <c r="V348" s="288">
        <f>'2014'!L105</f>
        <v>0</v>
      </c>
      <c r="W348" s="288">
        <f>'2014'!M105</f>
        <v>0</v>
      </c>
      <c r="X348" s="288">
        <f>'2014'!N105</f>
        <v>0</v>
      </c>
      <c r="Y348" s="288">
        <f>'2014'!O105</f>
        <v>0</v>
      </c>
      <c r="Z348" s="288">
        <f>'2014'!P105</f>
        <v>0</v>
      </c>
      <c r="AA348" s="288">
        <f>'2014'!Q105</f>
        <v>0</v>
      </c>
      <c r="AB348" s="288">
        <f>'2014'!R105</f>
        <v>0</v>
      </c>
      <c r="AC348" s="288">
        <f>'2014'!S105</f>
        <v>0</v>
      </c>
      <c r="AD348" s="288">
        <f>'2014'!T105</f>
        <v>0</v>
      </c>
      <c r="AF348" s="288">
        <f t="shared" si="5"/>
        <v>1</v>
      </c>
    </row>
    <row r="349" spans="3:32" ht="45">
      <c r="C349" s="229" t="str">
        <f>'2014'!$B$3</f>
        <v>Georgia</v>
      </c>
      <c r="D349" s="229">
        <f>'Cover sheet'!$D$23</f>
        <v>2014</v>
      </c>
      <c r="E349" s="229">
        <f>'2014'!$B$4</f>
        <v>0</v>
      </c>
      <c r="F349" s="229">
        <f>'2014'!$B$7</f>
        <v>0</v>
      </c>
      <c r="G349" s="229">
        <f>'2014'!$B$8</f>
        <v>0</v>
      </c>
      <c r="H349" s="230">
        <f>'2014'!$B$9</f>
        <v>0</v>
      </c>
      <c r="I349" s="229">
        <f>'2014'!$B$10</f>
        <v>0</v>
      </c>
      <c r="K349" s="297" t="s">
        <v>801</v>
      </c>
      <c r="L349" s="241">
        <v>8</v>
      </c>
      <c r="M349" s="288">
        <f>'2014'!C106</f>
        <v>0</v>
      </c>
      <c r="N349" s="288">
        <f>'2014'!D106</f>
        <v>0</v>
      </c>
      <c r="O349" s="288">
        <f>'2014'!E106</f>
        <v>0</v>
      </c>
      <c r="P349" s="288">
        <f>'2014'!F106</f>
        <v>0</v>
      </c>
      <c r="Q349" s="288">
        <f>'2014'!G106</f>
        <v>0</v>
      </c>
      <c r="R349" s="288">
        <f>'2014'!H106</f>
        <v>0</v>
      </c>
      <c r="S349" s="288">
        <f>'2014'!I106</f>
        <v>0</v>
      </c>
      <c r="T349" s="288">
        <f>'2014'!J106</f>
        <v>0</v>
      </c>
      <c r="U349" s="288">
        <f>'2014'!K106</f>
        <v>0</v>
      </c>
      <c r="V349" s="288">
        <f>'2014'!L106</f>
        <v>0</v>
      </c>
      <c r="W349" s="288">
        <f>'2014'!M106</f>
        <v>0</v>
      </c>
      <c r="X349" s="288">
        <f>'2014'!N106</f>
        <v>0</v>
      </c>
      <c r="Y349" s="288">
        <f>'2014'!O106</f>
        <v>0</v>
      </c>
      <c r="Z349" s="288">
        <f>'2014'!P106</f>
        <v>0</v>
      </c>
      <c r="AA349" s="288">
        <f>'2014'!Q106</f>
        <v>0</v>
      </c>
      <c r="AB349" s="288">
        <f>'2014'!R106</f>
        <v>0</v>
      </c>
      <c r="AC349" s="288">
        <f>'2014'!S106</f>
        <v>0</v>
      </c>
      <c r="AD349" s="288">
        <f>'2014'!T106</f>
        <v>0</v>
      </c>
      <c r="AF349" s="288">
        <f t="shared" si="5"/>
        <v>1</v>
      </c>
    </row>
    <row r="350" spans="3:32" ht="30">
      <c r="C350" s="229" t="str">
        <f>'2014'!$B$3</f>
        <v>Georgia</v>
      </c>
      <c r="D350" s="229">
        <f>'Cover sheet'!$D$23</f>
        <v>2014</v>
      </c>
      <c r="E350" s="229">
        <f>'2014'!$B$4</f>
        <v>0</v>
      </c>
      <c r="F350" s="229">
        <f>'2014'!$B$7</f>
        <v>0</v>
      </c>
      <c r="G350" s="229">
        <f>'2014'!$B$8</f>
        <v>0</v>
      </c>
      <c r="H350" s="230">
        <f>'2014'!$B$9</f>
        <v>0</v>
      </c>
      <c r="I350" s="229">
        <f>'2014'!$B$10</f>
        <v>0</v>
      </c>
      <c r="K350" s="298" t="s">
        <v>802</v>
      </c>
      <c r="L350" s="241">
        <v>8.1</v>
      </c>
      <c r="M350" s="288">
        <f>'2014'!C107</f>
        <v>0</v>
      </c>
      <c r="N350" s="288">
        <f>'2014'!D107</f>
        <v>0</v>
      </c>
      <c r="O350" s="288">
        <f>'2014'!E107</f>
        <v>0</v>
      </c>
      <c r="P350" s="288">
        <f>'2014'!F107</f>
        <v>0</v>
      </c>
      <c r="Q350" s="288">
        <f>'2014'!G107</f>
        <v>0</v>
      </c>
      <c r="R350" s="288">
        <f>'2014'!H107</f>
        <v>0</v>
      </c>
      <c r="S350" s="288">
        <f>'2014'!I107</f>
        <v>0</v>
      </c>
      <c r="T350" s="288">
        <f>'2014'!J107</f>
        <v>0</v>
      </c>
      <c r="U350" s="288">
        <f>'2014'!K107</f>
        <v>0</v>
      </c>
      <c r="V350" s="288">
        <f>'2014'!L107</f>
        <v>0</v>
      </c>
      <c r="W350" s="288">
        <f>'2014'!M107</f>
        <v>0</v>
      </c>
      <c r="X350" s="288">
        <f>'2014'!N107</f>
        <v>0</v>
      </c>
      <c r="Y350" s="288">
        <f>'2014'!O107</f>
        <v>0</v>
      </c>
      <c r="Z350" s="288">
        <f>'2014'!P107</f>
        <v>0</v>
      </c>
      <c r="AA350" s="288">
        <f>'2014'!Q107</f>
        <v>0</v>
      </c>
      <c r="AB350" s="288">
        <f>'2014'!R107</f>
        <v>0</v>
      </c>
      <c r="AC350" s="288">
        <f>'2014'!S107</f>
        <v>0</v>
      </c>
      <c r="AD350" s="288">
        <f>'2014'!T107</f>
        <v>0</v>
      </c>
      <c r="AF350" s="288">
        <f t="shared" si="5"/>
        <v>1</v>
      </c>
    </row>
    <row r="351" spans="3:32" ht="30">
      <c r="C351" s="229" t="str">
        <f>'2014'!$B$3</f>
        <v>Georgia</v>
      </c>
      <c r="D351" s="229">
        <f>'Cover sheet'!$D$23</f>
        <v>2014</v>
      </c>
      <c r="E351" s="229">
        <f>'2014'!$B$4</f>
        <v>0</v>
      </c>
      <c r="F351" s="229">
        <f>'2014'!$B$7</f>
        <v>0</v>
      </c>
      <c r="G351" s="229">
        <f>'2014'!$B$8</f>
        <v>0</v>
      </c>
      <c r="H351" s="230">
        <f>'2014'!$B$9</f>
        <v>0</v>
      </c>
      <c r="I351" s="229">
        <f>'2014'!$B$10</f>
        <v>0</v>
      </c>
      <c r="K351" s="298" t="s">
        <v>809</v>
      </c>
      <c r="L351" s="241">
        <v>8.1999999999999993</v>
      </c>
      <c r="M351" s="288">
        <f>'2014'!C108</f>
        <v>0</v>
      </c>
      <c r="N351" s="288">
        <f>'2014'!D108</f>
        <v>0</v>
      </c>
      <c r="O351" s="288">
        <f>'2014'!E108</f>
        <v>0</v>
      </c>
      <c r="P351" s="288">
        <f>'2014'!F108</f>
        <v>0</v>
      </c>
      <c r="Q351" s="288">
        <f>'2014'!G108</f>
        <v>0</v>
      </c>
      <c r="R351" s="288">
        <f>'2014'!H108</f>
        <v>0</v>
      </c>
      <c r="S351" s="288">
        <f>'2014'!I108</f>
        <v>0</v>
      </c>
      <c r="T351" s="288">
        <f>'2014'!J108</f>
        <v>0</v>
      </c>
      <c r="U351" s="288">
        <f>'2014'!K108</f>
        <v>0</v>
      </c>
      <c r="V351" s="288">
        <f>'2014'!L108</f>
        <v>0</v>
      </c>
      <c r="W351" s="288">
        <f>'2014'!M108</f>
        <v>0</v>
      </c>
      <c r="X351" s="288">
        <f>'2014'!N108</f>
        <v>0</v>
      </c>
      <c r="Y351" s="288">
        <f>'2014'!O108</f>
        <v>0</v>
      </c>
      <c r="Z351" s="288">
        <f>'2014'!P108</f>
        <v>0</v>
      </c>
      <c r="AA351" s="288">
        <f>'2014'!Q108</f>
        <v>0</v>
      </c>
      <c r="AB351" s="288">
        <f>'2014'!R108</f>
        <v>0</v>
      </c>
      <c r="AC351" s="288">
        <f>'2014'!S108</f>
        <v>0</v>
      </c>
      <c r="AD351" s="288">
        <f>'2014'!T108</f>
        <v>0</v>
      </c>
      <c r="AF351" s="288">
        <f t="shared" si="5"/>
        <v>1</v>
      </c>
    </row>
    <row r="352" spans="3:32" ht="30">
      <c r="C352" s="229" t="str">
        <f>'2014'!$B$3</f>
        <v>Georgia</v>
      </c>
      <c r="D352" s="229">
        <f>'Cover sheet'!$D$23</f>
        <v>2014</v>
      </c>
      <c r="E352" s="229">
        <f>'2014'!$B$4</f>
        <v>0</v>
      </c>
      <c r="F352" s="229">
        <f>'2014'!$B$7</f>
        <v>0</v>
      </c>
      <c r="G352" s="229">
        <f>'2014'!$B$8</f>
        <v>0</v>
      </c>
      <c r="H352" s="230">
        <f>'2014'!$B$9</f>
        <v>0</v>
      </c>
      <c r="I352" s="229">
        <f>'2014'!$B$10</f>
        <v>0</v>
      </c>
      <c r="K352" s="298" t="s">
        <v>811</v>
      </c>
      <c r="L352" s="241">
        <v>8.3000000000000007</v>
      </c>
      <c r="M352" s="288">
        <f>'2014'!C109</f>
        <v>0</v>
      </c>
      <c r="N352" s="288">
        <f>'2014'!D109</f>
        <v>0</v>
      </c>
      <c r="O352" s="288">
        <f>'2014'!E109</f>
        <v>0</v>
      </c>
      <c r="P352" s="288">
        <f>'2014'!F109</f>
        <v>0</v>
      </c>
      <c r="Q352" s="288">
        <f>'2014'!G109</f>
        <v>0</v>
      </c>
      <c r="R352" s="288">
        <f>'2014'!H109</f>
        <v>0</v>
      </c>
      <c r="S352" s="288">
        <f>'2014'!I109</f>
        <v>0</v>
      </c>
      <c r="T352" s="288">
        <f>'2014'!J109</f>
        <v>0</v>
      </c>
      <c r="U352" s="288">
        <f>'2014'!K109</f>
        <v>0</v>
      </c>
      <c r="V352" s="288">
        <f>'2014'!L109</f>
        <v>0</v>
      </c>
      <c r="W352" s="288">
        <f>'2014'!M109</f>
        <v>0</v>
      </c>
      <c r="X352" s="288">
        <f>'2014'!N109</f>
        <v>0</v>
      </c>
      <c r="Y352" s="288">
        <f>'2014'!O109</f>
        <v>0</v>
      </c>
      <c r="Z352" s="288">
        <f>'2014'!P109</f>
        <v>0</v>
      </c>
      <c r="AA352" s="288">
        <f>'2014'!Q109</f>
        <v>0</v>
      </c>
      <c r="AB352" s="288">
        <f>'2014'!R109</f>
        <v>0</v>
      </c>
      <c r="AC352" s="288">
        <f>'2014'!S109</f>
        <v>0</v>
      </c>
      <c r="AD352" s="288">
        <f>'2014'!T109</f>
        <v>0</v>
      </c>
      <c r="AF352" s="288">
        <f t="shared" si="5"/>
        <v>1</v>
      </c>
    </row>
    <row r="353" spans="3:32" ht="30">
      <c r="C353" s="229" t="str">
        <f>'2014'!$B$3</f>
        <v>Georgia</v>
      </c>
      <c r="D353" s="229">
        <f>'Cover sheet'!$D$23</f>
        <v>2014</v>
      </c>
      <c r="E353" s="229">
        <f>'2014'!$B$4</f>
        <v>0</v>
      </c>
      <c r="F353" s="229">
        <f>'2014'!$B$7</f>
        <v>0</v>
      </c>
      <c r="G353" s="229">
        <f>'2014'!$B$8</f>
        <v>0</v>
      </c>
      <c r="H353" s="230">
        <f>'2014'!$B$9</f>
        <v>0</v>
      </c>
      <c r="I353" s="229">
        <f>'2014'!$B$10</f>
        <v>0</v>
      </c>
      <c r="K353" s="298" t="s">
        <v>814</v>
      </c>
      <c r="L353" s="241">
        <v>8.4</v>
      </c>
      <c r="M353" s="288">
        <f>'2014'!C110</f>
        <v>0</v>
      </c>
      <c r="N353" s="288">
        <f>'2014'!D110</f>
        <v>0</v>
      </c>
      <c r="O353" s="288">
        <f>'2014'!E110</f>
        <v>0</v>
      </c>
      <c r="P353" s="288">
        <f>'2014'!F110</f>
        <v>0</v>
      </c>
      <c r="Q353" s="288">
        <f>'2014'!G110</f>
        <v>0</v>
      </c>
      <c r="R353" s="288">
        <f>'2014'!H110</f>
        <v>0</v>
      </c>
      <c r="S353" s="288">
        <f>'2014'!I110</f>
        <v>0</v>
      </c>
      <c r="T353" s="288">
        <f>'2014'!J110</f>
        <v>0</v>
      </c>
      <c r="U353" s="288">
        <f>'2014'!K110</f>
        <v>0</v>
      </c>
      <c r="V353" s="288">
        <f>'2014'!L110</f>
        <v>0</v>
      </c>
      <c r="W353" s="288">
        <f>'2014'!M110</f>
        <v>0</v>
      </c>
      <c r="X353" s="288">
        <f>'2014'!N110</f>
        <v>0</v>
      </c>
      <c r="Y353" s="288">
        <f>'2014'!O110</f>
        <v>0</v>
      </c>
      <c r="Z353" s="288">
        <f>'2014'!P110</f>
        <v>0</v>
      </c>
      <c r="AA353" s="288">
        <f>'2014'!Q110</f>
        <v>0</v>
      </c>
      <c r="AB353" s="288">
        <f>'2014'!R110</f>
        <v>0</v>
      </c>
      <c r="AC353" s="288">
        <f>'2014'!S110</f>
        <v>0</v>
      </c>
      <c r="AD353" s="288">
        <f>'2014'!T110</f>
        <v>0</v>
      </c>
      <c r="AF353" s="288">
        <f t="shared" si="5"/>
        <v>1</v>
      </c>
    </row>
    <row r="354" spans="3:32">
      <c r="C354" s="229" t="str">
        <f>'2014'!$B$3</f>
        <v>Georgia</v>
      </c>
      <c r="D354" s="229">
        <f>'Cover sheet'!$D$23</f>
        <v>2014</v>
      </c>
      <c r="E354" s="229">
        <f>'2014'!$B$4</f>
        <v>0</v>
      </c>
      <c r="F354" s="229">
        <f>'2014'!$B$7</f>
        <v>0</v>
      </c>
      <c r="G354" s="229">
        <f>'2014'!$B$8</f>
        <v>0</v>
      </c>
      <c r="H354" s="230">
        <f>'2014'!$B$9</f>
        <v>0</v>
      </c>
      <c r="I354" s="229">
        <f>'2014'!$B$10</f>
        <v>0</v>
      </c>
      <c r="K354" s="298" t="s">
        <v>818</v>
      </c>
      <c r="L354" s="241">
        <v>8.5</v>
      </c>
      <c r="M354" s="288">
        <f>'2014'!C111</f>
        <v>0</v>
      </c>
      <c r="N354" s="288">
        <f>'2014'!D111</f>
        <v>0</v>
      </c>
      <c r="O354" s="288">
        <f>'2014'!E111</f>
        <v>0</v>
      </c>
      <c r="P354" s="288">
        <f>'2014'!F111</f>
        <v>0</v>
      </c>
      <c r="Q354" s="288">
        <f>'2014'!G111</f>
        <v>0</v>
      </c>
      <c r="R354" s="288">
        <f>'2014'!H111</f>
        <v>0</v>
      </c>
      <c r="S354" s="288">
        <f>'2014'!I111</f>
        <v>0</v>
      </c>
      <c r="T354" s="288">
        <f>'2014'!J111</f>
        <v>0</v>
      </c>
      <c r="U354" s="288">
        <f>'2014'!K111</f>
        <v>0</v>
      </c>
      <c r="V354" s="288">
        <f>'2014'!L111</f>
        <v>0</v>
      </c>
      <c r="W354" s="288">
        <f>'2014'!M111</f>
        <v>0</v>
      </c>
      <c r="X354" s="288">
        <f>'2014'!N111</f>
        <v>0</v>
      </c>
      <c r="Y354" s="288">
        <f>'2014'!O111</f>
        <v>0</v>
      </c>
      <c r="Z354" s="288">
        <f>'2014'!P111</f>
        <v>0</v>
      </c>
      <c r="AA354" s="288">
        <f>'2014'!Q111</f>
        <v>0</v>
      </c>
      <c r="AB354" s="288">
        <f>'2014'!R111</f>
        <v>0</v>
      </c>
      <c r="AC354" s="288">
        <f>'2014'!S111</f>
        <v>0</v>
      </c>
      <c r="AD354" s="288">
        <f>'2014'!T111</f>
        <v>0</v>
      </c>
      <c r="AF354" s="288">
        <f t="shared" si="5"/>
        <v>1</v>
      </c>
    </row>
    <row r="355" spans="3:32" ht="30">
      <c r="C355" s="229" t="str">
        <f>'2014'!$B$3</f>
        <v>Georgia</v>
      </c>
      <c r="D355" s="229">
        <f>'Cover sheet'!$D$23</f>
        <v>2014</v>
      </c>
      <c r="E355" s="229">
        <f>'2014'!$B$4</f>
        <v>0</v>
      </c>
      <c r="F355" s="229">
        <f>'2014'!$B$7</f>
        <v>0</v>
      </c>
      <c r="G355" s="229">
        <f>'2014'!$B$8</f>
        <v>0</v>
      </c>
      <c r="H355" s="230">
        <f>'2014'!$B$9</f>
        <v>0</v>
      </c>
      <c r="I355" s="229">
        <f>'2014'!$B$10</f>
        <v>0</v>
      </c>
      <c r="K355" s="298" t="s">
        <v>820</v>
      </c>
      <c r="L355" s="241">
        <v>8.6</v>
      </c>
      <c r="M355" s="288">
        <f>'2014'!C112</f>
        <v>0</v>
      </c>
      <c r="N355" s="288">
        <f>'2014'!D112</f>
        <v>0</v>
      </c>
      <c r="O355" s="288">
        <f>'2014'!E112</f>
        <v>0</v>
      </c>
      <c r="P355" s="288">
        <f>'2014'!F112</f>
        <v>0</v>
      </c>
      <c r="Q355" s="288">
        <f>'2014'!G112</f>
        <v>0</v>
      </c>
      <c r="R355" s="288">
        <f>'2014'!H112</f>
        <v>0</v>
      </c>
      <c r="S355" s="288">
        <f>'2014'!I112</f>
        <v>0</v>
      </c>
      <c r="T355" s="288">
        <f>'2014'!J112</f>
        <v>0</v>
      </c>
      <c r="U355" s="288">
        <f>'2014'!K112</f>
        <v>0</v>
      </c>
      <c r="V355" s="288">
        <f>'2014'!L112</f>
        <v>0</v>
      </c>
      <c r="W355" s="288">
        <f>'2014'!M112</f>
        <v>0</v>
      </c>
      <c r="X355" s="288">
        <f>'2014'!N112</f>
        <v>0</v>
      </c>
      <c r="Y355" s="288">
        <f>'2014'!O112</f>
        <v>0</v>
      </c>
      <c r="Z355" s="288">
        <f>'2014'!P112</f>
        <v>0</v>
      </c>
      <c r="AA355" s="288">
        <f>'2014'!Q112</f>
        <v>0</v>
      </c>
      <c r="AB355" s="288">
        <f>'2014'!R112</f>
        <v>0</v>
      </c>
      <c r="AC355" s="288">
        <f>'2014'!S112</f>
        <v>0</v>
      </c>
      <c r="AD355" s="288">
        <f>'2014'!T112</f>
        <v>0</v>
      </c>
      <c r="AF355" s="288">
        <f t="shared" si="5"/>
        <v>1</v>
      </c>
    </row>
    <row r="356" spans="3:32">
      <c r="C356" s="229" t="str">
        <f>'2014'!$B$3</f>
        <v>Georgia</v>
      </c>
      <c r="D356" s="229">
        <f>'Cover sheet'!$D$23</f>
        <v>2014</v>
      </c>
      <c r="E356" s="229">
        <f>'2014'!$B$4</f>
        <v>0</v>
      </c>
      <c r="F356" s="229">
        <f>'2014'!$B$7</f>
        <v>0</v>
      </c>
      <c r="G356" s="229">
        <f>'2014'!$B$8</f>
        <v>0</v>
      </c>
      <c r="H356" s="230">
        <f>'2014'!$B$9</f>
        <v>0</v>
      </c>
      <c r="I356" s="229">
        <f>'2014'!$B$10</f>
        <v>0</v>
      </c>
      <c r="K356" s="293"/>
      <c r="L356" s="241">
        <v>0</v>
      </c>
      <c r="M356" s="288">
        <f>'2014'!C113</f>
        <v>0</v>
      </c>
      <c r="N356" s="288">
        <f>'2014'!D113</f>
        <v>0</v>
      </c>
      <c r="O356" s="288">
        <f>'2014'!E113</f>
        <v>0</v>
      </c>
      <c r="P356" s="288">
        <f>'2014'!F113</f>
        <v>0</v>
      </c>
      <c r="Q356" s="288">
        <f>'2014'!G113</f>
        <v>0</v>
      </c>
      <c r="R356" s="288">
        <f>'2014'!H113</f>
        <v>0</v>
      </c>
      <c r="S356" s="288">
        <f>'2014'!I113</f>
        <v>0</v>
      </c>
      <c r="T356" s="288">
        <f>'2014'!J113</f>
        <v>0</v>
      </c>
      <c r="U356" s="288">
        <f>'2014'!K113</f>
        <v>0</v>
      </c>
      <c r="V356" s="288">
        <f>'2014'!L113</f>
        <v>0</v>
      </c>
      <c r="W356" s="288">
        <f>'2014'!M113</f>
        <v>0</v>
      </c>
      <c r="X356" s="288">
        <f>'2014'!N113</f>
        <v>0</v>
      </c>
      <c r="Y356" s="288">
        <f>'2014'!O113</f>
        <v>0</v>
      </c>
      <c r="Z356" s="288">
        <f>'2014'!P113</f>
        <v>0</v>
      </c>
      <c r="AA356" s="288">
        <f>'2014'!Q113</f>
        <v>0</v>
      </c>
      <c r="AB356" s="288">
        <f>'2014'!R113</f>
        <v>0</v>
      </c>
      <c r="AC356" s="288">
        <f>'2014'!S113</f>
        <v>0</v>
      </c>
      <c r="AD356" s="288">
        <f>'2014'!T113</f>
        <v>0</v>
      </c>
      <c r="AF356" s="288">
        <f t="shared" si="5"/>
        <v>1</v>
      </c>
    </row>
    <row r="357" spans="3:32" ht="30">
      <c r="C357" s="229" t="str">
        <f>'2014'!$B$3</f>
        <v>Georgia</v>
      </c>
      <c r="D357" s="229">
        <f>'Cover sheet'!$D$23</f>
        <v>2014</v>
      </c>
      <c r="E357" s="229">
        <f>'2014'!$B$4</f>
        <v>0</v>
      </c>
      <c r="F357" s="229">
        <f>'2014'!$B$7</f>
        <v>0</v>
      </c>
      <c r="G357" s="229">
        <f>'2014'!$B$8</f>
        <v>0</v>
      </c>
      <c r="H357" s="230">
        <f>'2014'!$B$9</f>
        <v>0</v>
      </c>
      <c r="I357" s="229">
        <f>'2014'!$B$10</f>
        <v>0</v>
      </c>
      <c r="K357" s="297" t="s">
        <v>825</v>
      </c>
      <c r="L357" s="241">
        <v>9</v>
      </c>
      <c r="M357" s="288">
        <f>'2014'!C114</f>
        <v>0</v>
      </c>
      <c r="N357" s="288">
        <f>'2014'!D114</f>
        <v>0</v>
      </c>
      <c r="O357" s="288">
        <f>'2014'!E114</f>
        <v>0</v>
      </c>
      <c r="P357" s="288">
        <f>'2014'!F114</f>
        <v>0</v>
      </c>
      <c r="Q357" s="288">
        <f>'2014'!G114</f>
        <v>0</v>
      </c>
      <c r="R357" s="288">
        <f>'2014'!H114</f>
        <v>0</v>
      </c>
      <c r="S357" s="288">
        <f>'2014'!I114</f>
        <v>0</v>
      </c>
      <c r="T357" s="288">
        <f>'2014'!J114</f>
        <v>0</v>
      </c>
      <c r="U357" s="288">
        <f>'2014'!K114</f>
        <v>0</v>
      </c>
      <c r="V357" s="288">
        <f>'2014'!L114</f>
        <v>0</v>
      </c>
      <c r="W357" s="288">
        <f>'2014'!M114</f>
        <v>0</v>
      </c>
      <c r="X357" s="288">
        <f>'2014'!N114</f>
        <v>0</v>
      </c>
      <c r="Y357" s="288">
        <f>'2014'!O114</f>
        <v>0</v>
      </c>
      <c r="Z357" s="288">
        <f>'2014'!P114</f>
        <v>0</v>
      </c>
      <c r="AA357" s="288">
        <f>'2014'!Q114</f>
        <v>0</v>
      </c>
      <c r="AB357" s="288">
        <f>'2014'!R114</f>
        <v>0</v>
      </c>
      <c r="AC357" s="288">
        <f>'2014'!S114</f>
        <v>0</v>
      </c>
      <c r="AD357" s="288">
        <f>'2014'!T114</f>
        <v>0</v>
      </c>
      <c r="AF357" s="288">
        <f t="shared" si="5"/>
        <v>1</v>
      </c>
    </row>
    <row r="358" spans="3:32">
      <c r="C358" s="229" t="str">
        <f>'2014'!$B$3</f>
        <v>Georgia</v>
      </c>
      <c r="D358" s="229">
        <f>'Cover sheet'!$D$23</f>
        <v>2014</v>
      </c>
      <c r="E358" s="229">
        <f>'2014'!$B$4</f>
        <v>0</v>
      </c>
      <c r="F358" s="229">
        <f>'2014'!$B$7</f>
        <v>0</v>
      </c>
      <c r="G358" s="229">
        <f>'2014'!$B$8</f>
        <v>0</v>
      </c>
      <c r="H358" s="230">
        <f>'2014'!$B$9</f>
        <v>0</v>
      </c>
      <c r="I358" s="229">
        <f>'2014'!$B$10</f>
        <v>0</v>
      </c>
      <c r="K358" s="298" t="s">
        <v>826</v>
      </c>
      <c r="L358" s="241">
        <v>9.1</v>
      </c>
      <c r="M358" s="288">
        <f>'2014'!C115</f>
        <v>0</v>
      </c>
      <c r="N358" s="288">
        <f>'2014'!D115</f>
        <v>0</v>
      </c>
      <c r="O358" s="288">
        <f>'2014'!E115</f>
        <v>0</v>
      </c>
      <c r="P358" s="288">
        <f>'2014'!F115</f>
        <v>0</v>
      </c>
      <c r="Q358" s="288">
        <f>'2014'!G115</f>
        <v>0</v>
      </c>
      <c r="R358" s="288">
        <f>'2014'!H115</f>
        <v>0</v>
      </c>
      <c r="S358" s="288">
        <f>'2014'!I115</f>
        <v>0</v>
      </c>
      <c r="T358" s="288">
        <f>'2014'!J115</f>
        <v>0</v>
      </c>
      <c r="U358" s="288">
        <f>'2014'!K115</f>
        <v>0</v>
      </c>
      <c r="V358" s="288">
        <f>'2014'!L115</f>
        <v>0</v>
      </c>
      <c r="W358" s="288">
        <f>'2014'!M115</f>
        <v>0</v>
      </c>
      <c r="X358" s="288">
        <f>'2014'!N115</f>
        <v>0</v>
      </c>
      <c r="Y358" s="288">
        <f>'2014'!O115</f>
        <v>0</v>
      </c>
      <c r="Z358" s="288">
        <f>'2014'!P115</f>
        <v>0</v>
      </c>
      <c r="AA358" s="288">
        <f>'2014'!Q115</f>
        <v>0</v>
      </c>
      <c r="AB358" s="288">
        <f>'2014'!R115</f>
        <v>0</v>
      </c>
      <c r="AC358" s="288">
        <f>'2014'!S115</f>
        <v>0</v>
      </c>
      <c r="AD358" s="288">
        <f>'2014'!T115</f>
        <v>0</v>
      </c>
      <c r="AF358" s="288">
        <f t="shared" si="5"/>
        <v>1</v>
      </c>
    </row>
    <row r="359" spans="3:32" ht="30">
      <c r="C359" s="229" t="str">
        <f>'2014'!$B$3</f>
        <v>Georgia</v>
      </c>
      <c r="D359" s="229">
        <f>'Cover sheet'!$D$23</f>
        <v>2014</v>
      </c>
      <c r="E359" s="229">
        <f>'2014'!$B$4</f>
        <v>0</v>
      </c>
      <c r="F359" s="229">
        <f>'2014'!$B$7</f>
        <v>0</v>
      </c>
      <c r="G359" s="229">
        <f>'2014'!$B$8</f>
        <v>0</v>
      </c>
      <c r="H359" s="230">
        <f>'2014'!$B$9</f>
        <v>0</v>
      </c>
      <c r="I359" s="229">
        <f>'2014'!$B$10</f>
        <v>0</v>
      </c>
      <c r="K359" s="298" t="s">
        <v>1221</v>
      </c>
      <c r="L359" s="241">
        <v>9.1999999999999993</v>
      </c>
      <c r="M359" s="288">
        <f>'2014'!C116</f>
        <v>0</v>
      </c>
      <c r="N359" s="288">
        <f>'2014'!D116</f>
        <v>0</v>
      </c>
      <c r="O359" s="288">
        <f>'2014'!E116</f>
        <v>0</v>
      </c>
      <c r="P359" s="288">
        <f>'2014'!F116</f>
        <v>0</v>
      </c>
      <c r="Q359" s="288">
        <f>'2014'!G116</f>
        <v>0</v>
      </c>
      <c r="R359" s="288">
        <f>'2014'!H116</f>
        <v>0</v>
      </c>
      <c r="S359" s="288">
        <f>'2014'!I116</f>
        <v>0</v>
      </c>
      <c r="T359" s="288">
        <f>'2014'!J116</f>
        <v>0</v>
      </c>
      <c r="U359" s="288">
        <f>'2014'!K116</f>
        <v>0</v>
      </c>
      <c r="V359" s="288">
        <f>'2014'!L116</f>
        <v>0</v>
      </c>
      <c r="W359" s="288">
        <f>'2014'!M116</f>
        <v>0</v>
      </c>
      <c r="X359" s="288">
        <f>'2014'!N116</f>
        <v>0</v>
      </c>
      <c r="Y359" s="288">
        <f>'2014'!O116</f>
        <v>0</v>
      </c>
      <c r="Z359" s="288">
        <f>'2014'!P116</f>
        <v>0</v>
      </c>
      <c r="AA359" s="288">
        <f>'2014'!Q116</f>
        <v>0</v>
      </c>
      <c r="AB359" s="288">
        <f>'2014'!R116</f>
        <v>0</v>
      </c>
      <c r="AC359" s="288">
        <f>'2014'!S116</f>
        <v>0</v>
      </c>
      <c r="AD359" s="288">
        <f>'2014'!T116</f>
        <v>0</v>
      </c>
      <c r="AF359" s="288">
        <f t="shared" si="5"/>
        <v>1</v>
      </c>
    </row>
    <row r="360" spans="3:32">
      <c r="C360" s="229" t="str">
        <f>'2014'!$B$3</f>
        <v>Georgia</v>
      </c>
      <c r="D360" s="229">
        <f>'Cover sheet'!$D$23</f>
        <v>2014</v>
      </c>
      <c r="E360" s="229">
        <f>'2014'!$B$4</f>
        <v>0</v>
      </c>
      <c r="F360" s="229">
        <f>'2014'!$B$7</f>
        <v>0</v>
      </c>
      <c r="G360" s="229">
        <f>'2014'!$B$8</f>
        <v>0</v>
      </c>
      <c r="H360" s="230">
        <f>'2014'!$B$9</f>
        <v>0</v>
      </c>
      <c r="I360" s="229">
        <f>'2014'!$B$10</f>
        <v>0</v>
      </c>
      <c r="K360" s="298"/>
      <c r="L360" s="241"/>
      <c r="M360" s="288">
        <f>'2014'!C117</f>
        <v>0</v>
      </c>
      <c r="N360" s="288">
        <f>'2014'!D117</f>
        <v>0</v>
      </c>
      <c r="O360" s="288">
        <f>'2014'!E117</f>
        <v>0</v>
      </c>
      <c r="P360" s="288">
        <f>'2014'!F117</f>
        <v>0</v>
      </c>
      <c r="Q360" s="288">
        <f>'2014'!G117</f>
        <v>0</v>
      </c>
      <c r="R360" s="288">
        <f>'2014'!H117</f>
        <v>0</v>
      </c>
      <c r="S360" s="288">
        <f>'2014'!I117</f>
        <v>0</v>
      </c>
      <c r="T360" s="288">
        <f>'2014'!J117</f>
        <v>0</v>
      </c>
      <c r="U360" s="288">
        <f>'2014'!K117</f>
        <v>0</v>
      </c>
      <c r="V360" s="288">
        <f>'2014'!L117</f>
        <v>0</v>
      </c>
      <c r="W360" s="288">
        <f>'2014'!M117</f>
        <v>0</v>
      </c>
      <c r="X360" s="288">
        <f>'2014'!N117</f>
        <v>0</v>
      </c>
      <c r="Y360" s="288">
        <f>'2014'!O117</f>
        <v>0</v>
      </c>
      <c r="Z360" s="288">
        <f>'2014'!P117</f>
        <v>0</v>
      </c>
      <c r="AA360" s="288">
        <f>'2014'!Q117</f>
        <v>0</v>
      </c>
      <c r="AB360" s="288">
        <f>'2014'!R117</f>
        <v>0</v>
      </c>
      <c r="AC360" s="288">
        <f>'2014'!S117</f>
        <v>0</v>
      </c>
      <c r="AD360" s="288">
        <f>'2014'!T117</f>
        <v>0</v>
      </c>
      <c r="AF360" s="288">
        <f t="shared" si="5"/>
        <v>1</v>
      </c>
    </row>
    <row r="361" spans="3:32" ht="45">
      <c r="C361" s="229" t="str">
        <f>'2014'!$B$3</f>
        <v>Georgia</v>
      </c>
      <c r="D361" s="229">
        <f>'Cover sheet'!$D$23</f>
        <v>2014</v>
      </c>
      <c r="E361" s="229">
        <f>'2014'!$B$4</f>
        <v>0</v>
      </c>
      <c r="F361" s="229">
        <f>'2014'!$B$7</f>
        <v>0</v>
      </c>
      <c r="G361" s="229">
        <f>'2014'!$B$8</f>
        <v>0</v>
      </c>
      <c r="H361" s="230">
        <f>'2014'!$B$9</f>
        <v>0</v>
      </c>
      <c r="I361" s="229">
        <f>'2014'!$B$10</f>
        <v>0</v>
      </c>
      <c r="K361" s="298" t="s">
        <v>831</v>
      </c>
      <c r="L361" s="241">
        <v>9.3000000000000007</v>
      </c>
      <c r="M361" s="288">
        <f>'2014'!C118</f>
        <v>0</v>
      </c>
      <c r="N361" s="288">
        <f>'2014'!D118</f>
        <v>0</v>
      </c>
      <c r="O361" s="288">
        <f>'2014'!E118</f>
        <v>0</v>
      </c>
      <c r="P361" s="288">
        <f>'2014'!F118</f>
        <v>0</v>
      </c>
      <c r="Q361" s="288">
        <f>'2014'!G118</f>
        <v>0</v>
      </c>
      <c r="R361" s="288">
        <f>'2014'!H118</f>
        <v>0</v>
      </c>
      <c r="S361" s="288">
        <f>'2014'!I118</f>
        <v>0</v>
      </c>
      <c r="T361" s="288">
        <f>'2014'!J118</f>
        <v>0</v>
      </c>
      <c r="U361" s="288">
        <f>'2014'!K118</f>
        <v>0</v>
      </c>
      <c r="V361" s="288">
        <f>'2014'!L118</f>
        <v>0</v>
      </c>
      <c r="W361" s="288">
        <f>'2014'!M118</f>
        <v>0</v>
      </c>
      <c r="X361" s="288">
        <f>'2014'!N118</f>
        <v>0</v>
      </c>
      <c r="Y361" s="288">
        <f>'2014'!O118</f>
        <v>0</v>
      </c>
      <c r="Z361" s="288">
        <f>'2014'!P118</f>
        <v>0</v>
      </c>
      <c r="AA361" s="288">
        <f>'2014'!Q118</f>
        <v>0</v>
      </c>
      <c r="AB361" s="288">
        <f>'2014'!R118</f>
        <v>0</v>
      </c>
      <c r="AC361" s="288">
        <f>'2014'!S118</f>
        <v>0</v>
      </c>
      <c r="AD361" s="288">
        <f>'2014'!T118</f>
        <v>0</v>
      </c>
      <c r="AF361" s="288">
        <f t="shared" si="5"/>
        <v>1</v>
      </c>
    </row>
    <row r="362" spans="3:32">
      <c r="C362" s="229" t="str">
        <f>'2014'!$B$3</f>
        <v>Georgia</v>
      </c>
      <c r="D362" s="229">
        <f>'Cover sheet'!$D$23</f>
        <v>2014</v>
      </c>
      <c r="E362" s="229">
        <f>'2014'!$B$4</f>
        <v>0</v>
      </c>
      <c r="F362" s="229">
        <f>'2014'!$B$7</f>
        <v>0</v>
      </c>
      <c r="G362" s="229">
        <f>'2014'!$B$8</f>
        <v>0</v>
      </c>
      <c r="H362" s="230">
        <f>'2014'!$B$9</f>
        <v>0</v>
      </c>
      <c r="I362" s="229">
        <f>'2014'!$B$10</f>
        <v>0</v>
      </c>
      <c r="K362" s="298"/>
      <c r="L362" s="241">
        <v>0</v>
      </c>
      <c r="M362" s="288">
        <f>'2014'!C119</f>
        <v>0</v>
      </c>
      <c r="N362" s="288">
        <f>'2014'!D119</f>
        <v>0</v>
      </c>
      <c r="O362" s="288">
        <f>'2014'!E119</f>
        <v>0</v>
      </c>
      <c r="P362" s="288">
        <f>'2014'!F119</f>
        <v>0</v>
      </c>
      <c r="Q362" s="288">
        <f>'2014'!G119</f>
        <v>0</v>
      </c>
      <c r="R362" s="288">
        <f>'2014'!H119</f>
        <v>0</v>
      </c>
      <c r="S362" s="288">
        <f>'2014'!I119</f>
        <v>0</v>
      </c>
      <c r="T362" s="288">
        <f>'2014'!J119</f>
        <v>0</v>
      </c>
      <c r="U362" s="288">
        <f>'2014'!K119</f>
        <v>0</v>
      </c>
      <c r="V362" s="288">
        <f>'2014'!L119</f>
        <v>0</v>
      </c>
      <c r="W362" s="288">
        <f>'2014'!M119</f>
        <v>0</v>
      </c>
      <c r="X362" s="288">
        <f>'2014'!N119</f>
        <v>0</v>
      </c>
      <c r="Y362" s="288">
        <f>'2014'!O119</f>
        <v>0</v>
      </c>
      <c r="Z362" s="288">
        <f>'2014'!P119</f>
        <v>0</v>
      </c>
      <c r="AA362" s="288">
        <f>'2014'!Q119</f>
        <v>0</v>
      </c>
      <c r="AB362" s="288">
        <f>'2014'!R119</f>
        <v>0</v>
      </c>
      <c r="AC362" s="288">
        <f>'2014'!S119</f>
        <v>0</v>
      </c>
      <c r="AD362" s="288">
        <f>'2014'!T119</f>
        <v>0</v>
      </c>
      <c r="AF362" s="288">
        <f t="shared" si="5"/>
        <v>1</v>
      </c>
    </row>
    <row r="363" spans="3:32" ht="60">
      <c r="C363" s="229" t="str">
        <f>'2014'!$B$3</f>
        <v>Georgia</v>
      </c>
      <c r="D363" s="229">
        <f>'Cover sheet'!$D$23</f>
        <v>2014</v>
      </c>
      <c r="E363" s="229">
        <f>'2014'!$B$4</f>
        <v>0</v>
      </c>
      <c r="F363" s="229">
        <f>'2014'!$B$7</f>
        <v>0</v>
      </c>
      <c r="G363" s="229">
        <f>'2014'!$B$8</f>
        <v>0</v>
      </c>
      <c r="H363" s="230">
        <f>'2014'!$B$9</f>
        <v>0</v>
      </c>
      <c r="I363" s="229">
        <f>'2014'!$B$10</f>
        <v>0</v>
      </c>
      <c r="K363" s="297" t="s">
        <v>833</v>
      </c>
      <c r="L363" s="241">
        <v>10</v>
      </c>
      <c r="M363" s="288">
        <f>'2014'!C120</f>
        <v>0</v>
      </c>
      <c r="N363" s="288">
        <f>'2014'!D120</f>
        <v>0</v>
      </c>
      <c r="O363" s="288">
        <f>'2014'!E120</f>
        <v>0</v>
      </c>
      <c r="P363" s="288">
        <f>'2014'!F120</f>
        <v>0</v>
      </c>
      <c r="Q363" s="288">
        <f>'2014'!G120</f>
        <v>0</v>
      </c>
      <c r="R363" s="288">
        <f>'2014'!H120</f>
        <v>0</v>
      </c>
      <c r="S363" s="288">
        <f>'2014'!I120</f>
        <v>0</v>
      </c>
      <c r="T363" s="288">
        <f>'2014'!J120</f>
        <v>0</v>
      </c>
      <c r="U363" s="288">
        <f>'2014'!K120</f>
        <v>0</v>
      </c>
      <c r="V363" s="288">
        <f>'2014'!L120</f>
        <v>0</v>
      </c>
      <c r="W363" s="288">
        <f>'2014'!M120</f>
        <v>0</v>
      </c>
      <c r="X363" s="288">
        <f>'2014'!N120</f>
        <v>0</v>
      </c>
      <c r="Y363" s="288">
        <f>'2014'!O120</f>
        <v>0</v>
      </c>
      <c r="Z363" s="288">
        <f>'2014'!P120</f>
        <v>0</v>
      </c>
      <c r="AA363" s="288">
        <f>'2014'!Q120</f>
        <v>0</v>
      </c>
      <c r="AB363" s="288">
        <f>'2014'!R120</f>
        <v>0</v>
      </c>
      <c r="AC363" s="288">
        <f>'2014'!S120</f>
        <v>0</v>
      </c>
      <c r="AD363" s="288">
        <f>'2014'!T120</f>
        <v>0</v>
      </c>
      <c r="AF363" s="288">
        <f t="shared" si="5"/>
        <v>1</v>
      </c>
    </row>
    <row r="364" spans="3:32" ht="30">
      <c r="C364" s="229" t="str">
        <f>'2014'!$B$3</f>
        <v>Georgia</v>
      </c>
      <c r="D364" s="229">
        <f>'Cover sheet'!$D$23</f>
        <v>2014</v>
      </c>
      <c r="E364" s="229">
        <f>'2014'!$B$4</f>
        <v>0</v>
      </c>
      <c r="F364" s="229">
        <f>'2014'!$B$7</f>
        <v>0</v>
      </c>
      <c r="G364" s="229">
        <f>'2014'!$B$8</f>
        <v>0</v>
      </c>
      <c r="H364" s="230">
        <f>'2014'!$B$9</f>
        <v>0</v>
      </c>
      <c r="I364" s="229">
        <f>'2014'!$B$10</f>
        <v>0</v>
      </c>
      <c r="K364" s="298" t="s">
        <v>836</v>
      </c>
      <c r="L364" s="241">
        <v>10.1</v>
      </c>
      <c r="M364" s="288">
        <f>'2014'!C121</f>
        <v>0</v>
      </c>
      <c r="N364" s="288">
        <f>'2014'!D121</f>
        <v>0</v>
      </c>
      <c r="O364" s="288">
        <f>'2014'!E121</f>
        <v>0</v>
      </c>
      <c r="P364" s="288">
        <f>'2014'!F121</f>
        <v>0</v>
      </c>
      <c r="Q364" s="288">
        <f>'2014'!G121</f>
        <v>0</v>
      </c>
      <c r="R364" s="288">
        <f>'2014'!H121</f>
        <v>0</v>
      </c>
      <c r="S364" s="288">
        <f>'2014'!I121</f>
        <v>0</v>
      </c>
      <c r="T364" s="288">
        <f>'2014'!J121</f>
        <v>0</v>
      </c>
      <c r="U364" s="288">
        <f>'2014'!K121</f>
        <v>0</v>
      </c>
      <c r="V364" s="288">
        <f>'2014'!L121</f>
        <v>0</v>
      </c>
      <c r="W364" s="288">
        <f>'2014'!M121</f>
        <v>0</v>
      </c>
      <c r="X364" s="288">
        <f>'2014'!N121</f>
        <v>0</v>
      </c>
      <c r="Y364" s="288">
        <f>'2014'!O121</f>
        <v>0</v>
      </c>
      <c r="Z364" s="288">
        <f>'2014'!P121</f>
        <v>0</v>
      </c>
      <c r="AA364" s="288">
        <f>'2014'!Q121</f>
        <v>0</v>
      </c>
      <c r="AB364" s="288">
        <f>'2014'!R121</f>
        <v>0</v>
      </c>
      <c r="AC364" s="288">
        <f>'2014'!S121</f>
        <v>0</v>
      </c>
      <c r="AD364" s="288">
        <f>'2014'!T121</f>
        <v>0</v>
      </c>
      <c r="AF364" s="288">
        <f t="shared" si="5"/>
        <v>1</v>
      </c>
    </row>
    <row r="365" spans="3:32" ht="30">
      <c r="C365" s="229" t="str">
        <f>'2014'!$B$3</f>
        <v>Georgia</v>
      </c>
      <c r="D365" s="229">
        <f>'Cover sheet'!$D$23</f>
        <v>2014</v>
      </c>
      <c r="E365" s="229">
        <f>'2014'!$B$4</f>
        <v>0</v>
      </c>
      <c r="F365" s="229">
        <f>'2014'!$B$7</f>
        <v>0</v>
      </c>
      <c r="G365" s="229">
        <f>'2014'!$B$8</f>
        <v>0</v>
      </c>
      <c r="H365" s="230">
        <f>'2014'!$B$9</f>
        <v>0</v>
      </c>
      <c r="I365" s="229">
        <f>'2014'!$B$10</f>
        <v>0</v>
      </c>
      <c r="K365" s="298" t="s">
        <v>837</v>
      </c>
      <c r="L365" s="241">
        <v>10.199999999999999</v>
      </c>
      <c r="M365" s="288">
        <f>'2014'!C122</f>
        <v>0</v>
      </c>
      <c r="N365" s="288">
        <f>'2014'!D122</f>
        <v>0</v>
      </c>
      <c r="O365" s="288">
        <f>'2014'!E122</f>
        <v>0</v>
      </c>
      <c r="P365" s="288">
        <f>'2014'!F122</f>
        <v>0</v>
      </c>
      <c r="Q365" s="288">
        <f>'2014'!G122</f>
        <v>0</v>
      </c>
      <c r="R365" s="288">
        <f>'2014'!H122</f>
        <v>0</v>
      </c>
      <c r="S365" s="288">
        <f>'2014'!I122</f>
        <v>0</v>
      </c>
      <c r="T365" s="288">
        <f>'2014'!J122</f>
        <v>0</v>
      </c>
      <c r="U365" s="288">
        <f>'2014'!K122</f>
        <v>0</v>
      </c>
      <c r="V365" s="288">
        <f>'2014'!L122</f>
        <v>0</v>
      </c>
      <c r="W365" s="288">
        <f>'2014'!M122</f>
        <v>0</v>
      </c>
      <c r="X365" s="288">
        <f>'2014'!N122</f>
        <v>0</v>
      </c>
      <c r="Y365" s="288">
        <f>'2014'!O122</f>
        <v>0</v>
      </c>
      <c r="Z365" s="288">
        <f>'2014'!P122</f>
        <v>0</v>
      </c>
      <c r="AA365" s="288">
        <f>'2014'!Q122</f>
        <v>0</v>
      </c>
      <c r="AB365" s="288">
        <f>'2014'!R122</f>
        <v>0</v>
      </c>
      <c r="AC365" s="288">
        <f>'2014'!S122</f>
        <v>0</v>
      </c>
      <c r="AD365" s="288">
        <f>'2014'!T122</f>
        <v>0</v>
      </c>
      <c r="AF365" s="288">
        <f t="shared" si="5"/>
        <v>1</v>
      </c>
    </row>
    <row r="366" spans="3:32">
      <c r="C366" s="229" t="str">
        <f>'2014'!$B$3</f>
        <v>Georgia</v>
      </c>
      <c r="D366" s="229">
        <f>'Cover sheet'!$D$23</f>
        <v>2014</v>
      </c>
      <c r="E366" s="229">
        <f>'2014'!$B$4</f>
        <v>0</v>
      </c>
      <c r="F366" s="229">
        <f>'2014'!$B$7</f>
        <v>0</v>
      </c>
      <c r="G366" s="229">
        <f>'2014'!$B$8</f>
        <v>0</v>
      </c>
      <c r="H366" s="230">
        <f>'2014'!$B$9</f>
        <v>0</v>
      </c>
      <c r="I366" s="229">
        <f>'2014'!$B$10</f>
        <v>0</v>
      </c>
      <c r="K366" s="298"/>
      <c r="L366" s="241"/>
      <c r="M366" s="288">
        <f>'2014'!C123</f>
        <v>0</v>
      </c>
      <c r="N366" s="288">
        <f>'2014'!D123</f>
        <v>0</v>
      </c>
      <c r="O366" s="288">
        <f>'2014'!E123</f>
        <v>0</v>
      </c>
      <c r="P366" s="288">
        <f>'2014'!F123</f>
        <v>0</v>
      </c>
      <c r="Q366" s="288">
        <f>'2014'!G123</f>
        <v>0</v>
      </c>
      <c r="R366" s="288">
        <f>'2014'!H123</f>
        <v>0</v>
      </c>
      <c r="S366" s="288">
        <f>'2014'!I123</f>
        <v>0</v>
      </c>
      <c r="T366" s="288">
        <f>'2014'!J123</f>
        <v>0</v>
      </c>
      <c r="U366" s="288">
        <f>'2014'!K123</f>
        <v>0</v>
      </c>
      <c r="V366" s="288">
        <f>'2014'!L123</f>
        <v>0</v>
      </c>
      <c r="W366" s="288">
        <f>'2014'!M123</f>
        <v>0</v>
      </c>
      <c r="X366" s="288">
        <f>'2014'!N123</f>
        <v>0</v>
      </c>
      <c r="Y366" s="288">
        <f>'2014'!O123</f>
        <v>0</v>
      </c>
      <c r="Z366" s="288">
        <f>'2014'!P123</f>
        <v>0</v>
      </c>
      <c r="AA366" s="288">
        <f>'2014'!Q123</f>
        <v>0</v>
      </c>
      <c r="AB366" s="288">
        <f>'2014'!R123</f>
        <v>0</v>
      </c>
      <c r="AC366" s="288">
        <f>'2014'!S123</f>
        <v>0</v>
      </c>
      <c r="AD366" s="288">
        <f>'2014'!T123</f>
        <v>0</v>
      </c>
      <c r="AF366" s="288">
        <f t="shared" si="5"/>
        <v>1</v>
      </c>
    </row>
    <row r="367" spans="3:32" ht="18.75">
      <c r="C367" s="229" t="str">
        <f>'2014'!$B$3</f>
        <v>Georgia</v>
      </c>
      <c r="D367" s="229">
        <f>'Cover sheet'!$D$23</f>
        <v>2014</v>
      </c>
      <c r="E367" s="229">
        <f>'2014'!$B$4</f>
        <v>0</v>
      </c>
      <c r="F367" s="229">
        <f>'2014'!$B$7</f>
        <v>0</v>
      </c>
      <c r="G367" s="229">
        <f>'2014'!$B$8</f>
        <v>0</v>
      </c>
      <c r="H367" s="230">
        <f>'2014'!$B$9</f>
        <v>0</v>
      </c>
      <c r="I367" s="229">
        <f>'2014'!$B$10</f>
        <v>0</v>
      </c>
      <c r="K367" s="299" t="s">
        <v>839</v>
      </c>
      <c r="L367" s="241"/>
      <c r="M367" s="288">
        <f>'2014'!C124</f>
        <v>0</v>
      </c>
      <c r="N367" s="288">
        <f>'2014'!D124</f>
        <v>0</v>
      </c>
      <c r="O367" s="288">
        <f>'2014'!E124</f>
        <v>0</v>
      </c>
      <c r="P367" s="288">
        <f>'2014'!F124</f>
        <v>0</v>
      </c>
      <c r="Q367" s="288">
        <f>'2014'!G124</f>
        <v>0</v>
      </c>
      <c r="R367" s="288">
        <f>'2014'!H124</f>
        <v>0</v>
      </c>
      <c r="S367" s="288">
        <f>'2014'!I124</f>
        <v>0</v>
      </c>
      <c r="T367" s="288">
        <f>'2014'!J124</f>
        <v>0</v>
      </c>
      <c r="U367" s="288">
        <f>'2014'!K124</f>
        <v>0</v>
      </c>
      <c r="V367" s="288">
        <f>'2014'!L124</f>
        <v>0</v>
      </c>
      <c r="W367" s="288">
        <f>'2014'!M124</f>
        <v>0</v>
      </c>
      <c r="X367" s="288">
        <f>'2014'!N124</f>
        <v>0</v>
      </c>
      <c r="Y367" s="288">
        <f>'2014'!O124</f>
        <v>0</v>
      </c>
      <c r="Z367" s="288">
        <f>'2014'!P124</f>
        <v>0</v>
      </c>
      <c r="AA367" s="288">
        <f>'2014'!Q124</f>
        <v>0</v>
      </c>
      <c r="AB367" s="288">
        <f>'2014'!R124</f>
        <v>0</v>
      </c>
      <c r="AC367" s="288">
        <f>'2014'!S124</f>
        <v>0</v>
      </c>
      <c r="AD367" s="288">
        <f>'2014'!T124</f>
        <v>0</v>
      </c>
      <c r="AF367" s="288">
        <f t="shared" si="5"/>
        <v>1</v>
      </c>
    </row>
    <row r="368" spans="3:32" ht="17.25">
      <c r="C368" s="229" t="str">
        <f>'2014'!$B$3</f>
        <v>Georgia</v>
      </c>
      <c r="D368" s="229">
        <f>'Cover sheet'!$D$23</f>
        <v>2014</v>
      </c>
      <c r="E368" s="229">
        <f>'2014'!$B$4</f>
        <v>0</v>
      </c>
      <c r="F368" s="229">
        <f>'2014'!$B$7</f>
        <v>0</v>
      </c>
      <c r="G368" s="229">
        <f>'2014'!$B$8</f>
        <v>0</v>
      </c>
      <c r="H368" s="230">
        <f>'2014'!$B$9</f>
        <v>0</v>
      </c>
      <c r="I368" s="229">
        <f>'2014'!$B$10</f>
        <v>0</v>
      </c>
      <c r="K368" s="300"/>
      <c r="L368" s="241"/>
      <c r="M368" s="288">
        <f>'2014'!C125</f>
        <v>0</v>
      </c>
      <c r="N368" s="288">
        <f>'2014'!D125</f>
        <v>0</v>
      </c>
      <c r="O368" s="288">
        <f>'2014'!E125</f>
        <v>0</v>
      </c>
      <c r="P368" s="288">
        <f>'2014'!F125</f>
        <v>0</v>
      </c>
      <c r="Q368" s="288">
        <f>'2014'!G125</f>
        <v>0</v>
      </c>
      <c r="R368" s="288">
        <f>'2014'!H125</f>
        <v>0</v>
      </c>
      <c r="S368" s="288">
        <f>'2014'!I125</f>
        <v>0</v>
      </c>
      <c r="T368" s="288">
        <f>'2014'!J125</f>
        <v>0</v>
      </c>
      <c r="U368" s="288">
        <f>'2014'!K125</f>
        <v>0</v>
      </c>
      <c r="V368" s="288">
        <f>'2014'!L125</f>
        <v>0</v>
      </c>
      <c r="W368" s="288">
        <f>'2014'!M125</f>
        <v>0</v>
      </c>
      <c r="X368" s="288">
        <f>'2014'!N125</f>
        <v>0</v>
      </c>
      <c r="Y368" s="288">
        <f>'2014'!O125</f>
        <v>0</v>
      </c>
      <c r="Z368" s="288">
        <f>'2014'!P125</f>
        <v>0</v>
      </c>
      <c r="AA368" s="288">
        <f>'2014'!Q125</f>
        <v>0</v>
      </c>
      <c r="AB368" s="288">
        <f>'2014'!R125</f>
        <v>0</v>
      </c>
      <c r="AC368" s="288">
        <f>'2014'!S125</f>
        <v>0</v>
      </c>
      <c r="AD368" s="288">
        <f>'2014'!T125</f>
        <v>0</v>
      </c>
      <c r="AF368" s="288">
        <f t="shared" si="5"/>
        <v>1</v>
      </c>
    </row>
    <row r="369" spans="3:32" ht="135">
      <c r="C369" s="229" t="str">
        <f>'2014'!$B$3</f>
        <v>Georgia</v>
      </c>
      <c r="D369" s="229">
        <f>'Cover sheet'!$D$23</f>
        <v>2014</v>
      </c>
      <c r="E369" s="229">
        <f>'2014'!$B$4</f>
        <v>0</v>
      </c>
      <c r="F369" s="229">
        <f>'2014'!$B$7</f>
        <v>0</v>
      </c>
      <c r="G369" s="229">
        <f>'2014'!$B$8</f>
        <v>0</v>
      </c>
      <c r="H369" s="230">
        <f>'2014'!$B$9</f>
        <v>0</v>
      </c>
      <c r="I369" s="229">
        <f>'2014'!$B$10</f>
        <v>0</v>
      </c>
      <c r="K369" s="297" t="s">
        <v>838</v>
      </c>
      <c r="L369" s="241"/>
      <c r="M369" s="288">
        <f>'2014'!C126</f>
        <v>0</v>
      </c>
      <c r="N369" s="288">
        <f>'2014'!D126</f>
        <v>0</v>
      </c>
      <c r="O369" s="288">
        <f>'2014'!E126</f>
        <v>0</v>
      </c>
      <c r="P369" s="288">
        <f>'2014'!F126</f>
        <v>0</v>
      </c>
      <c r="Q369" s="288">
        <f>'2014'!G126</f>
        <v>0</v>
      </c>
      <c r="R369" s="288">
        <f>'2014'!H126</f>
        <v>0</v>
      </c>
      <c r="S369" s="288">
        <f>'2014'!I126</f>
        <v>0</v>
      </c>
      <c r="T369" s="288">
        <f>'2014'!J126</f>
        <v>0</v>
      </c>
      <c r="U369" s="288">
        <f>'2014'!K126</f>
        <v>0</v>
      </c>
      <c r="V369" s="288">
        <f>'2014'!L126</f>
        <v>0</v>
      </c>
      <c r="W369" s="288">
        <f>'2014'!M126</f>
        <v>0</v>
      </c>
      <c r="X369" s="288">
        <f>'2014'!N126</f>
        <v>0</v>
      </c>
      <c r="Y369" s="288">
        <f>'2014'!O126</f>
        <v>0</v>
      </c>
      <c r="Z369" s="288">
        <f>'2014'!P126</f>
        <v>0</v>
      </c>
      <c r="AA369" s="288">
        <f>'2014'!Q126</f>
        <v>0</v>
      </c>
      <c r="AB369" s="288">
        <f>'2014'!R126</f>
        <v>0</v>
      </c>
      <c r="AC369" s="288">
        <f>'2014'!S126</f>
        <v>0</v>
      </c>
      <c r="AD369" s="288">
        <f>'2014'!T126</f>
        <v>0</v>
      </c>
      <c r="AF369" s="288">
        <f t="shared" si="5"/>
        <v>1</v>
      </c>
    </row>
    <row r="370" spans="3:32">
      <c r="C370" s="229" t="str">
        <f>'2014'!$B$3</f>
        <v>Georgia</v>
      </c>
      <c r="D370" s="229">
        <f>'Cover sheet'!$D$23</f>
        <v>2014</v>
      </c>
      <c r="E370" s="229">
        <f>'2014'!$B$4</f>
        <v>0</v>
      </c>
      <c r="F370" s="229">
        <f>'2014'!$B$7</f>
        <v>0</v>
      </c>
      <c r="G370" s="229">
        <f>'2014'!$B$8</f>
        <v>0</v>
      </c>
      <c r="H370" s="230">
        <f>'2014'!$B$9</f>
        <v>0</v>
      </c>
      <c r="I370" s="229">
        <f>'2014'!$B$10</f>
        <v>0</v>
      </c>
      <c r="K370" s="301"/>
      <c r="L370" s="241"/>
      <c r="M370" s="288">
        <f>'2014'!C127</f>
        <v>0</v>
      </c>
      <c r="N370" s="288">
        <f>'2014'!D127</f>
        <v>0</v>
      </c>
      <c r="O370" s="288">
        <f>'2014'!E127</f>
        <v>0</v>
      </c>
      <c r="P370" s="288">
        <f>'2014'!F127</f>
        <v>0</v>
      </c>
      <c r="Q370" s="288">
        <f>'2014'!G127</f>
        <v>0</v>
      </c>
      <c r="R370" s="288">
        <f>'2014'!H127</f>
        <v>0</v>
      </c>
      <c r="S370" s="288">
        <f>'2014'!I127</f>
        <v>0</v>
      </c>
      <c r="T370" s="288">
        <f>'2014'!J127</f>
        <v>0</v>
      </c>
      <c r="U370" s="288">
        <f>'2014'!K127</f>
        <v>0</v>
      </c>
      <c r="V370" s="288">
        <f>'2014'!L127</f>
        <v>0</v>
      </c>
      <c r="W370" s="288">
        <f>'2014'!M127</f>
        <v>0</v>
      </c>
      <c r="X370" s="288">
        <f>'2014'!N127</f>
        <v>0</v>
      </c>
      <c r="Y370" s="288">
        <f>'2014'!O127</f>
        <v>0</v>
      </c>
      <c r="Z370" s="288">
        <f>'2014'!P127</f>
        <v>0</v>
      </c>
      <c r="AA370" s="288">
        <f>'2014'!Q127</f>
        <v>0</v>
      </c>
      <c r="AB370" s="288">
        <f>'2014'!R127</f>
        <v>0</v>
      </c>
      <c r="AC370" s="288">
        <f>'2014'!S127</f>
        <v>0</v>
      </c>
      <c r="AD370" s="288">
        <f>'2014'!T127</f>
        <v>0</v>
      </c>
      <c r="AF370" s="288">
        <f t="shared" si="5"/>
        <v>1</v>
      </c>
    </row>
    <row r="371" spans="3:32">
      <c r="C371" s="229" t="str">
        <f>'2014'!$B$3</f>
        <v>Georgia</v>
      </c>
      <c r="D371" s="229">
        <f>'Cover sheet'!$D$23</f>
        <v>2014</v>
      </c>
      <c r="E371" s="229">
        <f>'2014'!$B$4</f>
        <v>0</v>
      </c>
      <c r="F371" s="229">
        <f>'2014'!$B$7</f>
        <v>0</v>
      </c>
      <c r="G371" s="229">
        <f>'2014'!$B$8</f>
        <v>0</v>
      </c>
      <c r="H371" s="230">
        <f>'2014'!$B$9</f>
        <v>0</v>
      </c>
      <c r="I371" s="229">
        <f>'2014'!$B$10</f>
        <v>0</v>
      </c>
      <c r="K371" s="301"/>
      <c r="L371" s="241"/>
      <c r="M371" s="288">
        <f>'2014'!C128</f>
        <v>0</v>
      </c>
      <c r="N371" s="288">
        <f>'2014'!D128</f>
        <v>0</v>
      </c>
      <c r="O371" s="288">
        <f>'2014'!E128</f>
        <v>0</v>
      </c>
      <c r="P371" s="288">
        <f>'2014'!F128</f>
        <v>0</v>
      </c>
      <c r="Q371" s="288">
        <f>'2014'!G128</f>
        <v>0</v>
      </c>
      <c r="R371" s="288">
        <f>'2014'!H128</f>
        <v>0</v>
      </c>
      <c r="S371" s="288">
        <f>'2014'!I128</f>
        <v>0</v>
      </c>
      <c r="T371" s="288">
        <f>'2014'!J128</f>
        <v>0</v>
      </c>
      <c r="U371" s="288">
        <f>'2014'!K128</f>
        <v>0</v>
      </c>
      <c r="V371" s="288">
        <f>'2014'!L128</f>
        <v>0</v>
      </c>
      <c r="W371" s="288">
        <f>'2014'!M128</f>
        <v>0</v>
      </c>
      <c r="X371" s="288">
        <f>'2014'!N128</f>
        <v>0</v>
      </c>
      <c r="Y371" s="288">
        <f>'2014'!O128</f>
        <v>0</v>
      </c>
      <c r="Z371" s="288">
        <f>'2014'!P128</f>
        <v>0</v>
      </c>
      <c r="AA371" s="288">
        <f>'2014'!Q128</f>
        <v>0</v>
      </c>
      <c r="AB371" s="288">
        <f>'2014'!R128</f>
        <v>0</v>
      </c>
      <c r="AC371" s="288">
        <f>'2014'!S128</f>
        <v>0</v>
      </c>
      <c r="AD371" s="288">
        <f>'2014'!T128</f>
        <v>0</v>
      </c>
      <c r="AF371" s="288">
        <f t="shared" si="5"/>
        <v>1</v>
      </c>
    </row>
    <row r="372" spans="3:32">
      <c r="C372" s="229" t="str">
        <f>'2014'!$B$3</f>
        <v>Georgia</v>
      </c>
      <c r="D372" s="229">
        <f>'Cover sheet'!$D$23</f>
        <v>2014</v>
      </c>
      <c r="E372" s="229">
        <f>'2014'!$B$4</f>
        <v>0</v>
      </c>
      <c r="F372" s="229">
        <f>'2014'!$B$7</f>
        <v>0</v>
      </c>
      <c r="G372" s="229">
        <f>'2014'!$B$8</f>
        <v>0</v>
      </c>
      <c r="H372" s="230">
        <f>'2014'!$B$9</f>
        <v>0</v>
      </c>
      <c r="I372" s="229">
        <f>'2014'!$B$10</f>
        <v>0</v>
      </c>
      <c r="K372" s="301"/>
      <c r="L372" s="241"/>
      <c r="M372" s="288">
        <f>'2014'!C129</f>
        <v>0</v>
      </c>
      <c r="N372" s="288">
        <f>'2014'!D129</f>
        <v>0</v>
      </c>
      <c r="O372" s="288">
        <f>'2014'!E129</f>
        <v>0</v>
      </c>
      <c r="P372" s="288">
        <f>'2014'!F129</f>
        <v>0</v>
      </c>
      <c r="Q372" s="288">
        <f>'2014'!G129</f>
        <v>0</v>
      </c>
      <c r="R372" s="288">
        <f>'2014'!H129</f>
        <v>0</v>
      </c>
      <c r="S372" s="288">
        <f>'2014'!I129</f>
        <v>0</v>
      </c>
      <c r="T372" s="288">
        <f>'2014'!J129</f>
        <v>0</v>
      </c>
      <c r="U372" s="288">
        <f>'2014'!K129</f>
        <v>0</v>
      </c>
      <c r="V372" s="288">
        <f>'2014'!L129</f>
        <v>0</v>
      </c>
      <c r="W372" s="288">
        <f>'2014'!M129</f>
        <v>0</v>
      </c>
      <c r="X372" s="288">
        <f>'2014'!N129</f>
        <v>0</v>
      </c>
      <c r="Y372" s="288">
        <f>'2014'!O129</f>
        <v>0</v>
      </c>
      <c r="Z372" s="288">
        <f>'2014'!P129</f>
        <v>0</v>
      </c>
      <c r="AA372" s="288">
        <f>'2014'!Q129</f>
        <v>0</v>
      </c>
      <c r="AB372" s="288">
        <f>'2014'!R129</f>
        <v>0</v>
      </c>
      <c r="AC372" s="288">
        <f>'2014'!S129</f>
        <v>0</v>
      </c>
      <c r="AD372" s="288">
        <f>'2014'!T129</f>
        <v>0</v>
      </c>
      <c r="AF372" s="288">
        <f t="shared" si="5"/>
        <v>1</v>
      </c>
    </row>
    <row r="373" spans="3:32">
      <c r="C373" s="229" t="str">
        <f>'2014'!$B$3</f>
        <v>Georgia</v>
      </c>
      <c r="D373" s="229">
        <f>'Cover sheet'!$D$23</f>
        <v>2014</v>
      </c>
      <c r="E373" s="229">
        <f>'2014'!$B$4</f>
        <v>0</v>
      </c>
      <c r="F373" s="229">
        <f>'2014'!$B$7</f>
        <v>0</v>
      </c>
      <c r="G373" s="229">
        <f>'2014'!$B$8</f>
        <v>0</v>
      </c>
      <c r="H373" s="230">
        <f>'2014'!$B$9</f>
        <v>0</v>
      </c>
      <c r="I373" s="229">
        <f>'2014'!$B$10</f>
        <v>0</v>
      </c>
      <c r="K373" s="301"/>
      <c r="L373" s="241"/>
      <c r="M373" s="288">
        <f>'2014'!C130</f>
        <v>0</v>
      </c>
      <c r="N373" s="288">
        <f>'2014'!D130</f>
        <v>0</v>
      </c>
      <c r="O373" s="288">
        <f>'2014'!E130</f>
        <v>0</v>
      </c>
      <c r="P373" s="288">
        <f>'2014'!F130</f>
        <v>0</v>
      </c>
      <c r="Q373" s="288">
        <f>'2014'!G130</f>
        <v>0</v>
      </c>
      <c r="R373" s="288">
        <f>'2014'!H130</f>
        <v>0</v>
      </c>
      <c r="S373" s="288">
        <f>'2014'!I130</f>
        <v>0</v>
      </c>
      <c r="T373" s="288">
        <f>'2014'!J130</f>
        <v>0</v>
      </c>
      <c r="U373" s="288">
        <f>'2014'!K130</f>
        <v>0</v>
      </c>
      <c r="V373" s="288">
        <f>'2014'!L130</f>
        <v>0</v>
      </c>
      <c r="W373" s="288">
        <f>'2014'!M130</f>
        <v>0</v>
      </c>
      <c r="X373" s="288">
        <f>'2014'!N130</f>
        <v>0</v>
      </c>
      <c r="Y373" s="288">
        <f>'2014'!O130</f>
        <v>0</v>
      </c>
      <c r="Z373" s="288">
        <f>'2014'!P130</f>
        <v>0</v>
      </c>
      <c r="AA373" s="288">
        <f>'2014'!Q130</f>
        <v>0</v>
      </c>
      <c r="AB373" s="288">
        <f>'2014'!R130</f>
        <v>0</v>
      </c>
      <c r="AC373" s="288">
        <f>'2014'!S130</f>
        <v>0</v>
      </c>
      <c r="AD373" s="288">
        <f>'2014'!T130</f>
        <v>0</v>
      </c>
      <c r="AF373" s="288">
        <f t="shared" si="5"/>
        <v>1</v>
      </c>
    </row>
    <row r="374" spans="3:32">
      <c r="C374" s="229" t="str">
        <f>'2014'!$B$3</f>
        <v>Georgia</v>
      </c>
      <c r="D374" s="229">
        <f>'Cover sheet'!$D$23</f>
        <v>2014</v>
      </c>
      <c r="E374" s="229">
        <f>'2014'!$B$4</f>
        <v>0</v>
      </c>
      <c r="F374" s="229">
        <f>'2014'!$B$7</f>
        <v>0</v>
      </c>
      <c r="G374" s="229">
        <f>'2014'!$B$8</f>
        <v>0</v>
      </c>
      <c r="H374" s="230">
        <f>'2014'!$B$9</f>
        <v>0</v>
      </c>
      <c r="I374" s="229">
        <f>'2014'!$B$10</f>
        <v>0</v>
      </c>
      <c r="K374" s="301"/>
      <c r="L374" s="241"/>
      <c r="M374" s="288">
        <f>'2014'!C131</f>
        <v>0</v>
      </c>
      <c r="N374" s="288">
        <f>'2014'!D131</f>
        <v>0</v>
      </c>
      <c r="O374" s="288">
        <f>'2014'!E131</f>
        <v>0</v>
      </c>
      <c r="P374" s="288">
        <f>'2014'!F131</f>
        <v>0</v>
      </c>
      <c r="Q374" s="288">
        <f>'2014'!G131</f>
        <v>0</v>
      </c>
      <c r="R374" s="288">
        <f>'2014'!H131</f>
        <v>0</v>
      </c>
      <c r="S374" s="288">
        <f>'2014'!I131</f>
        <v>0</v>
      </c>
      <c r="T374" s="288">
        <f>'2014'!J131</f>
        <v>0</v>
      </c>
      <c r="U374" s="288">
        <f>'2014'!K131</f>
        <v>0</v>
      </c>
      <c r="V374" s="288">
        <f>'2014'!L131</f>
        <v>0</v>
      </c>
      <c r="W374" s="288">
        <f>'2014'!M131</f>
        <v>0</v>
      </c>
      <c r="X374" s="288">
        <f>'2014'!N131</f>
        <v>0</v>
      </c>
      <c r="Y374" s="288">
        <f>'2014'!O131</f>
        <v>0</v>
      </c>
      <c r="Z374" s="288">
        <f>'2014'!P131</f>
        <v>0</v>
      </c>
      <c r="AA374" s="288">
        <f>'2014'!Q131</f>
        <v>0</v>
      </c>
      <c r="AB374" s="288">
        <f>'2014'!R131</f>
        <v>0</v>
      </c>
      <c r="AC374" s="288">
        <f>'2014'!S131</f>
        <v>0</v>
      </c>
      <c r="AD374" s="288">
        <f>'2014'!T131</f>
        <v>0</v>
      </c>
      <c r="AF374" s="288">
        <f t="shared" si="5"/>
        <v>1</v>
      </c>
    </row>
    <row r="375" spans="3:32">
      <c r="C375" s="229" t="str">
        <f>'2014'!$B$3</f>
        <v>Georgia</v>
      </c>
      <c r="D375" s="229">
        <f>'Cover sheet'!$D$23</f>
        <v>2014</v>
      </c>
      <c r="E375" s="229">
        <f>'2014'!$B$4</f>
        <v>0</v>
      </c>
      <c r="F375" s="229">
        <f>'2014'!$B$7</f>
        <v>0</v>
      </c>
      <c r="G375" s="229">
        <f>'2014'!$B$8</f>
        <v>0</v>
      </c>
      <c r="H375" s="230">
        <f>'2014'!$B$9</f>
        <v>0</v>
      </c>
      <c r="I375" s="229">
        <f>'2014'!$B$10</f>
        <v>0</v>
      </c>
      <c r="K375" s="301"/>
      <c r="L375" s="241"/>
      <c r="M375" s="288">
        <f>'2014'!C132</f>
        <v>0</v>
      </c>
      <c r="N375" s="288">
        <f>'2014'!D132</f>
        <v>0</v>
      </c>
      <c r="O375" s="288">
        <f>'2014'!E132</f>
        <v>0</v>
      </c>
      <c r="P375" s="288">
        <f>'2014'!F132</f>
        <v>0</v>
      </c>
      <c r="Q375" s="288">
        <f>'2014'!G132</f>
        <v>0</v>
      </c>
      <c r="R375" s="288">
        <f>'2014'!H132</f>
        <v>0</v>
      </c>
      <c r="S375" s="288">
        <f>'2014'!I132</f>
        <v>0</v>
      </c>
      <c r="T375" s="288">
        <f>'2014'!J132</f>
        <v>0</v>
      </c>
      <c r="U375" s="288">
        <f>'2014'!K132</f>
        <v>0</v>
      </c>
      <c r="V375" s="288">
        <f>'2014'!L132</f>
        <v>0</v>
      </c>
      <c r="W375" s="288">
        <f>'2014'!M132</f>
        <v>0</v>
      </c>
      <c r="X375" s="288">
        <f>'2014'!N132</f>
        <v>0</v>
      </c>
      <c r="Y375" s="288">
        <f>'2014'!O132</f>
        <v>0</v>
      </c>
      <c r="Z375" s="288">
        <f>'2014'!P132</f>
        <v>0</v>
      </c>
      <c r="AA375" s="288">
        <f>'2014'!Q132</f>
        <v>0</v>
      </c>
      <c r="AB375" s="288">
        <f>'2014'!R132</f>
        <v>0</v>
      </c>
      <c r="AC375" s="288">
        <f>'2014'!S132</f>
        <v>0</v>
      </c>
      <c r="AD375" s="288">
        <f>'2014'!T132</f>
        <v>0</v>
      </c>
      <c r="AF375" s="288">
        <f t="shared" si="5"/>
        <v>1</v>
      </c>
    </row>
    <row r="376" spans="3:32">
      <c r="C376" s="229" t="str">
        <f>'2014'!$B$3</f>
        <v>Georgia</v>
      </c>
      <c r="D376" s="229">
        <f>'Cover sheet'!$D$23</f>
        <v>2014</v>
      </c>
      <c r="E376" s="229">
        <f>'2014'!$B$4</f>
        <v>0</v>
      </c>
      <c r="F376" s="229">
        <f>'2014'!$B$7</f>
        <v>0</v>
      </c>
      <c r="G376" s="229">
        <f>'2014'!$B$8</f>
        <v>0</v>
      </c>
      <c r="H376" s="230">
        <f>'2014'!$B$9</f>
        <v>0</v>
      </c>
      <c r="I376" s="229">
        <f>'2014'!$B$10</f>
        <v>0</v>
      </c>
      <c r="K376" s="301"/>
      <c r="L376" s="241"/>
      <c r="M376" s="288">
        <f>'2014'!C133</f>
        <v>0</v>
      </c>
      <c r="N376" s="288">
        <f>'2014'!D133</f>
        <v>0</v>
      </c>
      <c r="O376" s="288">
        <f>'2014'!E133</f>
        <v>0</v>
      </c>
      <c r="P376" s="288">
        <f>'2014'!F133</f>
        <v>0</v>
      </c>
      <c r="Q376" s="288">
        <f>'2014'!G133</f>
        <v>0</v>
      </c>
      <c r="R376" s="288">
        <f>'2014'!H133</f>
        <v>0</v>
      </c>
      <c r="S376" s="288">
        <f>'2014'!I133</f>
        <v>0</v>
      </c>
      <c r="T376" s="288">
        <f>'2014'!J133</f>
        <v>0</v>
      </c>
      <c r="U376" s="288">
        <f>'2014'!K133</f>
        <v>0</v>
      </c>
      <c r="V376" s="288">
        <f>'2014'!L133</f>
        <v>0</v>
      </c>
      <c r="W376" s="288">
        <f>'2014'!M133</f>
        <v>0</v>
      </c>
      <c r="X376" s="288">
        <f>'2014'!N133</f>
        <v>0</v>
      </c>
      <c r="Y376" s="288">
        <f>'2014'!O133</f>
        <v>0</v>
      </c>
      <c r="Z376" s="288">
        <f>'2014'!P133</f>
        <v>0</v>
      </c>
      <c r="AA376" s="288">
        <f>'2014'!Q133</f>
        <v>0</v>
      </c>
      <c r="AB376" s="288">
        <f>'2014'!R133</f>
        <v>0</v>
      </c>
      <c r="AC376" s="288">
        <f>'2014'!S133</f>
        <v>0</v>
      </c>
      <c r="AD376" s="288">
        <f>'2014'!T133</f>
        <v>0</v>
      </c>
      <c r="AF376" s="288">
        <f t="shared" si="5"/>
        <v>1</v>
      </c>
    </row>
    <row r="377" spans="3:32">
      <c r="C377" s="229" t="str">
        <f>'2014'!$B$3</f>
        <v>Georgia</v>
      </c>
      <c r="D377" s="229">
        <f>'Cover sheet'!$D$23</f>
        <v>2014</v>
      </c>
      <c r="E377" s="229">
        <f>'2014'!$B$4</f>
        <v>0</v>
      </c>
      <c r="F377" s="229">
        <f>'2014'!$B$7</f>
        <v>0</v>
      </c>
      <c r="G377" s="229">
        <f>'2014'!$B$8</f>
        <v>0</v>
      </c>
      <c r="H377" s="230">
        <f>'2014'!$B$9</f>
        <v>0</v>
      </c>
      <c r="I377" s="229">
        <f>'2014'!$B$10</f>
        <v>0</v>
      </c>
      <c r="K377" s="301"/>
      <c r="L377" s="241"/>
      <c r="M377" s="288">
        <f>'2014'!C134</f>
        <v>0</v>
      </c>
      <c r="N377" s="288">
        <f>'2014'!D134</f>
        <v>0</v>
      </c>
      <c r="O377" s="288">
        <f>'2014'!E134</f>
        <v>0</v>
      </c>
      <c r="P377" s="288">
        <f>'2014'!F134</f>
        <v>0</v>
      </c>
      <c r="Q377" s="288">
        <f>'2014'!G134</f>
        <v>0</v>
      </c>
      <c r="R377" s="288">
        <f>'2014'!H134</f>
        <v>0</v>
      </c>
      <c r="S377" s="288">
        <f>'2014'!I134</f>
        <v>0</v>
      </c>
      <c r="T377" s="288">
        <f>'2014'!J134</f>
        <v>0</v>
      </c>
      <c r="U377" s="288">
        <f>'2014'!K134</f>
        <v>0</v>
      </c>
      <c r="V377" s="288">
        <f>'2014'!L134</f>
        <v>0</v>
      </c>
      <c r="W377" s="288">
        <f>'2014'!M134</f>
        <v>0</v>
      </c>
      <c r="X377" s="288">
        <f>'2014'!N134</f>
        <v>0</v>
      </c>
      <c r="Y377" s="288">
        <f>'2014'!O134</f>
        <v>0</v>
      </c>
      <c r="Z377" s="288">
        <f>'2014'!P134</f>
        <v>0</v>
      </c>
      <c r="AA377" s="288">
        <f>'2014'!Q134</f>
        <v>0</v>
      </c>
      <c r="AB377" s="288">
        <f>'2014'!R134</f>
        <v>0</v>
      </c>
      <c r="AC377" s="288">
        <f>'2014'!S134</f>
        <v>0</v>
      </c>
      <c r="AD377" s="288">
        <f>'2014'!T134</f>
        <v>0</v>
      </c>
      <c r="AF377" s="288">
        <f t="shared" si="5"/>
        <v>1</v>
      </c>
    </row>
    <row r="378" spans="3:32">
      <c r="C378" s="229" t="str">
        <f>'2014'!$B$3</f>
        <v>Georgia</v>
      </c>
      <c r="D378" s="229">
        <f>'Cover sheet'!$D$23</f>
        <v>2014</v>
      </c>
      <c r="E378" s="229">
        <f>'2014'!$B$4</f>
        <v>0</v>
      </c>
      <c r="F378" s="229">
        <f>'2014'!$B$7</f>
        <v>0</v>
      </c>
      <c r="G378" s="229">
        <f>'2014'!$B$8</f>
        <v>0</v>
      </c>
      <c r="H378" s="230">
        <f>'2014'!$B$9</f>
        <v>0</v>
      </c>
      <c r="I378" s="229">
        <f>'2014'!$B$10</f>
        <v>0</v>
      </c>
      <c r="K378" s="301"/>
      <c r="L378" s="241"/>
      <c r="M378" s="288">
        <f>'2014'!C135</f>
        <v>0</v>
      </c>
      <c r="N378" s="288">
        <f>'2014'!D135</f>
        <v>0</v>
      </c>
      <c r="O378" s="288">
        <f>'2014'!E135</f>
        <v>0</v>
      </c>
      <c r="P378" s="288">
        <f>'2014'!F135</f>
        <v>0</v>
      </c>
      <c r="Q378" s="288">
        <f>'2014'!G135</f>
        <v>0</v>
      </c>
      <c r="R378" s="288">
        <f>'2014'!H135</f>
        <v>0</v>
      </c>
      <c r="S378" s="288">
        <f>'2014'!I135</f>
        <v>0</v>
      </c>
      <c r="T378" s="288">
        <f>'2014'!J135</f>
        <v>0</v>
      </c>
      <c r="U378" s="288">
        <f>'2014'!K135</f>
        <v>0</v>
      </c>
      <c r="V378" s="288">
        <f>'2014'!L135</f>
        <v>0</v>
      </c>
      <c r="W378" s="288">
        <f>'2014'!M135</f>
        <v>0</v>
      </c>
      <c r="X378" s="288">
        <f>'2014'!N135</f>
        <v>0</v>
      </c>
      <c r="Y378" s="288">
        <f>'2014'!O135</f>
        <v>0</v>
      </c>
      <c r="Z378" s="288">
        <f>'2014'!P135</f>
        <v>0</v>
      </c>
      <c r="AA378" s="288">
        <f>'2014'!Q135</f>
        <v>0</v>
      </c>
      <c r="AB378" s="288">
        <f>'2014'!R135</f>
        <v>0</v>
      </c>
      <c r="AC378" s="288">
        <f>'2014'!S135</f>
        <v>0</v>
      </c>
      <c r="AD378" s="288">
        <f>'2014'!T135</f>
        <v>0</v>
      </c>
      <c r="AF378" s="288">
        <f t="shared" si="5"/>
        <v>1</v>
      </c>
    </row>
    <row r="379" spans="3:32">
      <c r="C379" s="229" t="str">
        <f>'2014'!$B$3</f>
        <v>Georgia</v>
      </c>
      <c r="D379" s="229">
        <f>'Cover sheet'!$D$23</f>
        <v>2014</v>
      </c>
      <c r="E379" s="229">
        <f>'2014'!$B$4</f>
        <v>0</v>
      </c>
      <c r="F379" s="229">
        <f>'2014'!$B$7</f>
        <v>0</v>
      </c>
      <c r="G379" s="229">
        <f>'2014'!$B$8</f>
        <v>0</v>
      </c>
      <c r="H379" s="230">
        <f>'2014'!$B$9</f>
        <v>0</v>
      </c>
      <c r="I379" s="229">
        <f>'2014'!$B$10</f>
        <v>0</v>
      </c>
      <c r="K379" s="301"/>
      <c r="L379" s="241"/>
      <c r="M379" s="288">
        <f>'2014'!C136</f>
        <v>0</v>
      </c>
      <c r="N379" s="288">
        <f>'2014'!D136</f>
        <v>0</v>
      </c>
      <c r="O379" s="288">
        <f>'2014'!E136</f>
        <v>0</v>
      </c>
      <c r="P379" s="288">
        <f>'2014'!F136</f>
        <v>0</v>
      </c>
      <c r="Q379" s="288">
        <f>'2014'!G136</f>
        <v>0</v>
      </c>
      <c r="R379" s="288">
        <f>'2014'!H136</f>
        <v>0</v>
      </c>
      <c r="S379" s="288">
        <f>'2014'!I136</f>
        <v>0</v>
      </c>
      <c r="T379" s="288">
        <f>'2014'!J136</f>
        <v>0</v>
      </c>
      <c r="U379" s="288">
        <f>'2014'!K136</f>
        <v>0</v>
      </c>
      <c r="V379" s="288">
        <f>'2014'!L136</f>
        <v>0</v>
      </c>
      <c r="W379" s="288">
        <f>'2014'!M136</f>
        <v>0</v>
      </c>
      <c r="X379" s="288">
        <f>'2014'!N136</f>
        <v>0</v>
      </c>
      <c r="Y379" s="288">
        <f>'2014'!O136</f>
        <v>0</v>
      </c>
      <c r="Z379" s="288">
        <f>'2014'!P136</f>
        <v>0</v>
      </c>
      <c r="AA379" s="288">
        <f>'2014'!Q136</f>
        <v>0</v>
      </c>
      <c r="AB379" s="288">
        <f>'2014'!R136</f>
        <v>0</v>
      </c>
      <c r="AC379" s="288">
        <f>'2014'!S136</f>
        <v>0</v>
      </c>
      <c r="AD379" s="288">
        <f>'2014'!T136</f>
        <v>0</v>
      </c>
      <c r="AF379" s="288">
        <f t="shared" si="5"/>
        <v>1</v>
      </c>
    </row>
    <row r="380" spans="3:32">
      <c r="C380" s="229" t="str">
        <f>'2014'!$B$3</f>
        <v>Georgia</v>
      </c>
      <c r="D380" s="229">
        <f>'Cover sheet'!$D$23</f>
        <v>2014</v>
      </c>
      <c r="E380" s="229">
        <f>'2014'!$B$4</f>
        <v>0</v>
      </c>
      <c r="F380" s="229">
        <f>'2014'!$B$7</f>
        <v>0</v>
      </c>
      <c r="G380" s="229">
        <f>'2014'!$B$8</f>
        <v>0</v>
      </c>
      <c r="H380" s="230">
        <f>'2014'!$B$9</f>
        <v>0</v>
      </c>
      <c r="I380" s="229">
        <f>'2014'!$B$10</f>
        <v>0</v>
      </c>
      <c r="K380" s="301"/>
      <c r="L380" s="241"/>
      <c r="M380" s="288">
        <f>'2014'!C137</f>
        <v>0</v>
      </c>
      <c r="N380" s="288">
        <f>'2014'!D137</f>
        <v>0</v>
      </c>
      <c r="O380" s="288">
        <f>'2014'!E137</f>
        <v>0</v>
      </c>
      <c r="P380" s="288">
        <f>'2014'!F137</f>
        <v>0</v>
      </c>
      <c r="Q380" s="288">
        <f>'2014'!G137</f>
        <v>0</v>
      </c>
      <c r="R380" s="288">
        <f>'2014'!H137</f>
        <v>0</v>
      </c>
      <c r="S380" s="288">
        <f>'2014'!I137</f>
        <v>0</v>
      </c>
      <c r="T380" s="288">
        <f>'2014'!J137</f>
        <v>0</v>
      </c>
      <c r="U380" s="288">
        <f>'2014'!K137</f>
        <v>0</v>
      </c>
      <c r="V380" s="288">
        <f>'2014'!L137</f>
        <v>0</v>
      </c>
      <c r="W380" s="288">
        <f>'2014'!M137</f>
        <v>0</v>
      </c>
      <c r="X380" s="288">
        <f>'2014'!N137</f>
        <v>0</v>
      </c>
      <c r="Y380" s="288">
        <f>'2014'!O137</f>
        <v>0</v>
      </c>
      <c r="Z380" s="288">
        <f>'2014'!P137</f>
        <v>0</v>
      </c>
      <c r="AA380" s="288">
        <f>'2014'!Q137</f>
        <v>0</v>
      </c>
      <c r="AB380" s="288">
        <f>'2014'!R137</f>
        <v>0</v>
      </c>
      <c r="AC380" s="288">
        <f>'2014'!S137</f>
        <v>0</v>
      </c>
      <c r="AD380" s="288">
        <f>'2014'!T137</f>
        <v>0</v>
      </c>
      <c r="AF380" s="288">
        <f t="shared" si="5"/>
        <v>1</v>
      </c>
    </row>
    <row r="381" spans="3:32">
      <c r="C381" s="229" t="str">
        <f>'2014'!$B$3</f>
        <v>Georgia</v>
      </c>
      <c r="D381" s="229">
        <f>'Cover sheet'!$D$23</f>
        <v>2014</v>
      </c>
      <c r="E381" s="229">
        <f>'2014'!$B$4</f>
        <v>0</v>
      </c>
      <c r="F381" s="229">
        <f>'2014'!$B$7</f>
        <v>0</v>
      </c>
      <c r="G381" s="229">
        <f>'2014'!$B$8</f>
        <v>0</v>
      </c>
      <c r="H381" s="230">
        <f>'2014'!$B$9</f>
        <v>0</v>
      </c>
      <c r="I381" s="229">
        <f>'2014'!$B$10</f>
        <v>0</v>
      </c>
      <c r="K381" s="301"/>
      <c r="L381" s="241"/>
      <c r="M381" s="288">
        <f>'2014'!C138</f>
        <v>0</v>
      </c>
      <c r="N381" s="288">
        <f>'2014'!D138</f>
        <v>0</v>
      </c>
      <c r="O381" s="288">
        <f>'2014'!E138</f>
        <v>0</v>
      </c>
      <c r="P381" s="288">
        <f>'2014'!F138</f>
        <v>0</v>
      </c>
      <c r="Q381" s="288">
        <f>'2014'!G138</f>
        <v>0</v>
      </c>
      <c r="R381" s="288">
        <f>'2014'!H138</f>
        <v>0</v>
      </c>
      <c r="S381" s="288">
        <f>'2014'!I138</f>
        <v>0</v>
      </c>
      <c r="T381" s="288">
        <f>'2014'!J138</f>
        <v>0</v>
      </c>
      <c r="U381" s="288">
        <f>'2014'!K138</f>
        <v>0</v>
      </c>
      <c r="V381" s="288">
        <f>'2014'!L138</f>
        <v>0</v>
      </c>
      <c r="W381" s="288">
        <f>'2014'!M138</f>
        <v>0</v>
      </c>
      <c r="X381" s="288">
        <f>'2014'!N138</f>
        <v>0</v>
      </c>
      <c r="Y381" s="288">
        <f>'2014'!O138</f>
        <v>0</v>
      </c>
      <c r="Z381" s="288">
        <f>'2014'!P138</f>
        <v>0</v>
      </c>
      <c r="AA381" s="288">
        <f>'2014'!Q138</f>
        <v>0</v>
      </c>
      <c r="AB381" s="288">
        <f>'2014'!R138</f>
        <v>0</v>
      </c>
      <c r="AC381" s="288">
        <f>'2014'!S138</f>
        <v>0</v>
      </c>
      <c r="AD381" s="288">
        <f>'2014'!T138</f>
        <v>0</v>
      </c>
      <c r="AF381" s="288">
        <f t="shared" si="5"/>
        <v>1</v>
      </c>
    </row>
    <row r="382" spans="3:32">
      <c r="C382" s="229" t="str">
        <f>'2014'!$B$3</f>
        <v>Georgia</v>
      </c>
      <c r="D382" s="229">
        <f>'Cover sheet'!$D$23</f>
        <v>2014</v>
      </c>
      <c r="E382" s="229">
        <f>'2014'!$B$4</f>
        <v>0</v>
      </c>
      <c r="F382" s="229">
        <f>'2014'!$B$7</f>
        <v>0</v>
      </c>
      <c r="G382" s="229">
        <f>'2014'!$B$8</f>
        <v>0</v>
      </c>
      <c r="H382" s="230">
        <f>'2014'!$B$9</f>
        <v>0</v>
      </c>
      <c r="I382" s="229">
        <f>'2014'!$B$10</f>
        <v>0</v>
      </c>
      <c r="K382" s="301"/>
      <c r="L382" s="241"/>
      <c r="M382" s="288">
        <f>'2014'!C139</f>
        <v>0</v>
      </c>
      <c r="N382" s="288">
        <f>'2014'!D139</f>
        <v>0</v>
      </c>
      <c r="O382" s="288">
        <f>'2014'!E139</f>
        <v>0</v>
      </c>
      <c r="P382" s="288">
        <f>'2014'!F139</f>
        <v>0</v>
      </c>
      <c r="Q382" s="288">
        <f>'2014'!G139</f>
        <v>0</v>
      </c>
      <c r="R382" s="288">
        <f>'2014'!H139</f>
        <v>0</v>
      </c>
      <c r="S382" s="288">
        <f>'2014'!I139</f>
        <v>0</v>
      </c>
      <c r="T382" s="288">
        <f>'2014'!J139</f>
        <v>0</v>
      </c>
      <c r="U382" s="288">
        <f>'2014'!K139</f>
        <v>0</v>
      </c>
      <c r="V382" s="288">
        <f>'2014'!L139</f>
        <v>0</v>
      </c>
      <c r="W382" s="288">
        <f>'2014'!M139</f>
        <v>0</v>
      </c>
      <c r="X382" s="288">
        <f>'2014'!N139</f>
        <v>0</v>
      </c>
      <c r="Y382" s="288">
        <f>'2014'!O139</f>
        <v>0</v>
      </c>
      <c r="Z382" s="288">
        <f>'2014'!P139</f>
        <v>0</v>
      </c>
      <c r="AA382" s="288">
        <f>'2014'!Q139</f>
        <v>0</v>
      </c>
      <c r="AB382" s="288">
        <f>'2014'!R139</f>
        <v>0</v>
      </c>
      <c r="AC382" s="288">
        <f>'2014'!S139</f>
        <v>0</v>
      </c>
      <c r="AD382" s="288">
        <f>'2014'!T139</f>
        <v>0</v>
      </c>
      <c r="AF382" s="288">
        <f t="shared" si="5"/>
        <v>1</v>
      </c>
    </row>
    <row r="383" spans="3:32">
      <c r="C383" s="229" t="str">
        <f>'2014'!$B$3</f>
        <v>Georgia</v>
      </c>
      <c r="D383" s="229">
        <f>'Cover sheet'!$D$23</f>
        <v>2014</v>
      </c>
      <c r="E383" s="229">
        <f>'2014'!$B$4</f>
        <v>0</v>
      </c>
      <c r="F383" s="229">
        <f>'2014'!$B$7</f>
        <v>0</v>
      </c>
      <c r="G383" s="229">
        <f>'2014'!$B$8</f>
        <v>0</v>
      </c>
      <c r="H383" s="230">
        <f>'2014'!$B$9</f>
        <v>0</v>
      </c>
      <c r="I383" s="229">
        <f>'2014'!$B$10</f>
        <v>0</v>
      </c>
      <c r="K383" s="301"/>
      <c r="L383" s="241"/>
      <c r="M383" s="288">
        <f>'2014'!C140</f>
        <v>0</v>
      </c>
      <c r="N383" s="288">
        <f>'2014'!D140</f>
        <v>0</v>
      </c>
      <c r="O383" s="288">
        <f>'2014'!E140</f>
        <v>0</v>
      </c>
      <c r="P383" s="288">
        <f>'2014'!F140</f>
        <v>0</v>
      </c>
      <c r="Q383" s="288">
        <f>'2014'!G140</f>
        <v>0</v>
      </c>
      <c r="R383" s="288">
        <f>'2014'!H140</f>
        <v>0</v>
      </c>
      <c r="S383" s="288">
        <f>'2014'!I140</f>
        <v>0</v>
      </c>
      <c r="T383" s="288">
        <f>'2014'!J140</f>
        <v>0</v>
      </c>
      <c r="U383" s="288">
        <f>'2014'!K140</f>
        <v>0</v>
      </c>
      <c r="V383" s="288">
        <f>'2014'!L140</f>
        <v>0</v>
      </c>
      <c r="W383" s="288">
        <f>'2014'!M140</f>
        <v>0</v>
      </c>
      <c r="X383" s="288">
        <f>'2014'!N140</f>
        <v>0</v>
      </c>
      <c r="Y383" s="288">
        <f>'2014'!O140</f>
        <v>0</v>
      </c>
      <c r="Z383" s="288">
        <f>'2014'!P140</f>
        <v>0</v>
      </c>
      <c r="AA383" s="288">
        <f>'2014'!Q140</f>
        <v>0</v>
      </c>
      <c r="AB383" s="288">
        <f>'2014'!R140</f>
        <v>0</v>
      </c>
      <c r="AC383" s="288">
        <f>'2014'!S140</f>
        <v>0</v>
      </c>
      <c r="AD383" s="288">
        <f>'2014'!T140</f>
        <v>0</v>
      </c>
      <c r="AF383" s="288">
        <f t="shared" si="5"/>
        <v>1</v>
      </c>
    </row>
    <row r="384" spans="3:32" ht="45">
      <c r="C384" s="229" t="str">
        <f>'2013'!$B$3</f>
        <v>Georgia</v>
      </c>
      <c r="D384" s="229">
        <f>'Cover sheet'!$D$24</f>
        <v>2013</v>
      </c>
      <c r="E384" s="229">
        <f>'2013'!$B$4</f>
        <v>0</v>
      </c>
      <c r="F384" s="229">
        <f>'2013'!$B$7</f>
        <v>0</v>
      </c>
      <c r="G384" s="229">
        <f>'2013'!$B$8</f>
        <v>0</v>
      </c>
      <c r="H384" s="230">
        <f>'2013'!$B$9</f>
        <v>0</v>
      </c>
      <c r="I384" s="229">
        <f>'2013'!$B$10</f>
        <v>0</v>
      </c>
      <c r="K384" s="297" t="s">
        <v>655</v>
      </c>
      <c r="L384" s="241">
        <v>1</v>
      </c>
      <c r="M384" s="288">
        <f>'2013'!C15</f>
        <v>0</v>
      </c>
      <c r="N384" s="288">
        <f>'2013'!D15</f>
        <v>0</v>
      </c>
      <c r="O384" s="288">
        <f>'2013'!E15</f>
        <v>0</v>
      </c>
      <c r="P384" s="288">
        <f>'2013'!F15</f>
        <v>0</v>
      </c>
      <c r="Q384" s="288">
        <f>'2013'!G15</f>
        <v>0</v>
      </c>
      <c r="R384" s="288">
        <f>'2013'!H15</f>
        <v>0</v>
      </c>
      <c r="S384" s="288">
        <f>'2013'!I15</f>
        <v>0</v>
      </c>
      <c r="T384" s="288">
        <f>'2013'!J15</f>
        <v>0</v>
      </c>
      <c r="U384" s="288">
        <f>'2013'!K15</f>
        <v>0</v>
      </c>
      <c r="V384" s="288">
        <f>'2013'!L15</f>
        <v>0</v>
      </c>
      <c r="W384" s="288">
        <f>'2013'!M15</f>
        <v>0</v>
      </c>
      <c r="X384" s="288">
        <f>'2013'!N15</f>
        <v>0</v>
      </c>
      <c r="Y384" s="288">
        <f>'2013'!O15</f>
        <v>0</v>
      </c>
      <c r="Z384" s="288">
        <f>'2013'!P15</f>
        <v>0</v>
      </c>
      <c r="AA384" s="288">
        <f>'2013'!Q15</f>
        <v>0</v>
      </c>
      <c r="AB384" s="288">
        <f>'2013'!R15</f>
        <v>0</v>
      </c>
      <c r="AC384" s="288">
        <f>'2013'!S15</f>
        <v>0</v>
      </c>
      <c r="AD384" s="288">
        <f>'2013'!T15</f>
        <v>0</v>
      </c>
      <c r="AF384" s="288">
        <f t="shared" si="5"/>
        <v>1</v>
      </c>
    </row>
    <row r="385" spans="3:32" ht="30">
      <c r="C385" s="229" t="str">
        <f>'2013'!$B$3</f>
        <v>Georgia</v>
      </c>
      <c r="D385" s="229">
        <f>'Cover sheet'!$D$24</f>
        <v>2013</v>
      </c>
      <c r="E385" s="229">
        <f>'2013'!$B$4</f>
        <v>0</v>
      </c>
      <c r="F385" s="229">
        <f>'2013'!$B$7</f>
        <v>0</v>
      </c>
      <c r="G385" s="229">
        <f>'2013'!$B$8</f>
        <v>0</v>
      </c>
      <c r="H385" s="230">
        <f>'2013'!$B$9</f>
        <v>0</v>
      </c>
      <c r="I385" s="229">
        <f>'2013'!$B$10</f>
        <v>0</v>
      </c>
      <c r="K385" s="298" t="s">
        <v>656</v>
      </c>
      <c r="L385" s="241">
        <v>1.1000000000000001</v>
      </c>
      <c r="M385" s="288">
        <f>'2013'!C16</f>
        <v>0</v>
      </c>
      <c r="N385" s="288">
        <f>'2013'!D16</f>
        <v>0</v>
      </c>
      <c r="O385" s="288">
        <f>'2013'!E16</f>
        <v>0</v>
      </c>
      <c r="P385" s="288">
        <f>'2013'!F16</f>
        <v>0</v>
      </c>
      <c r="Q385" s="288">
        <f>'2013'!G16</f>
        <v>0</v>
      </c>
      <c r="R385" s="288">
        <f>'2013'!H16</f>
        <v>0</v>
      </c>
      <c r="S385" s="288">
        <f>'2013'!I16</f>
        <v>0</v>
      </c>
      <c r="T385" s="288">
        <f>'2013'!J16</f>
        <v>0</v>
      </c>
      <c r="U385" s="288">
        <f>'2013'!K16</f>
        <v>0</v>
      </c>
      <c r="V385" s="288">
        <f>'2013'!L16</f>
        <v>0</v>
      </c>
      <c r="W385" s="288">
        <f>'2013'!M16</f>
        <v>0</v>
      </c>
      <c r="X385" s="288">
        <f>'2013'!N16</f>
        <v>0</v>
      </c>
      <c r="Y385" s="288">
        <f>'2013'!O16</f>
        <v>0</v>
      </c>
      <c r="Z385" s="288">
        <f>'2013'!P16</f>
        <v>0</v>
      </c>
      <c r="AA385" s="288">
        <f>'2013'!Q16</f>
        <v>0</v>
      </c>
      <c r="AB385" s="288">
        <f>'2013'!R16</f>
        <v>0</v>
      </c>
      <c r="AC385" s="288">
        <f>'2013'!S16</f>
        <v>0</v>
      </c>
      <c r="AD385" s="288">
        <f>'2013'!T16</f>
        <v>0</v>
      </c>
      <c r="AF385" s="288">
        <f t="shared" si="5"/>
        <v>1</v>
      </c>
    </row>
    <row r="386" spans="3:32" ht="30">
      <c r="C386" s="229" t="str">
        <f>'2013'!$B$3</f>
        <v>Georgia</v>
      </c>
      <c r="D386" s="229">
        <f>'Cover sheet'!$D$24</f>
        <v>2013</v>
      </c>
      <c r="E386" s="229">
        <f>'2013'!$B$4</f>
        <v>0</v>
      </c>
      <c r="F386" s="229">
        <f>'2013'!$B$7</f>
        <v>0</v>
      </c>
      <c r="G386" s="229">
        <f>'2013'!$B$8</f>
        <v>0</v>
      </c>
      <c r="H386" s="230">
        <f>'2013'!$B$9</f>
        <v>0</v>
      </c>
      <c r="I386" s="229">
        <f>'2013'!$B$10</f>
        <v>0</v>
      </c>
      <c r="K386" s="293" t="s">
        <v>841</v>
      </c>
      <c r="L386" s="241" t="s">
        <v>846</v>
      </c>
      <c r="M386" s="288">
        <f>'2013'!C17</f>
        <v>0</v>
      </c>
      <c r="N386" s="288">
        <f>'2013'!D17</f>
        <v>0</v>
      </c>
      <c r="O386" s="288">
        <f>'2013'!E17</f>
        <v>0</v>
      </c>
      <c r="P386" s="288">
        <f>'2013'!F17</f>
        <v>0</v>
      </c>
      <c r="Q386" s="288">
        <f>'2013'!G17</f>
        <v>0</v>
      </c>
      <c r="R386" s="288">
        <f>'2013'!H17</f>
        <v>0</v>
      </c>
      <c r="S386" s="288">
        <f>'2013'!I17</f>
        <v>0</v>
      </c>
      <c r="T386" s="288">
        <f>'2013'!J17</f>
        <v>0</v>
      </c>
      <c r="U386" s="288">
        <f>'2013'!K17</f>
        <v>0</v>
      </c>
      <c r="V386" s="288">
        <f>'2013'!L17</f>
        <v>0</v>
      </c>
      <c r="W386" s="288">
        <f>'2013'!M17</f>
        <v>0</v>
      </c>
      <c r="X386" s="288">
        <f>'2013'!N17</f>
        <v>0</v>
      </c>
      <c r="Y386" s="288">
        <f>'2013'!O17</f>
        <v>0</v>
      </c>
      <c r="Z386" s="288">
        <f>'2013'!P17</f>
        <v>0</v>
      </c>
      <c r="AA386" s="288">
        <f>'2013'!Q17</f>
        <v>0</v>
      </c>
      <c r="AB386" s="288">
        <f>'2013'!R17</f>
        <v>0</v>
      </c>
      <c r="AC386" s="288">
        <f>'2013'!S17</f>
        <v>0</v>
      </c>
      <c r="AD386" s="288">
        <f>'2013'!T17</f>
        <v>0</v>
      </c>
      <c r="AF386" s="288">
        <f t="shared" si="5"/>
        <v>1</v>
      </c>
    </row>
    <row r="387" spans="3:32" ht="30">
      <c r="C387" s="229" t="str">
        <f>'2013'!$B$3</f>
        <v>Georgia</v>
      </c>
      <c r="D387" s="229">
        <f>'Cover sheet'!$D$24</f>
        <v>2013</v>
      </c>
      <c r="E387" s="229">
        <f>'2013'!$B$4</f>
        <v>0</v>
      </c>
      <c r="F387" s="229">
        <f>'2013'!$B$7</f>
        <v>0</v>
      </c>
      <c r="G387" s="229">
        <f>'2013'!$B$8</f>
        <v>0</v>
      </c>
      <c r="H387" s="230">
        <f>'2013'!$B$9</f>
        <v>0</v>
      </c>
      <c r="I387" s="229">
        <f>'2013'!$B$10</f>
        <v>0</v>
      </c>
      <c r="K387" s="293" t="s">
        <v>853</v>
      </c>
      <c r="L387" s="241" t="s">
        <v>847</v>
      </c>
      <c r="M387" s="288">
        <f>'2013'!C18</f>
        <v>0</v>
      </c>
      <c r="N387" s="288">
        <f>'2013'!D18</f>
        <v>0</v>
      </c>
      <c r="O387" s="288">
        <f>'2013'!E18</f>
        <v>0</v>
      </c>
      <c r="P387" s="288">
        <f>'2013'!F18</f>
        <v>0</v>
      </c>
      <c r="Q387" s="288">
        <f>'2013'!G18</f>
        <v>0</v>
      </c>
      <c r="R387" s="288">
        <f>'2013'!H18</f>
        <v>0</v>
      </c>
      <c r="S387" s="288">
        <f>'2013'!I18</f>
        <v>0</v>
      </c>
      <c r="T387" s="288">
        <f>'2013'!J18</f>
        <v>0</v>
      </c>
      <c r="U387" s="288">
        <f>'2013'!K18</f>
        <v>0</v>
      </c>
      <c r="V387" s="288">
        <f>'2013'!L18</f>
        <v>0</v>
      </c>
      <c r="W387" s="288">
        <f>'2013'!M18</f>
        <v>0</v>
      </c>
      <c r="X387" s="288">
        <f>'2013'!N18</f>
        <v>0</v>
      </c>
      <c r="Y387" s="288">
        <f>'2013'!O18</f>
        <v>0</v>
      </c>
      <c r="Z387" s="288">
        <f>'2013'!P18</f>
        <v>0</v>
      </c>
      <c r="AA387" s="288">
        <f>'2013'!Q18</f>
        <v>0</v>
      </c>
      <c r="AB387" s="288">
        <f>'2013'!R18</f>
        <v>0</v>
      </c>
      <c r="AC387" s="288">
        <f>'2013'!S18</f>
        <v>0</v>
      </c>
      <c r="AD387" s="288">
        <f>'2013'!T18</f>
        <v>0</v>
      </c>
      <c r="AF387" s="288">
        <f t="shared" si="5"/>
        <v>1</v>
      </c>
    </row>
    <row r="388" spans="3:32" ht="30">
      <c r="C388" s="229" t="str">
        <f>'2013'!$B$3</f>
        <v>Georgia</v>
      </c>
      <c r="D388" s="229">
        <f>'Cover sheet'!$D$24</f>
        <v>2013</v>
      </c>
      <c r="E388" s="229">
        <f>'2013'!$B$4</f>
        <v>0</v>
      </c>
      <c r="F388" s="229">
        <f>'2013'!$B$7</f>
        <v>0</v>
      </c>
      <c r="G388" s="229">
        <f>'2013'!$B$8</f>
        <v>0</v>
      </c>
      <c r="H388" s="230">
        <f>'2013'!$B$9</f>
        <v>0</v>
      </c>
      <c r="I388" s="229">
        <f>'2013'!$B$10</f>
        <v>0</v>
      </c>
      <c r="K388" s="293" t="s">
        <v>843</v>
      </c>
      <c r="L388" s="241" t="s">
        <v>848</v>
      </c>
      <c r="M388" s="288">
        <f>'2013'!C19</f>
        <v>0</v>
      </c>
      <c r="N388" s="288">
        <f>'2013'!D19</f>
        <v>0</v>
      </c>
      <c r="O388" s="288">
        <f>'2013'!E19</f>
        <v>0</v>
      </c>
      <c r="P388" s="288">
        <f>'2013'!F19</f>
        <v>0</v>
      </c>
      <c r="Q388" s="288">
        <f>'2013'!G19</f>
        <v>0</v>
      </c>
      <c r="R388" s="288">
        <f>'2013'!H19</f>
        <v>0</v>
      </c>
      <c r="S388" s="288">
        <f>'2013'!I19</f>
        <v>0</v>
      </c>
      <c r="T388" s="288">
        <f>'2013'!J19</f>
        <v>0</v>
      </c>
      <c r="U388" s="288">
        <f>'2013'!K19</f>
        <v>0</v>
      </c>
      <c r="V388" s="288">
        <f>'2013'!L19</f>
        <v>0</v>
      </c>
      <c r="W388" s="288">
        <f>'2013'!M19</f>
        <v>0</v>
      </c>
      <c r="X388" s="288">
        <f>'2013'!N19</f>
        <v>0</v>
      </c>
      <c r="Y388" s="288">
        <f>'2013'!O19</f>
        <v>0</v>
      </c>
      <c r="Z388" s="288">
        <f>'2013'!P19</f>
        <v>0</v>
      </c>
      <c r="AA388" s="288">
        <f>'2013'!Q19</f>
        <v>0</v>
      </c>
      <c r="AB388" s="288">
        <f>'2013'!R19</f>
        <v>0</v>
      </c>
      <c r="AC388" s="288">
        <f>'2013'!S19</f>
        <v>0</v>
      </c>
      <c r="AD388" s="288">
        <f>'2013'!T19</f>
        <v>0</v>
      </c>
      <c r="AF388" s="288">
        <f t="shared" si="5"/>
        <v>1</v>
      </c>
    </row>
    <row r="389" spans="3:32" ht="45">
      <c r="C389" s="229" t="str">
        <f>'2013'!$B$3</f>
        <v>Georgia</v>
      </c>
      <c r="D389" s="229">
        <f>'Cover sheet'!$D$24</f>
        <v>2013</v>
      </c>
      <c r="E389" s="229">
        <f>'2013'!$B$4</f>
        <v>0</v>
      </c>
      <c r="F389" s="229">
        <f>'2013'!$B$7</f>
        <v>0</v>
      </c>
      <c r="G389" s="229">
        <f>'2013'!$B$8</f>
        <v>0</v>
      </c>
      <c r="H389" s="230">
        <f>'2013'!$B$9</f>
        <v>0</v>
      </c>
      <c r="I389" s="229">
        <f>'2013'!$B$10</f>
        <v>0</v>
      </c>
      <c r="K389" s="298" t="s">
        <v>668</v>
      </c>
      <c r="L389" s="241">
        <v>1.2</v>
      </c>
      <c r="M389" s="288">
        <f>'2013'!C20</f>
        <v>0</v>
      </c>
      <c r="N389" s="288">
        <f>'2013'!D20</f>
        <v>0</v>
      </c>
      <c r="O389" s="288">
        <f>'2013'!E20</f>
        <v>0</v>
      </c>
      <c r="P389" s="288">
        <f>'2013'!F20</f>
        <v>0</v>
      </c>
      <c r="Q389" s="288">
        <f>'2013'!G20</f>
        <v>0</v>
      </c>
      <c r="R389" s="288">
        <f>'2013'!H20</f>
        <v>0</v>
      </c>
      <c r="S389" s="288">
        <f>'2013'!I20</f>
        <v>0</v>
      </c>
      <c r="T389" s="288">
        <f>'2013'!J20</f>
        <v>0</v>
      </c>
      <c r="U389" s="288">
        <f>'2013'!K20</f>
        <v>0</v>
      </c>
      <c r="V389" s="288">
        <f>'2013'!L20</f>
        <v>0</v>
      </c>
      <c r="W389" s="288">
        <f>'2013'!M20</f>
        <v>0</v>
      </c>
      <c r="X389" s="288">
        <f>'2013'!N20</f>
        <v>0</v>
      </c>
      <c r="Y389" s="288">
        <f>'2013'!O20</f>
        <v>0</v>
      </c>
      <c r="Z389" s="288">
        <f>'2013'!P20</f>
        <v>0</v>
      </c>
      <c r="AA389" s="288">
        <f>'2013'!Q20</f>
        <v>0</v>
      </c>
      <c r="AB389" s="288">
        <f>'2013'!R20</f>
        <v>0</v>
      </c>
      <c r="AC389" s="288">
        <f>'2013'!S20</f>
        <v>0</v>
      </c>
      <c r="AD389" s="288">
        <f>'2013'!T20</f>
        <v>0</v>
      </c>
      <c r="AF389" s="288">
        <f t="shared" si="5"/>
        <v>1</v>
      </c>
    </row>
    <row r="390" spans="3:32" ht="30">
      <c r="C390" s="229" t="str">
        <f>'2013'!$B$3</f>
        <v>Georgia</v>
      </c>
      <c r="D390" s="229">
        <f>'Cover sheet'!$D$24</f>
        <v>2013</v>
      </c>
      <c r="E390" s="229">
        <f>'2013'!$B$4</f>
        <v>0</v>
      </c>
      <c r="F390" s="229">
        <f>'2013'!$B$7</f>
        <v>0</v>
      </c>
      <c r="G390" s="229">
        <f>'2013'!$B$8</f>
        <v>0</v>
      </c>
      <c r="H390" s="230">
        <f>'2013'!$B$9</f>
        <v>0</v>
      </c>
      <c r="I390" s="229">
        <f>'2013'!$B$10</f>
        <v>0</v>
      </c>
      <c r="K390" s="298" t="s">
        <v>854</v>
      </c>
      <c r="L390" s="241" t="s">
        <v>849</v>
      </c>
      <c r="M390" s="288">
        <f>'2013'!C21</f>
        <v>0</v>
      </c>
      <c r="N390" s="288">
        <f>'2013'!D21</f>
        <v>0</v>
      </c>
      <c r="O390" s="288">
        <f>'2013'!E21</f>
        <v>0</v>
      </c>
      <c r="P390" s="288">
        <f>'2013'!F21</f>
        <v>0</v>
      </c>
      <c r="Q390" s="288">
        <f>'2013'!G21</f>
        <v>0</v>
      </c>
      <c r="R390" s="288">
        <f>'2013'!H21</f>
        <v>0</v>
      </c>
      <c r="S390" s="288">
        <f>'2013'!I21</f>
        <v>0</v>
      </c>
      <c r="T390" s="288">
        <f>'2013'!J21</f>
        <v>0</v>
      </c>
      <c r="U390" s="288">
        <f>'2013'!K21</f>
        <v>0</v>
      </c>
      <c r="V390" s="288">
        <f>'2013'!L21</f>
        <v>0</v>
      </c>
      <c r="W390" s="288">
        <f>'2013'!M21</f>
        <v>0</v>
      </c>
      <c r="X390" s="288">
        <f>'2013'!N21</f>
        <v>0</v>
      </c>
      <c r="Y390" s="288">
        <f>'2013'!O21</f>
        <v>0</v>
      </c>
      <c r="Z390" s="288">
        <f>'2013'!P21</f>
        <v>0</v>
      </c>
      <c r="AA390" s="288">
        <f>'2013'!Q21</f>
        <v>0</v>
      </c>
      <c r="AB390" s="288">
        <f>'2013'!R21</f>
        <v>0</v>
      </c>
      <c r="AC390" s="288">
        <f>'2013'!S21</f>
        <v>0</v>
      </c>
      <c r="AD390" s="288">
        <f>'2013'!T21</f>
        <v>0</v>
      </c>
      <c r="AF390" s="288">
        <f t="shared" si="5"/>
        <v>1</v>
      </c>
    </row>
    <row r="391" spans="3:32">
      <c r="C391" s="229" t="str">
        <f>'2013'!$B$3</f>
        <v>Georgia</v>
      </c>
      <c r="D391" s="229">
        <f>'Cover sheet'!$D$24</f>
        <v>2013</v>
      </c>
      <c r="E391" s="229">
        <f>'2013'!$B$4</f>
        <v>0</v>
      </c>
      <c r="F391" s="229">
        <f>'2013'!$B$7</f>
        <v>0</v>
      </c>
      <c r="G391" s="229">
        <f>'2013'!$B$8</f>
        <v>0</v>
      </c>
      <c r="H391" s="230">
        <f>'2013'!$B$9</f>
        <v>0</v>
      </c>
      <c r="I391" s="229">
        <f>'2013'!$B$10</f>
        <v>0</v>
      </c>
      <c r="K391" s="293" t="s">
        <v>855</v>
      </c>
      <c r="L391" s="241" t="s">
        <v>850</v>
      </c>
      <c r="M391" s="288">
        <f>'2013'!C22</f>
        <v>0</v>
      </c>
      <c r="N391" s="288">
        <f>'2013'!D22</f>
        <v>0</v>
      </c>
      <c r="O391" s="288">
        <f>'2013'!E22</f>
        <v>0</v>
      </c>
      <c r="P391" s="288">
        <f>'2013'!F22</f>
        <v>0</v>
      </c>
      <c r="Q391" s="288">
        <f>'2013'!G22</f>
        <v>0</v>
      </c>
      <c r="R391" s="288">
        <f>'2013'!H22</f>
        <v>0</v>
      </c>
      <c r="S391" s="288">
        <f>'2013'!I22</f>
        <v>0</v>
      </c>
      <c r="T391" s="288">
        <f>'2013'!J22</f>
        <v>0</v>
      </c>
      <c r="U391" s="288">
        <f>'2013'!K22</f>
        <v>0</v>
      </c>
      <c r="V391" s="288">
        <f>'2013'!L22</f>
        <v>0</v>
      </c>
      <c r="W391" s="288">
        <f>'2013'!M22</f>
        <v>0</v>
      </c>
      <c r="X391" s="288">
        <f>'2013'!N22</f>
        <v>0</v>
      </c>
      <c r="Y391" s="288">
        <f>'2013'!O22</f>
        <v>0</v>
      </c>
      <c r="Z391" s="288">
        <f>'2013'!P22</f>
        <v>0</v>
      </c>
      <c r="AA391" s="288">
        <f>'2013'!Q22</f>
        <v>0</v>
      </c>
      <c r="AB391" s="288">
        <f>'2013'!R22</f>
        <v>0</v>
      </c>
      <c r="AC391" s="288">
        <f>'2013'!S22</f>
        <v>0</v>
      </c>
      <c r="AD391" s="288">
        <f>'2013'!T22</f>
        <v>0</v>
      </c>
      <c r="AF391" s="288">
        <f t="shared" ref="AF391:AF454" si="6">IF((Q391+V391+AC391)=AD391,1,0)</f>
        <v>1</v>
      </c>
    </row>
    <row r="392" spans="3:32" ht="30">
      <c r="C392" s="229" t="str">
        <f>'2013'!$B$3</f>
        <v>Georgia</v>
      </c>
      <c r="D392" s="229">
        <f>'Cover sheet'!$D$24</f>
        <v>2013</v>
      </c>
      <c r="E392" s="229">
        <f>'2013'!$B$4</f>
        <v>0</v>
      </c>
      <c r="F392" s="229">
        <f>'2013'!$B$7</f>
        <v>0</v>
      </c>
      <c r="G392" s="229">
        <f>'2013'!$B$8</f>
        <v>0</v>
      </c>
      <c r="H392" s="230">
        <f>'2013'!$B$9</f>
        <v>0</v>
      </c>
      <c r="I392" s="229">
        <f>'2013'!$B$10</f>
        <v>0</v>
      </c>
      <c r="K392" s="293" t="s">
        <v>842</v>
      </c>
      <c r="L392" s="241" t="s">
        <v>851</v>
      </c>
      <c r="M392" s="288">
        <f>'2013'!C23</f>
        <v>0</v>
      </c>
      <c r="N392" s="288">
        <f>'2013'!D23</f>
        <v>0</v>
      </c>
      <c r="O392" s="288">
        <f>'2013'!E23</f>
        <v>0</v>
      </c>
      <c r="P392" s="288">
        <f>'2013'!F23</f>
        <v>0</v>
      </c>
      <c r="Q392" s="288">
        <f>'2013'!G23</f>
        <v>0</v>
      </c>
      <c r="R392" s="288">
        <f>'2013'!H23</f>
        <v>0</v>
      </c>
      <c r="S392" s="288">
        <f>'2013'!I23</f>
        <v>0</v>
      </c>
      <c r="T392" s="288">
        <f>'2013'!J23</f>
        <v>0</v>
      </c>
      <c r="U392" s="288">
        <f>'2013'!K23</f>
        <v>0</v>
      </c>
      <c r="V392" s="288">
        <f>'2013'!L23</f>
        <v>0</v>
      </c>
      <c r="W392" s="288">
        <f>'2013'!M23</f>
        <v>0</v>
      </c>
      <c r="X392" s="288">
        <f>'2013'!N23</f>
        <v>0</v>
      </c>
      <c r="Y392" s="288">
        <f>'2013'!O23</f>
        <v>0</v>
      </c>
      <c r="Z392" s="288">
        <f>'2013'!P23</f>
        <v>0</v>
      </c>
      <c r="AA392" s="288">
        <f>'2013'!Q23</f>
        <v>0</v>
      </c>
      <c r="AB392" s="288">
        <f>'2013'!R23</f>
        <v>0</v>
      </c>
      <c r="AC392" s="288">
        <f>'2013'!S23</f>
        <v>0</v>
      </c>
      <c r="AD392" s="288">
        <f>'2013'!T23</f>
        <v>0</v>
      </c>
      <c r="AF392" s="288">
        <f t="shared" si="6"/>
        <v>1</v>
      </c>
    </row>
    <row r="393" spans="3:32" ht="30">
      <c r="C393" s="229" t="str">
        <f>'2013'!$B$3</f>
        <v>Georgia</v>
      </c>
      <c r="D393" s="229">
        <f>'Cover sheet'!$D$24</f>
        <v>2013</v>
      </c>
      <c r="E393" s="229">
        <f>'2013'!$B$4</f>
        <v>0</v>
      </c>
      <c r="F393" s="229">
        <f>'2013'!$B$7</f>
        <v>0</v>
      </c>
      <c r="G393" s="229">
        <f>'2013'!$B$8</f>
        <v>0</v>
      </c>
      <c r="H393" s="230">
        <f>'2013'!$B$9</f>
        <v>0</v>
      </c>
      <c r="I393" s="229">
        <f>'2013'!$B$10</f>
        <v>0</v>
      </c>
      <c r="K393" s="293" t="s">
        <v>843</v>
      </c>
      <c r="L393" s="241" t="s">
        <v>852</v>
      </c>
      <c r="M393" s="288">
        <f>'2013'!C24</f>
        <v>0</v>
      </c>
      <c r="N393" s="288">
        <f>'2013'!D24</f>
        <v>0</v>
      </c>
      <c r="O393" s="288">
        <f>'2013'!E24</f>
        <v>0</v>
      </c>
      <c r="P393" s="288">
        <f>'2013'!F24</f>
        <v>0</v>
      </c>
      <c r="Q393" s="288">
        <f>'2013'!G24</f>
        <v>0</v>
      </c>
      <c r="R393" s="288">
        <f>'2013'!H24</f>
        <v>0</v>
      </c>
      <c r="S393" s="288">
        <f>'2013'!I24</f>
        <v>0</v>
      </c>
      <c r="T393" s="288">
        <f>'2013'!J24</f>
        <v>0</v>
      </c>
      <c r="U393" s="288">
        <f>'2013'!K24</f>
        <v>0</v>
      </c>
      <c r="V393" s="288">
        <f>'2013'!L24</f>
        <v>0</v>
      </c>
      <c r="W393" s="288">
        <f>'2013'!M24</f>
        <v>0</v>
      </c>
      <c r="X393" s="288">
        <f>'2013'!N24</f>
        <v>0</v>
      </c>
      <c r="Y393" s="288">
        <f>'2013'!O24</f>
        <v>0</v>
      </c>
      <c r="Z393" s="288">
        <f>'2013'!P24</f>
        <v>0</v>
      </c>
      <c r="AA393" s="288">
        <f>'2013'!Q24</f>
        <v>0</v>
      </c>
      <c r="AB393" s="288">
        <f>'2013'!R24</f>
        <v>0</v>
      </c>
      <c r="AC393" s="288">
        <f>'2013'!S24</f>
        <v>0</v>
      </c>
      <c r="AD393" s="288">
        <f>'2013'!T24</f>
        <v>0</v>
      </c>
      <c r="AF393" s="288">
        <f t="shared" si="6"/>
        <v>1</v>
      </c>
    </row>
    <row r="394" spans="3:32" ht="45">
      <c r="C394" s="229" t="str">
        <f>'2013'!$B$3</f>
        <v>Georgia</v>
      </c>
      <c r="D394" s="229">
        <f>'Cover sheet'!$D$24</f>
        <v>2013</v>
      </c>
      <c r="E394" s="229">
        <f>'2013'!$B$4</f>
        <v>0</v>
      </c>
      <c r="F394" s="229">
        <f>'2013'!$B$7</f>
        <v>0</v>
      </c>
      <c r="G394" s="229">
        <f>'2013'!$B$8</f>
        <v>0</v>
      </c>
      <c r="H394" s="230">
        <f>'2013'!$B$9</f>
        <v>0</v>
      </c>
      <c r="I394" s="229">
        <f>'2013'!$B$10</f>
        <v>0</v>
      </c>
      <c r="K394" s="298" t="s">
        <v>1228</v>
      </c>
      <c r="L394" s="241" t="s">
        <v>856</v>
      </c>
      <c r="M394" s="288">
        <f>'2013'!C25</f>
        <v>0</v>
      </c>
      <c r="N394" s="288">
        <f>'2013'!D25</f>
        <v>0</v>
      </c>
      <c r="O394" s="288">
        <f>'2013'!E25</f>
        <v>0</v>
      </c>
      <c r="P394" s="288">
        <f>'2013'!F25</f>
        <v>0</v>
      </c>
      <c r="Q394" s="288">
        <f>'2013'!G25</f>
        <v>0</v>
      </c>
      <c r="R394" s="288">
        <f>'2013'!H25</f>
        <v>0</v>
      </c>
      <c r="S394" s="288">
        <f>'2013'!I25</f>
        <v>0</v>
      </c>
      <c r="T394" s="288">
        <f>'2013'!J25</f>
        <v>0</v>
      </c>
      <c r="U394" s="288">
        <f>'2013'!K25</f>
        <v>0</v>
      </c>
      <c r="V394" s="288">
        <f>'2013'!L25</f>
        <v>0</v>
      </c>
      <c r="W394" s="288">
        <f>'2013'!M25</f>
        <v>0</v>
      </c>
      <c r="X394" s="288">
        <f>'2013'!N25</f>
        <v>0</v>
      </c>
      <c r="Y394" s="288">
        <f>'2013'!O25</f>
        <v>0</v>
      </c>
      <c r="Z394" s="288">
        <f>'2013'!P25</f>
        <v>0</v>
      </c>
      <c r="AA394" s="288">
        <f>'2013'!Q25</f>
        <v>0</v>
      </c>
      <c r="AB394" s="288">
        <f>'2013'!R25</f>
        <v>0</v>
      </c>
      <c r="AC394" s="288">
        <f>'2013'!S25</f>
        <v>0</v>
      </c>
      <c r="AD394" s="288">
        <f>'2013'!T25</f>
        <v>0</v>
      </c>
      <c r="AF394" s="288">
        <f t="shared" si="6"/>
        <v>1</v>
      </c>
    </row>
    <row r="395" spans="3:32">
      <c r="C395" s="229" t="str">
        <f>'2013'!$B$3</f>
        <v>Georgia</v>
      </c>
      <c r="D395" s="229">
        <f>'Cover sheet'!$D$24</f>
        <v>2013</v>
      </c>
      <c r="E395" s="229">
        <f>'2013'!$B$4</f>
        <v>0</v>
      </c>
      <c r="F395" s="229">
        <f>'2013'!$B$7</f>
        <v>0</v>
      </c>
      <c r="G395" s="229">
        <f>'2013'!$B$8</f>
        <v>0</v>
      </c>
      <c r="H395" s="230">
        <f>'2013'!$B$9</f>
        <v>0</v>
      </c>
      <c r="I395" s="229">
        <f>'2013'!$B$10</f>
        <v>0</v>
      </c>
      <c r="K395" s="293" t="s">
        <v>860</v>
      </c>
      <c r="L395" s="241" t="s">
        <v>857</v>
      </c>
      <c r="M395" s="288">
        <f>'2013'!C26</f>
        <v>0</v>
      </c>
      <c r="N395" s="288">
        <f>'2013'!D26</f>
        <v>0</v>
      </c>
      <c r="O395" s="288">
        <f>'2013'!E26</f>
        <v>0</v>
      </c>
      <c r="P395" s="288">
        <f>'2013'!F26</f>
        <v>0</v>
      </c>
      <c r="Q395" s="288">
        <f>'2013'!G26</f>
        <v>0</v>
      </c>
      <c r="R395" s="288">
        <f>'2013'!H26</f>
        <v>0</v>
      </c>
      <c r="S395" s="288">
        <f>'2013'!I26</f>
        <v>0</v>
      </c>
      <c r="T395" s="288">
        <f>'2013'!J26</f>
        <v>0</v>
      </c>
      <c r="U395" s="288">
        <f>'2013'!K26</f>
        <v>0</v>
      </c>
      <c r="V395" s="288">
        <f>'2013'!L26</f>
        <v>0</v>
      </c>
      <c r="W395" s="288">
        <f>'2013'!M26</f>
        <v>0</v>
      </c>
      <c r="X395" s="288">
        <f>'2013'!N26</f>
        <v>0</v>
      </c>
      <c r="Y395" s="288">
        <f>'2013'!O26</f>
        <v>0</v>
      </c>
      <c r="Z395" s="288">
        <f>'2013'!P26</f>
        <v>0</v>
      </c>
      <c r="AA395" s="288">
        <f>'2013'!Q26</f>
        <v>0</v>
      </c>
      <c r="AB395" s="288">
        <f>'2013'!R26</f>
        <v>0</v>
      </c>
      <c r="AC395" s="288">
        <f>'2013'!S26</f>
        <v>0</v>
      </c>
      <c r="AD395" s="288">
        <f>'2013'!T26</f>
        <v>0</v>
      </c>
      <c r="AF395" s="288">
        <f t="shared" si="6"/>
        <v>1</v>
      </c>
    </row>
    <row r="396" spans="3:32" ht="30">
      <c r="C396" s="229" t="str">
        <f>'2013'!$B$3</f>
        <v>Georgia</v>
      </c>
      <c r="D396" s="229">
        <f>'Cover sheet'!$D$24</f>
        <v>2013</v>
      </c>
      <c r="E396" s="229">
        <f>'2013'!$B$4</f>
        <v>0</v>
      </c>
      <c r="F396" s="229">
        <f>'2013'!$B$7</f>
        <v>0</v>
      </c>
      <c r="G396" s="229">
        <f>'2013'!$B$8</f>
        <v>0</v>
      </c>
      <c r="H396" s="230">
        <f>'2013'!$B$9</f>
        <v>0</v>
      </c>
      <c r="I396" s="229">
        <f>'2013'!$B$10</f>
        <v>0</v>
      </c>
      <c r="K396" s="293" t="s">
        <v>842</v>
      </c>
      <c r="L396" s="241" t="s">
        <v>858</v>
      </c>
      <c r="M396" s="288">
        <f>'2013'!C27</f>
        <v>0</v>
      </c>
      <c r="N396" s="288">
        <f>'2013'!D27</f>
        <v>0</v>
      </c>
      <c r="O396" s="288">
        <f>'2013'!E27</f>
        <v>0</v>
      </c>
      <c r="P396" s="288">
        <f>'2013'!F27</f>
        <v>0</v>
      </c>
      <c r="Q396" s="288">
        <f>'2013'!G27</f>
        <v>0</v>
      </c>
      <c r="R396" s="288">
        <f>'2013'!H27</f>
        <v>0</v>
      </c>
      <c r="S396" s="288">
        <f>'2013'!I27</f>
        <v>0</v>
      </c>
      <c r="T396" s="288">
        <f>'2013'!J27</f>
        <v>0</v>
      </c>
      <c r="U396" s="288">
        <f>'2013'!K27</f>
        <v>0</v>
      </c>
      <c r="V396" s="288">
        <f>'2013'!L27</f>
        <v>0</v>
      </c>
      <c r="W396" s="288">
        <f>'2013'!M27</f>
        <v>0</v>
      </c>
      <c r="X396" s="288">
        <f>'2013'!N27</f>
        <v>0</v>
      </c>
      <c r="Y396" s="288">
        <f>'2013'!O27</f>
        <v>0</v>
      </c>
      <c r="Z396" s="288">
        <f>'2013'!P27</f>
        <v>0</v>
      </c>
      <c r="AA396" s="288">
        <f>'2013'!Q27</f>
        <v>0</v>
      </c>
      <c r="AB396" s="288">
        <f>'2013'!R27</f>
        <v>0</v>
      </c>
      <c r="AC396" s="288">
        <f>'2013'!S27</f>
        <v>0</v>
      </c>
      <c r="AD396" s="288">
        <f>'2013'!T27</f>
        <v>0</v>
      </c>
      <c r="AF396" s="288">
        <f t="shared" si="6"/>
        <v>1</v>
      </c>
    </row>
    <row r="397" spans="3:32" ht="30">
      <c r="C397" s="229" t="str">
        <f>'2013'!$B$3</f>
        <v>Georgia</v>
      </c>
      <c r="D397" s="229">
        <f>'Cover sheet'!$D$24</f>
        <v>2013</v>
      </c>
      <c r="E397" s="229">
        <f>'2013'!$B$4</f>
        <v>0</v>
      </c>
      <c r="F397" s="229">
        <f>'2013'!$B$7</f>
        <v>0</v>
      </c>
      <c r="G397" s="229">
        <f>'2013'!$B$8</f>
        <v>0</v>
      </c>
      <c r="H397" s="230">
        <f>'2013'!$B$9</f>
        <v>0</v>
      </c>
      <c r="I397" s="229">
        <f>'2013'!$B$10</f>
        <v>0</v>
      </c>
      <c r="K397" s="293" t="s">
        <v>861</v>
      </c>
      <c r="L397" s="241" t="s">
        <v>859</v>
      </c>
      <c r="M397" s="288">
        <f>'2013'!C28</f>
        <v>0</v>
      </c>
      <c r="N397" s="288">
        <f>'2013'!D28</f>
        <v>0</v>
      </c>
      <c r="O397" s="288">
        <f>'2013'!E28</f>
        <v>0</v>
      </c>
      <c r="P397" s="288">
        <f>'2013'!F28</f>
        <v>0</v>
      </c>
      <c r="Q397" s="288">
        <f>'2013'!G28</f>
        <v>0</v>
      </c>
      <c r="R397" s="288">
        <f>'2013'!H28</f>
        <v>0</v>
      </c>
      <c r="S397" s="288">
        <f>'2013'!I28</f>
        <v>0</v>
      </c>
      <c r="T397" s="288">
        <f>'2013'!J28</f>
        <v>0</v>
      </c>
      <c r="U397" s="288">
        <f>'2013'!K28</f>
        <v>0</v>
      </c>
      <c r="V397" s="288">
        <f>'2013'!L28</f>
        <v>0</v>
      </c>
      <c r="W397" s="288">
        <f>'2013'!M28</f>
        <v>0</v>
      </c>
      <c r="X397" s="288">
        <f>'2013'!N28</f>
        <v>0</v>
      </c>
      <c r="Y397" s="288">
        <f>'2013'!O28</f>
        <v>0</v>
      </c>
      <c r="Z397" s="288">
        <f>'2013'!P28</f>
        <v>0</v>
      </c>
      <c r="AA397" s="288">
        <f>'2013'!Q28</f>
        <v>0</v>
      </c>
      <c r="AB397" s="288">
        <f>'2013'!R28</f>
        <v>0</v>
      </c>
      <c r="AC397" s="288">
        <f>'2013'!S28</f>
        <v>0</v>
      </c>
      <c r="AD397" s="288">
        <f>'2013'!T28</f>
        <v>0</v>
      </c>
      <c r="AF397" s="288">
        <f t="shared" si="6"/>
        <v>1</v>
      </c>
    </row>
    <row r="398" spans="3:32" ht="60">
      <c r="C398" s="229" t="str">
        <f>'2013'!$B$3</f>
        <v>Georgia</v>
      </c>
      <c r="D398" s="229">
        <f>'Cover sheet'!$D$24</f>
        <v>2013</v>
      </c>
      <c r="E398" s="229">
        <f>'2013'!$B$4</f>
        <v>0</v>
      </c>
      <c r="F398" s="229">
        <f>'2013'!$B$7</f>
        <v>0</v>
      </c>
      <c r="G398" s="229">
        <f>'2013'!$B$8</f>
        <v>0</v>
      </c>
      <c r="H398" s="230">
        <f>'2013'!$B$9</f>
        <v>0</v>
      </c>
      <c r="I398" s="229">
        <f>'2013'!$B$10</f>
        <v>0</v>
      </c>
      <c r="K398" s="298" t="s">
        <v>1229</v>
      </c>
      <c r="L398" s="241">
        <v>1.3</v>
      </c>
      <c r="M398" s="288">
        <f>'2013'!C29</f>
        <v>0</v>
      </c>
      <c r="N398" s="288">
        <f>'2013'!D29</f>
        <v>0</v>
      </c>
      <c r="O398" s="288">
        <f>'2013'!E29</f>
        <v>0</v>
      </c>
      <c r="P398" s="288">
        <f>'2013'!F29</f>
        <v>0</v>
      </c>
      <c r="Q398" s="288">
        <f>'2013'!G29</f>
        <v>0</v>
      </c>
      <c r="R398" s="288">
        <f>'2013'!H29</f>
        <v>0</v>
      </c>
      <c r="S398" s="288">
        <f>'2013'!I29</f>
        <v>0</v>
      </c>
      <c r="T398" s="288">
        <f>'2013'!J29</f>
        <v>0</v>
      </c>
      <c r="U398" s="288">
        <f>'2013'!K29</f>
        <v>0</v>
      </c>
      <c r="V398" s="288">
        <f>'2013'!L29</f>
        <v>0</v>
      </c>
      <c r="W398" s="288">
        <f>'2013'!M29</f>
        <v>0</v>
      </c>
      <c r="X398" s="288">
        <f>'2013'!N29</f>
        <v>0</v>
      </c>
      <c r="Y398" s="288">
        <f>'2013'!O29</f>
        <v>0</v>
      </c>
      <c r="Z398" s="288">
        <f>'2013'!P29</f>
        <v>0</v>
      </c>
      <c r="AA398" s="288">
        <f>'2013'!Q29</f>
        <v>0</v>
      </c>
      <c r="AB398" s="288">
        <f>'2013'!R29</f>
        <v>0</v>
      </c>
      <c r="AC398" s="288">
        <f>'2013'!S29</f>
        <v>0</v>
      </c>
      <c r="AD398" s="288">
        <f>'2013'!T29</f>
        <v>0</v>
      </c>
      <c r="AF398" s="288">
        <f t="shared" si="6"/>
        <v>1</v>
      </c>
    </row>
    <row r="399" spans="3:32" ht="45">
      <c r="C399" s="229" t="str">
        <f>'2013'!$B$3</f>
        <v>Georgia</v>
      </c>
      <c r="D399" s="229">
        <f>'Cover sheet'!$D$24</f>
        <v>2013</v>
      </c>
      <c r="E399" s="229">
        <f>'2013'!$B$4</f>
        <v>0</v>
      </c>
      <c r="F399" s="229">
        <f>'2013'!$B$7</f>
        <v>0</v>
      </c>
      <c r="G399" s="229">
        <f>'2013'!$B$8</f>
        <v>0</v>
      </c>
      <c r="H399" s="230">
        <f>'2013'!$B$9</f>
        <v>0</v>
      </c>
      <c r="I399" s="229">
        <f>'2013'!$B$10</f>
        <v>0</v>
      </c>
      <c r="K399" s="293" t="s">
        <v>865</v>
      </c>
      <c r="L399" s="241" t="s">
        <v>862</v>
      </c>
      <c r="M399" s="288">
        <f>'2013'!C30</f>
        <v>0</v>
      </c>
      <c r="N399" s="288">
        <f>'2013'!D30</f>
        <v>0</v>
      </c>
      <c r="O399" s="288">
        <f>'2013'!E30</f>
        <v>0</v>
      </c>
      <c r="P399" s="288">
        <f>'2013'!F30</f>
        <v>0</v>
      </c>
      <c r="Q399" s="288">
        <f>'2013'!G30</f>
        <v>0</v>
      </c>
      <c r="R399" s="288">
        <f>'2013'!H30</f>
        <v>0</v>
      </c>
      <c r="S399" s="288">
        <f>'2013'!I30</f>
        <v>0</v>
      </c>
      <c r="T399" s="288">
        <f>'2013'!J30</f>
        <v>0</v>
      </c>
      <c r="U399" s="288">
        <f>'2013'!K30</f>
        <v>0</v>
      </c>
      <c r="V399" s="288">
        <f>'2013'!L30</f>
        <v>0</v>
      </c>
      <c r="W399" s="288">
        <f>'2013'!M30</f>
        <v>0</v>
      </c>
      <c r="X399" s="288">
        <f>'2013'!N30</f>
        <v>0</v>
      </c>
      <c r="Y399" s="288">
        <f>'2013'!O30</f>
        <v>0</v>
      </c>
      <c r="Z399" s="288">
        <f>'2013'!P30</f>
        <v>0</v>
      </c>
      <c r="AA399" s="288">
        <f>'2013'!Q30</f>
        <v>0</v>
      </c>
      <c r="AB399" s="288">
        <f>'2013'!R30</f>
        <v>0</v>
      </c>
      <c r="AC399" s="288">
        <f>'2013'!S30</f>
        <v>0</v>
      </c>
      <c r="AD399" s="288">
        <f>'2013'!T30</f>
        <v>0</v>
      </c>
      <c r="AF399" s="288">
        <f t="shared" si="6"/>
        <v>1</v>
      </c>
    </row>
    <row r="400" spans="3:32" ht="30">
      <c r="C400" s="229" t="str">
        <f>'2013'!$B$3</f>
        <v>Georgia</v>
      </c>
      <c r="D400" s="229">
        <f>'Cover sheet'!$D$24</f>
        <v>2013</v>
      </c>
      <c r="E400" s="229">
        <f>'2013'!$B$4</f>
        <v>0</v>
      </c>
      <c r="F400" s="229">
        <f>'2013'!$B$7</f>
        <v>0</v>
      </c>
      <c r="G400" s="229">
        <f>'2013'!$B$8</f>
        <v>0</v>
      </c>
      <c r="H400" s="230">
        <f>'2013'!$B$9</f>
        <v>0</v>
      </c>
      <c r="I400" s="229">
        <f>'2013'!$B$10</f>
        <v>0</v>
      </c>
      <c r="K400" s="293" t="s">
        <v>853</v>
      </c>
      <c r="L400" s="241" t="s">
        <v>863</v>
      </c>
      <c r="M400" s="288">
        <f>'2013'!C31</f>
        <v>0</v>
      </c>
      <c r="N400" s="288">
        <f>'2013'!D31</f>
        <v>0</v>
      </c>
      <c r="O400" s="288">
        <f>'2013'!E31</f>
        <v>0</v>
      </c>
      <c r="P400" s="288">
        <f>'2013'!F31</f>
        <v>0</v>
      </c>
      <c r="Q400" s="288">
        <f>'2013'!G31</f>
        <v>0</v>
      </c>
      <c r="R400" s="288">
        <f>'2013'!H31</f>
        <v>0</v>
      </c>
      <c r="S400" s="288">
        <f>'2013'!I31</f>
        <v>0</v>
      </c>
      <c r="T400" s="288">
        <f>'2013'!J31</f>
        <v>0</v>
      </c>
      <c r="U400" s="288">
        <f>'2013'!K31</f>
        <v>0</v>
      </c>
      <c r="V400" s="288">
        <f>'2013'!L31</f>
        <v>0</v>
      </c>
      <c r="W400" s="288">
        <f>'2013'!M31</f>
        <v>0</v>
      </c>
      <c r="X400" s="288">
        <f>'2013'!N31</f>
        <v>0</v>
      </c>
      <c r="Y400" s="288">
        <f>'2013'!O31</f>
        <v>0</v>
      </c>
      <c r="Z400" s="288">
        <f>'2013'!P31</f>
        <v>0</v>
      </c>
      <c r="AA400" s="288">
        <f>'2013'!Q31</f>
        <v>0</v>
      </c>
      <c r="AB400" s="288">
        <f>'2013'!R31</f>
        <v>0</v>
      </c>
      <c r="AC400" s="288">
        <f>'2013'!S31</f>
        <v>0</v>
      </c>
      <c r="AD400" s="288">
        <f>'2013'!T31</f>
        <v>0</v>
      </c>
      <c r="AF400" s="288">
        <f t="shared" si="6"/>
        <v>1</v>
      </c>
    </row>
    <row r="401" spans="3:32" ht="30">
      <c r="C401" s="229" t="str">
        <f>'2013'!$B$3</f>
        <v>Georgia</v>
      </c>
      <c r="D401" s="229">
        <f>'Cover sheet'!$D$24</f>
        <v>2013</v>
      </c>
      <c r="E401" s="229">
        <f>'2013'!$B$4</f>
        <v>0</v>
      </c>
      <c r="F401" s="229">
        <f>'2013'!$B$7</f>
        <v>0</v>
      </c>
      <c r="G401" s="229">
        <f>'2013'!$B$8</f>
        <v>0</v>
      </c>
      <c r="H401" s="230">
        <f>'2013'!$B$9</f>
        <v>0</v>
      </c>
      <c r="I401" s="229">
        <f>'2013'!$B$10</f>
        <v>0</v>
      </c>
      <c r="K401" s="293" t="s">
        <v>861</v>
      </c>
      <c r="L401" s="241" t="s">
        <v>864</v>
      </c>
      <c r="M401" s="288">
        <f>'2013'!C32</f>
        <v>0</v>
      </c>
      <c r="N401" s="288">
        <f>'2013'!D32</f>
        <v>0</v>
      </c>
      <c r="O401" s="288">
        <f>'2013'!E32</f>
        <v>0</v>
      </c>
      <c r="P401" s="288">
        <f>'2013'!F32</f>
        <v>0</v>
      </c>
      <c r="Q401" s="288">
        <f>'2013'!G32</f>
        <v>0</v>
      </c>
      <c r="R401" s="288">
        <f>'2013'!H32</f>
        <v>0</v>
      </c>
      <c r="S401" s="288">
        <f>'2013'!I32</f>
        <v>0</v>
      </c>
      <c r="T401" s="288">
        <f>'2013'!J32</f>
        <v>0</v>
      </c>
      <c r="U401" s="288">
        <f>'2013'!K32</f>
        <v>0</v>
      </c>
      <c r="V401" s="288">
        <f>'2013'!L32</f>
        <v>0</v>
      </c>
      <c r="W401" s="288">
        <f>'2013'!M32</f>
        <v>0</v>
      </c>
      <c r="X401" s="288">
        <f>'2013'!N32</f>
        <v>0</v>
      </c>
      <c r="Y401" s="288">
        <f>'2013'!O32</f>
        <v>0</v>
      </c>
      <c r="Z401" s="288">
        <f>'2013'!P32</f>
        <v>0</v>
      </c>
      <c r="AA401" s="288">
        <f>'2013'!Q32</f>
        <v>0</v>
      </c>
      <c r="AB401" s="288">
        <f>'2013'!R32</f>
        <v>0</v>
      </c>
      <c r="AC401" s="288">
        <f>'2013'!S32</f>
        <v>0</v>
      </c>
      <c r="AD401" s="288">
        <f>'2013'!T32</f>
        <v>0</v>
      </c>
      <c r="AF401" s="288">
        <f t="shared" si="6"/>
        <v>1</v>
      </c>
    </row>
    <row r="402" spans="3:32" ht="150">
      <c r="C402" s="229" t="str">
        <f>'2013'!$B$3</f>
        <v>Georgia</v>
      </c>
      <c r="D402" s="229">
        <f>'Cover sheet'!$D$24</f>
        <v>2013</v>
      </c>
      <c r="E402" s="229">
        <f>'2013'!$B$4</f>
        <v>0</v>
      </c>
      <c r="F402" s="229">
        <f>'2013'!$B$7</f>
        <v>0</v>
      </c>
      <c r="G402" s="229">
        <f>'2013'!$B$8</f>
        <v>0</v>
      </c>
      <c r="H402" s="230">
        <f>'2013'!$B$9</f>
        <v>0</v>
      </c>
      <c r="I402" s="229">
        <f>'2013'!$B$10</f>
        <v>0</v>
      </c>
      <c r="K402" s="298" t="s">
        <v>682</v>
      </c>
      <c r="L402" s="241">
        <v>1.4</v>
      </c>
      <c r="M402" s="288">
        <f>'2013'!C33</f>
        <v>0</v>
      </c>
      <c r="N402" s="288">
        <f>'2013'!D33</f>
        <v>0</v>
      </c>
      <c r="O402" s="288">
        <f>'2013'!E33</f>
        <v>0</v>
      </c>
      <c r="P402" s="288">
        <f>'2013'!F33</f>
        <v>0</v>
      </c>
      <c r="Q402" s="288">
        <f>'2013'!G33</f>
        <v>0</v>
      </c>
      <c r="R402" s="288">
        <f>'2013'!H33</f>
        <v>0</v>
      </c>
      <c r="S402" s="288">
        <f>'2013'!I33</f>
        <v>0</v>
      </c>
      <c r="T402" s="288">
        <f>'2013'!J33</f>
        <v>0</v>
      </c>
      <c r="U402" s="288">
        <f>'2013'!K33</f>
        <v>0</v>
      </c>
      <c r="V402" s="288">
        <f>'2013'!L33</f>
        <v>0</v>
      </c>
      <c r="W402" s="288">
        <f>'2013'!M33</f>
        <v>0</v>
      </c>
      <c r="X402" s="288">
        <f>'2013'!N33</f>
        <v>0</v>
      </c>
      <c r="Y402" s="288">
        <f>'2013'!O33</f>
        <v>0</v>
      </c>
      <c r="Z402" s="288">
        <f>'2013'!P33</f>
        <v>0</v>
      </c>
      <c r="AA402" s="288">
        <f>'2013'!Q33</f>
        <v>0</v>
      </c>
      <c r="AB402" s="288">
        <f>'2013'!R33</f>
        <v>0</v>
      </c>
      <c r="AC402" s="288">
        <f>'2013'!S33</f>
        <v>0</v>
      </c>
      <c r="AD402" s="288">
        <f>'2013'!T33</f>
        <v>0</v>
      </c>
      <c r="AF402" s="288">
        <f t="shared" si="6"/>
        <v>1</v>
      </c>
    </row>
    <row r="403" spans="3:32">
      <c r="C403" s="229" t="str">
        <f>'2013'!$B$3</f>
        <v>Georgia</v>
      </c>
      <c r="D403" s="229">
        <f>'Cover sheet'!$D$24</f>
        <v>2013</v>
      </c>
      <c r="E403" s="229">
        <f>'2013'!$B$4</f>
        <v>0</v>
      </c>
      <c r="F403" s="229">
        <f>'2013'!$B$7</f>
        <v>0</v>
      </c>
      <c r="G403" s="229">
        <f>'2013'!$B$8</f>
        <v>0</v>
      </c>
      <c r="H403" s="230">
        <f>'2013'!$B$9</f>
        <v>0</v>
      </c>
      <c r="I403" s="229">
        <f>'2013'!$B$10</f>
        <v>0</v>
      </c>
      <c r="K403" s="298" t="s">
        <v>684</v>
      </c>
      <c r="L403" s="241">
        <v>1.5</v>
      </c>
      <c r="M403" s="288">
        <f>'2013'!C34</f>
        <v>0</v>
      </c>
      <c r="N403" s="288">
        <f>'2013'!D34</f>
        <v>0</v>
      </c>
      <c r="O403" s="288">
        <f>'2013'!E34</f>
        <v>0</v>
      </c>
      <c r="P403" s="288">
        <f>'2013'!F34</f>
        <v>0</v>
      </c>
      <c r="Q403" s="288">
        <f>'2013'!G34</f>
        <v>0</v>
      </c>
      <c r="R403" s="288">
        <f>'2013'!H34</f>
        <v>0</v>
      </c>
      <c r="S403" s="288">
        <f>'2013'!I34</f>
        <v>0</v>
      </c>
      <c r="T403" s="288">
        <f>'2013'!J34</f>
        <v>0</v>
      </c>
      <c r="U403" s="288">
        <f>'2013'!K34</f>
        <v>0</v>
      </c>
      <c r="V403" s="288">
        <f>'2013'!L34</f>
        <v>0</v>
      </c>
      <c r="W403" s="288">
        <f>'2013'!M34</f>
        <v>0</v>
      </c>
      <c r="X403" s="288">
        <f>'2013'!N34</f>
        <v>0</v>
      </c>
      <c r="Y403" s="288">
        <f>'2013'!O34</f>
        <v>0</v>
      </c>
      <c r="Z403" s="288">
        <f>'2013'!P34</f>
        <v>0</v>
      </c>
      <c r="AA403" s="288">
        <f>'2013'!Q34</f>
        <v>0</v>
      </c>
      <c r="AB403" s="288">
        <f>'2013'!R34</f>
        <v>0</v>
      </c>
      <c r="AC403" s="288">
        <f>'2013'!S34</f>
        <v>0</v>
      </c>
      <c r="AD403" s="288">
        <f>'2013'!T34</f>
        <v>0</v>
      </c>
      <c r="AF403" s="288">
        <f t="shared" si="6"/>
        <v>1</v>
      </c>
    </row>
    <row r="404" spans="3:32" ht="30">
      <c r="C404" s="229" t="str">
        <f>'2013'!$B$3</f>
        <v>Georgia</v>
      </c>
      <c r="D404" s="229">
        <f>'Cover sheet'!$D$24</f>
        <v>2013</v>
      </c>
      <c r="E404" s="229">
        <f>'2013'!$B$4</f>
        <v>0</v>
      </c>
      <c r="F404" s="229">
        <f>'2013'!$B$7</f>
        <v>0</v>
      </c>
      <c r="G404" s="229">
        <f>'2013'!$B$8</f>
        <v>0</v>
      </c>
      <c r="H404" s="230">
        <f>'2013'!$B$9</f>
        <v>0</v>
      </c>
      <c r="I404" s="229">
        <f>'2013'!$B$10</f>
        <v>0</v>
      </c>
      <c r="K404" s="298" t="s">
        <v>688</v>
      </c>
      <c r="L404" s="241">
        <v>1.6</v>
      </c>
      <c r="M404" s="288">
        <f>'2013'!C35</f>
        <v>0</v>
      </c>
      <c r="N404" s="288">
        <f>'2013'!D35</f>
        <v>0</v>
      </c>
      <c r="O404" s="288">
        <f>'2013'!E35</f>
        <v>0</v>
      </c>
      <c r="P404" s="288">
        <f>'2013'!F35</f>
        <v>0</v>
      </c>
      <c r="Q404" s="288">
        <f>'2013'!G35</f>
        <v>0</v>
      </c>
      <c r="R404" s="288">
        <f>'2013'!H35</f>
        <v>0</v>
      </c>
      <c r="S404" s="288">
        <f>'2013'!I35</f>
        <v>0</v>
      </c>
      <c r="T404" s="288">
        <f>'2013'!J35</f>
        <v>0</v>
      </c>
      <c r="U404" s="288">
        <f>'2013'!K35</f>
        <v>0</v>
      </c>
      <c r="V404" s="288">
        <f>'2013'!L35</f>
        <v>0</v>
      </c>
      <c r="W404" s="288">
        <f>'2013'!M35</f>
        <v>0</v>
      </c>
      <c r="X404" s="288">
        <f>'2013'!N35</f>
        <v>0</v>
      </c>
      <c r="Y404" s="288">
        <f>'2013'!O35</f>
        <v>0</v>
      </c>
      <c r="Z404" s="288">
        <f>'2013'!P35</f>
        <v>0</v>
      </c>
      <c r="AA404" s="288">
        <f>'2013'!Q35</f>
        <v>0</v>
      </c>
      <c r="AB404" s="288">
        <f>'2013'!R35</f>
        <v>0</v>
      </c>
      <c r="AC404" s="288">
        <f>'2013'!S35</f>
        <v>0</v>
      </c>
      <c r="AD404" s="288">
        <f>'2013'!T35</f>
        <v>0</v>
      </c>
      <c r="AF404" s="288">
        <f t="shared" si="6"/>
        <v>1</v>
      </c>
    </row>
    <row r="405" spans="3:32">
      <c r="C405" s="229" t="str">
        <f>'2013'!$B$3</f>
        <v>Georgia</v>
      </c>
      <c r="D405" s="229">
        <f>'Cover sheet'!$D$24</f>
        <v>2013</v>
      </c>
      <c r="E405" s="229">
        <f>'2013'!$B$4</f>
        <v>0</v>
      </c>
      <c r="F405" s="229">
        <f>'2013'!$B$7</f>
        <v>0</v>
      </c>
      <c r="G405" s="229">
        <f>'2013'!$B$8</f>
        <v>0</v>
      </c>
      <c r="H405" s="230">
        <f>'2013'!$B$9</f>
        <v>0</v>
      </c>
      <c r="I405" s="229">
        <f>'2013'!$B$10</f>
        <v>0</v>
      </c>
      <c r="K405" s="293"/>
      <c r="L405" s="241">
        <v>0</v>
      </c>
      <c r="M405" s="288">
        <f>'2013'!C36</f>
        <v>0</v>
      </c>
      <c r="N405" s="288">
        <f>'2013'!D36</f>
        <v>0</v>
      </c>
      <c r="O405" s="288">
        <f>'2013'!E36</f>
        <v>0</v>
      </c>
      <c r="P405" s="288">
        <f>'2013'!F36</f>
        <v>0</v>
      </c>
      <c r="Q405" s="288">
        <f>'2013'!G36</f>
        <v>0</v>
      </c>
      <c r="R405" s="288">
        <f>'2013'!H36</f>
        <v>0</v>
      </c>
      <c r="S405" s="288">
        <f>'2013'!I36</f>
        <v>0</v>
      </c>
      <c r="T405" s="288">
        <f>'2013'!J36</f>
        <v>0</v>
      </c>
      <c r="U405" s="288">
        <f>'2013'!K36</f>
        <v>0</v>
      </c>
      <c r="V405" s="288">
        <f>'2013'!L36</f>
        <v>0</v>
      </c>
      <c r="W405" s="288">
        <f>'2013'!M36</f>
        <v>0</v>
      </c>
      <c r="X405" s="288">
        <f>'2013'!N36</f>
        <v>0</v>
      </c>
      <c r="Y405" s="288">
        <f>'2013'!O36</f>
        <v>0</v>
      </c>
      <c r="Z405" s="288">
        <f>'2013'!P36</f>
        <v>0</v>
      </c>
      <c r="AA405" s="288">
        <f>'2013'!Q36</f>
        <v>0</v>
      </c>
      <c r="AB405" s="288">
        <f>'2013'!R36</f>
        <v>0</v>
      </c>
      <c r="AC405" s="288">
        <f>'2013'!S36</f>
        <v>0</v>
      </c>
      <c r="AD405" s="288">
        <f>'2013'!T36</f>
        <v>0</v>
      </c>
      <c r="AF405" s="288">
        <f t="shared" si="6"/>
        <v>1</v>
      </c>
    </row>
    <row r="406" spans="3:32" ht="60">
      <c r="C406" s="229" t="str">
        <f>'2013'!$B$3</f>
        <v>Georgia</v>
      </c>
      <c r="D406" s="229">
        <f>'Cover sheet'!$D$24</f>
        <v>2013</v>
      </c>
      <c r="E406" s="229">
        <f>'2013'!$B$4</f>
        <v>0</v>
      </c>
      <c r="F406" s="229">
        <f>'2013'!$B$7</f>
        <v>0</v>
      </c>
      <c r="G406" s="229">
        <f>'2013'!$B$8</f>
        <v>0</v>
      </c>
      <c r="H406" s="230">
        <f>'2013'!$B$9</f>
        <v>0</v>
      </c>
      <c r="I406" s="229">
        <f>'2013'!$B$10</f>
        <v>0</v>
      </c>
      <c r="K406" s="297" t="s">
        <v>694</v>
      </c>
      <c r="L406" s="241">
        <v>2</v>
      </c>
      <c r="M406" s="288">
        <f>'2013'!C37</f>
        <v>0</v>
      </c>
      <c r="N406" s="288">
        <f>'2013'!D37</f>
        <v>0</v>
      </c>
      <c r="O406" s="288">
        <f>'2013'!E37</f>
        <v>0</v>
      </c>
      <c r="P406" s="288">
        <f>'2013'!F37</f>
        <v>0</v>
      </c>
      <c r="Q406" s="288">
        <f>'2013'!G37</f>
        <v>0</v>
      </c>
      <c r="R406" s="288">
        <f>'2013'!H37</f>
        <v>0</v>
      </c>
      <c r="S406" s="288">
        <f>'2013'!I37</f>
        <v>0</v>
      </c>
      <c r="T406" s="288">
        <f>'2013'!J37</f>
        <v>0</v>
      </c>
      <c r="U406" s="288">
        <f>'2013'!K37</f>
        <v>0</v>
      </c>
      <c r="V406" s="288">
        <f>'2013'!L37</f>
        <v>0</v>
      </c>
      <c r="W406" s="288">
        <f>'2013'!M37</f>
        <v>0</v>
      </c>
      <c r="X406" s="288">
        <f>'2013'!N37</f>
        <v>0</v>
      </c>
      <c r="Y406" s="288">
        <f>'2013'!O37</f>
        <v>0</v>
      </c>
      <c r="Z406" s="288">
        <f>'2013'!P37</f>
        <v>0</v>
      </c>
      <c r="AA406" s="288">
        <f>'2013'!Q37</f>
        <v>0</v>
      </c>
      <c r="AB406" s="288">
        <f>'2013'!R37</f>
        <v>0</v>
      </c>
      <c r="AC406" s="288">
        <f>'2013'!S37</f>
        <v>0</v>
      </c>
      <c r="AD406" s="288">
        <f>'2013'!T37</f>
        <v>0</v>
      </c>
      <c r="AF406" s="288">
        <f t="shared" si="6"/>
        <v>1</v>
      </c>
    </row>
    <row r="407" spans="3:32" ht="60">
      <c r="C407" s="229" t="str">
        <f>'2013'!$B$3</f>
        <v>Georgia</v>
      </c>
      <c r="D407" s="229">
        <f>'Cover sheet'!$D$24</f>
        <v>2013</v>
      </c>
      <c r="E407" s="229">
        <f>'2013'!$B$4</f>
        <v>0</v>
      </c>
      <c r="F407" s="229">
        <f>'2013'!$B$7</f>
        <v>0</v>
      </c>
      <c r="G407" s="229">
        <f>'2013'!$B$8</f>
        <v>0</v>
      </c>
      <c r="H407" s="230">
        <f>'2013'!$B$9</f>
        <v>0</v>
      </c>
      <c r="I407" s="229">
        <f>'2013'!$B$10</f>
        <v>0</v>
      </c>
      <c r="K407" s="298" t="s">
        <v>1225</v>
      </c>
      <c r="L407" s="241">
        <v>2.1</v>
      </c>
      <c r="M407" s="288">
        <f>'2013'!C38</f>
        <v>0</v>
      </c>
      <c r="N407" s="288">
        <f>'2013'!D38</f>
        <v>0</v>
      </c>
      <c r="O407" s="288">
        <f>'2013'!E38</f>
        <v>0</v>
      </c>
      <c r="P407" s="288">
        <f>'2013'!F38</f>
        <v>0</v>
      </c>
      <c r="Q407" s="288">
        <f>'2013'!G38</f>
        <v>0</v>
      </c>
      <c r="R407" s="288">
        <f>'2013'!H38</f>
        <v>0</v>
      </c>
      <c r="S407" s="288">
        <f>'2013'!I38</f>
        <v>0</v>
      </c>
      <c r="T407" s="288">
        <f>'2013'!J38</f>
        <v>0</v>
      </c>
      <c r="U407" s="288">
        <f>'2013'!K38</f>
        <v>0</v>
      </c>
      <c r="V407" s="288">
        <f>'2013'!L38</f>
        <v>0</v>
      </c>
      <c r="W407" s="288">
        <f>'2013'!M38</f>
        <v>0</v>
      </c>
      <c r="X407" s="288">
        <f>'2013'!N38</f>
        <v>0</v>
      </c>
      <c r="Y407" s="288">
        <f>'2013'!O38</f>
        <v>0</v>
      </c>
      <c r="Z407" s="288">
        <f>'2013'!P38</f>
        <v>0</v>
      </c>
      <c r="AA407" s="288">
        <f>'2013'!Q38</f>
        <v>0</v>
      </c>
      <c r="AB407" s="288">
        <f>'2013'!R38</f>
        <v>0</v>
      </c>
      <c r="AC407" s="288">
        <f>'2013'!S38</f>
        <v>0</v>
      </c>
      <c r="AD407" s="288">
        <f>'2013'!T38</f>
        <v>0</v>
      </c>
      <c r="AF407" s="288">
        <f t="shared" si="6"/>
        <v>1</v>
      </c>
    </row>
    <row r="408" spans="3:32" ht="30">
      <c r="C408" s="229" t="str">
        <f>'2013'!$B$3</f>
        <v>Georgia</v>
      </c>
      <c r="D408" s="229">
        <f>'Cover sheet'!$D$24</f>
        <v>2013</v>
      </c>
      <c r="E408" s="229">
        <f>'2013'!$B$4</f>
        <v>0</v>
      </c>
      <c r="F408" s="229">
        <f>'2013'!$B$7</f>
        <v>0</v>
      </c>
      <c r="G408" s="229">
        <f>'2013'!$B$8</f>
        <v>0</v>
      </c>
      <c r="H408" s="230">
        <f>'2013'!$B$9</f>
        <v>0</v>
      </c>
      <c r="I408" s="229">
        <f>'2013'!$B$10</f>
        <v>0</v>
      </c>
      <c r="K408" s="293" t="s">
        <v>841</v>
      </c>
      <c r="L408" s="241" t="s">
        <v>866</v>
      </c>
      <c r="M408" s="288">
        <f>'2013'!C39</f>
        <v>0</v>
      </c>
      <c r="N408" s="288">
        <f>'2013'!D39</f>
        <v>0</v>
      </c>
      <c r="O408" s="288">
        <f>'2013'!E39</f>
        <v>0</v>
      </c>
      <c r="P408" s="288">
        <f>'2013'!F39</f>
        <v>0</v>
      </c>
      <c r="Q408" s="288">
        <f>'2013'!G39</f>
        <v>0</v>
      </c>
      <c r="R408" s="288">
        <f>'2013'!H39</f>
        <v>0</v>
      </c>
      <c r="S408" s="288">
        <f>'2013'!I39</f>
        <v>0</v>
      </c>
      <c r="T408" s="288">
        <f>'2013'!J39</f>
        <v>0</v>
      </c>
      <c r="U408" s="288">
        <f>'2013'!K39</f>
        <v>0</v>
      </c>
      <c r="V408" s="288">
        <f>'2013'!L39</f>
        <v>0</v>
      </c>
      <c r="W408" s="288">
        <f>'2013'!M39</f>
        <v>0</v>
      </c>
      <c r="X408" s="288">
        <f>'2013'!N39</f>
        <v>0</v>
      </c>
      <c r="Y408" s="288">
        <f>'2013'!O39</f>
        <v>0</v>
      </c>
      <c r="Z408" s="288">
        <f>'2013'!P39</f>
        <v>0</v>
      </c>
      <c r="AA408" s="288">
        <f>'2013'!Q39</f>
        <v>0</v>
      </c>
      <c r="AB408" s="288">
        <f>'2013'!R39</f>
        <v>0</v>
      </c>
      <c r="AC408" s="288">
        <f>'2013'!S39</f>
        <v>0</v>
      </c>
      <c r="AD408" s="288">
        <f>'2013'!T39</f>
        <v>0</v>
      </c>
      <c r="AF408" s="288">
        <f t="shared" si="6"/>
        <v>1</v>
      </c>
    </row>
    <row r="409" spans="3:32" ht="30">
      <c r="C409" s="229" t="str">
        <f>'2013'!$B$3</f>
        <v>Georgia</v>
      </c>
      <c r="D409" s="229">
        <f>'Cover sheet'!$D$24</f>
        <v>2013</v>
      </c>
      <c r="E409" s="229">
        <f>'2013'!$B$4</f>
        <v>0</v>
      </c>
      <c r="F409" s="229">
        <f>'2013'!$B$7</f>
        <v>0</v>
      </c>
      <c r="G409" s="229">
        <f>'2013'!$B$8</f>
        <v>0</v>
      </c>
      <c r="H409" s="230">
        <f>'2013'!$B$9</f>
        <v>0</v>
      </c>
      <c r="I409" s="229">
        <f>'2013'!$B$10</f>
        <v>0</v>
      </c>
      <c r="K409" s="293" t="s">
        <v>842</v>
      </c>
      <c r="L409" s="241" t="s">
        <v>867</v>
      </c>
      <c r="M409" s="288">
        <f>'2013'!C40</f>
        <v>0</v>
      </c>
      <c r="N409" s="288">
        <f>'2013'!D40</f>
        <v>0</v>
      </c>
      <c r="O409" s="288">
        <f>'2013'!E40</f>
        <v>0</v>
      </c>
      <c r="P409" s="288">
        <f>'2013'!F40</f>
        <v>0</v>
      </c>
      <c r="Q409" s="288">
        <f>'2013'!G40</f>
        <v>0</v>
      </c>
      <c r="R409" s="288">
        <f>'2013'!H40</f>
        <v>0</v>
      </c>
      <c r="S409" s="288">
        <f>'2013'!I40</f>
        <v>0</v>
      </c>
      <c r="T409" s="288">
        <f>'2013'!J40</f>
        <v>0</v>
      </c>
      <c r="U409" s="288">
        <f>'2013'!K40</f>
        <v>0</v>
      </c>
      <c r="V409" s="288">
        <f>'2013'!L40</f>
        <v>0</v>
      </c>
      <c r="W409" s="288">
        <f>'2013'!M40</f>
        <v>0</v>
      </c>
      <c r="X409" s="288">
        <f>'2013'!N40</f>
        <v>0</v>
      </c>
      <c r="Y409" s="288">
        <f>'2013'!O40</f>
        <v>0</v>
      </c>
      <c r="Z409" s="288">
        <f>'2013'!P40</f>
        <v>0</v>
      </c>
      <c r="AA409" s="288">
        <f>'2013'!Q40</f>
        <v>0</v>
      </c>
      <c r="AB409" s="288">
        <f>'2013'!R40</f>
        <v>0</v>
      </c>
      <c r="AC409" s="288">
        <f>'2013'!S40</f>
        <v>0</v>
      </c>
      <c r="AD409" s="288">
        <f>'2013'!T40</f>
        <v>0</v>
      </c>
      <c r="AF409" s="288">
        <f t="shared" si="6"/>
        <v>1</v>
      </c>
    </row>
    <row r="410" spans="3:32" ht="30">
      <c r="C410" s="229" t="str">
        <f>'2013'!$B$3</f>
        <v>Georgia</v>
      </c>
      <c r="D410" s="229">
        <f>'Cover sheet'!$D$24</f>
        <v>2013</v>
      </c>
      <c r="E410" s="229">
        <f>'2013'!$B$4</f>
        <v>0</v>
      </c>
      <c r="F410" s="229">
        <f>'2013'!$B$7</f>
        <v>0</v>
      </c>
      <c r="G410" s="229">
        <f>'2013'!$B$8</f>
        <v>0</v>
      </c>
      <c r="H410" s="230">
        <f>'2013'!$B$9</f>
        <v>0</v>
      </c>
      <c r="I410" s="229">
        <f>'2013'!$B$10</f>
        <v>0</v>
      </c>
      <c r="K410" s="293" t="s">
        <v>843</v>
      </c>
      <c r="L410" s="241" t="s">
        <v>868</v>
      </c>
      <c r="M410" s="288">
        <f>'2013'!C41</f>
        <v>0</v>
      </c>
      <c r="N410" s="288">
        <f>'2013'!D41</f>
        <v>0</v>
      </c>
      <c r="O410" s="288">
        <f>'2013'!E41</f>
        <v>0</v>
      </c>
      <c r="P410" s="288">
        <f>'2013'!F41</f>
        <v>0</v>
      </c>
      <c r="Q410" s="288">
        <f>'2013'!G41</f>
        <v>0</v>
      </c>
      <c r="R410" s="288">
        <f>'2013'!H41</f>
        <v>0</v>
      </c>
      <c r="S410" s="288">
        <f>'2013'!I41</f>
        <v>0</v>
      </c>
      <c r="T410" s="288">
        <f>'2013'!J41</f>
        <v>0</v>
      </c>
      <c r="U410" s="288">
        <f>'2013'!K41</f>
        <v>0</v>
      </c>
      <c r="V410" s="288">
        <f>'2013'!L41</f>
        <v>0</v>
      </c>
      <c r="W410" s="288">
        <f>'2013'!M41</f>
        <v>0</v>
      </c>
      <c r="X410" s="288">
        <f>'2013'!N41</f>
        <v>0</v>
      </c>
      <c r="Y410" s="288">
        <f>'2013'!O41</f>
        <v>0</v>
      </c>
      <c r="Z410" s="288">
        <f>'2013'!P41</f>
        <v>0</v>
      </c>
      <c r="AA410" s="288">
        <f>'2013'!Q41</f>
        <v>0</v>
      </c>
      <c r="AB410" s="288">
        <f>'2013'!R41</f>
        <v>0</v>
      </c>
      <c r="AC410" s="288">
        <f>'2013'!S41</f>
        <v>0</v>
      </c>
      <c r="AD410" s="288">
        <f>'2013'!T41</f>
        <v>0</v>
      </c>
      <c r="AF410" s="288">
        <f t="shared" si="6"/>
        <v>1</v>
      </c>
    </row>
    <row r="411" spans="3:32" ht="30">
      <c r="C411" s="229" t="str">
        <f>'2013'!$B$3</f>
        <v>Georgia</v>
      </c>
      <c r="D411" s="229">
        <f>'Cover sheet'!$D$24</f>
        <v>2013</v>
      </c>
      <c r="E411" s="229">
        <f>'2013'!$B$4</f>
        <v>0</v>
      </c>
      <c r="F411" s="229">
        <f>'2013'!$B$7</f>
        <v>0</v>
      </c>
      <c r="G411" s="229">
        <f>'2013'!$B$8</f>
        <v>0</v>
      </c>
      <c r="H411" s="230">
        <f>'2013'!$B$9</f>
        <v>0</v>
      </c>
      <c r="I411" s="229">
        <f>'2013'!$B$10</f>
        <v>0</v>
      </c>
      <c r="K411" s="298" t="s">
        <v>1230</v>
      </c>
      <c r="L411" s="241">
        <v>2.2000000000000002</v>
      </c>
      <c r="M411" s="288">
        <f>'2013'!C42</f>
        <v>0</v>
      </c>
      <c r="N411" s="288">
        <f>'2013'!D42</f>
        <v>0</v>
      </c>
      <c r="O411" s="288">
        <f>'2013'!E42</f>
        <v>0</v>
      </c>
      <c r="P411" s="288">
        <f>'2013'!F42</f>
        <v>0</v>
      </c>
      <c r="Q411" s="288">
        <f>'2013'!G42</f>
        <v>0</v>
      </c>
      <c r="R411" s="288">
        <f>'2013'!H42</f>
        <v>0</v>
      </c>
      <c r="S411" s="288">
        <f>'2013'!I42</f>
        <v>0</v>
      </c>
      <c r="T411" s="288">
        <f>'2013'!J42</f>
        <v>0</v>
      </c>
      <c r="U411" s="288">
        <f>'2013'!K42</f>
        <v>0</v>
      </c>
      <c r="V411" s="288">
        <f>'2013'!L42</f>
        <v>0</v>
      </c>
      <c r="W411" s="288">
        <f>'2013'!M42</f>
        <v>0</v>
      </c>
      <c r="X411" s="288">
        <f>'2013'!N42</f>
        <v>0</v>
      </c>
      <c r="Y411" s="288">
        <f>'2013'!O42</f>
        <v>0</v>
      </c>
      <c r="Z411" s="288">
        <f>'2013'!P42</f>
        <v>0</v>
      </c>
      <c r="AA411" s="288">
        <f>'2013'!Q42</f>
        <v>0</v>
      </c>
      <c r="AB411" s="288">
        <f>'2013'!R42</f>
        <v>0</v>
      </c>
      <c r="AC411" s="288">
        <f>'2013'!S42</f>
        <v>0</v>
      </c>
      <c r="AD411" s="288">
        <f>'2013'!T42</f>
        <v>0</v>
      </c>
      <c r="AF411" s="288">
        <f t="shared" si="6"/>
        <v>1</v>
      </c>
    </row>
    <row r="412" spans="3:32" ht="30">
      <c r="C412" s="229" t="str">
        <f>'2013'!$B$3</f>
        <v>Georgia</v>
      </c>
      <c r="D412" s="229">
        <f>'Cover sheet'!$D$24</f>
        <v>2013</v>
      </c>
      <c r="E412" s="229">
        <f>'2013'!$B$4</f>
        <v>0</v>
      </c>
      <c r="F412" s="229">
        <f>'2013'!$B$7</f>
        <v>0</v>
      </c>
      <c r="G412" s="229">
        <f>'2013'!$B$8</f>
        <v>0</v>
      </c>
      <c r="H412" s="230">
        <f>'2013'!$B$9</f>
        <v>0</v>
      </c>
      <c r="I412" s="229">
        <f>'2013'!$B$10</f>
        <v>0</v>
      </c>
      <c r="K412" s="293" t="s">
        <v>841</v>
      </c>
      <c r="L412" s="241" t="s">
        <v>869</v>
      </c>
      <c r="M412" s="288">
        <f>'2013'!C43</f>
        <v>0</v>
      </c>
      <c r="N412" s="288">
        <f>'2013'!D43</f>
        <v>0</v>
      </c>
      <c r="O412" s="288">
        <f>'2013'!E43</f>
        <v>0</v>
      </c>
      <c r="P412" s="288">
        <f>'2013'!F43</f>
        <v>0</v>
      </c>
      <c r="Q412" s="288">
        <f>'2013'!G43</f>
        <v>0</v>
      </c>
      <c r="R412" s="288">
        <f>'2013'!H43</f>
        <v>0</v>
      </c>
      <c r="S412" s="288">
        <f>'2013'!I43</f>
        <v>0</v>
      </c>
      <c r="T412" s="288">
        <f>'2013'!J43</f>
        <v>0</v>
      </c>
      <c r="U412" s="288">
        <f>'2013'!K43</f>
        <v>0</v>
      </c>
      <c r="V412" s="288">
        <f>'2013'!L43</f>
        <v>0</v>
      </c>
      <c r="W412" s="288">
        <f>'2013'!M43</f>
        <v>0</v>
      </c>
      <c r="X412" s="288">
        <f>'2013'!N43</f>
        <v>0</v>
      </c>
      <c r="Y412" s="288">
        <f>'2013'!O43</f>
        <v>0</v>
      </c>
      <c r="Z412" s="288">
        <f>'2013'!P43</f>
        <v>0</v>
      </c>
      <c r="AA412" s="288">
        <f>'2013'!Q43</f>
        <v>0</v>
      </c>
      <c r="AB412" s="288">
        <f>'2013'!R43</f>
        <v>0</v>
      </c>
      <c r="AC412" s="288">
        <f>'2013'!S43</f>
        <v>0</v>
      </c>
      <c r="AD412" s="288">
        <f>'2013'!T43</f>
        <v>0</v>
      </c>
      <c r="AF412" s="288">
        <f t="shared" si="6"/>
        <v>1</v>
      </c>
    </row>
    <row r="413" spans="3:32" ht="30">
      <c r="C413" s="229" t="str">
        <f>'2013'!$B$3</f>
        <v>Georgia</v>
      </c>
      <c r="D413" s="229">
        <f>'Cover sheet'!$D$24</f>
        <v>2013</v>
      </c>
      <c r="E413" s="229">
        <f>'2013'!$B$4</f>
        <v>0</v>
      </c>
      <c r="F413" s="229">
        <f>'2013'!$B$7</f>
        <v>0</v>
      </c>
      <c r="G413" s="229">
        <f>'2013'!$B$8</f>
        <v>0</v>
      </c>
      <c r="H413" s="230">
        <f>'2013'!$B$9</f>
        <v>0</v>
      </c>
      <c r="I413" s="229">
        <f>'2013'!$B$10</f>
        <v>0</v>
      </c>
      <c r="K413" s="293" t="s">
        <v>842</v>
      </c>
      <c r="L413" s="241" t="s">
        <v>870</v>
      </c>
      <c r="M413" s="288">
        <f>'2013'!C44</f>
        <v>0</v>
      </c>
      <c r="N413" s="288">
        <f>'2013'!D44</f>
        <v>0</v>
      </c>
      <c r="O413" s="288">
        <f>'2013'!E44</f>
        <v>0</v>
      </c>
      <c r="P413" s="288">
        <f>'2013'!F44</f>
        <v>0</v>
      </c>
      <c r="Q413" s="288">
        <f>'2013'!G44</f>
        <v>0</v>
      </c>
      <c r="R413" s="288">
        <f>'2013'!H44</f>
        <v>0</v>
      </c>
      <c r="S413" s="288">
        <f>'2013'!I44</f>
        <v>0</v>
      </c>
      <c r="T413" s="288">
        <f>'2013'!J44</f>
        <v>0</v>
      </c>
      <c r="U413" s="288">
        <f>'2013'!K44</f>
        <v>0</v>
      </c>
      <c r="V413" s="288">
        <f>'2013'!L44</f>
        <v>0</v>
      </c>
      <c r="W413" s="288">
        <f>'2013'!M44</f>
        <v>0</v>
      </c>
      <c r="X413" s="288">
        <f>'2013'!N44</f>
        <v>0</v>
      </c>
      <c r="Y413" s="288">
        <f>'2013'!O44</f>
        <v>0</v>
      </c>
      <c r="Z413" s="288">
        <f>'2013'!P44</f>
        <v>0</v>
      </c>
      <c r="AA413" s="288">
        <f>'2013'!Q44</f>
        <v>0</v>
      </c>
      <c r="AB413" s="288">
        <f>'2013'!R44</f>
        <v>0</v>
      </c>
      <c r="AC413" s="288">
        <f>'2013'!S44</f>
        <v>0</v>
      </c>
      <c r="AD413" s="288">
        <f>'2013'!T44</f>
        <v>0</v>
      </c>
      <c r="AF413" s="288">
        <f t="shared" si="6"/>
        <v>1</v>
      </c>
    </row>
    <row r="414" spans="3:32" ht="30">
      <c r="C414" s="229" t="str">
        <f>'2013'!$B$3</f>
        <v>Georgia</v>
      </c>
      <c r="D414" s="229">
        <f>'Cover sheet'!$D$24</f>
        <v>2013</v>
      </c>
      <c r="E414" s="229">
        <f>'2013'!$B$4</f>
        <v>0</v>
      </c>
      <c r="F414" s="229">
        <f>'2013'!$B$7</f>
        <v>0</v>
      </c>
      <c r="G414" s="229">
        <f>'2013'!$B$8</f>
        <v>0</v>
      </c>
      <c r="H414" s="230">
        <f>'2013'!$B$9</f>
        <v>0</v>
      </c>
      <c r="I414" s="229">
        <f>'2013'!$B$10</f>
        <v>0</v>
      </c>
      <c r="K414" s="293" t="s">
        <v>843</v>
      </c>
      <c r="L414" s="241" t="s">
        <v>871</v>
      </c>
      <c r="M414" s="288">
        <f>'2013'!C45</f>
        <v>0</v>
      </c>
      <c r="N414" s="288">
        <f>'2013'!D45</f>
        <v>0</v>
      </c>
      <c r="O414" s="288">
        <f>'2013'!E45</f>
        <v>0</v>
      </c>
      <c r="P414" s="288">
        <f>'2013'!F45</f>
        <v>0</v>
      </c>
      <c r="Q414" s="288">
        <f>'2013'!G45</f>
        <v>0</v>
      </c>
      <c r="R414" s="288">
        <f>'2013'!H45</f>
        <v>0</v>
      </c>
      <c r="S414" s="288">
        <f>'2013'!I45</f>
        <v>0</v>
      </c>
      <c r="T414" s="288">
        <f>'2013'!J45</f>
        <v>0</v>
      </c>
      <c r="U414" s="288">
        <f>'2013'!K45</f>
        <v>0</v>
      </c>
      <c r="V414" s="288">
        <f>'2013'!L45</f>
        <v>0</v>
      </c>
      <c r="W414" s="288">
        <f>'2013'!M45</f>
        <v>0</v>
      </c>
      <c r="X414" s="288">
        <f>'2013'!N45</f>
        <v>0</v>
      </c>
      <c r="Y414" s="288">
        <f>'2013'!O45</f>
        <v>0</v>
      </c>
      <c r="Z414" s="288">
        <f>'2013'!P45</f>
        <v>0</v>
      </c>
      <c r="AA414" s="288">
        <f>'2013'!Q45</f>
        <v>0</v>
      </c>
      <c r="AB414" s="288">
        <f>'2013'!R45</f>
        <v>0</v>
      </c>
      <c r="AC414" s="288">
        <f>'2013'!S45</f>
        <v>0</v>
      </c>
      <c r="AD414" s="288">
        <f>'2013'!T45</f>
        <v>0</v>
      </c>
      <c r="AF414" s="288">
        <f t="shared" si="6"/>
        <v>1</v>
      </c>
    </row>
    <row r="415" spans="3:32" ht="75">
      <c r="C415" s="229" t="str">
        <f>'2013'!$B$3</f>
        <v>Georgia</v>
      </c>
      <c r="D415" s="229">
        <f>'Cover sheet'!$D$24</f>
        <v>2013</v>
      </c>
      <c r="E415" s="229">
        <f>'2013'!$B$4</f>
        <v>0</v>
      </c>
      <c r="F415" s="229">
        <f>'2013'!$B$7</f>
        <v>0</v>
      </c>
      <c r="G415" s="229">
        <f>'2013'!$B$8</f>
        <v>0</v>
      </c>
      <c r="H415" s="230">
        <f>'2013'!$B$9</f>
        <v>0</v>
      </c>
      <c r="I415" s="229">
        <f>'2013'!$B$10</f>
        <v>0</v>
      </c>
      <c r="K415" s="298" t="s">
        <v>1224</v>
      </c>
      <c r="L415" s="241">
        <v>2.2999999999999998</v>
      </c>
      <c r="M415" s="288">
        <f>'2013'!C46</f>
        <v>0</v>
      </c>
      <c r="N415" s="288">
        <f>'2013'!D46</f>
        <v>0</v>
      </c>
      <c r="O415" s="288">
        <f>'2013'!E46</f>
        <v>0</v>
      </c>
      <c r="P415" s="288">
        <f>'2013'!F46</f>
        <v>0</v>
      </c>
      <c r="Q415" s="288">
        <f>'2013'!G46</f>
        <v>0</v>
      </c>
      <c r="R415" s="288">
        <f>'2013'!H46</f>
        <v>0</v>
      </c>
      <c r="S415" s="288">
        <f>'2013'!I46</f>
        <v>0</v>
      </c>
      <c r="T415" s="288">
        <f>'2013'!J46</f>
        <v>0</v>
      </c>
      <c r="U415" s="288">
        <f>'2013'!K46</f>
        <v>0</v>
      </c>
      <c r="V415" s="288">
        <f>'2013'!L46</f>
        <v>0</v>
      </c>
      <c r="W415" s="288">
        <f>'2013'!M46</f>
        <v>0</v>
      </c>
      <c r="X415" s="288">
        <f>'2013'!N46</f>
        <v>0</v>
      </c>
      <c r="Y415" s="288">
        <f>'2013'!O46</f>
        <v>0</v>
      </c>
      <c r="Z415" s="288">
        <f>'2013'!P46</f>
        <v>0</v>
      </c>
      <c r="AA415" s="288">
        <f>'2013'!Q46</f>
        <v>0</v>
      </c>
      <c r="AB415" s="288">
        <f>'2013'!R46</f>
        <v>0</v>
      </c>
      <c r="AC415" s="288">
        <f>'2013'!S46</f>
        <v>0</v>
      </c>
      <c r="AD415" s="288">
        <f>'2013'!T46</f>
        <v>0</v>
      </c>
      <c r="AF415" s="288">
        <f t="shared" si="6"/>
        <v>1</v>
      </c>
    </row>
    <row r="416" spans="3:32">
      <c r="C416" s="229" t="str">
        <f>'2013'!$B$3</f>
        <v>Georgia</v>
      </c>
      <c r="D416" s="229">
        <f>'Cover sheet'!$D$24</f>
        <v>2013</v>
      </c>
      <c r="E416" s="229">
        <f>'2013'!$B$4</f>
        <v>0</v>
      </c>
      <c r="F416" s="229">
        <f>'2013'!$B$7</f>
        <v>0</v>
      </c>
      <c r="G416" s="229">
        <f>'2013'!$B$8</f>
        <v>0</v>
      </c>
      <c r="H416" s="230">
        <f>'2013'!$B$9</f>
        <v>0</v>
      </c>
      <c r="I416" s="229">
        <f>'2013'!$B$10</f>
        <v>0</v>
      </c>
      <c r="K416" s="293" t="s">
        <v>860</v>
      </c>
      <c r="L416" s="241" t="s">
        <v>872</v>
      </c>
      <c r="M416" s="288">
        <f>'2013'!C47</f>
        <v>0</v>
      </c>
      <c r="N416" s="288">
        <f>'2013'!D47</f>
        <v>0</v>
      </c>
      <c r="O416" s="288">
        <f>'2013'!E47</f>
        <v>0</v>
      </c>
      <c r="P416" s="288">
        <f>'2013'!F47</f>
        <v>0</v>
      </c>
      <c r="Q416" s="288">
        <f>'2013'!G47</f>
        <v>0</v>
      </c>
      <c r="R416" s="288">
        <f>'2013'!H47</f>
        <v>0</v>
      </c>
      <c r="S416" s="288">
        <f>'2013'!I47</f>
        <v>0</v>
      </c>
      <c r="T416" s="288">
        <f>'2013'!J47</f>
        <v>0</v>
      </c>
      <c r="U416" s="288">
        <f>'2013'!K47</f>
        <v>0</v>
      </c>
      <c r="V416" s="288">
        <f>'2013'!L47</f>
        <v>0</v>
      </c>
      <c r="W416" s="288">
        <f>'2013'!M47</f>
        <v>0</v>
      </c>
      <c r="X416" s="288">
        <f>'2013'!N47</f>
        <v>0</v>
      </c>
      <c r="Y416" s="288">
        <f>'2013'!O47</f>
        <v>0</v>
      </c>
      <c r="Z416" s="288">
        <f>'2013'!P47</f>
        <v>0</v>
      </c>
      <c r="AA416" s="288">
        <f>'2013'!Q47</f>
        <v>0</v>
      </c>
      <c r="AB416" s="288">
        <f>'2013'!R47</f>
        <v>0</v>
      </c>
      <c r="AC416" s="288">
        <f>'2013'!S47</f>
        <v>0</v>
      </c>
      <c r="AD416" s="288">
        <f>'2013'!T47</f>
        <v>0</v>
      </c>
      <c r="AF416" s="288">
        <f t="shared" si="6"/>
        <v>1</v>
      </c>
    </row>
    <row r="417" spans="3:32" ht="30">
      <c r="C417" s="229" t="str">
        <f>'2013'!$B$3</f>
        <v>Georgia</v>
      </c>
      <c r="D417" s="229">
        <f>'Cover sheet'!$D$24</f>
        <v>2013</v>
      </c>
      <c r="E417" s="229">
        <f>'2013'!$B$4</f>
        <v>0</v>
      </c>
      <c r="F417" s="229">
        <f>'2013'!$B$7</f>
        <v>0</v>
      </c>
      <c r="G417" s="229">
        <f>'2013'!$B$8</f>
        <v>0</v>
      </c>
      <c r="H417" s="230">
        <f>'2013'!$B$9</f>
        <v>0</v>
      </c>
      <c r="I417" s="229">
        <f>'2013'!$B$10</f>
        <v>0</v>
      </c>
      <c r="K417" s="293" t="s">
        <v>842</v>
      </c>
      <c r="L417" s="241" t="s">
        <v>873</v>
      </c>
      <c r="M417" s="288">
        <f>'2013'!C48</f>
        <v>0</v>
      </c>
      <c r="N417" s="288">
        <f>'2013'!D48</f>
        <v>0</v>
      </c>
      <c r="O417" s="288">
        <f>'2013'!E48</f>
        <v>0</v>
      </c>
      <c r="P417" s="288">
        <f>'2013'!F48</f>
        <v>0</v>
      </c>
      <c r="Q417" s="288">
        <f>'2013'!G48</f>
        <v>0</v>
      </c>
      <c r="R417" s="288">
        <f>'2013'!H48</f>
        <v>0</v>
      </c>
      <c r="S417" s="288">
        <f>'2013'!I48</f>
        <v>0</v>
      </c>
      <c r="T417" s="288">
        <f>'2013'!J48</f>
        <v>0</v>
      </c>
      <c r="U417" s="288">
        <f>'2013'!K48</f>
        <v>0</v>
      </c>
      <c r="V417" s="288">
        <f>'2013'!L48</f>
        <v>0</v>
      </c>
      <c r="W417" s="288">
        <f>'2013'!M48</f>
        <v>0</v>
      </c>
      <c r="X417" s="288">
        <f>'2013'!N48</f>
        <v>0</v>
      </c>
      <c r="Y417" s="288">
        <f>'2013'!O48</f>
        <v>0</v>
      </c>
      <c r="Z417" s="288">
        <f>'2013'!P48</f>
        <v>0</v>
      </c>
      <c r="AA417" s="288">
        <f>'2013'!Q48</f>
        <v>0</v>
      </c>
      <c r="AB417" s="288">
        <f>'2013'!R48</f>
        <v>0</v>
      </c>
      <c r="AC417" s="288">
        <f>'2013'!S48</f>
        <v>0</v>
      </c>
      <c r="AD417" s="288">
        <f>'2013'!T48</f>
        <v>0</v>
      </c>
      <c r="AF417" s="288">
        <f t="shared" si="6"/>
        <v>1</v>
      </c>
    </row>
    <row r="418" spans="3:32" ht="30">
      <c r="C418" s="229" t="str">
        <f>'2013'!$B$3</f>
        <v>Georgia</v>
      </c>
      <c r="D418" s="229">
        <f>'Cover sheet'!$D$24</f>
        <v>2013</v>
      </c>
      <c r="E418" s="229">
        <f>'2013'!$B$4</f>
        <v>0</v>
      </c>
      <c r="F418" s="229">
        <f>'2013'!$B$7</f>
        <v>0</v>
      </c>
      <c r="G418" s="229">
        <f>'2013'!$B$8</f>
        <v>0</v>
      </c>
      <c r="H418" s="230">
        <f>'2013'!$B$9</f>
        <v>0</v>
      </c>
      <c r="I418" s="229">
        <f>'2013'!$B$10</f>
        <v>0</v>
      </c>
      <c r="K418" s="293" t="s">
        <v>843</v>
      </c>
      <c r="L418" s="241" t="s">
        <v>874</v>
      </c>
      <c r="M418" s="288">
        <f>'2013'!C49</f>
        <v>0</v>
      </c>
      <c r="N418" s="288">
        <f>'2013'!D49</f>
        <v>0</v>
      </c>
      <c r="O418" s="288">
        <f>'2013'!E49</f>
        <v>0</v>
      </c>
      <c r="P418" s="288">
        <f>'2013'!F49</f>
        <v>0</v>
      </c>
      <c r="Q418" s="288">
        <f>'2013'!G49</f>
        <v>0</v>
      </c>
      <c r="R418" s="288">
        <f>'2013'!H49</f>
        <v>0</v>
      </c>
      <c r="S418" s="288">
        <f>'2013'!I49</f>
        <v>0</v>
      </c>
      <c r="T418" s="288">
        <f>'2013'!J49</f>
        <v>0</v>
      </c>
      <c r="U418" s="288">
        <f>'2013'!K49</f>
        <v>0</v>
      </c>
      <c r="V418" s="288">
        <f>'2013'!L49</f>
        <v>0</v>
      </c>
      <c r="W418" s="288">
        <f>'2013'!M49</f>
        <v>0</v>
      </c>
      <c r="X418" s="288">
        <f>'2013'!N49</f>
        <v>0</v>
      </c>
      <c r="Y418" s="288">
        <f>'2013'!O49</f>
        <v>0</v>
      </c>
      <c r="Z418" s="288">
        <f>'2013'!P49</f>
        <v>0</v>
      </c>
      <c r="AA418" s="288">
        <f>'2013'!Q49</f>
        <v>0</v>
      </c>
      <c r="AB418" s="288">
        <f>'2013'!R49</f>
        <v>0</v>
      </c>
      <c r="AC418" s="288">
        <f>'2013'!S49</f>
        <v>0</v>
      </c>
      <c r="AD418" s="288">
        <f>'2013'!T49</f>
        <v>0</v>
      </c>
      <c r="AF418" s="288">
        <f t="shared" si="6"/>
        <v>1</v>
      </c>
    </row>
    <row r="419" spans="3:32" ht="45">
      <c r="C419" s="229" t="str">
        <f>'2013'!$B$3</f>
        <v>Georgia</v>
      </c>
      <c r="D419" s="229">
        <f>'Cover sheet'!$D$24</f>
        <v>2013</v>
      </c>
      <c r="E419" s="229">
        <f>'2013'!$B$4</f>
        <v>0</v>
      </c>
      <c r="F419" s="229">
        <f>'2013'!$B$7</f>
        <v>0</v>
      </c>
      <c r="G419" s="229">
        <f>'2013'!$B$8</f>
        <v>0</v>
      </c>
      <c r="H419" s="230">
        <f>'2013'!$B$9</f>
        <v>0</v>
      </c>
      <c r="I419" s="229">
        <f>'2013'!$B$10</f>
        <v>0</v>
      </c>
      <c r="K419" s="298" t="s">
        <v>703</v>
      </c>
      <c r="L419" s="241">
        <v>2.4</v>
      </c>
      <c r="M419" s="288">
        <f>'2013'!C50</f>
        <v>0</v>
      </c>
      <c r="N419" s="288">
        <f>'2013'!D50</f>
        <v>0</v>
      </c>
      <c r="O419" s="288">
        <f>'2013'!E50</f>
        <v>0</v>
      </c>
      <c r="P419" s="288">
        <f>'2013'!F50</f>
        <v>0</v>
      </c>
      <c r="Q419" s="288">
        <f>'2013'!G50</f>
        <v>0</v>
      </c>
      <c r="R419" s="288">
        <f>'2013'!H50</f>
        <v>0</v>
      </c>
      <c r="S419" s="288">
        <f>'2013'!I50</f>
        <v>0</v>
      </c>
      <c r="T419" s="288">
        <f>'2013'!J50</f>
        <v>0</v>
      </c>
      <c r="U419" s="288">
        <f>'2013'!K50</f>
        <v>0</v>
      </c>
      <c r="V419" s="288">
        <f>'2013'!L50</f>
        <v>0</v>
      </c>
      <c r="W419" s="288">
        <f>'2013'!M50</f>
        <v>0</v>
      </c>
      <c r="X419" s="288">
        <f>'2013'!N50</f>
        <v>0</v>
      </c>
      <c r="Y419" s="288">
        <f>'2013'!O50</f>
        <v>0</v>
      </c>
      <c r="Z419" s="288">
        <f>'2013'!P50</f>
        <v>0</v>
      </c>
      <c r="AA419" s="288">
        <f>'2013'!Q50</f>
        <v>0</v>
      </c>
      <c r="AB419" s="288">
        <f>'2013'!R50</f>
        <v>0</v>
      </c>
      <c r="AC419" s="288">
        <f>'2013'!S50</f>
        <v>0</v>
      </c>
      <c r="AD419" s="288">
        <f>'2013'!T50</f>
        <v>0</v>
      </c>
      <c r="AF419" s="288">
        <f t="shared" si="6"/>
        <v>1</v>
      </c>
    </row>
    <row r="420" spans="3:32">
      <c r="C420" s="229" t="str">
        <f>'2013'!$B$3</f>
        <v>Georgia</v>
      </c>
      <c r="D420" s="229">
        <f>'Cover sheet'!$D$24</f>
        <v>2013</v>
      </c>
      <c r="E420" s="229">
        <f>'2013'!$B$4</f>
        <v>0</v>
      </c>
      <c r="F420" s="229">
        <f>'2013'!$B$7</f>
        <v>0</v>
      </c>
      <c r="G420" s="229">
        <f>'2013'!$B$8</f>
        <v>0</v>
      </c>
      <c r="H420" s="230">
        <f>'2013'!$B$9</f>
        <v>0</v>
      </c>
      <c r="I420" s="229">
        <f>'2013'!$B$10</f>
        <v>0</v>
      </c>
      <c r="K420" s="293"/>
      <c r="L420" s="241">
        <v>0</v>
      </c>
      <c r="M420" s="288">
        <f>'2013'!C51</f>
        <v>0</v>
      </c>
      <c r="N420" s="288">
        <f>'2013'!D51</f>
        <v>0</v>
      </c>
      <c r="O420" s="288">
        <f>'2013'!E51</f>
        <v>0</v>
      </c>
      <c r="P420" s="288">
        <f>'2013'!F51</f>
        <v>0</v>
      </c>
      <c r="Q420" s="288">
        <f>'2013'!G51</f>
        <v>0</v>
      </c>
      <c r="R420" s="288">
        <f>'2013'!H51</f>
        <v>0</v>
      </c>
      <c r="S420" s="288">
        <f>'2013'!I51</f>
        <v>0</v>
      </c>
      <c r="T420" s="288">
        <f>'2013'!J51</f>
        <v>0</v>
      </c>
      <c r="U420" s="288">
        <f>'2013'!K51</f>
        <v>0</v>
      </c>
      <c r="V420" s="288">
        <f>'2013'!L51</f>
        <v>0</v>
      </c>
      <c r="W420" s="288">
        <f>'2013'!M51</f>
        <v>0</v>
      </c>
      <c r="X420" s="288">
        <f>'2013'!N51</f>
        <v>0</v>
      </c>
      <c r="Y420" s="288">
        <f>'2013'!O51</f>
        <v>0</v>
      </c>
      <c r="Z420" s="288">
        <f>'2013'!P51</f>
        <v>0</v>
      </c>
      <c r="AA420" s="288">
        <f>'2013'!Q51</f>
        <v>0</v>
      </c>
      <c r="AB420" s="288">
        <f>'2013'!R51</f>
        <v>0</v>
      </c>
      <c r="AC420" s="288">
        <f>'2013'!S51</f>
        <v>0</v>
      </c>
      <c r="AD420" s="288">
        <f>'2013'!T51</f>
        <v>0</v>
      </c>
      <c r="AF420" s="288">
        <f t="shared" si="6"/>
        <v>1</v>
      </c>
    </row>
    <row r="421" spans="3:32" ht="30">
      <c r="C421" s="229" t="str">
        <f>'2013'!$B$3</f>
        <v>Georgia</v>
      </c>
      <c r="D421" s="229">
        <f>'Cover sheet'!$D$24</f>
        <v>2013</v>
      </c>
      <c r="E421" s="229">
        <f>'2013'!$B$4</f>
        <v>0</v>
      </c>
      <c r="F421" s="229">
        <f>'2013'!$B$7</f>
        <v>0</v>
      </c>
      <c r="G421" s="229">
        <f>'2013'!$B$8</f>
        <v>0</v>
      </c>
      <c r="H421" s="230">
        <f>'2013'!$B$9</f>
        <v>0</v>
      </c>
      <c r="I421" s="229">
        <f>'2013'!$B$10</f>
        <v>0</v>
      </c>
      <c r="K421" s="297" t="s">
        <v>708</v>
      </c>
      <c r="L421" s="241">
        <v>3</v>
      </c>
      <c r="M421" s="288">
        <f>'2013'!C52</f>
        <v>0</v>
      </c>
      <c r="N421" s="288">
        <f>'2013'!D52</f>
        <v>0</v>
      </c>
      <c r="O421" s="288">
        <f>'2013'!E52</f>
        <v>0</v>
      </c>
      <c r="P421" s="288">
        <f>'2013'!F52</f>
        <v>0</v>
      </c>
      <c r="Q421" s="288">
        <f>'2013'!G52</f>
        <v>0</v>
      </c>
      <c r="R421" s="288">
        <f>'2013'!H52</f>
        <v>0</v>
      </c>
      <c r="S421" s="288">
        <f>'2013'!I52</f>
        <v>0</v>
      </c>
      <c r="T421" s="288">
        <f>'2013'!J52</f>
        <v>0</v>
      </c>
      <c r="U421" s="288">
        <f>'2013'!K52</f>
        <v>0</v>
      </c>
      <c r="V421" s="288">
        <f>'2013'!L52</f>
        <v>0</v>
      </c>
      <c r="W421" s="288">
        <f>'2013'!M52</f>
        <v>0</v>
      </c>
      <c r="X421" s="288">
        <f>'2013'!N52</f>
        <v>0</v>
      </c>
      <c r="Y421" s="288">
        <f>'2013'!O52</f>
        <v>0</v>
      </c>
      <c r="Z421" s="288">
        <f>'2013'!P52</f>
        <v>0</v>
      </c>
      <c r="AA421" s="288">
        <f>'2013'!Q52</f>
        <v>0</v>
      </c>
      <c r="AB421" s="288">
        <f>'2013'!R52</f>
        <v>0</v>
      </c>
      <c r="AC421" s="288">
        <f>'2013'!S52</f>
        <v>0</v>
      </c>
      <c r="AD421" s="288">
        <f>'2013'!T52</f>
        <v>0</v>
      </c>
      <c r="AF421" s="288">
        <f t="shared" si="6"/>
        <v>1</v>
      </c>
    </row>
    <row r="422" spans="3:32" ht="45">
      <c r="C422" s="229" t="str">
        <f>'2013'!$B$3</f>
        <v>Georgia</v>
      </c>
      <c r="D422" s="229">
        <f>'Cover sheet'!$D$24</f>
        <v>2013</v>
      </c>
      <c r="E422" s="229">
        <f>'2013'!$B$4</f>
        <v>0</v>
      </c>
      <c r="F422" s="229">
        <f>'2013'!$B$7</f>
        <v>0</v>
      </c>
      <c r="G422" s="229">
        <f>'2013'!$B$8</f>
        <v>0</v>
      </c>
      <c r="H422" s="230">
        <f>'2013'!$B$9</f>
        <v>0</v>
      </c>
      <c r="I422" s="229">
        <f>'2013'!$B$10</f>
        <v>0</v>
      </c>
      <c r="K422" s="298" t="s">
        <v>709</v>
      </c>
      <c r="L422" s="241">
        <v>3.1</v>
      </c>
      <c r="M422" s="288">
        <f>'2013'!C53</f>
        <v>0</v>
      </c>
      <c r="N422" s="288">
        <f>'2013'!D53</f>
        <v>0</v>
      </c>
      <c r="O422" s="288">
        <f>'2013'!E53</f>
        <v>0</v>
      </c>
      <c r="P422" s="288">
        <f>'2013'!F53</f>
        <v>0</v>
      </c>
      <c r="Q422" s="288">
        <f>'2013'!G53</f>
        <v>0</v>
      </c>
      <c r="R422" s="288">
        <f>'2013'!H53</f>
        <v>0</v>
      </c>
      <c r="S422" s="288">
        <f>'2013'!I53</f>
        <v>0</v>
      </c>
      <c r="T422" s="288">
        <f>'2013'!J53</f>
        <v>0</v>
      </c>
      <c r="U422" s="288">
        <f>'2013'!K53</f>
        <v>0</v>
      </c>
      <c r="V422" s="288">
        <f>'2013'!L53</f>
        <v>0</v>
      </c>
      <c r="W422" s="288">
        <f>'2013'!M53</f>
        <v>0</v>
      </c>
      <c r="X422" s="288">
        <f>'2013'!N53</f>
        <v>0</v>
      </c>
      <c r="Y422" s="288">
        <f>'2013'!O53</f>
        <v>0</v>
      </c>
      <c r="Z422" s="288">
        <f>'2013'!P53</f>
        <v>0</v>
      </c>
      <c r="AA422" s="288">
        <f>'2013'!Q53</f>
        <v>0</v>
      </c>
      <c r="AB422" s="288">
        <f>'2013'!R53</f>
        <v>0</v>
      </c>
      <c r="AC422" s="288">
        <f>'2013'!S53</f>
        <v>0</v>
      </c>
      <c r="AD422" s="288">
        <f>'2013'!T53</f>
        <v>0</v>
      </c>
      <c r="AF422" s="288">
        <f t="shared" si="6"/>
        <v>1</v>
      </c>
    </row>
    <row r="423" spans="3:32">
      <c r="C423" s="229" t="str">
        <f>'2013'!$B$3</f>
        <v>Georgia</v>
      </c>
      <c r="D423" s="229">
        <f>'Cover sheet'!$D$24</f>
        <v>2013</v>
      </c>
      <c r="E423" s="229">
        <f>'2013'!$B$4</f>
        <v>0</v>
      </c>
      <c r="F423" s="229">
        <f>'2013'!$B$7</f>
        <v>0</v>
      </c>
      <c r="G423" s="229">
        <f>'2013'!$B$8</f>
        <v>0</v>
      </c>
      <c r="H423" s="230">
        <f>'2013'!$B$9</f>
        <v>0</v>
      </c>
      <c r="I423" s="229">
        <f>'2013'!$B$10</f>
        <v>0</v>
      </c>
      <c r="K423" s="298" t="s">
        <v>845</v>
      </c>
      <c r="L423" s="241">
        <v>3.2</v>
      </c>
      <c r="M423" s="288">
        <f>'2013'!C54</f>
        <v>0</v>
      </c>
      <c r="N423" s="288">
        <f>'2013'!D54</f>
        <v>0</v>
      </c>
      <c r="O423" s="288">
        <f>'2013'!E54</f>
        <v>0</v>
      </c>
      <c r="P423" s="288">
        <f>'2013'!F54</f>
        <v>0</v>
      </c>
      <c r="Q423" s="288">
        <f>'2013'!G54</f>
        <v>0</v>
      </c>
      <c r="R423" s="288">
        <f>'2013'!H54</f>
        <v>0</v>
      </c>
      <c r="S423" s="288">
        <f>'2013'!I54</f>
        <v>0</v>
      </c>
      <c r="T423" s="288">
        <f>'2013'!J54</f>
        <v>0</v>
      </c>
      <c r="U423" s="288">
        <f>'2013'!K54</f>
        <v>0</v>
      </c>
      <c r="V423" s="288">
        <f>'2013'!L54</f>
        <v>0</v>
      </c>
      <c r="W423" s="288">
        <f>'2013'!M54</f>
        <v>0</v>
      </c>
      <c r="X423" s="288">
        <f>'2013'!N54</f>
        <v>0</v>
      </c>
      <c r="Y423" s="288">
        <f>'2013'!O54</f>
        <v>0</v>
      </c>
      <c r="Z423" s="288">
        <f>'2013'!P54</f>
        <v>0</v>
      </c>
      <c r="AA423" s="288">
        <f>'2013'!Q54</f>
        <v>0</v>
      </c>
      <c r="AB423" s="288">
        <f>'2013'!R54</f>
        <v>0</v>
      </c>
      <c r="AC423" s="288">
        <f>'2013'!S54</f>
        <v>0</v>
      </c>
      <c r="AD423" s="288">
        <f>'2013'!T54</f>
        <v>0</v>
      </c>
      <c r="AF423" s="288">
        <f t="shared" si="6"/>
        <v>1</v>
      </c>
    </row>
    <row r="424" spans="3:32" ht="30">
      <c r="C424" s="229" t="str">
        <f>'2013'!$B$3</f>
        <v>Georgia</v>
      </c>
      <c r="D424" s="229">
        <f>'Cover sheet'!$D$24</f>
        <v>2013</v>
      </c>
      <c r="E424" s="229">
        <f>'2013'!$B$4</f>
        <v>0</v>
      </c>
      <c r="F424" s="229">
        <f>'2013'!$B$7</f>
        <v>0</v>
      </c>
      <c r="G424" s="229">
        <f>'2013'!$B$8</f>
        <v>0</v>
      </c>
      <c r="H424" s="230">
        <f>'2013'!$B$9</f>
        <v>0</v>
      </c>
      <c r="I424" s="229">
        <f>'2013'!$B$10</f>
        <v>0</v>
      </c>
      <c r="K424" s="293" t="s">
        <v>878</v>
      </c>
      <c r="L424" s="241" t="s">
        <v>875</v>
      </c>
      <c r="M424" s="288">
        <f>'2013'!C55</f>
        <v>0</v>
      </c>
      <c r="N424" s="288">
        <f>'2013'!D55</f>
        <v>0</v>
      </c>
      <c r="O424" s="288">
        <f>'2013'!E55</f>
        <v>0</v>
      </c>
      <c r="P424" s="288">
        <f>'2013'!F55</f>
        <v>0</v>
      </c>
      <c r="Q424" s="288">
        <f>'2013'!G55</f>
        <v>0</v>
      </c>
      <c r="R424" s="288">
        <f>'2013'!H55</f>
        <v>0</v>
      </c>
      <c r="S424" s="288">
        <f>'2013'!I55</f>
        <v>0</v>
      </c>
      <c r="T424" s="288">
        <f>'2013'!J55</f>
        <v>0</v>
      </c>
      <c r="U424" s="288">
        <f>'2013'!K55</f>
        <v>0</v>
      </c>
      <c r="V424" s="288">
        <f>'2013'!L55</f>
        <v>0</v>
      </c>
      <c r="W424" s="288">
        <f>'2013'!M55</f>
        <v>0</v>
      </c>
      <c r="X424" s="288">
        <f>'2013'!N55</f>
        <v>0</v>
      </c>
      <c r="Y424" s="288">
        <f>'2013'!O55</f>
        <v>0</v>
      </c>
      <c r="Z424" s="288">
        <f>'2013'!P55</f>
        <v>0</v>
      </c>
      <c r="AA424" s="288">
        <f>'2013'!Q55</f>
        <v>0</v>
      </c>
      <c r="AB424" s="288">
        <f>'2013'!R55</f>
        <v>0</v>
      </c>
      <c r="AC424" s="288">
        <f>'2013'!S55</f>
        <v>0</v>
      </c>
      <c r="AD424" s="288">
        <f>'2013'!T55</f>
        <v>0</v>
      </c>
      <c r="AF424" s="288">
        <f t="shared" si="6"/>
        <v>1</v>
      </c>
    </row>
    <row r="425" spans="3:32" ht="30">
      <c r="C425" s="229" t="str">
        <f>'2013'!$B$3</f>
        <v>Georgia</v>
      </c>
      <c r="D425" s="229">
        <f>'Cover sheet'!$D$24</f>
        <v>2013</v>
      </c>
      <c r="E425" s="229">
        <f>'2013'!$B$4</f>
        <v>0</v>
      </c>
      <c r="F425" s="229">
        <f>'2013'!$B$7</f>
        <v>0</v>
      </c>
      <c r="G425" s="229">
        <f>'2013'!$B$8</f>
        <v>0</v>
      </c>
      <c r="H425" s="230">
        <f>'2013'!$B$9</f>
        <v>0</v>
      </c>
      <c r="I425" s="229">
        <f>'2013'!$B$10</f>
        <v>0</v>
      </c>
      <c r="K425" s="293" t="s">
        <v>842</v>
      </c>
      <c r="L425" s="241" t="s">
        <v>876</v>
      </c>
      <c r="M425" s="288">
        <f>'2013'!C56</f>
        <v>0</v>
      </c>
      <c r="N425" s="288">
        <f>'2013'!D56</f>
        <v>0</v>
      </c>
      <c r="O425" s="288">
        <f>'2013'!E56</f>
        <v>0</v>
      </c>
      <c r="P425" s="288">
        <f>'2013'!F56</f>
        <v>0</v>
      </c>
      <c r="Q425" s="288">
        <f>'2013'!G56</f>
        <v>0</v>
      </c>
      <c r="R425" s="288">
        <f>'2013'!H56</f>
        <v>0</v>
      </c>
      <c r="S425" s="288">
        <f>'2013'!I56</f>
        <v>0</v>
      </c>
      <c r="T425" s="288">
        <f>'2013'!J56</f>
        <v>0</v>
      </c>
      <c r="U425" s="288">
        <f>'2013'!K56</f>
        <v>0</v>
      </c>
      <c r="V425" s="288">
        <f>'2013'!L56</f>
        <v>0</v>
      </c>
      <c r="W425" s="288">
        <f>'2013'!M56</f>
        <v>0</v>
      </c>
      <c r="X425" s="288">
        <f>'2013'!N56</f>
        <v>0</v>
      </c>
      <c r="Y425" s="288">
        <f>'2013'!O56</f>
        <v>0</v>
      </c>
      <c r="Z425" s="288">
        <f>'2013'!P56</f>
        <v>0</v>
      </c>
      <c r="AA425" s="288">
        <f>'2013'!Q56</f>
        <v>0</v>
      </c>
      <c r="AB425" s="288">
        <f>'2013'!R56</f>
        <v>0</v>
      </c>
      <c r="AC425" s="288">
        <f>'2013'!S56</f>
        <v>0</v>
      </c>
      <c r="AD425" s="288">
        <f>'2013'!T56</f>
        <v>0</v>
      </c>
      <c r="AF425" s="288">
        <f t="shared" si="6"/>
        <v>1</v>
      </c>
    </row>
    <row r="426" spans="3:32" ht="30">
      <c r="C426" s="229" t="str">
        <f>'2013'!$B$3</f>
        <v>Georgia</v>
      </c>
      <c r="D426" s="229">
        <f>'Cover sheet'!$D$24</f>
        <v>2013</v>
      </c>
      <c r="E426" s="229">
        <f>'2013'!$B$4</f>
        <v>0</v>
      </c>
      <c r="F426" s="229">
        <f>'2013'!$B$7</f>
        <v>0</v>
      </c>
      <c r="G426" s="229">
        <f>'2013'!$B$8</f>
        <v>0</v>
      </c>
      <c r="H426" s="230">
        <f>'2013'!$B$9</f>
        <v>0</v>
      </c>
      <c r="I426" s="229">
        <f>'2013'!$B$10</f>
        <v>0</v>
      </c>
      <c r="K426" s="293" t="s">
        <v>843</v>
      </c>
      <c r="L426" s="241" t="s">
        <v>877</v>
      </c>
      <c r="M426" s="288">
        <f>'2013'!C57</f>
        <v>0</v>
      </c>
      <c r="N426" s="288">
        <f>'2013'!D57</f>
        <v>0</v>
      </c>
      <c r="O426" s="288">
        <f>'2013'!E57</f>
        <v>0</v>
      </c>
      <c r="P426" s="288">
        <f>'2013'!F57</f>
        <v>0</v>
      </c>
      <c r="Q426" s="288">
        <f>'2013'!G57</f>
        <v>0</v>
      </c>
      <c r="R426" s="288">
        <f>'2013'!H57</f>
        <v>0</v>
      </c>
      <c r="S426" s="288">
        <f>'2013'!I57</f>
        <v>0</v>
      </c>
      <c r="T426" s="288">
        <f>'2013'!J57</f>
        <v>0</v>
      </c>
      <c r="U426" s="288">
        <f>'2013'!K57</f>
        <v>0</v>
      </c>
      <c r="V426" s="288">
        <f>'2013'!L57</f>
        <v>0</v>
      </c>
      <c r="W426" s="288">
        <f>'2013'!M57</f>
        <v>0</v>
      </c>
      <c r="X426" s="288">
        <f>'2013'!N57</f>
        <v>0</v>
      </c>
      <c r="Y426" s="288">
        <f>'2013'!O57</f>
        <v>0</v>
      </c>
      <c r="Z426" s="288">
        <f>'2013'!P57</f>
        <v>0</v>
      </c>
      <c r="AA426" s="288">
        <f>'2013'!Q57</f>
        <v>0</v>
      </c>
      <c r="AB426" s="288">
        <f>'2013'!R57</f>
        <v>0</v>
      </c>
      <c r="AC426" s="288">
        <f>'2013'!S57</f>
        <v>0</v>
      </c>
      <c r="AD426" s="288">
        <f>'2013'!T57</f>
        <v>0</v>
      </c>
      <c r="AF426" s="288">
        <f t="shared" si="6"/>
        <v>1</v>
      </c>
    </row>
    <row r="427" spans="3:32" ht="75">
      <c r="C427" s="229" t="str">
        <f>'2013'!$B$3</f>
        <v>Georgia</v>
      </c>
      <c r="D427" s="229">
        <f>'Cover sheet'!$D$24</f>
        <v>2013</v>
      </c>
      <c r="E427" s="229">
        <f>'2013'!$B$4</f>
        <v>0</v>
      </c>
      <c r="F427" s="229">
        <f>'2013'!$B$7</f>
        <v>0</v>
      </c>
      <c r="G427" s="229">
        <f>'2013'!$B$8</f>
        <v>0</v>
      </c>
      <c r="H427" s="230">
        <f>'2013'!$B$9</f>
        <v>0</v>
      </c>
      <c r="I427" s="229">
        <f>'2013'!$B$10</f>
        <v>0</v>
      </c>
      <c r="K427" s="298" t="s">
        <v>721</v>
      </c>
      <c r="L427" s="241">
        <v>3.3</v>
      </c>
      <c r="M427" s="288">
        <f>'2013'!C58</f>
        <v>0</v>
      </c>
      <c r="N427" s="288">
        <f>'2013'!D58</f>
        <v>0</v>
      </c>
      <c r="O427" s="288">
        <f>'2013'!E58</f>
        <v>0</v>
      </c>
      <c r="P427" s="288">
        <f>'2013'!F58</f>
        <v>0</v>
      </c>
      <c r="Q427" s="288">
        <f>'2013'!G58</f>
        <v>0</v>
      </c>
      <c r="R427" s="288">
        <f>'2013'!H58</f>
        <v>0</v>
      </c>
      <c r="S427" s="288">
        <f>'2013'!I58</f>
        <v>0</v>
      </c>
      <c r="T427" s="288">
        <f>'2013'!J58</f>
        <v>0</v>
      </c>
      <c r="U427" s="288">
        <f>'2013'!K58</f>
        <v>0</v>
      </c>
      <c r="V427" s="288">
        <f>'2013'!L58</f>
        <v>0</v>
      </c>
      <c r="W427" s="288">
        <f>'2013'!M58</f>
        <v>0</v>
      </c>
      <c r="X427" s="288">
        <f>'2013'!N58</f>
        <v>0</v>
      </c>
      <c r="Y427" s="288">
        <f>'2013'!O58</f>
        <v>0</v>
      </c>
      <c r="Z427" s="288">
        <f>'2013'!P58</f>
        <v>0</v>
      </c>
      <c r="AA427" s="288">
        <f>'2013'!Q58</f>
        <v>0</v>
      </c>
      <c r="AB427" s="288">
        <f>'2013'!R58</f>
        <v>0</v>
      </c>
      <c r="AC427" s="288">
        <f>'2013'!S58</f>
        <v>0</v>
      </c>
      <c r="AD427" s="288">
        <f>'2013'!T58</f>
        <v>0</v>
      </c>
      <c r="AF427" s="288">
        <f t="shared" si="6"/>
        <v>1</v>
      </c>
    </row>
    <row r="428" spans="3:32" ht="60">
      <c r="C428" s="229" t="str">
        <f>'2013'!$B$3</f>
        <v>Georgia</v>
      </c>
      <c r="D428" s="229">
        <f>'Cover sheet'!$D$24</f>
        <v>2013</v>
      </c>
      <c r="E428" s="229">
        <f>'2013'!$B$4</f>
        <v>0</v>
      </c>
      <c r="F428" s="229">
        <f>'2013'!$B$7</f>
        <v>0</v>
      </c>
      <c r="G428" s="229">
        <f>'2013'!$B$8</f>
        <v>0</v>
      </c>
      <c r="H428" s="230">
        <f>'2013'!$B$9</f>
        <v>0</v>
      </c>
      <c r="I428" s="229">
        <f>'2013'!$B$10</f>
        <v>0</v>
      </c>
      <c r="K428" s="293" t="s">
        <v>886</v>
      </c>
      <c r="L428" s="241" t="s">
        <v>879</v>
      </c>
      <c r="M428" s="288">
        <f>'2013'!C59</f>
        <v>0</v>
      </c>
      <c r="N428" s="288">
        <f>'2013'!D59</f>
        <v>0</v>
      </c>
      <c r="O428" s="288">
        <f>'2013'!E59</f>
        <v>0</v>
      </c>
      <c r="P428" s="288">
        <f>'2013'!F59</f>
        <v>0</v>
      </c>
      <c r="Q428" s="288">
        <f>'2013'!G59</f>
        <v>0</v>
      </c>
      <c r="R428" s="288">
        <f>'2013'!H59</f>
        <v>0</v>
      </c>
      <c r="S428" s="288">
        <f>'2013'!I59</f>
        <v>0</v>
      </c>
      <c r="T428" s="288">
        <f>'2013'!J59</f>
        <v>0</v>
      </c>
      <c r="U428" s="288">
        <f>'2013'!K59</f>
        <v>0</v>
      </c>
      <c r="V428" s="288">
        <f>'2013'!L59</f>
        <v>0</v>
      </c>
      <c r="W428" s="288">
        <f>'2013'!M59</f>
        <v>0</v>
      </c>
      <c r="X428" s="288">
        <f>'2013'!N59</f>
        <v>0</v>
      </c>
      <c r="Y428" s="288">
        <f>'2013'!O59</f>
        <v>0</v>
      </c>
      <c r="Z428" s="288">
        <f>'2013'!P59</f>
        <v>0</v>
      </c>
      <c r="AA428" s="288">
        <f>'2013'!Q59</f>
        <v>0</v>
      </c>
      <c r="AB428" s="288">
        <f>'2013'!R59</f>
        <v>0</v>
      </c>
      <c r="AC428" s="288">
        <f>'2013'!S59</f>
        <v>0</v>
      </c>
      <c r="AD428" s="288">
        <f>'2013'!T59</f>
        <v>0</v>
      </c>
      <c r="AF428" s="288">
        <f t="shared" si="6"/>
        <v>1</v>
      </c>
    </row>
    <row r="429" spans="3:32" ht="30">
      <c r="C429" s="229" t="str">
        <f>'2013'!$B$3</f>
        <v>Georgia</v>
      </c>
      <c r="D429" s="229">
        <f>'Cover sheet'!$D$24</f>
        <v>2013</v>
      </c>
      <c r="E429" s="229">
        <f>'2013'!$B$4</f>
        <v>0</v>
      </c>
      <c r="F429" s="229">
        <f>'2013'!$B$7</f>
        <v>0</v>
      </c>
      <c r="G429" s="229">
        <f>'2013'!$B$8</f>
        <v>0</v>
      </c>
      <c r="H429" s="230">
        <f>'2013'!$B$9</f>
        <v>0</v>
      </c>
      <c r="I429" s="229">
        <f>'2013'!$B$10</f>
        <v>0</v>
      </c>
      <c r="K429" s="293" t="s">
        <v>887</v>
      </c>
      <c r="L429" s="241" t="s">
        <v>880</v>
      </c>
      <c r="M429" s="288">
        <f>'2013'!C60</f>
        <v>0</v>
      </c>
      <c r="N429" s="288">
        <f>'2013'!D60</f>
        <v>0</v>
      </c>
      <c r="O429" s="288">
        <f>'2013'!E60</f>
        <v>0</v>
      </c>
      <c r="P429" s="288">
        <f>'2013'!F60</f>
        <v>0</v>
      </c>
      <c r="Q429" s="288">
        <f>'2013'!G60</f>
        <v>0</v>
      </c>
      <c r="R429" s="288">
        <f>'2013'!H60</f>
        <v>0</v>
      </c>
      <c r="S429" s="288">
        <f>'2013'!I60</f>
        <v>0</v>
      </c>
      <c r="T429" s="288">
        <f>'2013'!J60</f>
        <v>0</v>
      </c>
      <c r="U429" s="288">
        <f>'2013'!K60</f>
        <v>0</v>
      </c>
      <c r="V429" s="288">
        <f>'2013'!L60</f>
        <v>0</v>
      </c>
      <c r="W429" s="288">
        <f>'2013'!M60</f>
        <v>0</v>
      </c>
      <c r="X429" s="288">
        <f>'2013'!N60</f>
        <v>0</v>
      </c>
      <c r="Y429" s="288">
        <f>'2013'!O60</f>
        <v>0</v>
      </c>
      <c r="Z429" s="288">
        <f>'2013'!P60</f>
        <v>0</v>
      </c>
      <c r="AA429" s="288">
        <f>'2013'!Q60</f>
        <v>0</v>
      </c>
      <c r="AB429" s="288">
        <f>'2013'!R60</f>
        <v>0</v>
      </c>
      <c r="AC429" s="288">
        <f>'2013'!S60</f>
        <v>0</v>
      </c>
      <c r="AD429" s="288">
        <f>'2013'!T60</f>
        <v>0</v>
      </c>
      <c r="AF429" s="288">
        <f t="shared" si="6"/>
        <v>1</v>
      </c>
    </row>
    <row r="430" spans="3:32" ht="45">
      <c r="C430" s="229" t="str">
        <f>'2013'!$B$3</f>
        <v>Georgia</v>
      </c>
      <c r="D430" s="229">
        <f>'Cover sheet'!$D$24</f>
        <v>2013</v>
      </c>
      <c r="E430" s="229">
        <f>'2013'!$B$4</f>
        <v>0</v>
      </c>
      <c r="F430" s="229">
        <f>'2013'!$B$7</f>
        <v>0</v>
      </c>
      <c r="G430" s="229">
        <f>'2013'!$B$8</f>
        <v>0</v>
      </c>
      <c r="H430" s="230">
        <f>'2013'!$B$9</f>
        <v>0</v>
      </c>
      <c r="I430" s="229">
        <f>'2013'!$B$10</f>
        <v>0</v>
      </c>
      <c r="K430" s="293" t="s">
        <v>888</v>
      </c>
      <c r="L430" s="241" t="s">
        <v>881</v>
      </c>
      <c r="M430" s="288">
        <f>'2013'!C61</f>
        <v>0</v>
      </c>
      <c r="N430" s="288">
        <f>'2013'!D61</f>
        <v>0</v>
      </c>
      <c r="O430" s="288">
        <f>'2013'!E61</f>
        <v>0</v>
      </c>
      <c r="P430" s="288">
        <f>'2013'!F61</f>
        <v>0</v>
      </c>
      <c r="Q430" s="288">
        <f>'2013'!G61</f>
        <v>0</v>
      </c>
      <c r="R430" s="288">
        <f>'2013'!H61</f>
        <v>0</v>
      </c>
      <c r="S430" s="288">
        <f>'2013'!I61</f>
        <v>0</v>
      </c>
      <c r="T430" s="288">
        <f>'2013'!J61</f>
        <v>0</v>
      </c>
      <c r="U430" s="288">
        <f>'2013'!K61</f>
        <v>0</v>
      </c>
      <c r="V430" s="288">
        <f>'2013'!L61</f>
        <v>0</v>
      </c>
      <c r="W430" s="288">
        <f>'2013'!M61</f>
        <v>0</v>
      </c>
      <c r="X430" s="288">
        <f>'2013'!N61</f>
        <v>0</v>
      </c>
      <c r="Y430" s="288">
        <f>'2013'!O61</f>
        <v>0</v>
      </c>
      <c r="Z430" s="288">
        <f>'2013'!P61</f>
        <v>0</v>
      </c>
      <c r="AA430" s="288">
        <f>'2013'!Q61</f>
        <v>0</v>
      </c>
      <c r="AB430" s="288">
        <f>'2013'!R61</f>
        <v>0</v>
      </c>
      <c r="AC430" s="288">
        <f>'2013'!S61</f>
        <v>0</v>
      </c>
      <c r="AD430" s="288">
        <f>'2013'!T61</f>
        <v>0</v>
      </c>
      <c r="AF430" s="288">
        <f t="shared" si="6"/>
        <v>1</v>
      </c>
    </row>
    <row r="431" spans="3:32" ht="45">
      <c r="C431" s="229" t="str">
        <f>'2013'!$B$3</f>
        <v>Georgia</v>
      </c>
      <c r="D431" s="229">
        <f>'Cover sheet'!$D$24</f>
        <v>2013</v>
      </c>
      <c r="E431" s="229">
        <f>'2013'!$B$4</f>
        <v>0</v>
      </c>
      <c r="F431" s="229">
        <f>'2013'!$B$7</f>
        <v>0</v>
      </c>
      <c r="G431" s="229">
        <f>'2013'!$B$8</f>
        <v>0</v>
      </c>
      <c r="H431" s="230">
        <f>'2013'!$B$9</f>
        <v>0</v>
      </c>
      <c r="I431" s="229">
        <f>'2013'!$B$10</f>
        <v>0</v>
      </c>
      <c r="K431" s="293" t="s">
        <v>889</v>
      </c>
      <c r="L431" s="241" t="s">
        <v>882</v>
      </c>
      <c r="M431" s="288">
        <f>'2013'!C62</f>
        <v>0</v>
      </c>
      <c r="N431" s="288">
        <f>'2013'!D62</f>
        <v>0</v>
      </c>
      <c r="O431" s="288">
        <f>'2013'!E62</f>
        <v>0</v>
      </c>
      <c r="P431" s="288">
        <f>'2013'!F62</f>
        <v>0</v>
      </c>
      <c r="Q431" s="288">
        <f>'2013'!G62</f>
        <v>0</v>
      </c>
      <c r="R431" s="288">
        <f>'2013'!H62</f>
        <v>0</v>
      </c>
      <c r="S431" s="288">
        <f>'2013'!I62</f>
        <v>0</v>
      </c>
      <c r="T431" s="288">
        <f>'2013'!J62</f>
        <v>0</v>
      </c>
      <c r="U431" s="288">
        <f>'2013'!K62</f>
        <v>0</v>
      </c>
      <c r="V431" s="288">
        <f>'2013'!L62</f>
        <v>0</v>
      </c>
      <c r="W431" s="288">
        <f>'2013'!M62</f>
        <v>0</v>
      </c>
      <c r="X431" s="288">
        <f>'2013'!N62</f>
        <v>0</v>
      </c>
      <c r="Y431" s="288">
        <f>'2013'!O62</f>
        <v>0</v>
      </c>
      <c r="Z431" s="288">
        <f>'2013'!P62</f>
        <v>0</v>
      </c>
      <c r="AA431" s="288">
        <f>'2013'!Q62</f>
        <v>0</v>
      </c>
      <c r="AB431" s="288">
        <f>'2013'!R62</f>
        <v>0</v>
      </c>
      <c r="AC431" s="288">
        <f>'2013'!S62</f>
        <v>0</v>
      </c>
      <c r="AD431" s="288">
        <f>'2013'!T62</f>
        <v>0</v>
      </c>
      <c r="AF431" s="288">
        <f t="shared" si="6"/>
        <v>1</v>
      </c>
    </row>
    <row r="432" spans="3:32">
      <c r="C432" s="229" t="str">
        <f>'2013'!$B$3</f>
        <v>Georgia</v>
      </c>
      <c r="D432" s="229">
        <f>'Cover sheet'!$D$24</f>
        <v>2013</v>
      </c>
      <c r="E432" s="229">
        <f>'2013'!$B$4</f>
        <v>0</v>
      </c>
      <c r="F432" s="229">
        <f>'2013'!$B$7</f>
        <v>0</v>
      </c>
      <c r="G432" s="229">
        <f>'2013'!$B$8</f>
        <v>0</v>
      </c>
      <c r="H432" s="230">
        <f>'2013'!$B$9</f>
        <v>0</v>
      </c>
      <c r="I432" s="229">
        <f>'2013'!$B$10</f>
        <v>0</v>
      </c>
      <c r="K432" s="293" t="s">
        <v>890</v>
      </c>
      <c r="L432" s="241" t="s">
        <v>883</v>
      </c>
      <c r="M432" s="288">
        <f>'2013'!C63</f>
        <v>0</v>
      </c>
      <c r="N432" s="288">
        <f>'2013'!D63</f>
        <v>0</v>
      </c>
      <c r="O432" s="288">
        <f>'2013'!E63</f>
        <v>0</v>
      </c>
      <c r="P432" s="288">
        <f>'2013'!F63</f>
        <v>0</v>
      </c>
      <c r="Q432" s="288">
        <f>'2013'!G63</f>
        <v>0</v>
      </c>
      <c r="R432" s="288">
        <f>'2013'!H63</f>
        <v>0</v>
      </c>
      <c r="S432" s="288">
        <f>'2013'!I63</f>
        <v>0</v>
      </c>
      <c r="T432" s="288">
        <f>'2013'!J63</f>
        <v>0</v>
      </c>
      <c r="U432" s="288">
        <f>'2013'!K63</f>
        <v>0</v>
      </c>
      <c r="V432" s="288">
        <f>'2013'!L63</f>
        <v>0</v>
      </c>
      <c r="W432" s="288">
        <f>'2013'!M63</f>
        <v>0</v>
      </c>
      <c r="X432" s="288">
        <f>'2013'!N63</f>
        <v>0</v>
      </c>
      <c r="Y432" s="288">
        <f>'2013'!O63</f>
        <v>0</v>
      </c>
      <c r="Z432" s="288">
        <f>'2013'!P63</f>
        <v>0</v>
      </c>
      <c r="AA432" s="288">
        <f>'2013'!Q63</f>
        <v>0</v>
      </c>
      <c r="AB432" s="288">
        <f>'2013'!R63</f>
        <v>0</v>
      </c>
      <c r="AC432" s="288">
        <f>'2013'!S63</f>
        <v>0</v>
      </c>
      <c r="AD432" s="288">
        <f>'2013'!T63</f>
        <v>0</v>
      </c>
      <c r="AF432" s="288">
        <f t="shared" si="6"/>
        <v>1</v>
      </c>
    </row>
    <row r="433" spans="3:32" ht="75">
      <c r="C433" s="229" t="str">
        <f>'2013'!$B$3</f>
        <v>Georgia</v>
      </c>
      <c r="D433" s="229">
        <f>'Cover sheet'!$D$24</f>
        <v>2013</v>
      </c>
      <c r="E433" s="229">
        <f>'2013'!$B$4</f>
        <v>0</v>
      </c>
      <c r="F433" s="229">
        <f>'2013'!$B$7</f>
        <v>0</v>
      </c>
      <c r="G433" s="229">
        <f>'2013'!$B$8</f>
        <v>0</v>
      </c>
      <c r="H433" s="230">
        <f>'2013'!$B$9</f>
        <v>0</v>
      </c>
      <c r="I433" s="229">
        <f>'2013'!$B$10</f>
        <v>0</v>
      </c>
      <c r="K433" s="293" t="s">
        <v>891</v>
      </c>
      <c r="L433" s="241" t="s">
        <v>884</v>
      </c>
      <c r="M433" s="288">
        <f>'2013'!C64</f>
        <v>0</v>
      </c>
      <c r="N433" s="288">
        <f>'2013'!D64</f>
        <v>0</v>
      </c>
      <c r="O433" s="288">
        <f>'2013'!E64</f>
        <v>0</v>
      </c>
      <c r="P433" s="288">
        <f>'2013'!F64</f>
        <v>0</v>
      </c>
      <c r="Q433" s="288">
        <f>'2013'!G64</f>
        <v>0</v>
      </c>
      <c r="R433" s="288">
        <f>'2013'!H64</f>
        <v>0</v>
      </c>
      <c r="S433" s="288">
        <f>'2013'!I64</f>
        <v>0</v>
      </c>
      <c r="T433" s="288">
        <f>'2013'!J64</f>
        <v>0</v>
      </c>
      <c r="U433" s="288">
        <f>'2013'!K64</f>
        <v>0</v>
      </c>
      <c r="V433" s="288">
        <f>'2013'!L64</f>
        <v>0</v>
      </c>
      <c r="W433" s="288">
        <f>'2013'!M64</f>
        <v>0</v>
      </c>
      <c r="X433" s="288">
        <f>'2013'!N64</f>
        <v>0</v>
      </c>
      <c r="Y433" s="288">
        <f>'2013'!O64</f>
        <v>0</v>
      </c>
      <c r="Z433" s="288">
        <f>'2013'!P64</f>
        <v>0</v>
      </c>
      <c r="AA433" s="288">
        <f>'2013'!Q64</f>
        <v>0</v>
      </c>
      <c r="AB433" s="288">
        <f>'2013'!R64</f>
        <v>0</v>
      </c>
      <c r="AC433" s="288">
        <f>'2013'!S64</f>
        <v>0</v>
      </c>
      <c r="AD433" s="288">
        <f>'2013'!T64</f>
        <v>0</v>
      </c>
      <c r="AF433" s="288">
        <f t="shared" si="6"/>
        <v>1</v>
      </c>
    </row>
    <row r="434" spans="3:32" ht="60">
      <c r="C434" s="229" t="str">
        <f>'2013'!$B$3</f>
        <v>Georgia</v>
      </c>
      <c r="D434" s="229">
        <f>'Cover sheet'!$D$24</f>
        <v>2013</v>
      </c>
      <c r="E434" s="229">
        <f>'2013'!$B$4</f>
        <v>0</v>
      </c>
      <c r="F434" s="229">
        <f>'2013'!$B$7</f>
        <v>0</v>
      </c>
      <c r="G434" s="229">
        <f>'2013'!$B$8</f>
        <v>0</v>
      </c>
      <c r="H434" s="230">
        <f>'2013'!$B$9</f>
        <v>0</v>
      </c>
      <c r="I434" s="229">
        <f>'2013'!$B$10</f>
        <v>0</v>
      </c>
      <c r="K434" s="293" t="s">
        <v>892</v>
      </c>
      <c r="L434" s="241" t="s">
        <v>885</v>
      </c>
      <c r="M434" s="288">
        <f>'2013'!C65</f>
        <v>0</v>
      </c>
      <c r="N434" s="288">
        <f>'2013'!D65</f>
        <v>0</v>
      </c>
      <c r="O434" s="288">
        <f>'2013'!E65</f>
        <v>0</v>
      </c>
      <c r="P434" s="288">
        <f>'2013'!F65</f>
        <v>0</v>
      </c>
      <c r="Q434" s="288">
        <f>'2013'!G65</f>
        <v>0</v>
      </c>
      <c r="R434" s="288">
        <f>'2013'!H65</f>
        <v>0</v>
      </c>
      <c r="S434" s="288">
        <f>'2013'!I65</f>
        <v>0</v>
      </c>
      <c r="T434" s="288">
        <f>'2013'!J65</f>
        <v>0</v>
      </c>
      <c r="U434" s="288">
        <f>'2013'!K65</f>
        <v>0</v>
      </c>
      <c r="V434" s="288">
        <f>'2013'!L65</f>
        <v>0</v>
      </c>
      <c r="W434" s="288">
        <f>'2013'!M65</f>
        <v>0</v>
      </c>
      <c r="X434" s="288">
        <f>'2013'!N65</f>
        <v>0</v>
      </c>
      <c r="Y434" s="288">
        <f>'2013'!O65</f>
        <v>0</v>
      </c>
      <c r="Z434" s="288">
        <f>'2013'!P65</f>
        <v>0</v>
      </c>
      <c r="AA434" s="288">
        <f>'2013'!Q65</f>
        <v>0</v>
      </c>
      <c r="AB434" s="288">
        <f>'2013'!R65</f>
        <v>0</v>
      </c>
      <c r="AC434" s="288">
        <f>'2013'!S65</f>
        <v>0</v>
      </c>
      <c r="AD434" s="288">
        <f>'2013'!T65</f>
        <v>0</v>
      </c>
      <c r="AF434" s="288">
        <f t="shared" si="6"/>
        <v>1</v>
      </c>
    </row>
    <row r="435" spans="3:32" ht="75">
      <c r="C435" s="229" t="str">
        <f>'2013'!$B$3</f>
        <v>Georgia</v>
      </c>
      <c r="D435" s="229">
        <f>'Cover sheet'!$D$24</f>
        <v>2013</v>
      </c>
      <c r="E435" s="229">
        <f>'2013'!$B$4</f>
        <v>0</v>
      </c>
      <c r="F435" s="229">
        <f>'2013'!$B$7</f>
        <v>0</v>
      </c>
      <c r="G435" s="229">
        <f>'2013'!$B$8</f>
        <v>0</v>
      </c>
      <c r="H435" s="230">
        <f>'2013'!$B$9</f>
        <v>0</v>
      </c>
      <c r="I435" s="229">
        <f>'2013'!$B$10</f>
        <v>0</v>
      </c>
      <c r="K435" s="298" t="s">
        <v>740</v>
      </c>
      <c r="L435" s="241">
        <v>3.4</v>
      </c>
      <c r="M435" s="288">
        <f>'2013'!C66</f>
        <v>0</v>
      </c>
      <c r="N435" s="288">
        <f>'2013'!D66</f>
        <v>0</v>
      </c>
      <c r="O435" s="288">
        <f>'2013'!E66</f>
        <v>0</v>
      </c>
      <c r="P435" s="288">
        <f>'2013'!F66</f>
        <v>0</v>
      </c>
      <c r="Q435" s="288">
        <f>'2013'!G66</f>
        <v>0</v>
      </c>
      <c r="R435" s="288">
        <f>'2013'!H66</f>
        <v>0</v>
      </c>
      <c r="S435" s="288">
        <f>'2013'!I66</f>
        <v>0</v>
      </c>
      <c r="T435" s="288">
        <f>'2013'!J66</f>
        <v>0</v>
      </c>
      <c r="U435" s="288">
        <f>'2013'!K66</f>
        <v>0</v>
      </c>
      <c r="V435" s="288">
        <f>'2013'!L66</f>
        <v>0</v>
      </c>
      <c r="W435" s="288">
        <f>'2013'!M66</f>
        <v>0</v>
      </c>
      <c r="X435" s="288">
        <f>'2013'!N66</f>
        <v>0</v>
      </c>
      <c r="Y435" s="288">
        <f>'2013'!O66</f>
        <v>0</v>
      </c>
      <c r="Z435" s="288">
        <f>'2013'!P66</f>
        <v>0</v>
      </c>
      <c r="AA435" s="288">
        <f>'2013'!Q66</f>
        <v>0</v>
      </c>
      <c r="AB435" s="288">
        <f>'2013'!R66</f>
        <v>0</v>
      </c>
      <c r="AC435" s="288">
        <f>'2013'!S66</f>
        <v>0</v>
      </c>
      <c r="AD435" s="288">
        <f>'2013'!T66</f>
        <v>0</v>
      </c>
      <c r="AF435" s="288">
        <f t="shared" si="6"/>
        <v>1</v>
      </c>
    </row>
    <row r="436" spans="3:32" ht="120">
      <c r="C436" s="229" t="str">
        <f>'2013'!$B$3</f>
        <v>Georgia</v>
      </c>
      <c r="D436" s="229">
        <f>'Cover sheet'!$D$24</f>
        <v>2013</v>
      </c>
      <c r="E436" s="229">
        <f>'2013'!$B$4</f>
        <v>0</v>
      </c>
      <c r="F436" s="229">
        <f>'2013'!$B$7</f>
        <v>0</v>
      </c>
      <c r="G436" s="229">
        <f>'2013'!$B$8</f>
        <v>0</v>
      </c>
      <c r="H436" s="230">
        <f>'2013'!$B$9</f>
        <v>0</v>
      </c>
      <c r="I436" s="229">
        <f>'2013'!$B$10</f>
        <v>0</v>
      </c>
      <c r="K436" s="298" t="s">
        <v>743</v>
      </c>
      <c r="L436" s="241">
        <v>3.5</v>
      </c>
      <c r="M436" s="288">
        <f>'2013'!C67</f>
        <v>0</v>
      </c>
      <c r="N436" s="288">
        <f>'2013'!D67</f>
        <v>0</v>
      </c>
      <c r="O436" s="288">
        <f>'2013'!E67</f>
        <v>0</v>
      </c>
      <c r="P436" s="288">
        <f>'2013'!F67</f>
        <v>0</v>
      </c>
      <c r="Q436" s="288">
        <f>'2013'!G67</f>
        <v>0</v>
      </c>
      <c r="R436" s="288">
        <f>'2013'!H67</f>
        <v>0</v>
      </c>
      <c r="S436" s="288">
        <f>'2013'!I67</f>
        <v>0</v>
      </c>
      <c r="T436" s="288">
        <f>'2013'!J67</f>
        <v>0</v>
      </c>
      <c r="U436" s="288">
        <f>'2013'!K67</f>
        <v>0</v>
      </c>
      <c r="V436" s="288">
        <f>'2013'!L67</f>
        <v>0</v>
      </c>
      <c r="W436" s="288">
        <f>'2013'!M67</f>
        <v>0</v>
      </c>
      <c r="X436" s="288">
        <f>'2013'!N67</f>
        <v>0</v>
      </c>
      <c r="Y436" s="288">
        <f>'2013'!O67</f>
        <v>0</v>
      </c>
      <c r="Z436" s="288">
        <f>'2013'!P67</f>
        <v>0</v>
      </c>
      <c r="AA436" s="288">
        <f>'2013'!Q67</f>
        <v>0</v>
      </c>
      <c r="AB436" s="288">
        <f>'2013'!R67</f>
        <v>0</v>
      </c>
      <c r="AC436" s="288">
        <f>'2013'!S67</f>
        <v>0</v>
      </c>
      <c r="AD436" s="288">
        <f>'2013'!T67</f>
        <v>0</v>
      </c>
      <c r="AF436" s="288">
        <f t="shared" si="6"/>
        <v>1</v>
      </c>
    </row>
    <row r="437" spans="3:32" ht="30">
      <c r="C437" s="229" t="str">
        <f>'2013'!$B$3</f>
        <v>Georgia</v>
      </c>
      <c r="D437" s="229">
        <f>'Cover sheet'!$D$24</f>
        <v>2013</v>
      </c>
      <c r="E437" s="229">
        <f>'2013'!$B$4</f>
        <v>0</v>
      </c>
      <c r="F437" s="229">
        <f>'2013'!$B$7</f>
        <v>0</v>
      </c>
      <c r="G437" s="229">
        <f>'2013'!$B$8</f>
        <v>0</v>
      </c>
      <c r="H437" s="230">
        <f>'2013'!$B$9</f>
        <v>0</v>
      </c>
      <c r="I437" s="229">
        <f>'2013'!$B$10</f>
        <v>0</v>
      </c>
      <c r="K437" s="293" t="s">
        <v>841</v>
      </c>
      <c r="L437" s="241" t="s">
        <v>893</v>
      </c>
      <c r="M437" s="288">
        <f>'2013'!C68</f>
        <v>0</v>
      </c>
      <c r="N437" s="288">
        <f>'2013'!D68</f>
        <v>0</v>
      </c>
      <c r="O437" s="288">
        <f>'2013'!E68</f>
        <v>0</v>
      </c>
      <c r="P437" s="288">
        <f>'2013'!F68</f>
        <v>0</v>
      </c>
      <c r="Q437" s="288">
        <f>'2013'!G68</f>
        <v>0</v>
      </c>
      <c r="R437" s="288">
        <f>'2013'!H68</f>
        <v>0</v>
      </c>
      <c r="S437" s="288">
        <f>'2013'!I68</f>
        <v>0</v>
      </c>
      <c r="T437" s="288">
        <f>'2013'!J68</f>
        <v>0</v>
      </c>
      <c r="U437" s="288">
        <f>'2013'!K68</f>
        <v>0</v>
      </c>
      <c r="V437" s="288">
        <f>'2013'!L68</f>
        <v>0</v>
      </c>
      <c r="W437" s="288">
        <f>'2013'!M68</f>
        <v>0</v>
      </c>
      <c r="X437" s="288">
        <f>'2013'!N68</f>
        <v>0</v>
      </c>
      <c r="Y437" s="288">
        <f>'2013'!O68</f>
        <v>0</v>
      </c>
      <c r="Z437" s="288">
        <f>'2013'!P68</f>
        <v>0</v>
      </c>
      <c r="AA437" s="288">
        <f>'2013'!Q68</f>
        <v>0</v>
      </c>
      <c r="AB437" s="288">
        <f>'2013'!R68</f>
        <v>0</v>
      </c>
      <c r="AC437" s="288">
        <f>'2013'!S68</f>
        <v>0</v>
      </c>
      <c r="AD437" s="288">
        <f>'2013'!T68</f>
        <v>0</v>
      </c>
      <c r="AF437" s="288">
        <f t="shared" si="6"/>
        <v>1</v>
      </c>
    </row>
    <row r="438" spans="3:32" ht="45">
      <c r="C438" s="229" t="str">
        <f>'2013'!$B$3</f>
        <v>Georgia</v>
      </c>
      <c r="D438" s="229">
        <f>'Cover sheet'!$D$24</f>
        <v>2013</v>
      </c>
      <c r="E438" s="229">
        <f>'2013'!$B$4</f>
        <v>0</v>
      </c>
      <c r="F438" s="229">
        <f>'2013'!$B$7</f>
        <v>0</v>
      </c>
      <c r="G438" s="229">
        <f>'2013'!$B$8</f>
        <v>0</v>
      </c>
      <c r="H438" s="230">
        <f>'2013'!$B$9</f>
        <v>0</v>
      </c>
      <c r="I438" s="229">
        <f>'2013'!$B$10</f>
        <v>0</v>
      </c>
      <c r="K438" s="293" t="s">
        <v>897</v>
      </c>
      <c r="L438" s="241" t="s">
        <v>894</v>
      </c>
      <c r="M438" s="288">
        <f>'2013'!C69</f>
        <v>0</v>
      </c>
      <c r="N438" s="288">
        <f>'2013'!D69</f>
        <v>0</v>
      </c>
      <c r="O438" s="288">
        <f>'2013'!E69</f>
        <v>0</v>
      </c>
      <c r="P438" s="288">
        <f>'2013'!F69</f>
        <v>0</v>
      </c>
      <c r="Q438" s="288">
        <f>'2013'!G69</f>
        <v>0</v>
      </c>
      <c r="R438" s="288">
        <f>'2013'!H69</f>
        <v>0</v>
      </c>
      <c r="S438" s="288">
        <f>'2013'!I69</f>
        <v>0</v>
      </c>
      <c r="T438" s="288">
        <f>'2013'!J69</f>
        <v>0</v>
      </c>
      <c r="U438" s="288">
        <f>'2013'!K69</f>
        <v>0</v>
      </c>
      <c r="V438" s="288">
        <f>'2013'!L69</f>
        <v>0</v>
      </c>
      <c r="W438" s="288">
        <f>'2013'!M69</f>
        <v>0</v>
      </c>
      <c r="X438" s="288">
        <f>'2013'!N69</f>
        <v>0</v>
      </c>
      <c r="Y438" s="288">
        <f>'2013'!O69</f>
        <v>0</v>
      </c>
      <c r="Z438" s="288">
        <f>'2013'!P69</f>
        <v>0</v>
      </c>
      <c r="AA438" s="288">
        <f>'2013'!Q69</f>
        <v>0</v>
      </c>
      <c r="AB438" s="288">
        <f>'2013'!R69</f>
        <v>0</v>
      </c>
      <c r="AC438" s="288">
        <f>'2013'!S69</f>
        <v>0</v>
      </c>
      <c r="AD438" s="288">
        <f>'2013'!T69</f>
        <v>0</v>
      </c>
      <c r="AF438" s="288">
        <f t="shared" si="6"/>
        <v>1</v>
      </c>
    </row>
    <row r="439" spans="3:32" ht="30">
      <c r="C439" s="229" t="str">
        <f>'2013'!$B$3</f>
        <v>Georgia</v>
      </c>
      <c r="D439" s="229">
        <f>'Cover sheet'!$D$24</f>
        <v>2013</v>
      </c>
      <c r="E439" s="229">
        <f>'2013'!$B$4</f>
        <v>0</v>
      </c>
      <c r="F439" s="229">
        <f>'2013'!$B$7</f>
        <v>0</v>
      </c>
      <c r="G439" s="229">
        <f>'2013'!$B$8</f>
        <v>0</v>
      </c>
      <c r="H439" s="230">
        <f>'2013'!$B$9</f>
        <v>0</v>
      </c>
      <c r="I439" s="229">
        <f>'2013'!$B$10</f>
        <v>0</v>
      </c>
      <c r="K439" s="293" t="s">
        <v>842</v>
      </c>
      <c r="L439" s="241" t="s">
        <v>895</v>
      </c>
      <c r="M439" s="288">
        <f>'2013'!C70</f>
        <v>0</v>
      </c>
      <c r="N439" s="288">
        <f>'2013'!D70</f>
        <v>0</v>
      </c>
      <c r="O439" s="288">
        <f>'2013'!E70</f>
        <v>0</v>
      </c>
      <c r="P439" s="288">
        <f>'2013'!F70</f>
        <v>0</v>
      </c>
      <c r="Q439" s="288">
        <f>'2013'!G70</f>
        <v>0</v>
      </c>
      <c r="R439" s="288">
        <f>'2013'!H70</f>
        <v>0</v>
      </c>
      <c r="S439" s="288">
        <f>'2013'!I70</f>
        <v>0</v>
      </c>
      <c r="T439" s="288">
        <f>'2013'!J70</f>
        <v>0</v>
      </c>
      <c r="U439" s="288">
        <f>'2013'!K70</f>
        <v>0</v>
      </c>
      <c r="V439" s="288">
        <f>'2013'!L70</f>
        <v>0</v>
      </c>
      <c r="W439" s="288">
        <f>'2013'!M70</f>
        <v>0</v>
      </c>
      <c r="X439" s="288">
        <f>'2013'!N70</f>
        <v>0</v>
      </c>
      <c r="Y439" s="288">
        <f>'2013'!O70</f>
        <v>0</v>
      </c>
      <c r="Z439" s="288">
        <f>'2013'!P70</f>
        <v>0</v>
      </c>
      <c r="AA439" s="288">
        <f>'2013'!Q70</f>
        <v>0</v>
      </c>
      <c r="AB439" s="288">
        <f>'2013'!R70</f>
        <v>0</v>
      </c>
      <c r="AC439" s="288">
        <f>'2013'!S70</f>
        <v>0</v>
      </c>
      <c r="AD439" s="288">
        <f>'2013'!T70</f>
        <v>0</v>
      </c>
      <c r="AF439" s="288">
        <f t="shared" si="6"/>
        <v>1</v>
      </c>
    </row>
    <row r="440" spans="3:32" ht="30">
      <c r="C440" s="229" t="str">
        <f>'2013'!$B$3</f>
        <v>Georgia</v>
      </c>
      <c r="D440" s="229">
        <f>'Cover sheet'!$D$24</f>
        <v>2013</v>
      </c>
      <c r="E440" s="229">
        <f>'2013'!$B$4</f>
        <v>0</v>
      </c>
      <c r="F440" s="229">
        <f>'2013'!$B$7</f>
        <v>0</v>
      </c>
      <c r="G440" s="229">
        <f>'2013'!$B$8</f>
        <v>0</v>
      </c>
      <c r="H440" s="230">
        <f>'2013'!$B$9</f>
        <v>0</v>
      </c>
      <c r="I440" s="229">
        <f>'2013'!$B$10</f>
        <v>0</v>
      </c>
      <c r="K440" s="293" t="s">
        <v>843</v>
      </c>
      <c r="L440" s="241" t="s">
        <v>896</v>
      </c>
      <c r="M440" s="288">
        <f>'2013'!C71</f>
        <v>0</v>
      </c>
      <c r="N440" s="288">
        <f>'2013'!D71</f>
        <v>0</v>
      </c>
      <c r="O440" s="288">
        <f>'2013'!E71</f>
        <v>0</v>
      </c>
      <c r="P440" s="288">
        <f>'2013'!F71</f>
        <v>0</v>
      </c>
      <c r="Q440" s="288">
        <f>'2013'!G71</f>
        <v>0</v>
      </c>
      <c r="R440" s="288">
        <f>'2013'!H71</f>
        <v>0</v>
      </c>
      <c r="S440" s="288">
        <f>'2013'!I71</f>
        <v>0</v>
      </c>
      <c r="T440" s="288">
        <f>'2013'!J71</f>
        <v>0</v>
      </c>
      <c r="U440" s="288">
        <f>'2013'!K71</f>
        <v>0</v>
      </c>
      <c r="V440" s="288">
        <f>'2013'!L71</f>
        <v>0</v>
      </c>
      <c r="W440" s="288">
        <f>'2013'!M71</f>
        <v>0</v>
      </c>
      <c r="X440" s="288">
        <f>'2013'!N71</f>
        <v>0</v>
      </c>
      <c r="Y440" s="288">
        <f>'2013'!O71</f>
        <v>0</v>
      </c>
      <c r="Z440" s="288">
        <f>'2013'!P71</f>
        <v>0</v>
      </c>
      <c r="AA440" s="288">
        <f>'2013'!Q71</f>
        <v>0</v>
      </c>
      <c r="AB440" s="288">
        <f>'2013'!R71</f>
        <v>0</v>
      </c>
      <c r="AC440" s="288">
        <f>'2013'!S71</f>
        <v>0</v>
      </c>
      <c r="AD440" s="288">
        <f>'2013'!T71</f>
        <v>0</v>
      </c>
      <c r="AF440" s="288">
        <f t="shared" si="6"/>
        <v>1</v>
      </c>
    </row>
    <row r="441" spans="3:32" ht="90">
      <c r="C441" s="229" t="str">
        <f>'2013'!$B$3</f>
        <v>Georgia</v>
      </c>
      <c r="D441" s="229">
        <f>'Cover sheet'!$D$24</f>
        <v>2013</v>
      </c>
      <c r="E441" s="229">
        <f>'2013'!$B$4</f>
        <v>0</v>
      </c>
      <c r="F441" s="229">
        <f>'2013'!$B$7</f>
        <v>0</v>
      </c>
      <c r="G441" s="229">
        <f>'2013'!$B$8</f>
        <v>0</v>
      </c>
      <c r="H441" s="230">
        <f>'2013'!$B$9</f>
        <v>0</v>
      </c>
      <c r="I441" s="229">
        <f>'2013'!$B$10</f>
        <v>0</v>
      </c>
      <c r="K441" s="298" t="s">
        <v>1226</v>
      </c>
      <c r="L441" s="241">
        <v>3.6</v>
      </c>
      <c r="M441" s="288">
        <f>'2013'!C72</f>
        <v>0</v>
      </c>
      <c r="N441" s="288">
        <f>'2013'!D72</f>
        <v>0</v>
      </c>
      <c r="O441" s="288">
        <f>'2013'!E72</f>
        <v>0</v>
      </c>
      <c r="P441" s="288">
        <f>'2013'!F72</f>
        <v>0</v>
      </c>
      <c r="Q441" s="288">
        <f>'2013'!G72</f>
        <v>0</v>
      </c>
      <c r="R441" s="288">
        <f>'2013'!H72</f>
        <v>0</v>
      </c>
      <c r="S441" s="288">
        <f>'2013'!I72</f>
        <v>0</v>
      </c>
      <c r="T441" s="288">
        <f>'2013'!J72</f>
        <v>0</v>
      </c>
      <c r="U441" s="288">
        <f>'2013'!K72</f>
        <v>0</v>
      </c>
      <c r="V441" s="288">
        <f>'2013'!L72</f>
        <v>0</v>
      </c>
      <c r="W441" s="288">
        <f>'2013'!M72</f>
        <v>0</v>
      </c>
      <c r="X441" s="288">
        <f>'2013'!N72</f>
        <v>0</v>
      </c>
      <c r="Y441" s="288">
        <f>'2013'!O72</f>
        <v>0</v>
      </c>
      <c r="Z441" s="288">
        <f>'2013'!P72</f>
        <v>0</v>
      </c>
      <c r="AA441" s="288">
        <f>'2013'!Q72</f>
        <v>0</v>
      </c>
      <c r="AB441" s="288">
        <f>'2013'!R72</f>
        <v>0</v>
      </c>
      <c r="AC441" s="288">
        <f>'2013'!S72</f>
        <v>0</v>
      </c>
      <c r="AD441" s="288">
        <f>'2013'!T72</f>
        <v>0</v>
      </c>
      <c r="AF441" s="288">
        <f t="shared" si="6"/>
        <v>1</v>
      </c>
    </row>
    <row r="442" spans="3:32" ht="30">
      <c r="C442" s="229" t="str">
        <f>'2013'!$B$3</f>
        <v>Georgia</v>
      </c>
      <c r="D442" s="229">
        <f>'Cover sheet'!$D$24</f>
        <v>2013</v>
      </c>
      <c r="E442" s="229">
        <f>'2013'!$B$4</f>
        <v>0</v>
      </c>
      <c r="F442" s="229">
        <f>'2013'!$B$7</f>
        <v>0</v>
      </c>
      <c r="G442" s="229">
        <f>'2013'!$B$8</f>
        <v>0</v>
      </c>
      <c r="H442" s="230">
        <f>'2013'!$B$9</f>
        <v>0</v>
      </c>
      <c r="I442" s="229">
        <f>'2013'!$B$10</f>
        <v>0</v>
      </c>
      <c r="K442" s="293" t="s">
        <v>841</v>
      </c>
      <c r="L442" s="241" t="s">
        <v>898</v>
      </c>
      <c r="M442" s="288">
        <f>'2013'!C73</f>
        <v>0</v>
      </c>
      <c r="N442" s="288">
        <f>'2013'!D73</f>
        <v>0</v>
      </c>
      <c r="O442" s="288">
        <f>'2013'!E73</f>
        <v>0</v>
      </c>
      <c r="P442" s="288">
        <f>'2013'!F73</f>
        <v>0</v>
      </c>
      <c r="Q442" s="288">
        <f>'2013'!G73</f>
        <v>0</v>
      </c>
      <c r="R442" s="288">
        <f>'2013'!H73</f>
        <v>0</v>
      </c>
      <c r="S442" s="288">
        <f>'2013'!I73</f>
        <v>0</v>
      </c>
      <c r="T442" s="288">
        <f>'2013'!J73</f>
        <v>0</v>
      </c>
      <c r="U442" s="288">
        <f>'2013'!K73</f>
        <v>0</v>
      </c>
      <c r="V442" s="288">
        <f>'2013'!L73</f>
        <v>0</v>
      </c>
      <c r="W442" s="288">
        <f>'2013'!M73</f>
        <v>0</v>
      </c>
      <c r="X442" s="288">
        <f>'2013'!N73</f>
        <v>0</v>
      </c>
      <c r="Y442" s="288">
        <f>'2013'!O73</f>
        <v>0</v>
      </c>
      <c r="Z442" s="288">
        <f>'2013'!P73</f>
        <v>0</v>
      </c>
      <c r="AA442" s="288">
        <f>'2013'!Q73</f>
        <v>0</v>
      </c>
      <c r="AB442" s="288">
        <f>'2013'!R73</f>
        <v>0</v>
      </c>
      <c r="AC442" s="288">
        <f>'2013'!S73</f>
        <v>0</v>
      </c>
      <c r="AD442" s="288">
        <f>'2013'!T73</f>
        <v>0</v>
      </c>
      <c r="AF442" s="288">
        <f t="shared" si="6"/>
        <v>1</v>
      </c>
    </row>
    <row r="443" spans="3:32" ht="45">
      <c r="C443" s="229" t="str">
        <f>'2013'!$B$3</f>
        <v>Georgia</v>
      </c>
      <c r="D443" s="229">
        <f>'Cover sheet'!$D$24</f>
        <v>2013</v>
      </c>
      <c r="E443" s="229">
        <f>'2013'!$B$4</f>
        <v>0</v>
      </c>
      <c r="F443" s="229">
        <f>'2013'!$B$7</f>
        <v>0</v>
      </c>
      <c r="G443" s="229">
        <f>'2013'!$B$8</f>
        <v>0</v>
      </c>
      <c r="H443" s="230">
        <f>'2013'!$B$9</f>
        <v>0</v>
      </c>
      <c r="I443" s="229">
        <f>'2013'!$B$10</f>
        <v>0</v>
      </c>
      <c r="K443" s="293" t="s">
        <v>897</v>
      </c>
      <c r="L443" s="241" t="s">
        <v>899</v>
      </c>
      <c r="M443" s="288">
        <f>'2013'!C74</f>
        <v>0</v>
      </c>
      <c r="N443" s="288">
        <f>'2013'!D74</f>
        <v>0</v>
      </c>
      <c r="O443" s="288">
        <f>'2013'!E74</f>
        <v>0</v>
      </c>
      <c r="P443" s="288">
        <f>'2013'!F74</f>
        <v>0</v>
      </c>
      <c r="Q443" s="288">
        <f>'2013'!G74</f>
        <v>0</v>
      </c>
      <c r="R443" s="288">
        <f>'2013'!H74</f>
        <v>0</v>
      </c>
      <c r="S443" s="288">
        <f>'2013'!I74</f>
        <v>0</v>
      </c>
      <c r="T443" s="288">
        <f>'2013'!J74</f>
        <v>0</v>
      </c>
      <c r="U443" s="288">
        <f>'2013'!K74</f>
        <v>0</v>
      </c>
      <c r="V443" s="288">
        <f>'2013'!L74</f>
        <v>0</v>
      </c>
      <c r="W443" s="288">
        <f>'2013'!M74</f>
        <v>0</v>
      </c>
      <c r="X443" s="288">
        <f>'2013'!N74</f>
        <v>0</v>
      </c>
      <c r="Y443" s="288">
        <f>'2013'!O74</f>
        <v>0</v>
      </c>
      <c r="Z443" s="288">
        <f>'2013'!P74</f>
        <v>0</v>
      </c>
      <c r="AA443" s="288">
        <f>'2013'!Q74</f>
        <v>0</v>
      </c>
      <c r="AB443" s="288">
        <f>'2013'!R74</f>
        <v>0</v>
      </c>
      <c r="AC443" s="288">
        <f>'2013'!S74</f>
        <v>0</v>
      </c>
      <c r="AD443" s="288">
        <f>'2013'!T74</f>
        <v>0</v>
      </c>
      <c r="AF443" s="288">
        <f t="shared" si="6"/>
        <v>1</v>
      </c>
    </row>
    <row r="444" spans="3:32" ht="30">
      <c r="C444" s="229" t="str">
        <f>'2013'!$B$3</f>
        <v>Georgia</v>
      </c>
      <c r="D444" s="229">
        <f>'Cover sheet'!$D$24</f>
        <v>2013</v>
      </c>
      <c r="E444" s="229">
        <f>'2013'!$B$4</f>
        <v>0</v>
      </c>
      <c r="F444" s="229">
        <f>'2013'!$B$7</f>
        <v>0</v>
      </c>
      <c r="G444" s="229">
        <f>'2013'!$B$8</f>
        <v>0</v>
      </c>
      <c r="H444" s="230">
        <f>'2013'!$B$9</f>
        <v>0</v>
      </c>
      <c r="I444" s="229">
        <f>'2013'!$B$10</f>
        <v>0</v>
      </c>
      <c r="K444" s="293" t="s">
        <v>842</v>
      </c>
      <c r="L444" s="241" t="s">
        <v>900</v>
      </c>
      <c r="M444" s="288">
        <f>'2013'!C75</f>
        <v>0</v>
      </c>
      <c r="N444" s="288">
        <f>'2013'!D75</f>
        <v>0</v>
      </c>
      <c r="O444" s="288">
        <f>'2013'!E75</f>
        <v>0</v>
      </c>
      <c r="P444" s="288">
        <f>'2013'!F75</f>
        <v>0</v>
      </c>
      <c r="Q444" s="288">
        <f>'2013'!G75</f>
        <v>0</v>
      </c>
      <c r="R444" s="288">
        <f>'2013'!H75</f>
        <v>0</v>
      </c>
      <c r="S444" s="288">
        <f>'2013'!I75</f>
        <v>0</v>
      </c>
      <c r="T444" s="288">
        <f>'2013'!J75</f>
        <v>0</v>
      </c>
      <c r="U444" s="288">
        <f>'2013'!K75</f>
        <v>0</v>
      </c>
      <c r="V444" s="288">
        <f>'2013'!L75</f>
        <v>0</v>
      </c>
      <c r="W444" s="288">
        <f>'2013'!M75</f>
        <v>0</v>
      </c>
      <c r="X444" s="288">
        <f>'2013'!N75</f>
        <v>0</v>
      </c>
      <c r="Y444" s="288">
        <f>'2013'!O75</f>
        <v>0</v>
      </c>
      <c r="Z444" s="288">
        <f>'2013'!P75</f>
        <v>0</v>
      </c>
      <c r="AA444" s="288">
        <f>'2013'!Q75</f>
        <v>0</v>
      </c>
      <c r="AB444" s="288">
        <f>'2013'!R75</f>
        <v>0</v>
      </c>
      <c r="AC444" s="288">
        <f>'2013'!S75</f>
        <v>0</v>
      </c>
      <c r="AD444" s="288">
        <f>'2013'!T75</f>
        <v>0</v>
      </c>
      <c r="AF444" s="288">
        <f t="shared" si="6"/>
        <v>1</v>
      </c>
    </row>
    <row r="445" spans="3:32" ht="30">
      <c r="C445" s="229" t="str">
        <f>'2013'!$B$3</f>
        <v>Georgia</v>
      </c>
      <c r="D445" s="229">
        <f>'Cover sheet'!$D$24</f>
        <v>2013</v>
      </c>
      <c r="E445" s="229">
        <f>'2013'!$B$4</f>
        <v>0</v>
      </c>
      <c r="F445" s="229">
        <f>'2013'!$B$7</f>
        <v>0</v>
      </c>
      <c r="G445" s="229">
        <f>'2013'!$B$8</f>
        <v>0</v>
      </c>
      <c r="H445" s="230">
        <f>'2013'!$B$9</f>
        <v>0</v>
      </c>
      <c r="I445" s="229">
        <f>'2013'!$B$10</f>
        <v>0</v>
      </c>
      <c r="K445" s="293" t="s">
        <v>843</v>
      </c>
      <c r="L445" s="241" t="s">
        <v>901</v>
      </c>
      <c r="M445" s="288">
        <f>'2013'!C76</f>
        <v>0</v>
      </c>
      <c r="N445" s="288">
        <f>'2013'!D76</f>
        <v>0</v>
      </c>
      <c r="O445" s="288">
        <f>'2013'!E76</f>
        <v>0</v>
      </c>
      <c r="P445" s="288">
        <f>'2013'!F76</f>
        <v>0</v>
      </c>
      <c r="Q445" s="288">
        <f>'2013'!G76</f>
        <v>0</v>
      </c>
      <c r="R445" s="288">
        <f>'2013'!H76</f>
        <v>0</v>
      </c>
      <c r="S445" s="288">
        <f>'2013'!I76</f>
        <v>0</v>
      </c>
      <c r="T445" s="288">
        <f>'2013'!J76</f>
        <v>0</v>
      </c>
      <c r="U445" s="288">
        <f>'2013'!K76</f>
        <v>0</v>
      </c>
      <c r="V445" s="288">
        <f>'2013'!L76</f>
        <v>0</v>
      </c>
      <c r="W445" s="288">
        <f>'2013'!M76</f>
        <v>0</v>
      </c>
      <c r="X445" s="288">
        <f>'2013'!N76</f>
        <v>0</v>
      </c>
      <c r="Y445" s="288">
        <f>'2013'!O76</f>
        <v>0</v>
      </c>
      <c r="Z445" s="288">
        <f>'2013'!P76</f>
        <v>0</v>
      </c>
      <c r="AA445" s="288">
        <f>'2013'!Q76</f>
        <v>0</v>
      </c>
      <c r="AB445" s="288">
        <f>'2013'!R76</f>
        <v>0</v>
      </c>
      <c r="AC445" s="288">
        <f>'2013'!S76</f>
        <v>0</v>
      </c>
      <c r="AD445" s="288">
        <f>'2013'!T76</f>
        <v>0</v>
      </c>
      <c r="AF445" s="288">
        <f t="shared" si="6"/>
        <v>1</v>
      </c>
    </row>
    <row r="446" spans="3:32" ht="105">
      <c r="C446" s="229" t="str">
        <f>'2013'!$B$3</f>
        <v>Georgia</v>
      </c>
      <c r="D446" s="229">
        <f>'Cover sheet'!$D$24</f>
        <v>2013</v>
      </c>
      <c r="E446" s="229">
        <f>'2013'!$B$4</f>
        <v>0</v>
      </c>
      <c r="F446" s="229">
        <f>'2013'!$B$7</f>
        <v>0</v>
      </c>
      <c r="G446" s="229">
        <f>'2013'!$B$8</f>
        <v>0</v>
      </c>
      <c r="H446" s="230">
        <f>'2013'!$B$9</f>
        <v>0</v>
      </c>
      <c r="I446" s="229">
        <f>'2013'!$B$10</f>
        <v>0</v>
      </c>
      <c r="K446" s="298" t="s">
        <v>751</v>
      </c>
      <c r="L446" s="241">
        <v>3.7</v>
      </c>
      <c r="M446" s="288">
        <f>'2013'!C77</f>
        <v>0</v>
      </c>
      <c r="N446" s="288">
        <f>'2013'!D77</f>
        <v>0</v>
      </c>
      <c r="O446" s="288">
        <f>'2013'!E77</f>
        <v>0</v>
      </c>
      <c r="P446" s="288">
        <f>'2013'!F77</f>
        <v>0</v>
      </c>
      <c r="Q446" s="288">
        <f>'2013'!G77</f>
        <v>0</v>
      </c>
      <c r="R446" s="288">
        <f>'2013'!H77</f>
        <v>0</v>
      </c>
      <c r="S446" s="288">
        <f>'2013'!I77</f>
        <v>0</v>
      </c>
      <c r="T446" s="288">
        <f>'2013'!J77</f>
        <v>0</v>
      </c>
      <c r="U446" s="288">
        <f>'2013'!K77</f>
        <v>0</v>
      </c>
      <c r="V446" s="288">
        <f>'2013'!L77</f>
        <v>0</v>
      </c>
      <c r="W446" s="288">
        <f>'2013'!M77</f>
        <v>0</v>
      </c>
      <c r="X446" s="288">
        <f>'2013'!N77</f>
        <v>0</v>
      </c>
      <c r="Y446" s="288">
        <f>'2013'!O77</f>
        <v>0</v>
      </c>
      <c r="Z446" s="288">
        <f>'2013'!P77</f>
        <v>0</v>
      </c>
      <c r="AA446" s="288">
        <f>'2013'!Q77</f>
        <v>0</v>
      </c>
      <c r="AB446" s="288">
        <f>'2013'!R77</f>
        <v>0</v>
      </c>
      <c r="AC446" s="288">
        <f>'2013'!S77</f>
        <v>0</v>
      </c>
      <c r="AD446" s="288">
        <f>'2013'!T77</f>
        <v>0</v>
      </c>
      <c r="AF446" s="288">
        <f t="shared" si="6"/>
        <v>1</v>
      </c>
    </row>
    <row r="447" spans="3:32" ht="135">
      <c r="C447" s="229" t="str">
        <f>'2013'!$B$3</f>
        <v>Georgia</v>
      </c>
      <c r="D447" s="229">
        <f>'Cover sheet'!$D$24</f>
        <v>2013</v>
      </c>
      <c r="E447" s="229">
        <f>'2013'!$B$4</f>
        <v>0</v>
      </c>
      <c r="F447" s="229">
        <f>'2013'!$B$7</f>
        <v>0</v>
      </c>
      <c r="G447" s="229">
        <f>'2013'!$B$8</f>
        <v>0</v>
      </c>
      <c r="H447" s="230">
        <f>'2013'!$B$9</f>
        <v>0</v>
      </c>
      <c r="I447" s="229">
        <f>'2013'!$B$10</f>
        <v>0</v>
      </c>
      <c r="K447" s="293" t="s">
        <v>1231</v>
      </c>
      <c r="L447" s="241" t="s">
        <v>902</v>
      </c>
      <c r="M447" s="288">
        <f>'2013'!C78</f>
        <v>0</v>
      </c>
      <c r="N447" s="288">
        <f>'2013'!D78</f>
        <v>0</v>
      </c>
      <c r="O447" s="288">
        <f>'2013'!E78</f>
        <v>0</v>
      </c>
      <c r="P447" s="288">
        <f>'2013'!F78</f>
        <v>0</v>
      </c>
      <c r="Q447" s="288">
        <f>'2013'!G78</f>
        <v>0</v>
      </c>
      <c r="R447" s="288">
        <f>'2013'!H78</f>
        <v>0</v>
      </c>
      <c r="S447" s="288">
        <f>'2013'!I78</f>
        <v>0</v>
      </c>
      <c r="T447" s="288">
        <f>'2013'!J78</f>
        <v>0</v>
      </c>
      <c r="U447" s="288">
        <f>'2013'!K78</f>
        <v>0</v>
      </c>
      <c r="V447" s="288">
        <f>'2013'!L78</f>
        <v>0</v>
      </c>
      <c r="W447" s="288">
        <f>'2013'!M78</f>
        <v>0</v>
      </c>
      <c r="X447" s="288">
        <f>'2013'!N78</f>
        <v>0</v>
      </c>
      <c r="Y447" s="288">
        <f>'2013'!O78</f>
        <v>0</v>
      </c>
      <c r="Z447" s="288">
        <f>'2013'!P78</f>
        <v>0</v>
      </c>
      <c r="AA447" s="288">
        <f>'2013'!Q78</f>
        <v>0</v>
      </c>
      <c r="AB447" s="288">
        <f>'2013'!R78</f>
        <v>0</v>
      </c>
      <c r="AC447" s="288">
        <f>'2013'!S78</f>
        <v>0</v>
      </c>
      <c r="AD447" s="288">
        <f>'2013'!T78</f>
        <v>0</v>
      </c>
      <c r="AF447" s="288">
        <f t="shared" si="6"/>
        <v>1</v>
      </c>
    </row>
    <row r="448" spans="3:32" ht="30">
      <c r="C448" s="229" t="str">
        <f>'2013'!$B$3</f>
        <v>Georgia</v>
      </c>
      <c r="D448" s="229">
        <f>'Cover sheet'!$D$24</f>
        <v>2013</v>
      </c>
      <c r="E448" s="229">
        <f>'2013'!$B$4</f>
        <v>0</v>
      </c>
      <c r="F448" s="229">
        <f>'2013'!$B$7</f>
        <v>0</v>
      </c>
      <c r="G448" s="229">
        <f>'2013'!$B$8</f>
        <v>0</v>
      </c>
      <c r="H448" s="230">
        <f>'2013'!$B$9</f>
        <v>0</v>
      </c>
      <c r="I448" s="229">
        <f>'2013'!$B$10</f>
        <v>0</v>
      </c>
      <c r="K448" s="293" t="s">
        <v>905</v>
      </c>
      <c r="L448" s="241" t="s">
        <v>903</v>
      </c>
      <c r="M448" s="288">
        <f>'2013'!C79</f>
        <v>0</v>
      </c>
      <c r="N448" s="288">
        <f>'2013'!D79</f>
        <v>0</v>
      </c>
      <c r="O448" s="288">
        <f>'2013'!E79</f>
        <v>0</v>
      </c>
      <c r="P448" s="288">
        <f>'2013'!F79</f>
        <v>0</v>
      </c>
      <c r="Q448" s="288">
        <f>'2013'!G79</f>
        <v>0</v>
      </c>
      <c r="R448" s="288">
        <f>'2013'!H79</f>
        <v>0</v>
      </c>
      <c r="S448" s="288">
        <f>'2013'!I79</f>
        <v>0</v>
      </c>
      <c r="T448" s="288">
        <f>'2013'!J79</f>
        <v>0</v>
      </c>
      <c r="U448" s="288">
        <f>'2013'!K79</f>
        <v>0</v>
      </c>
      <c r="V448" s="288">
        <f>'2013'!L79</f>
        <v>0</v>
      </c>
      <c r="W448" s="288">
        <f>'2013'!M79</f>
        <v>0</v>
      </c>
      <c r="X448" s="288">
        <f>'2013'!N79</f>
        <v>0</v>
      </c>
      <c r="Y448" s="288">
        <f>'2013'!O79</f>
        <v>0</v>
      </c>
      <c r="Z448" s="288">
        <f>'2013'!P79</f>
        <v>0</v>
      </c>
      <c r="AA448" s="288">
        <f>'2013'!Q79</f>
        <v>0</v>
      </c>
      <c r="AB448" s="288">
        <f>'2013'!R79</f>
        <v>0</v>
      </c>
      <c r="AC448" s="288">
        <f>'2013'!S79</f>
        <v>0</v>
      </c>
      <c r="AD448" s="288">
        <f>'2013'!T79</f>
        <v>0</v>
      </c>
      <c r="AF448" s="288">
        <f t="shared" si="6"/>
        <v>1</v>
      </c>
    </row>
    <row r="449" spans="3:32" ht="30">
      <c r="C449" s="229" t="str">
        <f>'2013'!$B$3</f>
        <v>Georgia</v>
      </c>
      <c r="D449" s="229">
        <f>'Cover sheet'!$D$24</f>
        <v>2013</v>
      </c>
      <c r="E449" s="229">
        <f>'2013'!$B$4</f>
        <v>0</v>
      </c>
      <c r="F449" s="229">
        <f>'2013'!$B$7</f>
        <v>0</v>
      </c>
      <c r="G449" s="229">
        <f>'2013'!$B$8</f>
        <v>0</v>
      </c>
      <c r="H449" s="230">
        <f>'2013'!$B$9</f>
        <v>0</v>
      </c>
      <c r="I449" s="229">
        <f>'2013'!$B$10</f>
        <v>0</v>
      </c>
      <c r="K449" s="293" t="s">
        <v>841</v>
      </c>
      <c r="L449" s="241" t="s">
        <v>904</v>
      </c>
      <c r="M449" s="288">
        <f>'2013'!C80</f>
        <v>0</v>
      </c>
      <c r="N449" s="288">
        <f>'2013'!D80</f>
        <v>0</v>
      </c>
      <c r="O449" s="288">
        <f>'2013'!E80</f>
        <v>0</v>
      </c>
      <c r="P449" s="288">
        <f>'2013'!F80</f>
        <v>0</v>
      </c>
      <c r="Q449" s="288">
        <f>'2013'!G80</f>
        <v>0</v>
      </c>
      <c r="R449" s="288">
        <f>'2013'!H80</f>
        <v>0</v>
      </c>
      <c r="S449" s="288">
        <f>'2013'!I80</f>
        <v>0</v>
      </c>
      <c r="T449" s="288">
        <f>'2013'!J80</f>
        <v>0</v>
      </c>
      <c r="U449" s="288">
        <f>'2013'!K80</f>
        <v>0</v>
      </c>
      <c r="V449" s="288">
        <f>'2013'!L80</f>
        <v>0</v>
      </c>
      <c r="W449" s="288">
        <f>'2013'!M80</f>
        <v>0</v>
      </c>
      <c r="X449" s="288">
        <f>'2013'!N80</f>
        <v>0</v>
      </c>
      <c r="Y449" s="288">
        <f>'2013'!O80</f>
        <v>0</v>
      </c>
      <c r="Z449" s="288">
        <f>'2013'!P80</f>
        <v>0</v>
      </c>
      <c r="AA449" s="288">
        <f>'2013'!Q80</f>
        <v>0</v>
      </c>
      <c r="AB449" s="288">
        <f>'2013'!R80</f>
        <v>0</v>
      </c>
      <c r="AC449" s="288">
        <f>'2013'!S80</f>
        <v>0</v>
      </c>
      <c r="AD449" s="288">
        <f>'2013'!T80</f>
        <v>0</v>
      </c>
      <c r="AF449" s="288">
        <f t="shared" si="6"/>
        <v>1</v>
      </c>
    </row>
    <row r="450" spans="3:32" ht="45">
      <c r="C450" s="229" t="str">
        <f>'2013'!$B$3</f>
        <v>Georgia</v>
      </c>
      <c r="D450" s="229">
        <f>'Cover sheet'!$D$24</f>
        <v>2013</v>
      </c>
      <c r="E450" s="229">
        <f>'2013'!$B$4</f>
        <v>0</v>
      </c>
      <c r="F450" s="229">
        <f>'2013'!$B$7</f>
        <v>0</v>
      </c>
      <c r="G450" s="229">
        <f>'2013'!$B$8</f>
        <v>0</v>
      </c>
      <c r="H450" s="230">
        <f>'2013'!$B$9</f>
        <v>0</v>
      </c>
      <c r="I450" s="229">
        <f>'2013'!$B$10</f>
        <v>0</v>
      </c>
      <c r="K450" s="293" t="s">
        <v>897</v>
      </c>
      <c r="L450" s="241" t="s">
        <v>906</v>
      </c>
      <c r="M450" s="288">
        <f>'2013'!C81</f>
        <v>0</v>
      </c>
      <c r="N450" s="288">
        <f>'2013'!D81</f>
        <v>0</v>
      </c>
      <c r="O450" s="288">
        <f>'2013'!E81</f>
        <v>0</v>
      </c>
      <c r="P450" s="288">
        <f>'2013'!F81</f>
        <v>0</v>
      </c>
      <c r="Q450" s="288">
        <f>'2013'!G81</f>
        <v>0</v>
      </c>
      <c r="R450" s="288">
        <f>'2013'!H81</f>
        <v>0</v>
      </c>
      <c r="S450" s="288">
        <f>'2013'!I81</f>
        <v>0</v>
      </c>
      <c r="T450" s="288">
        <f>'2013'!J81</f>
        <v>0</v>
      </c>
      <c r="U450" s="288">
        <f>'2013'!K81</f>
        <v>0</v>
      </c>
      <c r="V450" s="288">
        <f>'2013'!L81</f>
        <v>0</v>
      </c>
      <c r="W450" s="288">
        <f>'2013'!M81</f>
        <v>0</v>
      </c>
      <c r="X450" s="288">
        <f>'2013'!N81</f>
        <v>0</v>
      </c>
      <c r="Y450" s="288">
        <f>'2013'!O81</f>
        <v>0</v>
      </c>
      <c r="Z450" s="288">
        <f>'2013'!P81</f>
        <v>0</v>
      </c>
      <c r="AA450" s="288">
        <f>'2013'!Q81</f>
        <v>0</v>
      </c>
      <c r="AB450" s="288">
        <f>'2013'!R81</f>
        <v>0</v>
      </c>
      <c r="AC450" s="288">
        <f>'2013'!S81</f>
        <v>0</v>
      </c>
      <c r="AD450" s="288">
        <f>'2013'!T81</f>
        <v>0</v>
      </c>
      <c r="AF450" s="288">
        <f t="shared" si="6"/>
        <v>1</v>
      </c>
    </row>
    <row r="451" spans="3:32" ht="30">
      <c r="C451" s="229" t="str">
        <f>'2013'!$B$3</f>
        <v>Georgia</v>
      </c>
      <c r="D451" s="229">
        <f>'Cover sheet'!$D$24</f>
        <v>2013</v>
      </c>
      <c r="E451" s="229">
        <f>'2013'!$B$4</f>
        <v>0</v>
      </c>
      <c r="F451" s="229">
        <f>'2013'!$B$7</f>
        <v>0</v>
      </c>
      <c r="G451" s="229">
        <f>'2013'!$B$8</f>
        <v>0</v>
      </c>
      <c r="H451" s="230">
        <f>'2013'!$B$9</f>
        <v>0</v>
      </c>
      <c r="I451" s="229">
        <f>'2013'!$B$10</f>
        <v>0</v>
      </c>
      <c r="K451" s="293" t="s">
        <v>842</v>
      </c>
      <c r="L451" s="241" t="s">
        <v>907</v>
      </c>
      <c r="M451" s="288">
        <f>'2013'!C82</f>
        <v>0</v>
      </c>
      <c r="N451" s="288">
        <f>'2013'!D82</f>
        <v>0</v>
      </c>
      <c r="O451" s="288">
        <f>'2013'!E82</f>
        <v>0</v>
      </c>
      <c r="P451" s="288">
        <f>'2013'!F82</f>
        <v>0</v>
      </c>
      <c r="Q451" s="288">
        <f>'2013'!G82</f>
        <v>0</v>
      </c>
      <c r="R451" s="288">
        <f>'2013'!H82</f>
        <v>0</v>
      </c>
      <c r="S451" s="288">
        <f>'2013'!I82</f>
        <v>0</v>
      </c>
      <c r="T451" s="288">
        <f>'2013'!J82</f>
        <v>0</v>
      </c>
      <c r="U451" s="288">
        <f>'2013'!K82</f>
        <v>0</v>
      </c>
      <c r="V451" s="288">
        <f>'2013'!L82</f>
        <v>0</v>
      </c>
      <c r="W451" s="288">
        <f>'2013'!M82</f>
        <v>0</v>
      </c>
      <c r="X451" s="288">
        <f>'2013'!N82</f>
        <v>0</v>
      </c>
      <c r="Y451" s="288">
        <f>'2013'!O82</f>
        <v>0</v>
      </c>
      <c r="Z451" s="288">
        <f>'2013'!P82</f>
        <v>0</v>
      </c>
      <c r="AA451" s="288">
        <f>'2013'!Q82</f>
        <v>0</v>
      </c>
      <c r="AB451" s="288">
        <f>'2013'!R82</f>
        <v>0</v>
      </c>
      <c r="AC451" s="288">
        <f>'2013'!S82</f>
        <v>0</v>
      </c>
      <c r="AD451" s="288">
        <f>'2013'!T82</f>
        <v>0</v>
      </c>
      <c r="AF451" s="288">
        <f t="shared" si="6"/>
        <v>1</v>
      </c>
    </row>
    <row r="452" spans="3:32" ht="30">
      <c r="C452" s="229" t="str">
        <f>'2013'!$B$3</f>
        <v>Georgia</v>
      </c>
      <c r="D452" s="229">
        <f>'Cover sheet'!$D$24</f>
        <v>2013</v>
      </c>
      <c r="E452" s="229">
        <f>'2013'!$B$4</f>
        <v>0</v>
      </c>
      <c r="F452" s="229">
        <f>'2013'!$B$7</f>
        <v>0</v>
      </c>
      <c r="G452" s="229">
        <f>'2013'!$B$8</f>
        <v>0</v>
      </c>
      <c r="H452" s="230">
        <f>'2013'!$B$9</f>
        <v>0</v>
      </c>
      <c r="I452" s="229">
        <f>'2013'!$B$10</f>
        <v>0</v>
      </c>
      <c r="K452" s="293" t="s">
        <v>843</v>
      </c>
      <c r="L452" s="241" t="s">
        <v>908</v>
      </c>
      <c r="M452" s="288">
        <f>'2013'!C83</f>
        <v>0</v>
      </c>
      <c r="N452" s="288">
        <f>'2013'!D83</f>
        <v>0</v>
      </c>
      <c r="O452" s="288">
        <f>'2013'!E83</f>
        <v>0</v>
      </c>
      <c r="P452" s="288">
        <f>'2013'!F83</f>
        <v>0</v>
      </c>
      <c r="Q452" s="288">
        <f>'2013'!G83</f>
        <v>0</v>
      </c>
      <c r="R452" s="288">
        <f>'2013'!H83</f>
        <v>0</v>
      </c>
      <c r="S452" s="288">
        <f>'2013'!I83</f>
        <v>0</v>
      </c>
      <c r="T452" s="288">
        <f>'2013'!J83</f>
        <v>0</v>
      </c>
      <c r="U452" s="288">
        <f>'2013'!K83</f>
        <v>0</v>
      </c>
      <c r="V452" s="288">
        <f>'2013'!L83</f>
        <v>0</v>
      </c>
      <c r="W452" s="288">
        <f>'2013'!M83</f>
        <v>0</v>
      </c>
      <c r="X452" s="288">
        <f>'2013'!N83</f>
        <v>0</v>
      </c>
      <c r="Y452" s="288">
        <f>'2013'!O83</f>
        <v>0</v>
      </c>
      <c r="Z452" s="288">
        <f>'2013'!P83</f>
        <v>0</v>
      </c>
      <c r="AA452" s="288">
        <f>'2013'!Q83</f>
        <v>0</v>
      </c>
      <c r="AB452" s="288">
        <f>'2013'!R83</f>
        <v>0</v>
      </c>
      <c r="AC452" s="288">
        <f>'2013'!S83</f>
        <v>0</v>
      </c>
      <c r="AD452" s="288">
        <f>'2013'!T83</f>
        <v>0</v>
      </c>
      <c r="AF452" s="288">
        <f t="shared" si="6"/>
        <v>1</v>
      </c>
    </row>
    <row r="453" spans="3:32" ht="30">
      <c r="C453" s="229" t="str">
        <f>'2013'!$B$3</f>
        <v>Georgia</v>
      </c>
      <c r="D453" s="229">
        <f>'Cover sheet'!$D$24</f>
        <v>2013</v>
      </c>
      <c r="E453" s="229">
        <f>'2013'!$B$4</f>
        <v>0</v>
      </c>
      <c r="F453" s="229">
        <f>'2013'!$B$7</f>
        <v>0</v>
      </c>
      <c r="G453" s="229">
        <f>'2013'!$B$8</f>
        <v>0</v>
      </c>
      <c r="H453" s="230">
        <f>'2013'!$B$9</f>
        <v>0</v>
      </c>
      <c r="I453" s="229">
        <f>'2013'!$B$10</f>
        <v>0</v>
      </c>
      <c r="K453" s="293" t="s">
        <v>1232</v>
      </c>
      <c r="L453" s="241" t="s">
        <v>909</v>
      </c>
      <c r="M453" s="288">
        <f>'2013'!C84</f>
        <v>0</v>
      </c>
      <c r="N453" s="288">
        <f>'2013'!D84</f>
        <v>0</v>
      </c>
      <c r="O453" s="288">
        <f>'2013'!E84</f>
        <v>0</v>
      </c>
      <c r="P453" s="288">
        <f>'2013'!F84</f>
        <v>0</v>
      </c>
      <c r="Q453" s="288">
        <f>'2013'!G84</f>
        <v>0</v>
      </c>
      <c r="R453" s="288">
        <f>'2013'!H84</f>
        <v>0</v>
      </c>
      <c r="S453" s="288">
        <f>'2013'!I84</f>
        <v>0</v>
      </c>
      <c r="T453" s="288">
        <f>'2013'!J84</f>
        <v>0</v>
      </c>
      <c r="U453" s="288">
        <f>'2013'!K84</f>
        <v>0</v>
      </c>
      <c r="V453" s="288">
        <f>'2013'!L84</f>
        <v>0</v>
      </c>
      <c r="W453" s="288">
        <f>'2013'!M84</f>
        <v>0</v>
      </c>
      <c r="X453" s="288">
        <f>'2013'!N84</f>
        <v>0</v>
      </c>
      <c r="Y453" s="288">
        <f>'2013'!O84</f>
        <v>0</v>
      </c>
      <c r="Z453" s="288">
        <f>'2013'!P84</f>
        <v>0</v>
      </c>
      <c r="AA453" s="288">
        <f>'2013'!Q84</f>
        <v>0</v>
      </c>
      <c r="AB453" s="288">
        <f>'2013'!R84</f>
        <v>0</v>
      </c>
      <c r="AC453" s="288">
        <f>'2013'!S84</f>
        <v>0</v>
      </c>
      <c r="AD453" s="288">
        <f>'2013'!T84</f>
        <v>0</v>
      </c>
      <c r="AF453" s="288">
        <f t="shared" si="6"/>
        <v>1</v>
      </c>
    </row>
    <row r="454" spans="3:32" ht="60">
      <c r="C454" s="229" t="str">
        <f>'2013'!$B$3</f>
        <v>Georgia</v>
      </c>
      <c r="D454" s="229">
        <f>'Cover sheet'!$D$24</f>
        <v>2013</v>
      </c>
      <c r="E454" s="229">
        <f>'2013'!$B$4</f>
        <v>0</v>
      </c>
      <c r="F454" s="229">
        <f>'2013'!$B$7</f>
        <v>0</v>
      </c>
      <c r="G454" s="229">
        <f>'2013'!$B$8</f>
        <v>0</v>
      </c>
      <c r="H454" s="230">
        <f>'2013'!$B$9</f>
        <v>0</v>
      </c>
      <c r="I454" s="229">
        <f>'2013'!$B$10</f>
        <v>0</v>
      </c>
      <c r="K454" s="293" t="s">
        <v>914</v>
      </c>
      <c r="L454" s="241" t="s">
        <v>910</v>
      </c>
      <c r="M454" s="288">
        <f>'2013'!C85</f>
        <v>0</v>
      </c>
      <c r="N454" s="288">
        <f>'2013'!D85</f>
        <v>0</v>
      </c>
      <c r="O454" s="288">
        <f>'2013'!E85</f>
        <v>0</v>
      </c>
      <c r="P454" s="288">
        <f>'2013'!F85</f>
        <v>0</v>
      </c>
      <c r="Q454" s="288">
        <f>'2013'!G85</f>
        <v>0</v>
      </c>
      <c r="R454" s="288">
        <f>'2013'!H85</f>
        <v>0</v>
      </c>
      <c r="S454" s="288">
        <f>'2013'!I85</f>
        <v>0</v>
      </c>
      <c r="T454" s="288">
        <f>'2013'!J85</f>
        <v>0</v>
      </c>
      <c r="U454" s="288">
        <f>'2013'!K85</f>
        <v>0</v>
      </c>
      <c r="V454" s="288">
        <f>'2013'!L85</f>
        <v>0</v>
      </c>
      <c r="W454" s="288">
        <f>'2013'!M85</f>
        <v>0</v>
      </c>
      <c r="X454" s="288">
        <f>'2013'!N85</f>
        <v>0</v>
      </c>
      <c r="Y454" s="288">
        <f>'2013'!O85</f>
        <v>0</v>
      </c>
      <c r="Z454" s="288">
        <f>'2013'!P85</f>
        <v>0</v>
      </c>
      <c r="AA454" s="288">
        <f>'2013'!Q85</f>
        <v>0</v>
      </c>
      <c r="AB454" s="288">
        <f>'2013'!R85</f>
        <v>0</v>
      </c>
      <c r="AC454" s="288">
        <f>'2013'!S85</f>
        <v>0</v>
      </c>
      <c r="AD454" s="288">
        <f>'2013'!T85</f>
        <v>0</v>
      </c>
      <c r="AF454" s="288">
        <f t="shared" si="6"/>
        <v>1</v>
      </c>
    </row>
    <row r="455" spans="3:32" ht="30">
      <c r="C455" s="229" t="str">
        <f>'2013'!$B$3</f>
        <v>Georgia</v>
      </c>
      <c r="D455" s="229">
        <f>'Cover sheet'!$D$24</f>
        <v>2013</v>
      </c>
      <c r="E455" s="229">
        <f>'2013'!$B$4</f>
        <v>0</v>
      </c>
      <c r="F455" s="229">
        <f>'2013'!$B$7</f>
        <v>0</v>
      </c>
      <c r="G455" s="229">
        <f>'2013'!$B$8</f>
        <v>0</v>
      </c>
      <c r="H455" s="230">
        <f>'2013'!$B$9</f>
        <v>0</v>
      </c>
      <c r="I455" s="229">
        <f>'2013'!$B$10</f>
        <v>0</v>
      </c>
      <c r="K455" s="293" t="s">
        <v>842</v>
      </c>
      <c r="L455" s="241" t="s">
        <v>911</v>
      </c>
      <c r="M455" s="288">
        <f>'2013'!C86</f>
        <v>0</v>
      </c>
      <c r="N455" s="288">
        <f>'2013'!D86</f>
        <v>0</v>
      </c>
      <c r="O455" s="288">
        <f>'2013'!E86</f>
        <v>0</v>
      </c>
      <c r="P455" s="288">
        <f>'2013'!F86</f>
        <v>0</v>
      </c>
      <c r="Q455" s="288">
        <f>'2013'!G86</f>
        <v>0</v>
      </c>
      <c r="R455" s="288">
        <f>'2013'!H86</f>
        <v>0</v>
      </c>
      <c r="S455" s="288">
        <f>'2013'!I86</f>
        <v>0</v>
      </c>
      <c r="T455" s="288">
        <f>'2013'!J86</f>
        <v>0</v>
      </c>
      <c r="U455" s="288">
        <f>'2013'!K86</f>
        <v>0</v>
      </c>
      <c r="V455" s="288">
        <f>'2013'!L86</f>
        <v>0</v>
      </c>
      <c r="W455" s="288">
        <f>'2013'!M86</f>
        <v>0</v>
      </c>
      <c r="X455" s="288">
        <f>'2013'!N86</f>
        <v>0</v>
      </c>
      <c r="Y455" s="288">
        <f>'2013'!O86</f>
        <v>0</v>
      </c>
      <c r="Z455" s="288">
        <f>'2013'!P86</f>
        <v>0</v>
      </c>
      <c r="AA455" s="288">
        <f>'2013'!Q86</f>
        <v>0</v>
      </c>
      <c r="AB455" s="288">
        <f>'2013'!R86</f>
        <v>0</v>
      </c>
      <c r="AC455" s="288">
        <f>'2013'!S86</f>
        <v>0</v>
      </c>
      <c r="AD455" s="288">
        <f>'2013'!T86</f>
        <v>0</v>
      </c>
      <c r="AF455" s="288">
        <f t="shared" ref="AF455:AF518" si="7">IF((Q455+V455+AC455)=AD455,1,0)</f>
        <v>1</v>
      </c>
    </row>
    <row r="456" spans="3:32" ht="30">
      <c r="C456" s="229" t="str">
        <f>'2013'!$B$3</f>
        <v>Georgia</v>
      </c>
      <c r="D456" s="229">
        <f>'Cover sheet'!$D$24</f>
        <v>2013</v>
      </c>
      <c r="E456" s="229">
        <f>'2013'!$B$4</f>
        <v>0</v>
      </c>
      <c r="F456" s="229">
        <f>'2013'!$B$7</f>
        <v>0</v>
      </c>
      <c r="G456" s="229">
        <f>'2013'!$B$8</f>
        <v>0</v>
      </c>
      <c r="H456" s="230">
        <f>'2013'!$B$9</f>
        <v>0</v>
      </c>
      <c r="I456" s="229">
        <f>'2013'!$B$10</f>
        <v>0</v>
      </c>
      <c r="K456" s="293" t="s">
        <v>843</v>
      </c>
      <c r="L456" s="241" t="s">
        <v>912</v>
      </c>
      <c r="M456" s="288">
        <f>'2013'!C87</f>
        <v>0</v>
      </c>
      <c r="N456" s="288">
        <f>'2013'!D87</f>
        <v>0</v>
      </c>
      <c r="O456" s="288">
        <f>'2013'!E87</f>
        <v>0</v>
      </c>
      <c r="P456" s="288">
        <f>'2013'!F87</f>
        <v>0</v>
      </c>
      <c r="Q456" s="288">
        <f>'2013'!G87</f>
        <v>0</v>
      </c>
      <c r="R456" s="288">
        <f>'2013'!H87</f>
        <v>0</v>
      </c>
      <c r="S456" s="288">
        <f>'2013'!I87</f>
        <v>0</v>
      </c>
      <c r="T456" s="288">
        <f>'2013'!J87</f>
        <v>0</v>
      </c>
      <c r="U456" s="288">
        <f>'2013'!K87</f>
        <v>0</v>
      </c>
      <c r="V456" s="288">
        <f>'2013'!L87</f>
        <v>0</v>
      </c>
      <c r="W456" s="288">
        <f>'2013'!M87</f>
        <v>0</v>
      </c>
      <c r="X456" s="288">
        <f>'2013'!N87</f>
        <v>0</v>
      </c>
      <c r="Y456" s="288">
        <f>'2013'!O87</f>
        <v>0</v>
      </c>
      <c r="Z456" s="288">
        <f>'2013'!P87</f>
        <v>0</v>
      </c>
      <c r="AA456" s="288">
        <f>'2013'!Q87</f>
        <v>0</v>
      </c>
      <c r="AB456" s="288">
        <f>'2013'!R87</f>
        <v>0</v>
      </c>
      <c r="AC456" s="288">
        <f>'2013'!S87</f>
        <v>0</v>
      </c>
      <c r="AD456" s="288">
        <f>'2013'!T87</f>
        <v>0</v>
      </c>
      <c r="AF456" s="288">
        <f t="shared" si="7"/>
        <v>1</v>
      </c>
    </row>
    <row r="457" spans="3:32" ht="90">
      <c r="C457" s="229" t="str">
        <f>'2013'!$B$3</f>
        <v>Georgia</v>
      </c>
      <c r="D457" s="229">
        <f>'Cover sheet'!$D$24</f>
        <v>2013</v>
      </c>
      <c r="E457" s="229">
        <f>'2013'!$B$4</f>
        <v>0</v>
      </c>
      <c r="F457" s="229">
        <f>'2013'!$B$7</f>
        <v>0</v>
      </c>
      <c r="G457" s="229">
        <f>'2013'!$B$8</f>
        <v>0</v>
      </c>
      <c r="H457" s="230">
        <f>'2013'!$B$9</f>
        <v>0</v>
      </c>
      <c r="I457" s="229">
        <f>'2013'!$B$10</f>
        <v>0</v>
      </c>
      <c r="K457" s="298" t="s">
        <v>765</v>
      </c>
      <c r="L457" s="241">
        <v>3.8</v>
      </c>
      <c r="M457" s="288">
        <f>'2013'!C88</f>
        <v>0</v>
      </c>
      <c r="N457" s="288">
        <f>'2013'!D88</f>
        <v>0</v>
      </c>
      <c r="O457" s="288">
        <f>'2013'!E88</f>
        <v>0</v>
      </c>
      <c r="P457" s="288">
        <f>'2013'!F88</f>
        <v>0</v>
      </c>
      <c r="Q457" s="288">
        <f>'2013'!G88</f>
        <v>0</v>
      </c>
      <c r="R457" s="288">
        <f>'2013'!H88</f>
        <v>0</v>
      </c>
      <c r="S457" s="288">
        <f>'2013'!I88</f>
        <v>0</v>
      </c>
      <c r="T457" s="288">
        <f>'2013'!J88</f>
        <v>0</v>
      </c>
      <c r="U457" s="288">
        <f>'2013'!K88</f>
        <v>0</v>
      </c>
      <c r="V457" s="288">
        <f>'2013'!L88</f>
        <v>0</v>
      </c>
      <c r="W457" s="288">
        <f>'2013'!M88</f>
        <v>0</v>
      </c>
      <c r="X457" s="288">
        <f>'2013'!N88</f>
        <v>0</v>
      </c>
      <c r="Y457" s="288">
        <f>'2013'!O88</f>
        <v>0</v>
      </c>
      <c r="Z457" s="288">
        <f>'2013'!P88</f>
        <v>0</v>
      </c>
      <c r="AA457" s="288">
        <f>'2013'!Q88</f>
        <v>0</v>
      </c>
      <c r="AB457" s="288">
        <f>'2013'!R88</f>
        <v>0</v>
      </c>
      <c r="AC457" s="288">
        <f>'2013'!S88</f>
        <v>0</v>
      </c>
      <c r="AD457" s="288">
        <f>'2013'!T88</f>
        <v>0</v>
      </c>
      <c r="AF457" s="288">
        <f t="shared" si="7"/>
        <v>1</v>
      </c>
    </row>
    <row r="458" spans="3:32" ht="75">
      <c r="C458" s="229" t="str">
        <f>'2013'!$B$3</f>
        <v>Georgia</v>
      </c>
      <c r="D458" s="229">
        <f>'Cover sheet'!$D$24</f>
        <v>2013</v>
      </c>
      <c r="E458" s="229">
        <f>'2013'!$B$4</f>
        <v>0</v>
      </c>
      <c r="F458" s="229">
        <f>'2013'!$B$7</f>
        <v>0</v>
      </c>
      <c r="G458" s="229">
        <f>'2013'!$B$8</f>
        <v>0</v>
      </c>
      <c r="H458" s="230">
        <f>'2013'!$B$9</f>
        <v>0</v>
      </c>
      <c r="I458" s="229">
        <f>'2013'!$B$10</f>
        <v>0</v>
      </c>
      <c r="K458" s="298" t="s">
        <v>767</v>
      </c>
      <c r="L458" s="241">
        <v>3.9</v>
      </c>
      <c r="M458" s="288">
        <f>'2013'!C89</f>
        <v>0</v>
      </c>
      <c r="N458" s="288">
        <f>'2013'!D89</f>
        <v>0</v>
      </c>
      <c r="O458" s="288">
        <f>'2013'!E89</f>
        <v>0</v>
      </c>
      <c r="P458" s="288">
        <f>'2013'!F89</f>
        <v>0</v>
      </c>
      <c r="Q458" s="288">
        <f>'2013'!G89</f>
        <v>0</v>
      </c>
      <c r="R458" s="288">
        <f>'2013'!H89</f>
        <v>0</v>
      </c>
      <c r="S458" s="288">
        <f>'2013'!I89</f>
        <v>0</v>
      </c>
      <c r="T458" s="288">
        <f>'2013'!J89</f>
        <v>0</v>
      </c>
      <c r="U458" s="288">
        <f>'2013'!K89</f>
        <v>0</v>
      </c>
      <c r="V458" s="288">
        <f>'2013'!L89</f>
        <v>0</v>
      </c>
      <c r="W458" s="288">
        <f>'2013'!M89</f>
        <v>0</v>
      </c>
      <c r="X458" s="288">
        <f>'2013'!N89</f>
        <v>0</v>
      </c>
      <c r="Y458" s="288">
        <f>'2013'!O89</f>
        <v>0</v>
      </c>
      <c r="Z458" s="288">
        <f>'2013'!P89</f>
        <v>0</v>
      </c>
      <c r="AA458" s="288">
        <f>'2013'!Q89</f>
        <v>0</v>
      </c>
      <c r="AB458" s="288">
        <f>'2013'!R89</f>
        <v>0</v>
      </c>
      <c r="AC458" s="288">
        <f>'2013'!S89</f>
        <v>0</v>
      </c>
      <c r="AD458" s="288">
        <f>'2013'!T89</f>
        <v>0</v>
      </c>
      <c r="AF458" s="288">
        <f t="shared" si="7"/>
        <v>1</v>
      </c>
    </row>
    <row r="459" spans="3:32" ht="135">
      <c r="C459" s="229" t="str">
        <f>'2013'!$B$3</f>
        <v>Georgia</v>
      </c>
      <c r="D459" s="229">
        <f>'Cover sheet'!$D$24</f>
        <v>2013</v>
      </c>
      <c r="E459" s="229">
        <f>'2013'!$B$4</f>
        <v>0</v>
      </c>
      <c r="F459" s="229">
        <f>'2013'!$B$7</f>
        <v>0</v>
      </c>
      <c r="G459" s="229">
        <f>'2013'!$B$8</f>
        <v>0</v>
      </c>
      <c r="H459" s="230">
        <f>'2013'!$B$9</f>
        <v>0</v>
      </c>
      <c r="I459" s="229">
        <f>'2013'!$B$10</f>
        <v>0</v>
      </c>
      <c r="K459" s="298" t="s">
        <v>768</v>
      </c>
      <c r="L459" s="241">
        <v>3.1</v>
      </c>
      <c r="M459" s="288">
        <f>'2013'!C90</f>
        <v>0</v>
      </c>
      <c r="N459" s="288">
        <f>'2013'!D90</f>
        <v>0</v>
      </c>
      <c r="O459" s="288">
        <f>'2013'!E90</f>
        <v>0</v>
      </c>
      <c r="P459" s="288">
        <f>'2013'!F90</f>
        <v>0</v>
      </c>
      <c r="Q459" s="288">
        <f>'2013'!G90</f>
        <v>0</v>
      </c>
      <c r="R459" s="288">
        <f>'2013'!H90</f>
        <v>0</v>
      </c>
      <c r="S459" s="288">
        <f>'2013'!I90</f>
        <v>0</v>
      </c>
      <c r="T459" s="288">
        <f>'2013'!J90</f>
        <v>0</v>
      </c>
      <c r="U459" s="288">
        <f>'2013'!K90</f>
        <v>0</v>
      </c>
      <c r="V459" s="288">
        <f>'2013'!L90</f>
        <v>0</v>
      </c>
      <c r="W459" s="288">
        <f>'2013'!M90</f>
        <v>0</v>
      </c>
      <c r="X459" s="288">
        <f>'2013'!N90</f>
        <v>0</v>
      </c>
      <c r="Y459" s="288">
        <f>'2013'!O90</f>
        <v>0</v>
      </c>
      <c r="Z459" s="288">
        <f>'2013'!P90</f>
        <v>0</v>
      </c>
      <c r="AA459" s="288">
        <f>'2013'!Q90</f>
        <v>0</v>
      </c>
      <c r="AB459" s="288">
        <f>'2013'!R90</f>
        <v>0</v>
      </c>
      <c r="AC459" s="288">
        <f>'2013'!S90</f>
        <v>0</v>
      </c>
      <c r="AD459" s="288">
        <f>'2013'!T90</f>
        <v>0</v>
      </c>
      <c r="AF459" s="288">
        <f t="shared" si="7"/>
        <v>1</v>
      </c>
    </row>
    <row r="460" spans="3:32" ht="60">
      <c r="C460" s="229" t="str">
        <f>'2013'!$B$3</f>
        <v>Georgia</v>
      </c>
      <c r="D460" s="229">
        <f>'Cover sheet'!$D$24</f>
        <v>2013</v>
      </c>
      <c r="E460" s="229">
        <f>'2013'!$B$4</f>
        <v>0</v>
      </c>
      <c r="F460" s="229">
        <f>'2013'!$B$7</f>
        <v>0</v>
      </c>
      <c r="G460" s="229">
        <f>'2013'!$B$8</f>
        <v>0</v>
      </c>
      <c r="H460" s="230">
        <f>'2013'!$B$9</f>
        <v>0</v>
      </c>
      <c r="I460" s="229">
        <f>'2013'!$B$10</f>
        <v>0</v>
      </c>
      <c r="K460" s="298" t="s">
        <v>1227</v>
      </c>
      <c r="L460" s="241">
        <v>3.11</v>
      </c>
      <c r="M460" s="288">
        <f>'2013'!C91</f>
        <v>0</v>
      </c>
      <c r="N460" s="288">
        <f>'2013'!D91</f>
        <v>0</v>
      </c>
      <c r="O460" s="288">
        <f>'2013'!E91</f>
        <v>0</v>
      </c>
      <c r="P460" s="288">
        <f>'2013'!F91</f>
        <v>0</v>
      </c>
      <c r="Q460" s="288">
        <f>'2013'!G91</f>
        <v>0</v>
      </c>
      <c r="R460" s="288">
        <f>'2013'!H91</f>
        <v>0</v>
      </c>
      <c r="S460" s="288">
        <f>'2013'!I91</f>
        <v>0</v>
      </c>
      <c r="T460" s="288">
        <f>'2013'!J91</f>
        <v>0</v>
      </c>
      <c r="U460" s="288">
        <f>'2013'!K91</f>
        <v>0</v>
      </c>
      <c r="V460" s="288">
        <f>'2013'!L91</f>
        <v>0</v>
      </c>
      <c r="W460" s="288">
        <f>'2013'!M91</f>
        <v>0</v>
      </c>
      <c r="X460" s="288">
        <f>'2013'!N91</f>
        <v>0</v>
      </c>
      <c r="Y460" s="288">
        <f>'2013'!O91</f>
        <v>0</v>
      </c>
      <c r="Z460" s="288">
        <f>'2013'!P91</f>
        <v>0</v>
      </c>
      <c r="AA460" s="288">
        <f>'2013'!Q91</f>
        <v>0</v>
      </c>
      <c r="AB460" s="288">
        <f>'2013'!R91</f>
        <v>0</v>
      </c>
      <c r="AC460" s="288">
        <f>'2013'!S91</f>
        <v>0</v>
      </c>
      <c r="AD460" s="288">
        <f>'2013'!T91</f>
        <v>0</v>
      </c>
      <c r="AF460" s="288">
        <f t="shared" si="7"/>
        <v>1</v>
      </c>
    </row>
    <row r="461" spans="3:32" ht="30">
      <c r="C461" s="229" t="str">
        <f>'2013'!$B$3</f>
        <v>Georgia</v>
      </c>
      <c r="D461" s="229">
        <f>'Cover sheet'!$D$24</f>
        <v>2013</v>
      </c>
      <c r="E461" s="229">
        <f>'2013'!$B$4</f>
        <v>0</v>
      </c>
      <c r="F461" s="229">
        <f>'2013'!$B$7</f>
        <v>0</v>
      </c>
      <c r="G461" s="229">
        <f>'2013'!$B$8</f>
        <v>0</v>
      </c>
      <c r="H461" s="230">
        <f>'2013'!$B$9</f>
        <v>0</v>
      </c>
      <c r="I461" s="229">
        <f>'2013'!$B$10</f>
        <v>0</v>
      </c>
      <c r="K461" s="293" t="s">
        <v>916</v>
      </c>
      <c r="L461" s="241" t="s">
        <v>915</v>
      </c>
      <c r="M461" s="288">
        <f>'2013'!C92</f>
        <v>0</v>
      </c>
      <c r="N461" s="288">
        <f>'2013'!D92</f>
        <v>0</v>
      </c>
      <c r="O461" s="288">
        <f>'2013'!E92</f>
        <v>0</v>
      </c>
      <c r="P461" s="288">
        <f>'2013'!F92</f>
        <v>0</v>
      </c>
      <c r="Q461" s="288">
        <f>'2013'!G92</f>
        <v>0</v>
      </c>
      <c r="R461" s="288">
        <f>'2013'!H92</f>
        <v>0</v>
      </c>
      <c r="S461" s="288">
        <f>'2013'!I92</f>
        <v>0</v>
      </c>
      <c r="T461" s="288">
        <f>'2013'!J92</f>
        <v>0</v>
      </c>
      <c r="U461" s="288">
        <f>'2013'!K92</f>
        <v>0</v>
      </c>
      <c r="V461" s="288">
        <f>'2013'!L92</f>
        <v>0</v>
      </c>
      <c r="W461" s="288">
        <f>'2013'!M92</f>
        <v>0</v>
      </c>
      <c r="X461" s="288">
        <f>'2013'!N92</f>
        <v>0</v>
      </c>
      <c r="Y461" s="288">
        <f>'2013'!O92</f>
        <v>0</v>
      </c>
      <c r="Z461" s="288">
        <f>'2013'!P92</f>
        <v>0</v>
      </c>
      <c r="AA461" s="288">
        <f>'2013'!Q92</f>
        <v>0</v>
      </c>
      <c r="AB461" s="288">
        <f>'2013'!R92</f>
        <v>0</v>
      </c>
      <c r="AC461" s="288">
        <f>'2013'!S92</f>
        <v>0</v>
      </c>
      <c r="AD461" s="288">
        <f>'2013'!T92</f>
        <v>0</v>
      </c>
      <c r="AF461" s="288">
        <f t="shared" si="7"/>
        <v>1</v>
      </c>
    </row>
    <row r="462" spans="3:32" ht="75">
      <c r="C462" s="229" t="str">
        <f>'2013'!$B$3</f>
        <v>Georgia</v>
      </c>
      <c r="D462" s="229">
        <f>'Cover sheet'!$D$24</f>
        <v>2013</v>
      </c>
      <c r="E462" s="229">
        <f>'2013'!$B$4</f>
        <v>0</v>
      </c>
      <c r="F462" s="229">
        <f>'2013'!$B$7</f>
        <v>0</v>
      </c>
      <c r="G462" s="229">
        <f>'2013'!$B$8</f>
        <v>0</v>
      </c>
      <c r="H462" s="230">
        <f>'2013'!$B$9</f>
        <v>0</v>
      </c>
      <c r="I462" s="229">
        <f>'2013'!$B$10</f>
        <v>0</v>
      </c>
      <c r="K462" s="298" t="s">
        <v>776</v>
      </c>
      <c r="L462" s="241">
        <v>3.12</v>
      </c>
      <c r="M462" s="288">
        <f>'2013'!C93</f>
        <v>0</v>
      </c>
      <c r="N462" s="288">
        <f>'2013'!D93</f>
        <v>0</v>
      </c>
      <c r="O462" s="288">
        <f>'2013'!E93</f>
        <v>0</v>
      </c>
      <c r="P462" s="288">
        <f>'2013'!F93</f>
        <v>0</v>
      </c>
      <c r="Q462" s="288">
        <f>'2013'!G93</f>
        <v>0</v>
      </c>
      <c r="R462" s="288">
        <f>'2013'!H93</f>
        <v>0</v>
      </c>
      <c r="S462" s="288">
        <f>'2013'!I93</f>
        <v>0</v>
      </c>
      <c r="T462" s="288">
        <f>'2013'!J93</f>
        <v>0</v>
      </c>
      <c r="U462" s="288">
        <f>'2013'!K93</f>
        <v>0</v>
      </c>
      <c r="V462" s="288">
        <f>'2013'!L93</f>
        <v>0</v>
      </c>
      <c r="W462" s="288">
        <f>'2013'!M93</f>
        <v>0</v>
      </c>
      <c r="X462" s="288">
        <f>'2013'!N93</f>
        <v>0</v>
      </c>
      <c r="Y462" s="288">
        <f>'2013'!O93</f>
        <v>0</v>
      </c>
      <c r="Z462" s="288">
        <f>'2013'!P93</f>
        <v>0</v>
      </c>
      <c r="AA462" s="288">
        <f>'2013'!Q93</f>
        <v>0</v>
      </c>
      <c r="AB462" s="288">
        <f>'2013'!R93</f>
        <v>0</v>
      </c>
      <c r="AC462" s="288">
        <f>'2013'!S93</f>
        <v>0</v>
      </c>
      <c r="AD462" s="288">
        <f>'2013'!T93</f>
        <v>0</v>
      </c>
      <c r="AF462" s="288">
        <f t="shared" si="7"/>
        <v>1</v>
      </c>
    </row>
    <row r="463" spans="3:32" ht="30">
      <c r="C463" s="229" t="str">
        <f>'2013'!$B$3</f>
        <v>Georgia</v>
      </c>
      <c r="D463" s="229">
        <f>'Cover sheet'!$D$24</f>
        <v>2013</v>
      </c>
      <c r="E463" s="229">
        <f>'2013'!$B$4</f>
        <v>0</v>
      </c>
      <c r="F463" s="229">
        <f>'2013'!$B$7</f>
        <v>0</v>
      </c>
      <c r="G463" s="229">
        <f>'2013'!$B$8</f>
        <v>0</v>
      </c>
      <c r="H463" s="230">
        <f>'2013'!$B$9</f>
        <v>0</v>
      </c>
      <c r="I463" s="229">
        <f>'2013'!$B$10</f>
        <v>0</v>
      </c>
      <c r="K463" s="298" t="s">
        <v>779</v>
      </c>
      <c r="L463" s="241">
        <v>3.13</v>
      </c>
      <c r="M463" s="288">
        <f>'2013'!C94</f>
        <v>0</v>
      </c>
      <c r="N463" s="288">
        <f>'2013'!D94</f>
        <v>0</v>
      </c>
      <c r="O463" s="288">
        <f>'2013'!E94</f>
        <v>0</v>
      </c>
      <c r="P463" s="288">
        <f>'2013'!F94</f>
        <v>0</v>
      </c>
      <c r="Q463" s="288">
        <f>'2013'!G94</f>
        <v>0</v>
      </c>
      <c r="R463" s="288">
        <f>'2013'!H94</f>
        <v>0</v>
      </c>
      <c r="S463" s="288">
        <f>'2013'!I94</f>
        <v>0</v>
      </c>
      <c r="T463" s="288">
        <f>'2013'!J94</f>
        <v>0</v>
      </c>
      <c r="U463" s="288">
        <f>'2013'!K94</f>
        <v>0</v>
      </c>
      <c r="V463" s="288">
        <f>'2013'!L94</f>
        <v>0</v>
      </c>
      <c r="W463" s="288">
        <f>'2013'!M94</f>
        <v>0</v>
      </c>
      <c r="X463" s="288">
        <f>'2013'!N94</f>
        <v>0</v>
      </c>
      <c r="Y463" s="288">
        <f>'2013'!O94</f>
        <v>0</v>
      </c>
      <c r="Z463" s="288">
        <f>'2013'!P94</f>
        <v>0</v>
      </c>
      <c r="AA463" s="288">
        <f>'2013'!Q94</f>
        <v>0</v>
      </c>
      <c r="AB463" s="288">
        <f>'2013'!R94</f>
        <v>0</v>
      </c>
      <c r="AC463" s="288">
        <f>'2013'!S94</f>
        <v>0</v>
      </c>
      <c r="AD463" s="288">
        <f>'2013'!T94</f>
        <v>0</v>
      </c>
      <c r="AF463" s="288">
        <f t="shared" si="7"/>
        <v>1</v>
      </c>
    </row>
    <row r="464" spans="3:32">
      <c r="C464" s="229" t="str">
        <f>'2013'!$B$3</f>
        <v>Georgia</v>
      </c>
      <c r="D464" s="229">
        <f>'Cover sheet'!$D$24</f>
        <v>2013</v>
      </c>
      <c r="E464" s="229">
        <f>'2013'!$B$4</f>
        <v>0</v>
      </c>
      <c r="F464" s="229">
        <f>'2013'!$B$7</f>
        <v>0</v>
      </c>
      <c r="G464" s="229">
        <f>'2013'!$B$8</f>
        <v>0</v>
      </c>
      <c r="H464" s="230">
        <f>'2013'!$B$9</f>
        <v>0</v>
      </c>
      <c r="I464" s="229">
        <f>'2013'!$B$10</f>
        <v>0</v>
      </c>
      <c r="K464" s="298" t="s">
        <v>781</v>
      </c>
      <c r="L464" s="241">
        <v>3.14</v>
      </c>
      <c r="M464" s="288">
        <f>'2013'!C95</f>
        <v>0</v>
      </c>
      <c r="N464" s="288">
        <f>'2013'!D95</f>
        <v>0</v>
      </c>
      <c r="O464" s="288">
        <f>'2013'!E95</f>
        <v>0</v>
      </c>
      <c r="P464" s="288">
        <f>'2013'!F95</f>
        <v>0</v>
      </c>
      <c r="Q464" s="288">
        <f>'2013'!G95</f>
        <v>0</v>
      </c>
      <c r="R464" s="288">
        <f>'2013'!H95</f>
        <v>0</v>
      </c>
      <c r="S464" s="288">
        <f>'2013'!I95</f>
        <v>0</v>
      </c>
      <c r="T464" s="288">
        <f>'2013'!J95</f>
        <v>0</v>
      </c>
      <c r="U464" s="288">
        <f>'2013'!K95</f>
        <v>0</v>
      </c>
      <c r="V464" s="288">
        <f>'2013'!L95</f>
        <v>0</v>
      </c>
      <c r="W464" s="288">
        <f>'2013'!M95</f>
        <v>0</v>
      </c>
      <c r="X464" s="288">
        <f>'2013'!N95</f>
        <v>0</v>
      </c>
      <c r="Y464" s="288">
        <f>'2013'!O95</f>
        <v>0</v>
      </c>
      <c r="Z464" s="288">
        <f>'2013'!P95</f>
        <v>0</v>
      </c>
      <c r="AA464" s="288">
        <f>'2013'!Q95</f>
        <v>0</v>
      </c>
      <c r="AB464" s="288">
        <f>'2013'!R95</f>
        <v>0</v>
      </c>
      <c r="AC464" s="288">
        <f>'2013'!S95</f>
        <v>0</v>
      </c>
      <c r="AD464" s="288">
        <f>'2013'!T95</f>
        <v>0</v>
      </c>
      <c r="AF464" s="288">
        <f t="shared" si="7"/>
        <v>1</v>
      </c>
    </row>
    <row r="465" spans="3:32" ht="30">
      <c r="C465" s="229" t="str">
        <f>'2013'!$B$3</f>
        <v>Georgia</v>
      </c>
      <c r="D465" s="229">
        <f>'Cover sheet'!$D$24</f>
        <v>2013</v>
      </c>
      <c r="E465" s="229">
        <f>'2013'!$B$4</f>
        <v>0</v>
      </c>
      <c r="F465" s="229">
        <f>'2013'!$B$7</f>
        <v>0</v>
      </c>
      <c r="G465" s="229">
        <f>'2013'!$B$8</f>
        <v>0</v>
      </c>
      <c r="H465" s="230">
        <f>'2013'!$B$9</f>
        <v>0</v>
      </c>
      <c r="I465" s="229">
        <f>'2013'!$B$10</f>
        <v>0</v>
      </c>
      <c r="K465" s="298" t="s">
        <v>783</v>
      </c>
      <c r="L465" s="241">
        <v>3.15</v>
      </c>
      <c r="M465" s="288">
        <f>'2013'!C96</f>
        <v>0</v>
      </c>
      <c r="N465" s="288">
        <f>'2013'!D96</f>
        <v>0</v>
      </c>
      <c r="O465" s="288">
        <f>'2013'!E96</f>
        <v>0</v>
      </c>
      <c r="P465" s="288">
        <f>'2013'!F96</f>
        <v>0</v>
      </c>
      <c r="Q465" s="288">
        <f>'2013'!G96</f>
        <v>0</v>
      </c>
      <c r="R465" s="288">
        <f>'2013'!H96</f>
        <v>0</v>
      </c>
      <c r="S465" s="288">
        <f>'2013'!I96</f>
        <v>0</v>
      </c>
      <c r="T465" s="288">
        <f>'2013'!J96</f>
        <v>0</v>
      </c>
      <c r="U465" s="288">
        <f>'2013'!K96</f>
        <v>0</v>
      </c>
      <c r="V465" s="288">
        <f>'2013'!L96</f>
        <v>0</v>
      </c>
      <c r="W465" s="288">
        <f>'2013'!M96</f>
        <v>0</v>
      </c>
      <c r="X465" s="288">
        <f>'2013'!N96</f>
        <v>0</v>
      </c>
      <c r="Y465" s="288">
        <f>'2013'!O96</f>
        <v>0</v>
      </c>
      <c r="Z465" s="288">
        <f>'2013'!P96</f>
        <v>0</v>
      </c>
      <c r="AA465" s="288">
        <f>'2013'!Q96</f>
        <v>0</v>
      </c>
      <c r="AB465" s="288">
        <f>'2013'!R96</f>
        <v>0</v>
      </c>
      <c r="AC465" s="288">
        <f>'2013'!S96</f>
        <v>0</v>
      </c>
      <c r="AD465" s="288">
        <f>'2013'!T96</f>
        <v>0</v>
      </c>
      <c r="AF465" s="288">
        <f t="shared" si="7"/>
        <v>1</v>
      </c>
    </row>
    <row r="466" spans="3:32">
      <c r="C466" s="229" t="str">
        <f>'2013'!$B$3</f>
        <v>Georgia</v>
      </c>
      <c r="D466" s="229">
        <f>'Cover sheet'!$D$24</f>
        <v>2013</v>
      </c>
      <c r="E466" s="229">
        <f>'2013'!$B$4</f>
        <v>0</v>
      </c>
      <c r="F466" s="229">
        <f>'2013'!$B$7</f>
        <v>0</v>
      </c>
      <c r="G466" s="229">
        <f>'2013'!$B$8</f>
        <v>0</v>
      </c>
      <c r="H466" s="230">
        <f>'2013'!$B$9</f>
        <v>0</v>
      </c>
      <c r="I466" s="229">
        <f>'2013'!$B$10</f>
        <v>0</v>
      </c>
      <c r="K466" s="293"/>
      <c r="L466" s="241">
        <v>0</v>
      </c>
      <c r="M466" s="288">
        <f>'2013'!C97</f>
        <v>0</v>
      </c>
      <c r="N466" s="288">
        <f>'2013'!D97</f>
        <v>0</v>
      </c>
      <c r="O466" s="288">
        <f>'2013'!E97</f>
        <v>0</v>
      </c>
      <c r="P466" s="288">
        <f>'2013'!F97</f>
        <v>0</v>
      </c>
      <c r="Q466" s="288">
        <f>'2013'!G97</f>
        <v>0</v>
      </c>
      <c r="R466" s="288">
        <f>'2013'!H97</f>
        <v>0</v>
      </c>
      <c r="S466" s="288">
        <f>'2013'!I97</f>
        <v>0</v>
      </c>
      <c r="T466" s="288">
        <f>'2013'!J97</f>
        <v>0</v>
      </c>
      <c r="U466" s="288">
        <f>'2013'!K97</f>
        <v>0</v>
      </c>
      <c r="V466" s="288">
        <f>'2013'!L97</f>
        <v>0</v>
      </c>
      <c r="W466" s="288">
        <f>'2013'!M97</f>
        <v>0</v>
      </c>
      <c r="X466" s="288">
        <f>'2013'!N97</f>
        <v>0</v>
      </c>
      <c r="Y466" s="288">
        <f>'2013'!O97</f>
        <v>0</v>
      </c>
      <c r="Z466" s="288">
        <f>'2013'!P97</f>
        <v>0</v>
      </c>
      <c r="AA466" s="288">
        <f>'2013'!Q97</f>
        <v>0</v>
      </c>
      <c r="AB466" s="288">
        <f>'2013'!R97</f>
        <v>0</v>
      </c>
      <c r="AC466" s="288">
        <f>'2013'!S97</f>
        <v>0</v>
      </c>
      <c r="AD466" s="288">
        <f>'2013'!T97</f>
        <v>0</v>
      </c>
      <c r="AF466" s="288">
        <f t="shared" si="7"/>
        <v>1</v>
      </c>
    </row>
    <row r="467" spans="3:32" ht="30">
      <c r="C467" s="229" t="str">
        <f>'2013'!$B$3</f>
        <v>Georgia</v>
      </c>
      <c r="D467" s="229">
        <f>'Cover sheet'!$D$24</f>
        <v>2013</v>
      </c>
      <c r="E467" s="229">
        <f>'2013'!$B$4</f>
        <v>0</v>
      </c>
      <c r="F467" s="229">
        <f>'2013'!$B$7</f>
        <v>0</v>
      </c>
      <c r="G467" s="229">
        <f>'2013'!$B$8</f>
        <v>0</v>
      </c>
      <c r="H467" s="230">
        <f>'2013'!$B$9</f>
        <v>0</v>
      </c>
      <c r="I467" s="229">
        <f>'2013'!$B$10</f>
        <v>0</v>
      </c>
      <c r="K467" s="297" t="s">
        <v>790</v>
      </c>
      <c r="L467" s="241">
        <v>4</v>
      </c>
      <c r="M467" s="288">
        <f>'2013'!C98</f>
        <v>0</v>
      </c>
      <c r="N467" s="288">
        <f>'2013'!D98</f>
        <v>0</v>
      </c>
      <c r="O467" s="288">
        <f>'2013'!E98</f>
        <v>0</v>
      </c>
      <c r="P467" s="288">
        <f>'2013'!F98</f>
        <v>0</v>
      </c>
      <c r="Q467" s="288">
        <f>'2013'!G98</f>
        <v>0</v>
      </c>
      <c r="R467" s="288">
        <f>'2013'!H98</f>
        <v>0</v>
      </c>
      <c r="S467" s="288">
        <f>'2013'!I98</f>
        <v>0</v>
      </c>
      <c r="T467" s="288">
        <f>'2013'!J98</f>
        <v>0</v>
      </c>
      <c r="U467" s="288">
        <f>'2013'!K98</f>
        <v>0</v>
      </c>
      <c r="V467" s="288">
        <f>'2013'!L98</f>
        <v>0</v>
      </c>
      <c r="W467" s="288">
        <f>'2013'!M98</f>
        <v>0</v>
      </c>
      <c r="X467" s="288">
        <f>'2013'!N98</f>
        <v>0</v>
      </c>
      <c r="Y467" s="288">
        <f>'2013'!O98</f>
        <v>0</v>
      </c>
      <c r="Z467" s="288">
        <f>'2013'!P98</f>
        <v>0</v>
      </c>
      <c r="AA467" s="288">
        <f>'2013'!Q98</f>
        <v>0</v>
      </c>
      <c r="AB467" s="288">
        <f>'2013'!R98</f>
        <v>0</v>
      </c>
      <c r="AC467" s="288">
        <f>'2013'!S98</f>
        <v>0</v>
      </c>
      <c r="AD467" s="288">
        <f>'2013'!T98</f>
        <v>0</v>
      </c>
      <c r="AF467" s="288">
        <f t="shared" si="7"/>
        <v>1</v>
      </c>
    </row>
    <row r="468" spans="3:32">
      <c r="C468" s="229" t="str">
        <f>'2013'!$B$3</f>
        <v>Georgia</v>
      </c>
      <c r="D468" s="229">
        <f>'Cover sheet'!$D$24</f>
        <v>2013</v>
      </c>
      <c r="E468" s="229">
        <f>'2013'!$B$4</f>
        <v>0</v>
      </c>
      <c r="F468" s="229">
        <f>'2013'!$B$7</f>
        <v>0</v>
      </c>
      <c r="G468" s="229">
        <f>'2013'!$B$8</f>
        <v>0</v>
      </c>
      <c r="H468" s="230">
        <f>'2013'!$B$9</f>
        <v>0</v>
      </c>
      <c r="I468" s="229">
        <f>'2013'!$B$10</f>
        <v>0</v>
      </c>
      <c r="K468" s="293"/>
      <c r="L468" s="241">
        <v>0</v>
      </c>
      <c r="M468" s="288">
        <f>'2013'!C99</f>
        <v>0</v>
      </c>
      <c r="N468" s="288">
        <f>'2013'!D99</f>
        <v>0</v>
      </c>
      <c r="O468" s="288">
        <f>'2013'!E99</f>
        <v>0</v>
      </c>
      <c r="P468" s="288">
        <f>'2013'!F99</f>
        <v>0</v>
      </c>
      <c r="Q468" s="288">
        <f>'2013'!G99</f>
        <v>0</v>
      </c>
      <c r="R468" s="288">
        <f>'2013'!H99</f>
        <v>0</v>
      </c>
      <c r="S468" s="288">
        <f>'2013'!I99</f>
        <v>0</v>
      </c>
      <c r="T468" s="288">
        <f>'2013'!J99</f>
        <v>0</v>
      </c>
      <c r="U468" s="288">
        <f>'2013'!K99</f>
        <v>0</v>
      </c>
      <c r="V468" s="288">
        <f>'2013'!L99</f>
        <v>0</v>
      </c>
      <c r="W468" s="288">
        <f>'2013'!M99</f>
        <v>0</v>
      </c>
      <c r="X468" s="288">
        <f>'2013'!N99</f>
        <v>0</v>
      </c>
      <c r="Y468" s="288">
        <f>'2013'!O99</f>
        <v>0</v>
      </c>
      <c r="Z468" s="288">
        <f>'2013'!P99</f>
        <v>0</v>
      </c>
      <c r="AA468" s="288">
        <f>'2013'!Q99</f>
        <v>0</v>
      </c>
      <c r="AB468" s="288">
        <f>'2013'!R99</f>
        <v>0</v>
      </c>
      <c r="AC468" s="288">
        <f>'2013'!S99</f>
        <v>0</v>
      </c>
      <c r="AD468" s="288">
        <f>'2013'!T99</f>
        <v>0</v>
      </c>
      <c r="AF468" s="288">
        <f t="shared" si="7"/>
        <v>1</v>
      </c>
    </row>
    <row r="469" spans="3:32" ht="45">
      <c r="C469" s="229" t="str">
        <f>'2013'!$B$3</f>
        <v>Georgia</v>
      </c>
      <c r="D469" s="229">
        <f>'Cover sheet'!$D$24</f>
        <v>2013</v>
      </c>
      <c r="E469" s="229">
        <f>'2013'!$B$4</f>
        <v>0</v>
      </c>
      <c r="F469" s="229">
        <f>'2013'!$B$7</f>
        <v>0</v>
      </c>
      <c r="G469" s="229">
        <f>'2013'!$B$8</f>
        <v>0</v>
      </c>
      <c r="H469" s="230">
        <f>'2013'!$B$9</f>
        <v>0</v>
      </c>
      <c r="I469" s="229">
        <f>'2013'!$B$10</f>
        <v>0</v>
      </c>
      <c r="K469" s="297" t="s">
        <v>793</v>
      </c>
      <c r="L469" s="241">
        <v>5</v>
      </c>
      <c r="M469" s="288">
        <f>'2013'!C100</f>
        <v>0</v>
      </c>
      <c r="N469" s="288">
        <f>'2013'!D100</f>
        <v>0</v>
      </c>
      <c r="O469" s="288">
        <f>'2013'!E100</f>
        <v>0</v>
      </c>
      <c r="P469" s="288">
        <f>'2013'!F100</f>
        <v>0</v>
      </c>
      <c r="Q469" s="288">
        <f>'2013'!G100</f>
        <v>0</v>
      </c>
      <c r="R469" s="288">
        <f>'2013'!H100</f>
        <v>0</v>
      </c>
      <c r="S469" s="288">
        <f>'2013'!I100</f>
        <v>0</v>
      </c>
      <c r="T469" s="288">
        <f>'2013'!J100</f>
        <v>0</v>
      </c>
      <c r="U469" s="288">
        <f>'2013'!K100</f>
        <v>0</v>
      </c>
      <c r="V469" s="288">
        <f>'2013'!L100</f>
        <v>0</v>
      </c>
      <c r="W469" s="288">
        <f>'2013'!M100</f>
        <v>0</v>
      </c>
      <c r="X469" s="288">
        <f>'2013'!N100</f>
        <v>0</v>
      </c>
      <c r="Y469" s="288">
        <f>'2013'!O100</f>
        <v>0</v>
      </c>
      <c r="Z469" s="288">
        <f>'2013'!P100</f>
        <v>0</v>
      </c>
      <c r="AA469" s="288">
        <f>'2013'!Q100</f>
        <v>0</v>
      </c>
      <c r="AB469" s="288">
        <f>'2013'!R100</f>
        <v>0</v>
      </c>
      <c r="AC469" s="288">
        <f>'2013'!S100</f>
        <v>0</v>
      </c>
      <c r="AD469" s="288">
        <f>'2013'!T100</f>
        <v>0</v>
      </c>
      <c r="AF469" s="288">
        <f t="shared" si="7"/>
        <v>1</v>
      </c>
    </row>
    <row r="470" spans="3:32">
      <c r="C470" s="229" t="str">
        <f>'2013'!$B$3</f>
        <v>Georgia</v>
      </c>
      <c r="D470" s="229">
        <f>'Cover sheet'!$D$24</f>
        <v>2013</v>
      </c>
      <c r="E470" s="229">
        <f>'2013'!$B$4</f>
        <v>0</v>
      </c>
      <c r="F470" s="229">
        <f>'2013'!$B$7</f>
        <v>0</v>
      </c>
      <c r="G470" s="229">
        <f>'2013'!$B$8</f>
        <v>0</v>
      </c>
      <c r="H470" s="230">
        <f>'2013'!$B$9</f>
        <v>0</v>
      </c>
      <c r="I470" s="229">
        <f>'2013'!$B$10</f>
        <v>0</v>
      </c>
      <c r="K470" s="293"/>
      <c r="L470" s="241">
        <v>0</v>
      </c>
      <c r="M470" s="288">
        <f>'2013'!C101</f>
        <v>0</v>
      </c>
      <c r="N470" s="288">
        <f>'2013'!D101</f>
        <v>0</v>
      </c>
      <c r="O470" s="288">
        <f>'2013'!E101</f>
        <v>0</v>
      </c>
      <c r="P470" s="288">
        <f>'2013'!F101</f>
        <v>0</v>
      </c>
      <c r="Q470" s="288">
        <f>'2013'!G101</f>
        <v>0</v>
      </c>
      <c r="R470" s="288">
        <f>'2013'!H101</f>
        <v>0</v>
      </c>
      <c r="S470" s="288">
        <f>'2013'!I101</f>
        <v>0</v>
      </c>
      <c r="T470" s="288">
        <f>'2013'!J101</f>
        <v>0</v>
      </c>
      <c r="U470" s="288">
        <f>'2013'!K101</f>
        <v>0</v>
      </c>
      <c r="V470" s="288">
        <f>'2013'!L101</f>
        <v>0</v>
      </c>
      <c r="W470" s="288">
        <f>'2013'!M101</f>
        <v>0</v>
      </c>
      <c r="X470" s="288">
        <f>'2013'!N101</f>
        <v>0</v>
      </c>
      <c r="Y470" s="288">
        <f>'2013'!O101</f>
        <v>0</v>
      </c>
      <c r="Z470" s="288">
        <f>'2013'!P101</f>
        <v>0</v>
      </c>
      <c r="AA470" s="288">
        <f>'2013'!Q101</f>
        <v>0</v>
      </c>
      <c r="AB470" s="288">
        <f>'2013'!R101</f>
        <v>0</v>
      </c>
      <c r="AC470" s="288">
        <f>'2013'!S101</f>
        <v>0</v>
      </c>
      <c r="AD470" s="288">
        <f>'2013'!T101</f>
        <v>0</v>
      </c>
      <c r="AF470" s="288">
        <f t="shared" si="7"/>
        <v>1</v>
      </c>
    </row>
    <row r="471" spans="3:32">
      <c r="C471" s="229" t="str">
        <f>'2013'!$B$3</f>
        <v>Georgia</v>
      </c>
      <c r="D471" s="229">
        <f>'Cover sheet'!$D$24</f>
        <v>2013</v>
      </c>
      <c r="E471" s="229">
        <f>'2013'!$B$4</f>
        <v>0</v>
      </c>
      <c r="F471" s="229">
        <f>'2013'!$B$7</f>
        <v>0</v>
      </c>
      <c r="G471" s="229">
        <f>'2013'!$B$8</f>
        <v>0</v>
      </c>
      <c r="H471" s="230">
        <f>'2013'!$B$9</f>
        <v>0</v>
      </c>
      <c r="I471" s="229">
        <f>'2013'!$B$10</f>
        <v>0</v>
      </c>
      <c r="K471" s="297" t="s">
        <v>795</v>
      </c>
      <c r="L471" s="241">
        <v>6</v>
      </c>
      <c r="M471" s="288">
        <f>'2013'!C102</f>
        <v>0</v>
      </c>
      <c r="N471" s="288">
        <f>'2013'!D102</f>
        <v>0</v>
      </c>
      <c r="O471" s="288">
        <f>'2013'!E102</f>
        <v>0</v>
      </c>
      <c r="P471" s="288">
        <f>'2013'!F102</f>
        <v>0</v>
      </c>
      <c r="Q471" s="288">
        <f>'2013'!G102</f>
        <v>0</v>
      </c>
      <c r="R471" s="288">
        <f>'2013'!H102</f>
        <v>0</v>
      </c>
      <c r="S471" s="288">
        <f>'2013'!I102</f>
        <v>0</v>
      </c>
      <c r="T471" s="288">
        <f>'2013'!J102</f>
        <v>0</v>
      </c>
      <c r="U471" s="288">
        <f>'2013'!K102</f>
        <v>0</v>
      </c>
      <c r="V471" s="288">
        <f>'2013'!L102</f>
        <v>0</v>
      </c>
      <c r="W471" s="288">
        <f>'2013'!M102</f>
        <v>0</v>
      </c>
      <c r="X471" s="288">
        <f>'2013'!N102</f>
        <v>0</v>
      </c>
      <c r="Y471" s="288">
        <f>'2013'!O102</f>
        <v>0</v>
      </c>
      <c r="Z471" s="288">
        <f>'2013'!P102</f>
        <v>0</v>
      </c>
      <c r="AA471" s="288">
        <f>'2013'!Q102</f>
        <v>0</v>
      </c>
      <c r="AB471" s="288">
        <f>'2013'!R102</f>
        <v>0</v>
      </c>
      <c r="AC471" s="288">
        <f>'2013'!S102</f>
        <v>0</v>
      </c>
      <c r="AD471" s="288">
        <f>'2013'!T102</f>
        <v>0</v>
      </c>
      <c r="AF471" s="288">
        <f t="shared" si="7"/>
        <v>1</v>
      </c>
    </row>
    <row r="472" spans="3:32">
      <c r="C472" s="229" t="str">
        <f>'2013'!$B$3</f>
        <v>Georgia</v>
      </c>
      <c r="D472" s="229">
        <f>'Cover sheet'!$D$24</f>
        <v>2013</v>
      </c>
      <c r="E472" s="229">
        <f>'2013'!$B$4</f>
        <v>0</v>
      </c>
      <c r="F472" s="229">
        <f>'2013'!$B$7</f>
        <v>0</v>
      </c>
      <c r="G472" s="229">
        <f>'2013'!$B$8</f>
        <v>0</v>
      </c>
      <c r="H472" s="230">
        <f>'2013'!$B$9</f>
        <v>0</v>
      </c>
      <c r="I472" s="229">
        <f>'2013'!$B$10</f>
        <v>0</v>
      </c>
      <c r="K472" s="297"/>
      <c r="L472" s="241">
        <v>0</v>
      </c>
      <c r="M472" s="288">
        <f>'2013'!C103</f>
        <v>0</v>
      </c>
      <c r="N472" s="288">
        <f>'2013'!D103</f>
        <v>0</v>
      </c>
      <c r="O472" s="288">
        <f>'2013'!E103</f>
        <v>0</v>
      </c>
      <c r="P472" s="288">
        <f>'2013'!F103</f>
        <v>0</v>
      </c>
      <c r="Q472" s="288">
        <f>'2013'!G103</f>
        <v>0</v>
      </c>
      <c r="R472" s="288">
        <f>'2013'!H103</f>
        <v>0</v>
      </c>
      <c r="S472" s="288">
        <f>'2013'!I103</f>
        <v>0</v>
      </c>
      <c r="T472" s="288">
        <f>'2013'!J103</f>
        <v>0</v>
      </c>
      <c r="U472" s="288">
        <f>'2013'!K103</f>
        <v>0</v>
      </c>
      <c r="V472" s="288">
        <f>'2013'!L103</f>
        <v>0</v>
      </c>
      <c r="W472" s="288">
        <f>'2013'!M103</f>
        <v>0</v>
      </c>
      <c r="X472" s="288">
        <f>'2013'!N103</f>
        <v>0</v>
      </c>
      <c r="Y472" s="288">
        <f>'2013'!O103</f>
        <v>0</v>
      </c>
      <c r="Z472" s="288">
        <f>'2013'!P103</f>
        <v>0</v>
      </c>
      <c r="AA472" s="288">
        <f>'2013'!Q103</f>
        <v>0</v>
      </c>
      <c r="AB472" s="288">
        <f>'2013'!R103</f>
        <v>0</v>
      </c>
      <c r="AC472" s="288">
        <f>'2013'!S103</f>
        <v>0</v>
      </c>
      <c r="AD472" s="288">
        <f>'2013'!T103</f>
        <v>0</v>
      </c>
      <c r="AF472" s="288">
        <f t="shared" si="7"/>
        <v>1</v>
      </c>
    </row>
    <row r="473" spans="3:32" ht="30">
      <c r="C473" s="229" t="str">
        <f>'2013'!$B$3</f>
        <v>Georgia</v>
      </c>
      <c r="D473" s="229">
        <f>'Cover sheet'!$D$24</f>
        <v>2013</v>
      </c>
      <c r="E473" s="229">
        <f>'2013'!$B$4</f>
        <v>0</v>
      </c>
      <c r="F473" s="229">
        <f>'2013'!$B$7</f>
        <v>0</v>
      </c>
      <c r="G473" s="229">
        <f>'2013'!$B$8</f>
        <v>0</v>
      </c>
      <c r="H473" s="230">
        <f>'2013'!$B$9</f>
        <v>0</v>
      </c>
      <c r="I473" s="229">
        <f>'2013'!$B$10</f>
        <v>0</v>
      </c>
      <c r="K473" s="297" t="s">
        <v>798</v>
      </c>
      <c r="L473" s="241">
        <v>7</v>
      </c>
      <c r="M473" s="288">
        <f>'2013'!C104</f>
        <v>0</v>
      </c>
      <c r="N473" s="288">
        <f>'2013'!D104</f>
        <v>0</v>
      </c>
      <c r="O473" s="288">
        <f>'2013'!E104</f>
        <v>0</v>
      </c>
      <c r="P473" s="288">
        <f>'2013'!F104</f>
        <v>0</v>
      </c>
      <c r="Q473" s="288">
        <f>'2013'!G104</f>
        <v>0</v>
      </c>
      <c r="R473" s="288">
        <f>'2013'!H104</f>
        <v>0</v>
      </c>
      <c r="S473" s="288">
        <f>'2013'!I104</f>
        <v>0</v>
      </c>
      <c r="T473" s="288">
        <f>'2013'!J104</f>
        <v>0</v>
      </c>
      <c r="U473" s="288">
        <f>'2013'!K104</f>
        <v>0</v>
      </c>
      <c r="V473" s="288">
        <f>'2013'!L104</f>
        <v>0</v>
      </c>
      <c r="W473" s="288">
        <f>'2013'!M104</f>
        <v>0</v>
      </c>
      <c r="X473" s="288">
        <f>'2013'!N104</f>
        <v>0</v>
      </c>
      <c r="Y473" s="288">
        <f>'2013'!O104</f>
        <v>0</v>
      </c>
      <c r="Z473" s="288">
        <f>'2013'!P104</f>
        <v>0</v>
      </c>
      <c r="AA473" s="288">
        <f>'2013'!Q104</f>
        <v>0</v>
      </c>
      <c r="AB473" s="288">
        <f>'2013'!R104</f>
        <v>0</v>
      </c>
      <c r="AC473" s="288">
        <f>'2013'!S104</f>
        <v>0</v>
      </c>
      <c r="AD473" s="288">
        <f>'2013'!T104</f>
        <v>0</v>
      </c>
      <c r="AF473" s="288">
        <f t="shared" si="7"/>
        <v>1</v>
      </c>
    </row>
    <row r="474" spans="3:32">
      <c r="C474" s="229" t="str">
        <f>'2013'!$B$3</f>
        <v>Georgia</v>
      </c>
      <c r="D474" s="229">
        <f>'Cover sheet'!$D$24</f>
        <v>2013</v>
      </c>
      <c r="E474" s="229">
        <f>'2013'!$B$4</f>
        <v>0</v>
      </c>
      <c r="F474" s="229">
        <f>'2013'!$B$7</f>
        <v>0</v>
      </c>
      <c r="G474" s="229">
        <f>'2013'!$B$8</f>
        <v>0</v>
      </c>
      <c r="H474" s="230">
        <f>'2013'!$B$9</f>
        <v>0</v>
      </c>
      <c r="I474" s="229">
        <f>'2013'!$B$10</f>
        <v>0</v>
      </c>
      <c r="K474" s="297"/>
      <c r="L474" s="241">
        <v>0</v>
      </c>
      <c r="M474" s="288">
        <f>'2013'!C105</f>
        <v>0</v>
      </c>
      <c r="N474" s="288">
        <f>'2013'!D105</f>
        <v>0</v>
      </c>
      <c r="O474" s="288">
        <f>'2013'!E105</f>
        <v>0</v>
      </c>
      <c r="P474" s="288">
        <f>'2013'!F105</f>
        <v>0</v>
      </c>
      <c r="Q474" s="288">
        <f>'2013'!G105</f>
        <v>0</v>
      </c>
      <c r="R474" s="288">
        <f>'2013'!H105</f>
        <v>0</v>
      </c>
      <c r="S474" s="288">
        <f>'2013'!I105</f>
        <v>0</v>
      </c>
      <c r="T474" s="288">
        <f>'2013'!J105</f>
        <v>0</v>
      </c>
      <c r="U474" s="288">
        <f>'2013'!K105</f>
        <v>0</v>
      </c>
      <c r="V474" s="288">
        <f>'2013'!L105</f>
        <v>0</v>
      </c>
      <c r="W474" s="288">
        <f>'2013'!M105</f>
        <v>0</v>
      </c>
      <c r="X474" s="288">
        <f>'2013'!N105</f>
        <v>0</v>
      </c>
      <c r="Y474" s="288">
        <f>'2013'!O105</f>
        <v>0</v>
      </c>
      <c r="Z474" s="288">
        <f>'2013'!P105</f>
        <v>0</v>
      </c>
      <c r="AA474" s="288">
        <f>'2013'!Q105</f>
        <v>0</v>
      </c>
      <c r="AB474" s="288">
        <f>'2013'!R105</f>
        <v>0</v>
      </c>
      <c r="AC474" s="288">
        <f>'2013'!S105</f>
        <v>0</v>
      </c>
      <c r="AD474" s="288">
        <f>'2013'!T105</f>
        <v>0</v>
      </c>
      <c r="AF474" s="288">
        <f t="shared" si="7"/>
        <v>1</v>
      </c>
    </row>
    <row r="475" spans="3:32" ht="45">
      <c r="C475" s="229" t="str">
        <f>'2013'!$B$3</f>
        <v>Georgia</v>
      </c>
      <c r="D475" s="229">
        <f>'Cover sheet'!$D$24</f>
        <v>2013</v>
      </c>
      <c r="E475" s="229">
        <f>'2013'!$B$4</f>
        <v>0</v>
      </c>
      <c r="F475" s="229">
        <f>'2013'!$B$7</f>
        <v>0</v>
      </c>
      <c r="G475" s="229">
        <f>'2013'!$B$8</f>
        <v>0</v>
      </c>
      <c r="H475" s="230">
        <f>'2013'!$B$9</f>
        <v>0</v>
      </c>
      <c r="I475" s="229">
        <f>'2013'!$B$10</f>
        <v>0</v>
      </c>
      <c r="K475" s="297" t="s">
        <v>801</v>
      </c>
      <c r="L475" s="241">
        <v>8</v>
      </c>
      <c r="M475" s="288">
        <f>'2013'!C106</f>
        <v>0</v>
      </c>
      <c r="N475" s="288">
        <f>'2013'!D106</f>
        <v>0</v>
      </c>
      <c r="O475" s="288">
        <f>'2013'!E106</f>
        <v>0</v>
      </c>
      <c r="P475" s="288">
        <f>'2013'!F106</f>
        <v>0</v>
      </c>
      <c r="Q475" s="288">
        <f>'2013'!G106</f>
        <v>0</v>
      </c>
      <c r="R475" s="288">
        <f>'2013'!H106</f>
        <v>0</v>
      </c>
      <c r="S475" s="288">
        <f>'2013'!I106</f>
        <v>0</v>
      </c>
      <c r="T475" s="288">
        <f>'2013'!J106</f>
        <v>0</v>
      </c>
      <c r="U475" s="288">
        <f>'2013'!K106</f>
        <v>0</v>
      </c>
      <c r="V475" s="288">
        <f>'2013'!L106</f>
        <v>0</v>
      </c>
      <c r="W475" s="288">
        <f>'2013'!M106</f>
        <v>0</v>
      </c>
      <c r="X475" s="288">
        <f>'2013'!N106</f>
        <v>0</v>
      </c>
      <c r="Y475" s="288">
        <f>'2013'!O106</f>
        <v>0</v>
      </c>
      <c r="Z475" s="288">
        <f>'2013'!P106</f>
        <v>0</v>
      </c>
      <c r="AA475" s="288">
        <f>'2013'!Q106</f>
        <v>0</v>
      </c>
      <c r="AB475" s="288">
        <f>'2013'!R106</f>
        <v>0</v>
      </c>
      <c r="AC475" s="288">
        <f>'2013'!S106</f>
        <v>0</v>
      </c>
      <c r="AD475" s="288">
        <f>'2013'!T106</f>
        <v>0</v>
      </c>
      <c r="AF475" s="288">
        <f t="shared" si="7"/>
        <v>1</v>
      </c>
    </row>
    <row r="476" spans="3:32" ht="30">
      <c r="C476" s="229" t="str">
        <f>'2013'!$B$3</f>
        <v>Georgia</v>
      </c>
      <c r="D476" s="229">
        <f>'Cover sheet'!$D$24</f>
        <v>2013</v>
      </c>
      <c r="E476" s="229">
        <f>'2013'!$B$4</f>
        <v>0</v>
      </c>
      <c r="F476" s="229">
        <f>'2013'!$B$7</f>
        <v>0</v>
      </c>
      <c r="G476" s="229">
        <f>'2013'!$B$8</f>
        <v>0</v>
      </c>
      <c r="H476" s="230">
        <f>'2013'!$B$9</f>
        <v>0</v>
      </c>
      <c r="I476" s="229">
        <f>'2013'!$B$10</f>
        <v>0</v>
      </c>
      <c r="K476" s="298" t="s">
        <v>802</v>
      </c>
      <c r="L476" s="241">
        <v>8.1</v>
      </c>
      <c r="M476" s="288">
        <f>'2013'!C107</f>
        <v>0</v>
      </c>
      <c r="N476" s="288">
        <f>'2013'!D107</f>
        <v>0</v>
      </c>
      <c r="O476" s="288">
        <f>'2013'!E107</f>
        <v>0</v>
      </c>
      <c r="P476" s="288">
        <f>'2013'!F107</f>
        <v>0</v>
      </c>
      <c r="Q476" s="288">
        <f>'2013'!G107</f>
        <v>0</v>
      </c>
      <c r="R476" s="288">
        <f>'2013'!H107</f>
        <v>0</v>
      </c>
      <c r="S476" s="288">
        <f>'2013'!I107</f>
        <v>0</v>
      </c>
      <c r="T476" s="288">
        <f>'2013'!J107</f>
        <v>0</v>
      </c>
      <c r="U476" s="288">
        <f>'2013'!K107</f>
        <v>0</v>
      </c>
      <c r="V476" s="288">
        <f>'2013'!L107</f>
        <v>0</v>
      </c>
      <c r="W476" s="288">
        <f>'2013'!M107</f>
        <v>0</v>
      </c>
      <c r="X476" s="288">
        <f>'2013'!N107</f>
        <v>0</v>
      </c>
      <c r="Y476" s="288">
        <f>'2013'!O107</f>
        <v>0</v>
      </c>
      <c r="Z476" s="288">
        <f>'2013'!P107</f>
        <v>0</v>
      </c>
      <c r="AA476" s="288">
        <f>'2013'!Q107</f>
        <v>0</v>
      </c>
      <c r="AB476" s="288">
        <f>'2013'!R107</f>
        <v>0</v>
      </c>
      <c r="AC476" s="288">
        <f>'2013'!S107</f>
        <v>0</v>
      </c>
      <c r="AD476" s="288">
        <f>'2013'!T107</f>
        <v>0</v>
      </c>
      <c r="AF476" s="288">
        <f t="shared" si="7"/>
        <v>1</v>
      </c>
    </row>
    <row r="477" spans="3:32" ht="30">
      <c r="C477" s="229" t="str">
        <f>'2013'!$B$3</f>
        <v>Georgia</v>
      </c>
      <c r="D477" s="229">
        <f>'Cover sheet'!$D$24</f>
        <v>2013</v>
      </c>
      <c r="E477" s="229">
        <f>'2013'!$B$4</f>
        <v>0</v>
      </c>
      <c r="F477" s="229">
        <f>'2013'!$B$7</f>
        <v>0</v>
      </c>
      <c r="G477" s="229">
        <f>'2013'!$B$8</f>
        <v>0</v>
      </c>
      <c r="H477" s="230">
        <f>'2013'!$B$9</f>
        <v>0</v>
      </c>
      <c r="I477" s="229">
        <f>'2013'!$B$10</f>
        <v>0</v>
      </c>
      <c r="K477" s="298" t="s">
        <v>809</v>
      </c>
      <c r="L477" s="241">
        <v>8.1999999999999993</v>
      </c>
      <c r="M477" s="288">
        <f>'2013'!C108</f>
        <v>0</v>
      </c>
      <c r="N477" s="288">
        <f>'2013'!D108</f>
        <v>0</v>
      </c>
      <c r="O477" s="288">
        <f>'2013'!E108</f>
        <v>0</v>
      </c>
      <c r="P477" s="288">
        <f>'2013'!F108</f>
        <v>0</v>
      </c>
      <c r="Q477" s="288">
        <f>'2013'!G108</f>
        <v>0</v>
      </c>
      <c r="R477" s="288">
        <f>'2013'!H108</f>
        <v>0</v>
      </c>
      <c r="S477" s="288">
        <f>'2013'!I108</f>
        <v>0</v>
      </c>
      <c r="T477" s="288">
        <f>'2013'!J108</f>
        <v>0</v>
      </c>
      <c r="U477" s="288">
        <f>'2013'!K108</f>
        <v>0</v>
      </c>
      <c r="V477" s="288">
        <f>'2013'!L108</f>
        <v>0</v>
      </c>
      <c r="W477" s="288">
        <f>'2013'!M108</f>
        <v>0</v>
      </c>
      <c r="X477" s="288">
        <f>'2013'!N108</f>
        <v>0</v>
      </c>
      <c r="Y477" s="288">
        <f>'2013'!O108</f>
        <v>0</v>
      </c>
      <c r="Z477" s="288">
        <f>'2013'!P108</f>
        <v>0</v>
      </c>
      <c r="AA477" s="288">
        <f>'2013'!Q108</f>
        <v>0</v>
      </c>
      <c r="AB477" s="288">
        <f>'2013'!R108</f>
        <v>0</v>
      </c>
      <c r="AC477" s="288">
        <f>'2013'!S108</f>
        <v>0</v>
      </c>
      <c r="AD477" s="288">
        <f>'2013'!T108</f>
        <v>0</v>
      </c>
      <c r="AF477" s="288">
        <f t="shared" si="7"/>
        <v>1</v>
      </c>
    </row>
    <row r="478" spans="3:32" ht="30">
      <c r="C478" s="229" t="str">
        <f>'2013'!$B$3</f>
        <v>Georgia</v>
      </c>
      <c r="D478" s="229">
        <f>'Cover sheet'!$D$24</f>
        <v>2013</v>
      </c>
      <c r="E478" s="229">
        <f>'2013'!$B$4</f>
        <v>0</v>
      </c>
      <c r="F478" s="229">
        <f>'2013'!$B$7</f>
        <v>0</v>
      </c>
      <c r="G478" s="229">
        <f>'2013'!$B$8</f>
        <v>0</v>
      </c>
      <c r="H478" s="230">
        <f>'2013'!$B$9</f>
        <v>0</v>
      </c>
      <c r="I478" s="229">
        <f>'2013'!$B$10</f>
        <v>0</v>
      </c>
      <c r="K478" s="298" t="s">
        <v>811</v>
      </c>
      <c r="L478" s="241">
        <v>8.3000000000000007</v>
      </c>
      <c r="M478" s="288">
        <f>'2013'!C109</f>
        <v>0</v>
      </c>
      <c r="N478" s="288">
        <f>'2013'!D109</f>
        <v>0</v>
      </c>
      <c r="O478" s="288">
        <f>'2013'!E109</f>
        <v>0</v>
      </c>
      <c r="P478" s="288">
        <f>'2013'!F109</f>
        <v>0</v>
      </c>
      <c r="Q478" s="288">
        <f>'2013'!G109</f>
        <v>0</v>
      </c>
      <c r="R478" s="288">
        <f>'2013'!H109</f>
        <v>0</v>
      </c>
      <c r="S478" s="288">
        <f>'2013'!I109</f>
        <v>0</v>
      </c>
      <c r="T478" s="288">
        <f>'2013'!J109</f>
        <v>0</v>
      </c>
      <c r="U478" s="288">
        <f>'2013'!K109</f>
        <v>0</v>
      </c>
      <c r="V478" s="288">
        <f>'2013'!L109</f>
        <v>0</v>
      </c>
      <c r="W478" s="288">
        <f>'2013'!M109</f>
        <v>0</v>
      </c>
      <c r="X478" s="288">
        <f>'2013'!N109</f>
        <v>0</v>
      </c>
      <c r="Y478" s="288">
        <f>'2013'!O109</f>
        <v>0</v>
      </c>
      <c r="Z478" s="288">
        <f>'2013'!P109</f>
        <v>0</v>
      </c>
      <c r="AA478" s="288">
        <f>'2013'!Q109</f>
        <v>0</v>
      </c>
      <c r="AB478" s="288">
        <f>'2013'!R109</f>
        <v>0</v>
      </c>
      <c r="AC478" s="288">
        <f>'2013'!S109</f>
        <v>0</v>
      </c>
      <c r="AD478" s="288">
        <f>'2013'!T109</f>
        <v>0</v>
      </c>
      <c r="AF478" s="288">
        <f t="shared" si="7"/>
        <v>1</v>
      </c>
    </row>
    <row r="479" spans="3:32" ht="30">
      <c r="C479" s="229" t="str">
        <f>'2013'!$B$3</f>
        <v>Georgia</v>
      </c>
      <c r="D479" s="229">
        <f>'Cover sheet'!$D$24</f>
        <v>2013</v>
      </c>
      <c r="E479" s="229">
        <f>'2013'!$B$4</f>
        <v>0</v>
      </c>
      <c r="F479" s="229">
        <f>'2013'!$B$7</f>
        <v>0</v>
      </c>
      <c r="G479" s="229">
        <f>'2013'!$B$8</f>
        <v>0</v>
      </c>
      <c r="H479" s="230">
        <f>'2013'!$B$9</f>
        <v>0</v>
      </c>
      <c r="I479" s="229">
        <f>'2013'!$B$10</f>
        <v>0</v>
      </c>
      <c r="K479" s="298" t="s">
        <v>814</v>
      </c>
      <c r="L479" s="241">
        <v>8.4</v>
      </c>
      <c r="M479" s="288">
        <f>'2013'!C110</f>
        <v>0</v>
      </c>
      <c r="N479" s="288">
        <f>'2013'!D110</f>
        <v>0</v>
      </c>
      <c r="O479" s="288">
        <f>'2013'!E110</f>
        <v>0</v>
      </c>
      <c r="P479" s="288">
        <f>'2013'!F110</f>
        <v>0</v>
      </c>
      <c r="Q479" s="288">
        <f>'2013'!G110</f>
        <v>0</v>
      </c>
      <c r="R479" s="288">
        <f>'2013'!H110</f>
        <v>0</v>
      </c>
      <c r="S479" s="288">
        <f>'2013'!I110</f>
        <v>0</v>
      </c>
      <c r="T479" s="288">
        <f>'2013'!J110</f>
        <v>0</v>
      </c>
      <c r="U479" s="288">
        <f>'2013'!K110</f>
        <v>0</v>
      </c>
      <c r="V479" s="288">
        <f>'2013'!L110</f>
        <v>0</v>
      </c>
      <c r="W479" s="288">
        <f>'2013'!M110</f>
        <v>0</v>
      </c>
      <c r="X479" s="288">
        <f>'2013'!N110</f>
        <v>0</v>
      </c>
      <c r="Y479" s="288">
        <f>'2013'!O110</f>
        <v>0</v>
      </c>
      <c r="Z479" s="288">
        <f>'2013'!P110</f>
        <v>0</v>
      </c>
      <c r="AA479" s="288">
        <f>'2013'!Q110</f>
        <v>0</v>
      </c>
      <c r="AB479" s="288">
        <f>'2013'!R110</f>
        <v>0</v>
      </c>
      <c r="AC479" s="288">
        <f>'2013'!S110</f>
        <v>0</v>
      </c>
      <c r="AD479" s="288">
        <f>'2013'!T110</f>
        <v>0</v>
      </c>
      <c r="AF479" s="288">
        <f t="shared" si="7"/>
        <v>1</v>
      </c>
    </row>
    <row r="480" spans="3:32">
      <c r="C480" s="229" t="str">
        <f>'2013'!$B$3</f>
        <v>Georgia</v>
      </c>
      <c r="D480" s="229">
        <f>'Cover sheet'!$D$24</f>
        <v>2013</v>
      </c>
      <c r="E480" s="229">
        <f>'2013'!$B$4</f>
        <v>0</v>
      </c>
      <c r="F480" s="229">
        <f>'2013'!$B$7</f>
        <v>0</v>
      </c>
      <c r="G480" s="229">
        <f>'2013'!$B$8</f>
        <v>0</v>
      </c>
      <c r="H480" s="230">
        <f>'2013'!$B$9</f>
        <v>0</v>
      </c>
      <c r="I480" s="229">
        <f>'2013'!$B$10</f>
        <v>0</v>
      </c>
      <c r="K480" s="298" t="s">
        <v>818</v>
      </c>
      <c r="L480" s="241">
        <v>8.5</v>
      </c>
      <c r="M480" s="288">
        <f>'2013'!C111</f>
        <v>0</v>
      </c>
      <c r="N480" s="288">
        <f>'2013'!D111</f>
        <v>0</v>
      </c>
      <c r="O480" s="288">
        <f>'2013'!E111</f>
        <v>0</v>
      </c>
      <c r="P480" s="288">
        <f>'2013'!F111</f>
        <v>0</v>
      </c>
      <c r="Q480" s="288">
        <f>'2013'!G111</f>
        <v>0</v>
      </c>
      <c r="R480" s="288">
        <f>'2013'!H111</f>
        <v>0</v>
      </c>
      <c r="S480" s="288">
        <f>'2013'!I111</f>
        <v>0</v>
      </c>
      <c r="T480" s="288">
        <f>'2013'!J111</f>
        <v>0</v>
      </c>
      <c r="U480" s="288">
        <f>'2013'!K111</f>
        <v>0</v>
      </c>
      <c r="V480" s="288">
        <f>'2013'!L111</f>
        <v>0</v>
      </c>
      <c r="W480" s="288">
        <f>'2013'!M111</f>
        <v>0</v>
      </c>
      <c r="X480" s="288">
        <f>'2013'!N111</f>
        <v>0</v>
      </c>
      <c r="Y480" s="288">
        <f>'2013'!O111</f>
        <v>0</v>
      </c>
      <c r="Z480" s="288">
        <f>'2013'!P111</f>
        <v>0</v>
      </c>
      <c r="AA480" s="288">
        <f>'2013'!Q111</f>
        <v>0</v>
      </c>
      <c r="AB480" s="288">
        <f>'2013'!R111</f>
        <v>0</v>
      </c>
      <c r="AC480" s="288">
        <f>'2013'!S111</f>
        <v>0</v>
      </c>
      <c r="AD480" s="288">
        <f>'2013'!T111</f>
        <v>0</v>
      </c>
      <c r="AF480" s="288">
        <f t="shared" si="7"/>
        <v>1</v>
      </c>
    </row>
    <row r="481" spans="3:32" ht="30">
      <c r="C481" s="229" t="str">
        <f>'2013'!$B$3</f>
        <v>Georgia</v>
      </c>
      <c r="D481" s="229">
        <f>'Cover sheet'!$D$24</f>
        <v>2013</v>
      </c>
      <c r="E481" s="229">
        <f>'2013'!$B$4</f>
        <v>0</v>
      </c>
      <c r="F481" s="229">
        <f>'2013'!$B$7</f>
        <v>0</v>
      </c>
      <c r="G481" s="229">
        <f>'2013'!$B$8</f>
        <v>0</v>
      </c>
      <c r="H481" s="230">
        <f>'2013'!$B$9</f>
        <v>0</v>
      </c>
      <c r="I481" s="229">
        <f>'2013'!$B$10</f>
        <v>0</v>
      </c>
      <c r="K481" s="298" t="s">
        <v>820</v>
      </c>
      <c r="L481" s="241">
        <v>8.6</v>
      </c>
      <c r="M481" s="288">
        <f>'2013'!C112</f>
        <v>0</v>
      </c>
      <c r="N481" s="288">
        <f>'2013'!D112</f>
        <v>0</v>
      </c>
      <c r="O481" s="288">
        <f>'2013'!E112</f>
        <v>0</v>
      </c>
      <c r="P481" s="288">
        <f>'2013'!F112</f>
        <v>0</v>
      </c>
      <c r="Q481" s="288">
        <f>'2013'!G112</f>
        <v>0</v>
      </c>
      <c r="R481" s="288">
        <f>'2013'!H112</f>
        <v>0</v>
      </c>
      <c r="S481" s="288">
        <f>'2013'!I112</f>
        <v>0</v>
      </c>
      <c r="T481" s="288">
        <f>'2013'!J112</f>
        <v>0</v>
      </c>
      <c r="U481" s="288">
        <f>'2013'!K112</f>
        <v>0</v>
      </c>
      <c r="V481" s="288">
        <f>'2013'!L112</f>
        <v>0</v>
      </c>
      <c r="W481" s="288">
        <f>'2013'!M112</f>
        <v>0</v>
      </c>
      <c r="X481" s="288">
        <f>'2013'!N112</f>
        <v>0</v>
      </c>
      <c r="Y481" s="288">
        <f>'2013'!O112</f>
        <v>0</v>
      </c>
      <c r="Z481" s="288">
        <f>'2013'!P112</f>
        <v>0</v>
      </c>
      <c r="AA481" s="288">
        <f>'2013'!Q112</f>
        <v>0</v>
      </c>
      <c r="AB481" s="288">
        <f>'2013'!R112</f>
        <v>0</v>
      </c>
      <c r="AC481" s="288">
        <f>'2013'!S112</f>
        <v>0</v>
      </c>
      <c r="AD481" s="288">
        <f>'2013'!T112</f>
        <v>0</v>
      </c>
      <c r="AF481" s="288">
        <f t="shared" si="7"/>
        <v>1</v>
      </c>
    </row>
    <row r="482" spans="3:32">
      <c r="C482" s="229" t="str">
        <f>'2013'!$B$3</f>
        <v>Georgia</v>
      </c>
      <c r="D482" s="229">
        <f>'Cover sheet'!$D$24</f>
        <v>2013</v>
      </c>
      <c r="E482" s="229">
        <f>'2013'!$B$4</f>
        <v>0</v>
      </c>
      <c r="F482" s="229">
        <f>'2013'!$B$7</f>
        <v>0</v>
      </c>
      <c r="G482" s="229">
        <f>'2013'!$B$8</f>
        <v>0</v>
      </c>
      <c r="H482" s="230">
        <f>'2013'!$B$9</f>
        <v>0</v>
      </c>
      <c r="I482" s="229">
        <f>'2013'!$B$10</f>
        <v>0</v>
      </c>
      <c r="K482" s="293"/>
      <c r="L482" s="241">
        <v>0</v>
      </c>
      <c r="M482" s="288">
        <f>'2013'!C113</f>
        <v>0</v>
      </c>
      <c r="N482" s="288">
        <f>'2013'!D113</f>
        <v>0</v>
      </c>
      <c r="O482" s="288">
        <f>'2013'!E113</f>
        <v>0</v>
      </c>
      <c r="P482" s="288">
        <f>'2013'!F113</f>
        <v>0</v>
      </c>
      <c r="Q482" s="288">
        <f>'2013'!G113</f>
        <v>0</v>
      </c>
      <c r="R482" s="288">
        <f>'2013'!H113</f>
        <v>0</v>
      </c>
      <c r="S482" s="288">
        <f>'2013'!I113</f>
        <v>0</v>
      </c>
      <c r="T482" s="288">
        <f>'2013'!J113</f>
        <v>0</v>
      </c>
      <c r="U482" s="288">
        <f>'2013'!K113</f>
        <v>0</v>
      </c>
      <c r="V482" s="288">
        <f>'2013'!L113</f>
        <v>0</v>
      </c>
      <c r="W482" s="288">
        <f>'2013'!M113</f>
        <v>0</v>
      </c>
      <c r="X482" s="288">
        <f>'2013'!N113</f>
        <v>0</v>
      </c>
      <c r="Y482" s="288">
        <f>'2013'!O113</f>
        <v>0</v>
      </c>
      <c r="Z482" s="288">
        <f>'2013'!P113</f>
        <v>0</v>
      </c>
      <c r="AA482" s="288">
        <f>'2013'!Q113</f>
        <v>0</v>
      </c>
      <c r="AB482" s="288">
        <f>'2013'!R113</f>
        <v>0</v>
      </c>
      <c r="AC482" s="288">
        <f>'2013'!S113</f>
        <v>0</v>
      </c>
      <c r="AD482" s="288">
        <f>'2013'!T113</f>
        <v>0</v>
      </c>
      <c r="AF482" s="288">
        <f t="shared" si="7"/>
        <v>1</v>
      </c>
    </row>
    <row r="483" spans="3:32" ht="30">
      <c r="C483" s="229" t="str">
        <f>'2013'!$B$3</f>
        <v>Georgia</v>
      </c>
      <c r="D483" s="229">
        <f>'Cover sheet'!$D$24</f>
        <v>2013</v>
      </c>
      <c r="E483" s="229">
        <f>'2013'!$B$4</f>
        <v>0</v>
      </c>
      <c r="F483" s="229">
        <f>'2013'!$B$7</f>
        <v>0</v>
      </c>
      <c r="G483" s="229">
        <f>'2013'!$B$8</f>
        <v>0</v>
      </c>
      <c r="H483" s="230">
        <f>'2013'!$B$9</f>
        <v>0</v>
      </c>
      <c r="I483" s="229">
        <f>'2013'!$B$10</f>
        <v>0</v>
      </c>
      <c r="K483" s="297" t="s">
        <v>825</v>
      </c>
      <c r="L483" s="241">
        <v>9</v>
      </c>
      <c r="M483" s="288">
        <f>'2013'!C114</f>
        <v>0</v>
      </c>
      <c r="N483" s="288">
        <f>'2013'!D114</f>
        <v>0</v>
      </c>
      <c r="O483" s="288">
        <f>'2013'!E114</f>
        <v>0</v>
      </c>
      <c r="P483" s="288">
        <f>'2013'!F114</f>
        <v>0</v>
      </c>
      <c r="Q483" s="288">
        <f>'2013'!G114</f>
        <v>0</v>
      </c>
      <c r="R483" s="288">
        <f>'2013'!H114</f>
        <v>0</v>
      </c>
      <c r="S483" s="288">
        <f>'2013'!I114</f>
        <v>0</v>
      </c>
      <c r="T483" s="288">
        <f>'2013'!J114</f>
        <v>0</v>
      </c>
      <c r="U483" s="288">
        <f>'2013'!K114</f>
        <v>0</v>
      </c>
      <c r="V483" s="288">
        <f>'2013'!L114</f>
        <v>0</v>
      </c>
      <c r="W483" s="288">
        <f>'2013'!M114</f>
        <v>0</v>
      </c>
      <c r="X483" s="288">
        <f>'2013'!N114</f>
        <v>0</v>
      </c>
      <c r="Y483" s="288">
        <f>'2013'!O114</f>
        <v>0</v>
      </c>
      <c r="Z483" s="288">
        <f>'2013'!P114</f>
        <v>0</v>
      </c>
      <c r="AA483" s="288">
        <f>'2013'!Q114</f>
        <v>0</v>
      </c>
      <c r="AB483" s="288">
        <f>'2013'!R114</f>
        <v>0</v>
      </c>
      <c r="AC483" s="288">
        <f>'2013'!S114</f>
        <v>0</v>
      </c>
      <c r="AD483" s="288">
        <f>'2013'!T114</f>
        <v>0</v>
      </c>
      <c r="AF483" s="288">
        <f t="shared" si="7"/>
        <v>1</v>
      </c>
    </row>
    <row r="484" spans="3:32">
      <c r="C484" s="229" t="str">
        <f>'2013'!$B$3</f>
        <v>Georgia</v>
      </c>
      <c r="D484" s="229">
        <f>'Cover sheet'!$D$24</f>
        <v>2013</v>
      </c>
      <c r="E484" s="229">
        <f>'2013'!$B$4</f>
        <v>0</v>
      </c>
      <c r="F484" s="229">
        <f>'2013'!$B$7</f>
        <v>0</v>
      </c>
      <c r="G484" s="229">
        <f>'2013'!$B$8</f>
        <v>0</v>
      </c>
      <c r="H484" s="230">
        <f>'2013'!$B$9</f>
        <v>0</v>
      </c>
      <c r="I484" s="229">
        <f>'2013'!$B$10</f>
        <v>0</v>
      </c>
      <c r="K484" s="298" t="s">
        <v>826</v>
      </c>
      <c r="L484" s="241">
        <v>9.1</v>
      </c>
      <c r="M484" s="288">
        <f>'2013'!C115</f>
        <v>0</v>
      </c>
      <c r="N484" s="288">
        <f>'2013'!D115</f>
        <v>0</v>
      </c>
      <c r="O484" s="288">
        <f>'2013'!E115</f>
        <v>0</v>
      </c>
      <c r="P484" s="288">
        <f>'2013'!F115</f>
        <v>0</v>
      </c>
      <c r="Q484" s="288">
        <f>'2013'!G115</f>
        <v>0</v>
      </c>
      <c r="R484" s="288">
        <f>'2013'!H115</f>
        <v>0</v>
      </c>
      <c r="S484" s="288">
        <f>'2013'!I115</f>
        <v>0</v>
      </c>
      <c r="T484" s="288">
        <f>'2013'!J115</f>
        <v>0</v>
      </c>
      <c r="U484" s="288">
        <f>'2013'!K115</f>
        <v>0</v>
      </c>
      <c r="V484" s="288">
        <f>'2013'!L115</f>
        <v>0</v>
      </c>
      <c r="W484" s="288">
        <f>'2013'!M115</f>
        <v>0</v>
      </c>
      <c r="X484" s="288">
        <f>'2013'!N115</f>
        <v>0</v>
      </c>
      <c r="Y484" s="288">
        <f>'2013'!O115</f>
        <v>0</v>
      </c>
      <c r="Z484" s="288">
        <f>'2013'!P115</f>
        <v>0</v>
      </c>
      <c r="AA484" s="288">
        <f>'2013'!Q115</f>
        <v>0</v>
      </c>
      <c r="AB484" s="288">
        <f>'2013'!R115</f>
        <v>0</v>
      </c>
      <c r="AC484" s="288">
        <f>'2013'!S115</f>
        <v>0</v>
      </c>
      <c r="AD484" s="288">
        <f>'2013'!T115</f>
        <v>0</v>
      </c>
      <c r="AF484" s="288">
        <f t="shared" si="7"/>
        <v>1</v>
      </c>
    </row>
    <row r="485" spans="3:32" ht="30">
      <c r="C485" s="229" t="str">
        <f>'2013'!$B$3</f>
        <v>Georgia</v>
      </c>
      <c r="D485" s="229">
        <f>'Cover sheet'!$D$24</f>
        <v>2013</v>
      </c>
      <c r="E485" s="229">
        <f>'2013'!$B$4</f>
        <v>0</v>
      </c>
      <c r="F485" s="229">
        <f>'2013'!$B$7</f>
        <v>0</v>
      </c>
      <c r="G485" s="229">
        <f>'2013'!$B$8</f>
        <v>0</v>
      </c>
      <c r="H485" s="230">
        <f>'2013'!$B$9</f>
        <v>0</v>
      </c>
      <c r="I485" s="229">
        <f>'2013'!$B$10</f>
        <v>0</v>
      </c>
      <c r="K485" s="298" t="s">
        <v>1221</v>
      </c>
      <c r="L485" s="241">
        <v>9.1999999999999993</v>
      </c>
      <c r="M485" s="288">
        <f>'2013'!C116</f>
        <v>0</v>
      </c>
      <c r="N485" s="288">
        <f>'2013'!D116</f>
        <v>0</v>
      </c>
      <c r="O485" s="288">
        <f>'2013'!E116</f>
        <v>0</v>
      </c>
      <c r="P485" s="288">
        <f>'2013'!F116</f>
        <v>0</v>
      </c>
      <c r="Q485" s="288">
        <f>'2013'!G116</f>
        <v>0</v>
      </c>
      <c r="R485" s="288">
        <f>'2013'!H116</f>
        <v>0</v>
      </c>
      <c r="S485" s="288">
        <f>'2013'!I116</f>
        <v>0</v>
      </c>
      <c r="T485" s="288">
        <f>'2013'!J116</f>
        <v>0</v>
      </c>
      <c r="U485" s="288">
        <f>'2013'!K116</f>
        <v>0</v>
      </c>
      <c r="V485" s="288">
        <f>'2013'!L116</f>
        <v>0</v>
      </c>
      <c r="W485" s="288">
        <f>'2013'!M116</f>
        <v>0</v>
      </c>
      <c r="X485" s="288">
        <f>'2013'!N116</f>
        <v>0</v>
      </c>
      <c r="Y485" s="288">
        <f>'2013'!O116</f>
        <v>0</v>
      </c>
      <c r="Z485" s="288">
        <f>'2013'!P116</f>
        <v>0</v>
      </c>
      <c r="AA485" s="288">
        <f>'2013'!Q116</f>
        <v>0</v>
      </c>
      <c r="AB485" s="288">
        <f>'2013'!R116</f>
        <v>0</v>
      </c>
      <c r="AC485" s="288">
        <f>'2013'!S116</f>
        <v>0</v>
      </c>
      <c r="AD485" s="288">
        <f>'2013'!T116</f>
        <v>0</v>
      </c>
      <c r="AF485" s="288">
        <f t="shared" si="7"/>
        <v>1</v>
      </c>
    </row>
    <row r="486" spans="3:32">
      <c r="C486" s="229" t="str">
        <f>'2013'!$B$3</f>
        <v>Georgia</v>
      </c>
      <c r="D486" s="229">
        <f>'Cover sheet'!$D$24</f>
        <v>2013</v>
      </c>
      <c r="E486" s="229">
        <f>'2013'!$B$4</f>
        <v>0</v>
      </c>
      <c r="F486" s="229">
        <f>'2013'!$B$7</f>
        <v>0</v>
      </c>
      <c r="G486" s="229">
        <f>'2013'!$B$8</f>
        <v>0</v>
      </c>
      <c r="H486" s="230">
        <f>'2013'!$B$9</f>
        <v>0</v>
      </c>
      <c r="I486" s="229">
        <f>'2013'!$B$10</f>
        <v>0</v>
      </c>
      <c r="K486" s="298"/>
      <c r="L486" s="241"/>
      <c r="M486" s="288">
        <f>'2013'!C117</f>
        <v>0</v>
      </c>
      <c r="N486" s="288">
        <f>'2013'!D117</f>
        <v>0</v>
      </c>
      <c r="O486" s="288">
        <f>'2013'!E117</f>
        <v>0</v>
      </c>
      <c r="P486" s="288">
        <f>'2013'!F117</f>
        <v>0</v>
      </c>
      <c r="Q486" s="288">
        <f>'2013'!G117</f>
        <v>0</v>
      </c>
      <c r="R486" s="288">
        <f>'2013'!H117</f>
        <v>0</v>
      </c>
      <c r="S486" s="288">
        <f>'2013'!I117</f>
        <v>0</v>
      </c>
      <c r="T486" s="288">
        <f>'2013'!J117</f>
        <v>0</v>
      </c>
      <c r="U486" s="288">
        <f>'2013'!K117</f>
        <v>0</v>
      </c>
      <c r="V486" s="288">
        <f>'2013'!L117</f>
        <v>0</v>
      </c>
      <c r="W486" s="288">
        <f>'2013'!M117</f>
        <v>0</v>
      </c>
      <c r="X486" s="288">
        <f>'2013'!N117</f>
        <v>0</v>
      </c>
      <c r="Y486" s="288">
        <f>'2013'!O117</f>
        <v>0</v>
      </c>
      <c r="Z486" s="288">
        <f>'2013'!P117</f>
        <v>0</v>
      </c>
      <c r="AA486" s="288">
        <f>'2013'!Q117</f>
        <v>0</v>
      </c>
      <c r="AB486" s="288">
        <f>'2013'!R117</f>
        <v>0</v>
      </c>
      <c r="AC486" s="288">
        <f>'2013'!S117</f>
        <v>0</v>
      </c>
      <c r="AD486" s="288">
        <f>'2013'!T117</f>
        <v>0</v>
      </c>
      <c r="AF486" s="288">
        <f t="shared" si="7"/>
        <v>1</v>
      </c>
    </row>
    <row r="487" spans="3:32" ht="45">
      <c r="C487" s="229" t="str">
        <f>'2013'!$B$3</f>
        <v>Georgia</v>
      </c>
      <c r="D487" s="229">
        <f>'Cover sheet'!$D$24</f>
        <v>2013</v>
      </c>
      <c r="E487" s="229">
        <f>'2013'!$B$4</f>
        <v>0</v>
      </c>
      <c r="F487" s="229">
        <f>'2013'!$B$7</f>
        <v>0</v>
      </c>
      <c r="G487" s="229">
        <f>'2013'!$B$8</f>
        <v>0</v>
      </c>
      <c r="H487" s="230">
        <f>'2013'!$B$9</f>
        <v>0</v>
      </c>
      <c r="I487" s="229">
        <f>'2013'!$B$10</f>
        <v>0</v>
      </c>
      <c r="K487" s="298" t="s">
        <v>831</v>
      </c>
      <c r="L487" s="241">
        <v>9.3000000000000007</v>
      </c>
      <c r="M487" s="288">
        <f>'2013'!C118</f>
        <v>0</v>
      </c>
      <c r="N487" s="288">
        <f>'2013'!D118</f>
        <v>0</v>
      </c>
      <c r="O487" s="288">
        <f>'2013'!E118</f>
        <v>0</v>
      </c>
      <c r="P487" s="288">
        <f>'2013'!F118</f>
        <v>0</v>
      </c>
      <c r="Q487" s="288">
        <f>'2013'!G118</f>
        <v>0</v>
      </c>
      <c r="R487" s="288">
        <f>'2013'!H118</f>
        <v>0</v>
      </c>
      <c r="S487" s="288">
        <f>'2013'!I118</f>
        <v>0</v>
      </c>
      <c r="T487" s="288">
        <f>'2013'!J118</f>
        <v>0</v>
      </c>
      <c r="U487" s="288">
        <f>'2013'!K118</f>
        <v>0</v>
      </c>
      <c r="V487" s="288">
        <f>'2013'!L118</f>
        <v>0</v>
      </c>
      <c r="W487" s="288">
        <f>'2013'!M118</f>
        <v>0</v>
      </c>
      <c r="X487" s="288">
        <f>'2013'!N118</f>
        <v>0</v>
      </c>
      <c r="Y487" s="288">
        <f>'2013'!O118</f>
        <v>0</v>
      </c>
      <c r="Z487" s="288">
        <f>'2013'!P118</f>
        <v>0</v>
      </c>
      <c r="AA487" s="288">
        <f>'2013'!Q118</f>
        <v>0</v>
      </c>
      <c r="AB487" s="288">
        <f>'2013'!R118</f>
        <v>0</v>
      </c>
      <c r="AC487" s="288">
        <f>'2013'!S118</f>
        <v>0</v>
      </c>
      <c r="AD487" s="288">
        <f>'2013'!T118</f>
        <v>0</v>
      </c>
      <c r="AF487" s="288">
        <f t="shared" si="7"/>
        <v>1</v>
      </c>
    </row>
    <row r="488" spans="3:32">
      <c r="C488" s="229" t="str">
        <f>'2013'!$B$3</f>
        <v>Georgia</v>
      </c>
      <c r="D488" s="229">
        <f>'Cover sheet'!$D$24</f>
        <v>2013</v>
      </c>
      <c r="E488" s="229">
        <f>'2013'!$B$4</f>
        <v>0</v>
      </c>
      <c r="F488" s="229">
        <f>'2013'!$B$7</f>
        <v>0</v>
      </c>
      <c r="G488" s="229">
        <f>'2013'!$B$8</f>
        <v>0</v>
      </c>
      <c r="H488" s="230">
        <f>'2013'!$B$9</f>
        <v>0</v>
      </c>
      <c r="I488" s="229">
        <f>'2013'!$B$10</f>
        <v>0</v>
      </c>
      <c r="K488" s="298"/>
      <c r="L488" s="241">
        <v>0</v>
      </c>
      <c r="M488" s="288">
        <f>'2013'!C119</f>
        <v>0</v>
      </c>
      <c r="N488" s="288">
        <f>'2013'!D119</f>
        <v>0</v>
      </c>
      <c r="O488" s="288">
        <f>'2013'!E119</f>
        <v>0</v>
      </c>
      <c r="P488" s="288">
        <f>'2013'!F119</f>
        <v>0</v>
      </c>
      <c r="Q488" s="288">
        <f>'2013'!G119</f>
        <v>0</v>
      </c>
      <c r="R488" s="288">
        <f>'2013'!H119</f>
        <v>0</v>
      </c>
      <c r="S488" s="288">
        <f>'2013'!I119</f>
        <v>0</v>
      </c>
      <c r="T488" s="288">
        <f>'2013'!J119</f>
        <v>0</v>
      </c>
      <c r="U488" s="288">
        <f>'2013'!K119</f>
        <v>0</v>
      </c>
      <c r="V488" s="288">
        <f>'2013'!L119</f>
        <v>0</v>
      </c>
      <c r="W488" s="288">
        <f>'2013'!M119</f>
        <v>0</v>
      </c>
      <c r="X488" s="288">
        <f>'2013'!N119</f>
        <v>0</v>
      </c>
      <c r="Y488" s="288">
        <f>'2013'!O119</f>
        <v>0</v>
      </c>
      <c r="Z488" s="288">
        <f>'2013'!P119</f>
        <v>0</v>
      </c>
      <c r="AA488" s="288">
        <f>'2013'!Q119</f>
        <v>0</v>
      </c>
      <c r="AB488" s="288">
        <f>'2013'!R119</f>
        <v>0</v>
      </c>
      <c r="AC488" s="288">
        <f>'2013'!S119</f>
        <v>0</v>
      </c>
      <c r="AD488" s="288">
        <f>'2013'!T119</f>
        <v>0</v>
      </c>
      <c r="AF488" s="288">
        <f t="shared" si="7"/>
        <v>1</v>
      </c>
    </row>
    <row r="489" spans="3:32" ht="60">
      <c r="C489" s="229" t="str">
        <f>'2013'!$B$3</f>
        <v>Georgia</v>
      </c>
      <c r="D489" s="229">
        <f>'Cover sheet'!$D$24</f>
        <v>2013</v>
      </c>
      <c r="E489" s="229">
        <f>'2013'!$B$4</f>
        <v>0</v>
      </c>
      <c r="F489" s="229">
        <f>'2013'!$B$7</f>
        <v>0</v>
      </c>
      <c r="G489" s="229">
        <f>'2013'!$B$8</f>
        <v>0</v>
      </c>
      <c r="H489" s="230">
        <f>'2013'!$B$9</f>
        <v>0</v>
      </c>
      <c r="I489" s="229">
        <f>'2013'!$B$10</f>
        <v>0</v>
      </c>
      <c r="K489" s="297" t="s">
        <v>833</v>
      </c>
      <c r="L489" s="241">
        <v>10</v>
      </c>
      <c r="M489" s="288">
        <f>'2013'!C120</f>
        <v>0</v>
      </c>
      <c r="N489" s="288">
        <f>'2013'!D120</f>
        <v>0</v>
      </c>
      <c r="O489" s="288">
        <f>'2013'!E120</f>
        <v>0</v>
      </c>
      <c r="P489" s="288">
        <f>'2013'!F120</f>
        <v>0</v>
      </c>
      <c r="Q489" s="288">
        <f>'2013'!G120</f>
        <v>0</v>
      </c>
      <c r="R489" s="288">
        <f>'2013'!H120</f>
        <v>0</v>
      </c>
      <c r="S489" s="288">
        <f>'2013'!I120</f>
        <v>0</v>
      </c>
      <c r="T489" s="288">
        <f>'2013'!J120</f>
        <v>0</v>
      </c>
      <c r="U489" s="288">
        <f>'2013'!K120</f>
        <v>0</v>
      </c>
      <c r="V489" s="288">
        <f>'2013'!L120</f>
        <v>0</v>
      </c>
      <c r="W489" s="288">
        <f>'2013'!M120</f>
        <v>0</v>
      </c>
      <c r="X489" s="288">
        <f>'2013'!N120</f>
        <v>0</v>
      </c>
      <c r="Y489" s="288">
        <f>'2013'!O120</f>
        <v>0</v>
      </c>
      <c r="Z489" s="288">
        <f>'2013'!P120</f>
        <v>0</v>
      </c>
      <c r="AA489" s="288">
        <f>'2013'!Q120</f>
        <v>0</v>
      </c>
      <c r="AB489" s="288">
        <f>'2013'!R120</f>
        <v>0</v>
      </c>
      <c r="AC489" s="288">
        <f>'2013'!S120</f>
        <v>0</v>
      </c>
      <c r="AD489" s="288">
        <f>'2013'!T120</f>
        <v>0</v>
      </c>
      <c r="AF489" s="288">
        <f t="shared" si="7"/>
        <v>1</v>
      </c>
    </row>
    <row r="490" spans="3:32" ht="30">
      <c r="C490" s="229" t="str">
        <f>'2013'!$B$3</f>
        <v>Georgia</v>
      </c>
      <c r="D490" s="229">
        <f>'Cover sheet'!$D$24</f>
        <v>2013</v>
      </c>
      <c r="E490" s="229">
        <f>'2013'!$B$4</f>
        <v>0</v>
      </c>
      <c r="F490" s="229">
        <f>'2013'!$B$7</f>
        <v>0</v>
      </c>
      <c r="G490" s="229">
        <f>'2013'!$B$8</f>
        <v>0</v>
      </c>
      <c r="H490" s="230">
        <f>'2013'!$B$9</f>
        <v>0</v>
      </c>
      <c r="I490" s="229">
        <f>'2013'!$B$10</f>
        <v>0</v>
      </c>
      <c r="K490" s="298" t="s">
        <v>836</v>
      </c>
      <c r="L490" s="241">
        <v>10.1</v>
      </c>
      <c r="M490" s="288">
        <f>'2013'!C121</f>
        <v>0</v>
      </c>
      <c r="N490" s="288">
        <f>'2013'!D121</f>
        <v>0</v>
      </c>
      <c r="O490" s="288">
        <f>'2013'!E121</f>
        <v>0</v>
      </c>
      <c r="P490" s="288">
        <f>'2013'!F121</f>
        <v>0</v>
      </c>
      <c r="Q490" s="288">
        <f>'2013'!G121</f>
        <v>0</v>
      </c>
      <c r="R490" s="288">
        <f>'2013'!H121</f>
        <v>0</v>
      </c>
      <c r="S490" s="288">
        <f>'2013'!I121</f>
        <v>0</v>
      </c>
      <c r="T490" s="288">
        <f>'2013'!J121</f>
        <v>0</v>
      </c>
      <c r="U490" s="288">
        <f>'2013'!K121</f>
        <v>0</v>
      </c>
      <c r="V490" s="288">
        <f>'2013'!L121</f>
        <v>0</v>
      </c>
      <c r="W490" s="288">
        <f>'2013'!M121</f>
        <v>0</v>
      </c>
      <c r="X490" s="288">
        <f>'2013'!N121</f>
        <v>0</v>
      </c>
      <c r="Y490" s="288">
        <f>'2013'!O121</f>
        <v>0</v>
      </c>
      <c r="Z490" s="288">
        <f>'2013'!P121</f>
        <v>0</v>
      </c>
      <c r="AA490" s="288">
        <f>'2013'!Q121</f>
        <v>0</v>
      </c>
      <c r="AB490" s="288">
        <f>'2013'!R121</f>
        <v>0</v>
      </c>
      <c r="AC490" s="288">
        <f>'2013'!S121</f>
        <v>0</v>
      </c>
      <c r="AD490" s="288">
        <f>'2013'!T121</f>
        <v>0</v>
      </c>
      <c r="AF490" s="288">
        <f t="shared" si="7"/>
        <v>1</v>
      </c>
    </row>
    <row r="491" spans="3:32" ht="30">
      <c r="C491" s="229" t="str">
        <f>'2013'!$B$3</f>
        <v>Georgia</v>
      </c>
      <c r="D491" s="229">
        <f>'Cover sheet'!$D$24</f>
        <v>2013</v>
      </c>
      <c r="E491" s="229">
        <f>'2013'!$B$4</f>
        <v>0</v>
      </c>
      <c r="F491" s="229">
        <f>'2013'!$B$7</f>
        <v>0</v>
      </c>
      <c r="G491" s="229">
        <f>'2013'!$B$8</f>
        <v>0</v>
      </c>
      <c r="H491" s="230">
        <f>'2013'!$B$9</f>
        <v>0</v>
      </c>
      <c r="I491" s="229">
        <f>'2013'!$B$10</f>
        <v>0</v>
      </c>
      <c r="K491" s="298" t="s">
        <v>837</v>
      </c>
      <c r="L491" s="241">
        <v>10.199999999999999</v>
      </c>
      <c r="M491" s="288">
        <f>'2013'!C122</f>
        <v>0</v>
      </c>
      <c r="N491" s="288">
        <f>'2013'!D122</f>
        <v>0</v>
      </c>
      <c r="O491" s="288">
        <f>'2013'!E122</f>
        <v>0</v>
      </c>
      <c r="P491" s="288">
        <f>'2013'!F122</f>
        <v>0</v>
      </c>
      <c r="Q491" s="288">
        <f>'2013'!G122</f>
        <v>0</v>
      </c>
      <c r="R491" s="288">
        <f>'2013'!H122</f>
        <v>0</v>
      </c>
      <c r="S491" s="288">
        <f>'2013'!I122</f>
        <v>0</v>
      </c>
      <c r="T491" s="288">
        <f>'2013'!J122</f>
        <v>0</v>
      </c>
      <c r="U491" s="288">
        <f>'2013'!K122</f>
        <v>0</v>
      </c>
      <c r="V491" s="288">
        <f>'2013'!L122</f>
        <v>0</v>
      </c>
      <c r="W491" s="288">
        <f>'2013'!M122</f>
        <v>0</v>
      </c>
      <c r="X491" s="288">
        <f>'2013'!N122</f>
        <v>0</v>
      </c>
      <c r="Y491" s="288">
        <f>'2013'!O122</f>
        <v>0</v>
      </c>
      <c r="Z491" s="288">
        <f>'2013'!P122</f>
        <v>0</v>
      </c>
      <c r="AA491" s="288">
        <f>'2013'!Q122</f>
        <v>0</v>
      </c>
      <c r="AB491" s="288">
        <f>'2013'!R122</f>
        <v>0</v>
      </c>
      <c r="AC491" s="288">
        <f>'2013'!S122</f>
        <v>0</v>
      </c>
      <c r="AD491" s="288">
        <f>'2013'!T122</f>
        <v>0</v>
      </c>
      <c r="AF491" s="288">
        <f t="shared" si="7"/>
        <v>1</v>
      </c>
    </row>
    <row r="492" spans="3:32">
      <c r="C492" s="229" t="str">
        <f>'2013'!$B$3</f>
        <v>Georgia</v>
      </c>
      <c r="D492" s="229">
        <f>'Cover sheet'!$D$24</f>
        <v>2013</v>
      </c>
      <c r="E492" s="229">
        <f>'2013'!$B$4</f>
        <v>0</v>
      </c>
      <c r="F492" s="229">
        <f>'2013'!$B$7</f>
        <v>0</v>
      </c>
      <c r="G492" s="229">
        <f>'2013'!$B$8</f>
        <v>0</v>
      </c>
      <c r="H492" s="230">
        <f>'2013'!$B$9</f>
        <v>0</v>
      </c>
      <c r="I492" s="229">
        <f>'2013'!$B$10</f>
        <v>0</v>
      </c>
      <c r="K492" s="298"/>
      <c r="M492" s="288">
        <f>'2013'!C123</f>
        <v>0</v>
      </c>
      <c r="N492" s="288">
        <f>'2013'!D123</f>
        <v>0</v>
      </c>
      <c r="O492" s="288">
        <f>'2013'!E123</f>
        <v>0</v>
      </c>
      <c r="P492" s="288">
        <f>'2013'!F123</f>
        <v>0</v>
      </c>
      <c r="Q492" s="288">
        <f>'2013'!G123</f>
        <v>0</v>
      </c>
      <c r="R492" s="288">
        <f>'2013'!H123</f>
        <v>0</v>
      </c>
      <c r="S492" s="288">
        <f>'2013'!I123</f>
        <v>0</v>
      </c>
      <c r="T492" s="288">
        <f>'2013'!J123</f>
        <v>0</v>
      </c>
      <c r="U492" s="288">
        <f>'2013'!K123</f>
        <v>0</v>
      </c>
      <c r="V492" s="288">
        <f>'2013'!L123</f>
        <v>0</v>
      </c>
      <c r="W492" s="288">
        <f>'2013'!M123</f>
        <v>0</v>
      </c>
      <c r="X492" s="288">
        <f>'2013'!N123</f>
        <v>0</v>
      </c>
      <c r="Y492" s="288">
        <f>'2013'!O123</f>
        <v>0</v>
      </c>
      <c r="Z492" s="288">
        <f>'2013'!P123</f>
        <v>0</v>
      </c>
      <c r="AA492" s="288">
        <f>'2013'!Q123</f>
        <v>0</v>
      </c>
      <c r="AB492" s="288">
        <f>'2013'!R123</f>
        <v>0</v>
      </c>
      <c r="AC492" s="288">
        <f>'2013'!S123</f>
        <v>0</v>
      </c>
      <c r="AD492" s="288">
        <f>'2013'!T123</f>
        <v>0</v>
      </c>
      <c r="AF492" s="288">
        <f t="shared" si="7"/>
        <v>1</v>
      </c>
    </row>
    <row r="493" spans="3:32" ht="18.75">
      <c r="C493" s="229" t="str">
        <f>'2013'!$B$3</f>
        <v>Georgia</v>
      </c>
      <c r="D493" s="229">
        <f>'Cover sheet'!$D$24</f>
        <v>2013</v>
      </c>
      <c r="E493" s="229">
        <f>'2013'!$B$4</f>
        <v>0</v>
      </c>
      <c r="F493" s="229">
        <f>'2013'!$B$7</f>
        <v>0</v>
      </c>
      <c r="G493" s="229">
        <f>'2013'!$B$8</f>
        <v>0</v>
      </c>
      <c r="H493" s="230">
        <f>'2013'!$B$9</f>
        <v>0</v>
      </c>
      <c r="I493" s="229">
        <f>'2013'!$B$10</f>
        <v>0</v>
      </c>
      <c r="K493" s="299" t="s">
        <v>839</v>
      </c>
      <c r="M493" s="288">
        <f>'2013'!C124</f>
        <v>0</v>
      </c>
      <c r="N493" s="288">
        <f>'2013'!D124</f>
        <v>0</v>
      </c>
      <c r="O493" s="288">
        <f>'2013'!E124</f>
        <v>0</v>
      </c>
      <c r="P493" s="288">
        <f>'2013'!F124</f>
        <v>0</v>
      </c>
      <c r="Q493" s="288">
        <f>'2013'!G124</f>
        <v>0</v>
      </c>
      <c r="R493" s="288">
        <f>'2013'!H124</f>
        <v>0</v>
      </c>
      <c r="S493" s="288">
        <f>'2013'!I124</f>
        <v>0</v>
      </c>
      <c r="T493" s="288">
        <f>'2013'!J124</f>
        <v>0</v>
      </c>
      <c r="U493" s="288">
        <f>'2013'!K124</f>
        <v>0</v>
      </c>
      <c r="V493" s="288">
        <f>'2013'!L124</f>
        <v>0</v>
      </c>
      <c r="W493" s="288">
        <f>'2013'!M124</f>
        <v>0</v>
      </c>
      <c r="X493" s="288">
        <f>'2013'!N124</f>
        <v>0</v>
      </c>
      <c r="Y493" s="288">
        <f>'2013'!O124</f>
        <v>0</v>
      </c>
      <c r="Z493" s="288">
        <f>'2013'!P124</f>
        <v>0</v>
      </c>
      <c r="AA493" s="288">
        <f>'2013'!Q124</f>
        <v>0</v>
      </c>
      <c r="AB493" s="288">
        <f>'2013'!R124</f>
        <v>0</v>
      </c>
      <c r="AC493" s="288">
        <f>'2013'!S124</f>
        <v>0</v>
      </c>
      <c r="AD493" s="288">
        <f>'2013'!T124</f>
        <v>0</v>
      </c>
      <c r="AF493" s="288">
        <f t="shared" si="7"/>
        <v>1</v>
      </c>
    </row>
    <row r="494" spans="3:32" ht="17.25">
      <c r="C494" s="229" t="str">
        <f>'2013'!$B$3</f>
        <v>Georgia</v>
      </c>
      <c r="D494" s="229">
        <f>'Cover sheet'!$D$24</f>
        <v>2013</v>
      </c>
      <c r="E494" s="229">
        <f>'2013'!$B$4</f>
        <v>0</v>
      </c>
      <c r="F494" s="229">
        <f>'2013'!$B$7</f>
        <v>0</v>
      </c>
      <c r="G494" s="229">
        <f>'2013'!$B$8</f>
        <v>0</v>
      </c>
      <c r="H494" s="230">
        <f>'2013'!$B$9</f>
        <v>0</v>
      </c>
      <c r="I494" s="229">
        <f>'2013'!$B$10</f>
        <v>0</v>
      </c>
      <c r="K494" s="300"/>
      <c r="M494" s="288">
        <f>'2013'!C125</f>
        <v>0</v>
      </c>
      <c r="N494" s="288">
        <f>'2013'!D125</f>
        <v>0</v>
      </c>
      <c r="O494" s="288">
        <f>'2013'!E125</f>
        <v>0</v>
      </c>
      <c r="P494" s="288">
        <f>'2013'!F125</f>
        <v>0</v>
      </c>
      <c r="Q494" s="288">
        <f>'2013'!G125</f>
        <v>0</v>
      </c>
      <c r="R494" s="288">
        <f>'2013'!H125</f>
        <v>0</v>
      </c>
      <c r="S494" s="288">
        <f>'2013'!I125</f>
        <v>0</v>
      </c>
      <c r="T494" s="288">
        <f>'2013'!J125</f>
        <v>0</v>
      </c>
      <c r="U494" s="288">
        <f>'2013'!K125</f>
        <v>0</v>
      </c>
      <c r="V494" s="288">
        <f>'2013'!L125</f>
        <v>0</v>
      </c>
      <c r="W494" s="288">
        <f>'2013'!M125</f>
        <v>0</v>
      </c>
      <c r="X494" s="288">
        <f>'2013'!N125</f>
        <v>0</v>
      </c>
      <c r="Y494" s="288">
        <f>'2013'!O125</f>
        <v>0</v>
      </c>
      <c r="Z494" s="288">
        <f>'2013'!P125</f>
        <v>0</v>
      </c>
      <c r="AA494" s="288">
        <f>'2013'!Q125</f>
        <v>0</v>
      </c>
      <c r="AB494" s="288">
        <f>'2013'!R125</f>
        <v>0</v>
      </c>
      <c r="AC494" s="288">
        <f>'2013'!S125</f>
        <v>0</v>
      </c>
      <c r="AD494" s="288">
        <f>'2013'!T125</f>
        <v>0</v>
      </c>
      <c r="AF494" s="288">
        <f t="shared" si="7"/>
        <v>1</v>
      </c>
    </row>
    <row r="495" spans="3:32" ht="135">
      <c r="C495" s="229" t="str">
        <f>'2013'!$B$3</f>
        <v>Georgia</v>
      </c>
      <c r="D495" s="229">
        <f>'Cover sheet'!$D$24</f>
        <v>2013</v>
      </c>
      <c r="E495" s="229">
        <f>'2013'!$B$4</f>
        <v>0</v>
      </c>
      <c r="F495" s="229">
        <f>'2013'!$B$7</f>
        <v>0</v>
      </c>
      <c r="G495" s="229">
        <f>'2013'!$B$8</f>
        <v>0</v>
      </c>
      <c r="H495" s="230">
        <f>'2013'!$B$9</f>
        <v>0</v>
      </c>
      <c r="I495" s="229">
        <f>'2013'!$B$10</f>
        <v>0</v>
      </c>
      <c r="K495" s="297" t="s">
        <v>838</v>
      </c>
      <c r="M495" s="288">
        <f>'2013'!C126</f>
        <v>0</v>
      </c>
      <c r="N495" s="288">
        <f>'2013'!D126</f>
        <v>0</v>
      </c>
      <c r="O495" s="288">
        <f>'2013'!E126</f>
        <v>0</v>
      </c>
      <c r="P495" s="288">
        <f>'2013'!F126</f>
        <v>0</v>
      </c>
      <c r="Q495" s="288">
        <f>'2013'!G126</f>
        <v>0</v>
      </c>
      <c r="R495" s="288">
        <f>'2013'!H126</f>
        <v>0</v>
      </c>
      <c r="S495" s="288">
        <f>'2013'!I126</f>
        <v>0</v>
      </c>
      <c r="T495" s="288">
        <f>'2013'!J126</f>
        <v>0</v>
      </c>
      <c r="U495" s="288">
        <f>'2013'!K126</f>
        <v>0</v>
      </c>
      <c r="V495" s="288">
        <f>'2013'!L126</f>
        <v>0</v>
      </c>
      <c r="W495" s="288">
        <f>'2013'!M126</f>
        <v>0</v>
      </c>
      <c r="X495" s="288">
        <f>'2013'!N126</f>
        <v>0</v>
      </c>
      <c r="Y495" s="288">
        <f>'2013'!O126</f>
        <v>0</v>
      </c>
      <c r="Z495" s="288">
        <f>'2013'!P126</f>
        <v>0</v>
      </c>
      <c r="AA495" s="288">
        <f>'2013'!Q126</f>
        <v>0</v>
      </c>
      <c r="AB495" s="288">
        <f>'2013'!R126</f>
        <v>0</v>
      </c>
      <c r="AC495" s="288">
        <f>'2013'!S126</f>
        <v>0</v>
      </c>
      <c r="AD495" s="288">
        <f>'2013'!T126</f>
        <v>0</v>
      </c>
      <c r="AF495" s="288">
        <f t="shared" si="7"/>
        <v>1</v>
      </c>
    </row>
    <row r="496" spans="3:32">
      <c r="C496" s="229" t="str">
        <f>'2013'!$B$3</f>
        <v>Georgia</v>
      </c>
      <c r="D496" s="229">
        <f>'Cover sheet'!$D$24</f>
        <v>2013</v>
      </c>
      <c r="E496" s="229">
        <f>'2013'!$B$4</f>
        <v>0</v>
      </c>
      <c r="F496" s="229">
        <f>'2013'!$B$7</f>
        <v>0</v>
      </c>
      <c r="G496" s="229">
        <f>'2013'!$B$8</f>
        <v>0</v>
      </c>
      <c r="H496" s="230">
        <f>'2013'!$B$9</f>
        <v>0</v>
      </c>
      <c r="I496" s="229">
        <f>'2013'!$B$10</f>
        <v>0</v>
      </c>
      <c r="K496" s="301"/>
      <c r="M496" s="288">
        <f>'2013'!C127</f>
        <v>0</v>
      </c>
      <c r="N496" s="288">
        <f>'2013'!D127</f>
        <v>0</v>
      </c>
      <c r="O496" s="288">
        <f>'2013'!E127</f>
        <v>0</v>
      </c>
      <c r="P496" s="288">
        <f>'2013'!F127</f>
        <v>0</v>
      </c>
      <c r="Q496" s="288">
        <f>'2013'!G127</f>
        <v>0</v>
      </c>
      <c r="R496" s="288">
        <f>'2013'!H127</f>
        <v>0</v>
      </c>
      <c r="S496" s="288">
        <f>'2013'!I127</f>
        <v>0</v>
      </c>
      <c r="T496" s="288">
        <f>'2013'!J127</f>
        <v>0</v>
      </c>
      <c r="U496" s="288">
        <f>'2013'!K127</f>
        <v>0</v>
      </c>
      <c r="V496" s="288">
        <f>'2013'!L127</f>
        <v>0</v>
      </c>
      <c r="W496" s="288">
        <f>'2013'!M127</f>
        <v>0</v>
      </c>
      <c r="X496" s="288">
        <f>'2013'!N127</f>
        <v>0</v>
      </c>
      <c r="Y496" s="288">
        <f>'2013'!O127</f>
        <v>0</v>
      </c>
      <c r="Z496" s="288">
        <f>'2013'!P127</f>
        <v>0</v>
      </c>
      <c r="AA496" s="288">
        <f>'2013'!Q127</f>
        <v>0</v>
      </c>
      <c r="AB496" s="288">
        <f>'2013'!R127</f>
        <v>0</v>
      </c>
      <c r="AC496" s="288">
        <f>'2013'!S127</f>
        <v>0</v>
      </c>
      <c r="AD496" s="288">
        <f>'2013'!T127</f>
        <v>0</v>
      </c>
      <c r="AF496" s="288">
        <f t="shared" si="7"/>
        <v>1</v>
      </c>
    </row>
    <row r="497" spans="3:32">
      <c r="C497" s="229" t="str">
        <f>'2013'!$B$3</f>
        <v>Georgia</v>
      </c>
      <c r="D497" s="229">
        <f>'Cover sheet'!$D$24</f>
        <v>2013</v>
      </c>
      <c r="E497" s="229">
        <f>'2013'!$B$4</f>
        <v>0</v>
      </c>
      <c r="F497" s="229">
        <f>'2013'!$B$7</f>
        <v>0</v>
      </c>
      <c r="G497" s="229">
        <f>'2013'!$B$8</f>
        <v>0</v>
      </c>
      <c r="H497" s="230">
        <f>'2013'!$B$9</f>
        <v>0</v>
      </c>
      <c r="I497" s="229">
        <f>'2013'!$B$10</f>
        <v>0</v>
      </c>
      <c r="K497" s="301"/>
      <c r="M497" s="288">
        <f>'2013'!C128</f>
        <v>0</v>
      </c>
      <c r="N497" s="288">
        <f>'2013'!D128</f>
        <v>0</v>
      </c>
      <c r="O497" s="288">
        <f>'2013'!E128</f>
        <v>0</v>
      </c>
      <c r="P497" s="288">
        <f>'2013'!F128</f>
        <v>0</v>
      </c>
      <c r="Q497" s="288">
        <f>'2013'!G128</f>
        <v>0</v>
      </c>
      <c r="R497" s="288">
        <f>'2013'!H128</f>
        <v>0</v>
      </c>
      <c r="S497" s="288">
        <f>'2013'!I128</f>
        <v>0</v>
      </c>
      <c r="T497" s="288">
        <f>'2013'!J128</f>
        <v>0</v>
      </c>
      <c r="U497" s="288">
        <f>'2013'!K128</f>
        <v>0</v>
      </c>
      <c r="V497" s="288">
        <f>'2013'!L128</f>
        <v>0</v>
      </c>
      <c r="W497" s="288">
        <f>'2013'!M128</f>
        <v>0</v>
      </c>
      <c r="X497" s="288">
        <f>'2013'!N128</f>
        <v>0</v>
      </c>
      <c r="Y497" s="288">
        <f>'2013'!O128</f>
        <v>0</v>
      </c>
      <c r="Z497" s="288">
        <f>'2013'!P128</f>
        <v>0</v>
      </c>
      <c r="AA497" s="288">
        <f>'2013'!Q128</f>
        <v>0</v>
      </c>
      <c r="AB497" s="288">
        <f>'2013'!R128</f>
        <v>0</v>
      </c>
      <c r="AC497" s="288">
        <f>'2013'!S128</f>
        <v>0</v>
      </c>
      <c r="AD497" s="288">
        <f>'2013'!T128</f>
        <v>0</v>
      </c>
      <c r="AF497" s="288">
        <f t="shared" si="7"/>
        <v>1</v>
      </c>
    </row>
    <row r="498" spans="3:32">
      <c r="C498" s="229" t="str">
        <f>'2013'!$B$3</f>
        <v>Georgia</v>
      </c>
      <c r="D498" s="229">
        <f>'Cover sheet'!$D$24</f>
        <v>2013</v>
      </c>
      <c r="E498" s="229">
        <f>'2013'!$B$4</f>
        <v>0</v>
      </c>
      <c r="F498" s="229">
        <f>'2013'!$B$7</f>
        <v>0</v>
      </c>
      <c r="G498" s="229">
        <f>'2013'!$B$8</f>
        <v>0</v>
      </c>
      <c r="H498" s="230">
        <f>'2013'!$B$9</f>
        <v>0</v>
      </c>
      <c r="I498" s="229">
        <f>'2013'!$B$10</f>
        <v>0</v>
      </c>
      <c r="K498" s="301"/>
      <c r="M498" s="288">
        <f>'2013'!C129</f>
        <v>0</v>
      </c>
      <c r="N498" s="288">
        <f>'2013'!D129</f>
        <v>0</v>
      </c>
      <c r="O498" s="288">
        <f>'2013'!E129</f>
        <v>0</v>
      </c>
      <c r="P498" s="288">
        <f>'2013'!F129</f>
        <v>0</v>
      </c>
      <c r="Q498" s="288">
        <f>'2013'!G129</f>
        <v>0</v>
      </c>
      <c r="R498" s="288">
        <f>'2013'!H129</f>
        <v>0</v>
      </c>
      <c r="S498" s="288">
        <f>'2013'!I129</f>
        <v>0</v>
      </c>
      <c r="T498" s="288">
        <f>'2013'!J129</f>
        <v>0</v>
      </c>
      <c r="U498" s="288">
        <f>'2013'!K129</f>
        <v>0</v>
      </c>
      <c r="V498" s="288">
        <f>'2013'!L129</f>
        <v>0</v>
      </c>
      <c r="W498" s="288">
        <f>'2013'!M129</f>
        <v>0</v>
      </c>
      <c r="X498" s="288">
        <f>'2013'!N129</f>
        <v>0</v>
      </c>
      <c r="Y498" s="288">
        <f>'2013'!O129</f>
        <v>0</v>
      </c>
      <c r="Z498" s="288">
        <f>'2013'!P129</f>
        <v>0</v>
      </c>
      <c r="AA498" s="288">
        <f>'2013'!Q129</f>
        <v>0</v>
      </c>
      <c r="AB498" s="288">
        <f>'2013'!R129</f>
        <v>0</v>
      </c>
      <c r="AC498" s="288">
        <f>'2013'!S129</f>
        <v>0</v>
      </c>
      <c r="AD498" s="288">
        <f>'2013'!T129</f>
        <v>0</v>
      </c>
      <c r="AF498" s="288">
        <f t="shared" si="7"/>
        <v>1</v>
      </c>
    </row>
    <row r="499" spans="3:32">
      <c r="C499" s="229" t="str">
        <f>'2013'!$B$3</f>
        <v>Georgia</v>
      </c>
      <c r="D499" s="229">
        <f>'Cover sheet'!$D$24</f>
        <v>2013</v>
      </c>
      <c r="E499" s="229">
        <f>'2013'!$B$4</f>
        <v>0</v>
      </c>
      <c r="F499" s="229">
        <f>'2013'!$B$7</f>
        <v>0</v>
      </c>
      <c r="G499" s="229">
        <f>'2013'!$B$8</f>
        <v>0</v>
      </c>
      <c r="H499" s="230">
        <f>'2013'!$B$9</f>
        <v>0</v>
      </c>
      <c r="I499" s="229">
        <f>'2013'!$B$10</f>
        <v>0</v>
      </c>
      <c r="K499" s="301"/>
      <c r="M499" s="288">
        <f>'2013'!C130</f>
        <v>0</v>
      </c>
      <c r="N499" s="288">
        <f>'2013'!D130</f>
        <v>0</v>
      </c>
      <c r="O499" s="288">
        <f>'2013'!E130</f>
        <v>0</v>
      </c>
      <c r="P499" s="288">
        <f>'2013'!F130</f>
        <v>0</v>
      </c>
      <c r="Q499" s="288">
        <f>'2013'!G130</f>
        <v>0</v>
      </c>
      <c r="R499" s="288">
        <f>'2013'!H130</f>
        <v>0</v>
      </c>
      <c r="S499" s="288">
        <f>'2013'!I130</f>
        <v>0</v>
      </c>
      <c r="T499" s="288">
        <f>'2013'!J130</f>
        <v>0</v>
      </c>
      <c r="U499" s="288">
        <f>'2013'!K130</f>
        <v>0</v>
      </c>
      <c r="V499" s="288">
        <f>'2013'!L130</f>
        <v>0</v>
      </c>
      <c r="W499" s="288">
        <f>'2013'!M130</f>
        <v>0</v>
      </c>
      <c r="X499" s="288">
        <f>'2013'!N130</f>
        <v>0</v>
      </c>
      <c r="Y499" s="288">
        <f>'2013'!O130</f>
        <v>0</v>
      </c>
      <c r="Z499" s="288">
        <f>'2013'!P130</f>
        <v>0</v>
      </c>
      <c r="AA499" s="288">
        <f>'2013'!Q130</f>
        <v>0</v>
      </c>
      <c r="AB499" s="288">
        <f>'2013'!R130</f>
        <v>0</v>
      </c>
      <c r="AC499" s="288">
        <f>'2013'!S130</f>
        <v>0</v>
      </c>
      <c r="AD499" s="288">
        <f>'2013'!T130</f>
        <v>0</v>
      </c>
      <c r="AF499" s="288">
        <f t="shared" si="7"/>
        <v>1</v>
      </c>
    </row>
    <row r="500" spans="3:32">
      <c r="C500" s="229" t="str">
        <f>'2013'!$B$3</f>
        <v>Georgia</v>
      </c>
      <c r="D500" s="229">
        <f>'Cover sheet'!$D$24</f>
        <v>2013</v>
      </c>
      <c r="E500" s="229">
        <f>'2013'!$B$4</f>
        <v>0</v>
      </c>
      <c r="F500" s="229">
        <f>'2013'!$B$7</f>
        <v>0</v>
      </c>
      <c r="G500" s="229">
        <f>'2013'!$B$8</f>
        <v>0</v>
      </c>
      <c r="H500" s="230">
        <f>'2013'!$B$9</f>
        <v>0</v>
      </c>
      <c r="I500" s="229">
        <f>'2013'!$B$10</f>
        <v>0</v>
      </c>
      <c r="K500" s="301"/>
      <c r="M500" s="288">
        <f>'2013'!C131</f>
        <v>0</v>
      </c>
      <c r="N500" s="288">
        <f>'2013'!D131</f>
        <v>0</v>
      </c>
      <c r="O500" s="288">
        <f>'2013'!E131</f>
        <v>0</v>
      </c>
      <c r="P500" s="288">
        <f>'2013'!F131</f>
        <v>0</v>
      </c>
      <c r="Q500" s="288">
        <f>'2013'!G131</f>
        <v>0</v>
      </c>
      <c r="R500" s="288">
        <f>'2013'!H131</f>
        <v>0</v>
      </c>
      <c r="S500" s="288">
        <f>'2013'!I131</f>
        <v>0</v>
      </c>
      <c r="T500" s="288">
        <f>'2013'!J131</f>
        <v>0</v>
      </c>
      <c r="U500" s="288">
        <f>'2013'!K131</f>
        <v>0</v>
      </c>
      <c r="V500" s="288">
        <f>'2013'!L131</f>
        <v>0</v>
      </c>
      <c r="W500" s="288">
        <f>'2013'!M131</f>
        <v>0</v>
      </c>
      <c r="X500" s="288">
        <f>'2013'!N131</f>
        <v>0</v>
      </c>
      <c r="Y500" s="288">
        <f>'2013'!O131</f>
        <v>0</v>
      </c>
      <c r="Z500" s="288">
        <f>'2013'!P131</f>
        <v>0</v>
      </c>
      <c r="AA500" s="288">
        <f>'2013'!Q131</f>
        <v>0</v>
      </c>
      <c r="AB500" s="288">
        <f>'2013'!R131</f>
        <v>0</v>
      </c>
      <c r="AC500" s="288">
        <f>'2013'!S131</f>
        <v>0</v>
      </c>
      <c r="AD500" s="288">
        <f>'2013'!T131</f>
        <v>0</v>
      </c>
      <c r="AF500" s="288">
        <f t="shared" si="7"/>
        <v>1</v>
      </c>
    </row>
    <row r="501" spans="3:32">
      <c r="C501" s="229" t="str">
        <f>'2013'!$B$3</f>
        <v>Georgia</v>
      </c>
      <c r="D501" s="229">
        <f>'Cover sheet'!$D$24</f>
        <v>2013</v>
      </c>
      <c r="E501" s="229">
        <f>'2013'!$B$4</f>
        <v>0</v>
      </c>
      <c r="F501" s="229">
        <f>'2013'!$B$7</f>
        <v>0</v>
      </c>
      <c r="G501" s="229">
        <f>'2013'!$B$8</f>
        <v>0</v>
      </c>
      <c r="H501" s="230">
        <f>'2013'!$B$9</f>
        <v>0</v>
      </c>
      <c r="I501" s="229">
        <f>'2013'!$B$10</f>
        <v>0</v>
      </c>
      <c r="K501" s="301"/>
      <c r="M501" s="288">
        <f>'2013'!C132</f>
        <v>0</v>
      </c>
      <c r="N501" s="288">
        <f>'2013'!D132</f>
        <v>0</v>
      </c>
      <c r="O501" s="288">
        <f>'2013'!E132</f>
        <v>0</v>
      </c>
      <c r="P501" s="288">
        <f>'2013'!F132</f>
        <v>0</v>
      </c>
      <c r="Q501" s="288">
        <f>'2013'!G132</f>
        <v>0</v>
      </c>
      <c r="R501" s="288">
        <f>'2013'!H132</f>
        <v>0</v>
      </c>
      <c r="S501" s="288">
        <f>'2013'!I132</f>
        <v>0</v>
      </c>
      <c r="T501" s="288">
        <f>'2013'!J132</f>
        <v>0</v>
      </c>
      <c r="U501" s="288">
        <f>'2013'!K132</f>
        <v>0</v>
      </c>
      <c r="V501" s="288">
        <f>'2013'!L132</f>
        <v>0</v>
      </c>
      <c r="W501" s="288">
        <f>'2013'!M132</f>
        <v>0</v>
      </c>
      <c r="X501" s="288">
        <f>'2013'!N132</f>
        <v>0</v>
      </c>
      <c r="Y501" s="288">
        <f>'2013'!O132</f>
        <v>0</v>
      </c>
      <c r="Z501" s="288">
        <f>'2013'!P132</f>
        <v>0</v>
      </c>
      <c r="AA501" s="288">
        <f>'2013'!Q132</f>
        <v>0</v>
      </c>
      <c r="AB501" s="288">
        <f>'2013'!R132</f>
        <v>0</v>
      </c>
      <c r="AC501" s="288">
        <f>'2013'!S132</f>
        <v>0</v>
      </c>
      <c r="AD501" s="288">
        <f>'2013'!T132</f>
        <v>0</v>
      </c>
      <c r="AF501" s="288">
        <f t="shared" si="7"/>
        <v>1</v>
      </c>
    </row>
    <row r="502" spans="3:32">
      <c r="C502" s="229" t="str">
        <f>'2013'!$B$3</f>
        <v>Georgia</v>
      </c>
      <c r="D502" s="229">
        <f>'Cover sheet'!$D$24</f>
        <v>2013</v>
      </c>
      <c r="E502" s="229">
        <f>'2013'!$B$4</f>
        <v>0</v>
      </c>
      <c r="F502" s="229">
        <f>'2013'!$B$7</f>
        <v>0</v>
      </c>
      <c r="G502" s="229">
        <f>'2013'!$B$8</f>
        <v>0</v>
      </c>
      <c r="H502" s="230">
        <f>'2013'!$B$9</f>
        <v>0</v>
      </c>
      <c r="I502" s="229">
        <f>'2013'!$B$10</f>
        <v>0</v>
      </c>
      <c r="K502" s="301"/>
      <c r="M502" s="288">
        <f>'2013'!C133</f>
        <v>0</v>
      </c>
      <c r="N502" s="288">
        <f>'2013'!D133</f>
        <v>0</v>
      </c>
      <c r="O502" s="288">
        <f>'2013'!E133</f>
        <v>0</v>
      </c>
      <c r="P502" s="288">
        <f>'2013'!F133</f>
        <v>0</v>
      </c>
      <c r="Q502" s="288">
        <f>'2013'!G133</f>
        <v>0</v>
      </c>
      <c r="R502" s="288">
        <f>'2013'!H133</f>
        <v>0</v>
      </c>
      <c r="S502" s="288">
        <f>'2013'!I133</f>
        <v>0</v>
      </c>
      <c r="T502" s="288">
        <f>'2013'!J133</f>
        <v>0</v>
      </c>
      <c r="U502" s="288">
        <f>'2013'!K133</f>
        <v>0</v>
      </c>
      <c r="V502" s="288">
        <f>'2013'!L133</f>
        <v>0</v>
      </c>
      <c r="W502" s="288">
        <f>'2013'!M133</f>
        <v>0</v>
      </c>
      <c r="X502" s="288">
        <f>'2013'!N133</f>
        <v>0</v>
      </c>
      <c r="Y502" s="288">
        <f>'2013'!O133</f>
        <v>0</v>
      </c>
      <c r="Z502" s="288">
        <f>'2013'!P133</f>
        <v>0</v>
      </c>
      <c r="AA502" s="288">
        <f>'2013'!Q133</f>
        <v>0</v>
      </c>
      <c r="AB502" s="288">
        <f>'2013'!R133</f>
        <v>0</v>
      </c>
      <c r="AC502" s="288">
        <f>'2013'!S133</f>
        <v>0</v>
      </c>
      <c r="AD502" s="288">
        <f>'2013'!T133</f>
        <v>0</v>
      </c>
      <c r="AF502" s="288">
        <f t="shared" si="7"/>
        <v>1</v>
      </c>
    </row>
    <row r="503" spans="3:32">
      <c r="C503" s="229" t="str">
        <f>'2013'!$B$3</f>
        <v>Georgia</v>
      </c>
      <c r="D503" s="229">
        <f>'Cover sheet'!$D$24</f>
        <v>2013</v>
      </c>
      <c r="E503" s="229">
        <f>'2013'!$B$4</f>
        <v>0</v>
      </c>
      <c r="F503" s="229">
        <f>'2013'!$B$7</f>
        <v>0</v>
      </c>
      <c r="G503" s="229">
        <f>'2013'!$B$8</f>
        <v>0</v>
      </c>
      <c r="H503" s="230">
        <f>'2013'!$B$9</f>
        <v>0</v>
      </c>
      <c r="I503" s="229">
        <f>'2013'!$B$10</f>
        <v>0</v>
      </c>
      <c r="K503" s="301"/>
      <c r="M503" s="288">
        <f>'2013'!C134</f>
        <v>0</v>
      </c>
      <c r="N503" s="288">
        <f>'2013'!D134</f>
        <v>0</v>
      </c>
      <c r="O503" s="288">
        <f>'2013'!E134</f>
        <v>0</v>
      </c>
      <c r="P503" s="288">
        <f>'2013'!F134</f>
        <v>0</v>
      </c>
      <c r="Q503" s="288">
        <f>'2013'!G134</f>
        <v>0</v>
      </c>
      <c r="R503" s="288">
        <f>'2013'!H134</f>
        <v>0</v>
      </c>
      <c r="S503" s="288">
        <f>'2013'!I134</f>
        <v>0</v>
      </c>
      <c r="T503" s="288">
        <f>'2013'!J134</f>
        <v>0</v>
      </c>
      <c r="U503" s="288">
        <f>'2013'!K134</f>
        <v>0</v>
      </c>
      <c r="V503" s="288">
        <f>'2013'!L134</f>
        <v>0</v>
      </c>
      <c r="W503" s="288">
        <f>'2013'!M134</f>
        <v>0</v>
      </c>
      <c r="X503" s="288">
        <f>'2013'!N134</f>
        <v>0</v>
      </c>
      <c r="Y503" s="288">
        <f>'2013'!O134</f>
        <v>0</v>
      </c>
      <c r="Z503" s="288">
        <f>'2013'!P134</f>
        <v>0</v>
      </c>
      <c r="AA503" s="288">
        <f>'2013'!Q134</f>
        <v>0</v>
      </c>
      <c r="AB503" s="288">
        <f>'2013'!R134</f>
        <v>0</v>
      </c>
      <c r="AC503" s="288">
        <f>'2013'!S134</f>
        <v>0</v>
      </c>
      <c r="AD503" s="288">
        <f>'2013'!T134</f>
        <v>0</v>
      </c>
      <c r="AF503" s="288">
        <f t="shared" si="7"/>
        <v>1</v>
      </c>
    </row>
    <row r="504" spans="3:32">
      <c r="C504" s="229" t="str">
        <f>'2013'!$B$3</f>
        <v>Georgia</v>
      </c>
      <c r="D504" s="229">
        <f>'Cover sheet'!$D$24</f>
        <v>2013</v>
      </c>
      <c r="E504" s="229">
        <f>'2013'!$B$4</f>
        <v>0</v>
      </c>
      <c r="F504" s="229">
        <f>'2013'!$B$7</f>
        <v>0</v>
      </c>
      <c r="G504" s="229">
        <f>'2013'!$B$8</f>
        <v>0</v>
      </c>
      <c r="H504" s="230">
        <f>'2013'!$B$9</f>
        <v>0</v>
      </c>
      <c r="I504" s="229">
        <f>'2013'!$B$10</f>
        <v>0</v>
      </c>
      <c r="K504" s="301"/>
      <c r="M504" s="288">
        <f>'2013'!C135</f>
        <v>0</v>
      </c>
      <c r="N504" s="288">
        <f>'2013'!D135</f>
        <v>0</v>
      </c>
      <c r="O504" s="288">
        <f>'2013'!E135</f>
        <v>0</v>
      </c>
      <c r="P504" s="288">
        <f>'2013'!F135</f>
        <v>0</v>
      </c>
      <c r="Q504" s="288">
        <f>'2013'!G135</f>
        <v>0</v>
      </c>
      <c r="R504" s="288">
        <f>'2013'!H135</f>
        <v>0</v>
      </c>
      <c r="S504" s="288">
        <f>'2013'!I135</f>
        <v>0</v>
      </c>
      <c r="T504" s="288">
        <f>'2013'!J135</f>
        <v>0</v>
      </c>
      <c r="U504" s="288">
        <f>'2013'!K135</f>
        <v>0</v>
      </c>
      <c r="V504" s="288">
        <f>'2013'!L135</f>
        <v>0</v>
      </c>
      <c r="W504" s="288">
        <f>'2013'!M135</f>
        <v>0</v>
      </c>
      <c r="X504" s="288">
        <f>'2013'!N135</f>
        <v>0</v>
      </c>
      <c r="Y504" s="288">
        <f>'2013'!O135</f>
        <v>0</v>
      </c>
      <c r="Z504" s="288">
        <f>'2013'!P135</f>
        <v>0</v>
      </c>
      <c r="AA504" s="288">
        <f>'2013'!Q135</f>
        <v>0</v>
      </c>
      <c r="AB504" s="288">
        <f>'2013'!R135</f>
        <v>0</v>
      </c>
      <c r="AC504" s="288">
        <f>'2013'!S135</f>
        <v>0</v>
      </c>
      <c r="AD504" s="288">
        <f>'2013'!T135</f>
        <v>0</v>
      </c>
      <c r="AF504" s="288">
        <f t="shared" si="7"/>
        <v>1</v>
      </c>
    </row>
    <row r="505" spans="3:32">
      <c r="C505" s="229" t="str">
        <f>'2013'!$B$3</f>
        <v>Georgia</v>
      </c>
      <c r="D505" s="229">
        <f>'Cover sheet'!$D$24</f>
        <v>2013</v>
      </c>
      <c r="E505" s="229">
        <f>'2013'!$B$4</f>
        <v>0</v>
      </c>
      <c r="F505" s="229">
        <f>'2013'!$B$7</f>
        <v>0</v>
      </c>
      <c r="G505" s="229">
        <f>'2013'!$B$8</f>
        <v>0</v>
      </c>
      <c r="H505" s="230">
        <f>'2013'!$B$9</f>
        <v>0</v>
      </c>
      <c r="I505" s="229">
        <f>'2013'!$B$10</f>
        <v>0</v>
      </c>
      <c r="K505" s="301"/>
      <c r="M505" s="288">
        <f>'2013'!C136</f>
        <v>0</v>
      </c>
      <c r="N505" s="288">
        <f>'2013'!D136</f>
        <v>0</v>
      </c>
      <c r="O505" s="288">
        <f>'2013'!E136</f>
        <v>0</v>
      </c>
      <c r="P505" s="288">
        <f>'2013'!F136</f>
        <v>0</v>
      </c>
      <c r="Q505" s="288">
        <f>'2013'!G136</f>
        <v>0</v>
      </c>
      <c r="R505" s="288">
        <f>'2013'!H136</f>
        <v>0</v>
      </c>
      <c r="S505" s="288">
        <f>'2013'!I136</f>
        <v>0</v>
      </c>
      <c r="T505" s="288">
        <f>'2013'!J136</f>
        <v>0</v>
      </c>
      <c r="U505" s="288">
        <f>'2013'!K136</f>
        <v>0</v>
      </c>
      <c r="V505" s="288">
        <f>'2013'!L136</f>
        <v>0</v>
      </c>
      <c r="W505" s="288">
        <f>'2013'!M136</f>
        <v>0</v>
      </c>
      <c r="X505" s="288">
        <f>'2013'!N136</f>
        <v>0</v>
      </c>
      <c r="Y505" s="288">
        <f>'2013'!O136</f>
        <v>0</v>
      </c>
      <c r="Z505" s="288">
        <f>'2013'!P136</f>
        <v>0</v>
      </c>
      <c r="AA505" s="288">
        <f>'2013'!Q136</f>
        <v>0</v>
      </c>
      <c r="AB505" s="288">
        <f>'2013'!R136</f>
        <v>0</v>
      </c>
      <c r="AC505" s="288">
        <f>'2013'!S136</f>
        <v>0</v>
      </c>
      <c r="AD505" s="288">
        <f>'2013'!T136</f>
        <v>0</v>
      </c>
      <c r="AF505" s="288">
        <f t="shared" si="7"/>
        <v>1</v>
      </c>
    </row>
    <row r="506" spans="3:32">
      <c r="C506" s="229" t="str">
        <f>'2013'!$B$3</f>
        <v>Georgia</v>
      </c>
      <c r="D506" s="229">
        <f>'Cover sheet'!$D$24</f>
        <v>2013</v>
      </c>
      <c r="E506" s="229">
        <f>'2013'!$B$4</f>
        <v>0</v>
      </c>
      <c r="F506" s="229">
        <f>'2013'!$B$7</f>
        <v>0</v>
      </c>
      <c r="G506" s="229">
        <f>'2013'!$B$8</f>
        <v>0</v>
      </c>
      <c r="H506" s="230">
        <f>'2013'!$B$9</f>
        <v>0</v>
      </c>
      <c r="I506" s="229">
        <f>'2013'!$B$10</f>
        <v>0</v>
      </c>
      <c r="K506" s="301"/>
      <c r="M506" s="288">
        <f>'2013'!C137</f>
        <v>0</v>
      </c>
      <c r="N506" s="288">
        <f>'2013'!D137</f>
        <v>0</v>
      </c>
      <c r="O506" s="288">
        <f>'2013'!E137</f>
        <v>0</v>
      </c>
      <c r="P506" s="288">
        <f>'2013'!F137</f>
        <v>0</v>
      </c>
      <c r="Q506" s="288">
        <f>'2013'!G137</f>
        <v>0</v>
      </c>
      <c r="R506" s="288">
        <f>'2013'!H137</f>
        <v>0</v>
      </c>
      <c r="S506" s="288">
        <f>'2013'!I137</f>
        <v>0</v>
      </c>
      <c r="T506" s="288">
        <f>'2013'!J137</f>
        <v>0</v>
      </c>
      <c r="U506" s="288">
        <f>'2013'!K137</f>
        <v>0</v>
      </c>
      <c r="V506" s="288">
        <f>'2013'!L137</f>
        <v>0</v>
      </c>
      <c r="W506" s="288">
        <f>'2013'!M137</f>
        <v>0</v>
      </c>
      <c r="X506" s="288">
        <f>'2013'!N137</f>
        <v>0</v>
      </c>
      <c r="Y506" s="288">
        <f>'2013'!O137</f>
        <v>0</v>
      </c>
      <c r="Z506" s="288">
        <f>'2013'!P137</f>
        <v>0</v>
      </c>
      <c r="AA506" s="288">
        <f>'2013'!Q137</f>
        <v>0</v>
      </c>
      <c r="AB506" s="288">
        <f>'2013'!R137</f>
        <v>0</v>
      </c>
      <c r="AC506" s="288">
        <f>'2013'!S137</f>
        <v>0</v>
      </c>
      <c r="AD506" s="288">
        <f>'2013'!T137</f>
        <v>0</v>
      </c>
      <c r="AF506" s="288">
        <f t="shared" si="7"/>
        <v>1</v>
      </c>
    </row>
    <row r="507" spans="3:32">
      <c r="C507" s="229" t="str">
        <f>'2013'!$B$3</f>
        <v>Georgia</v>
      </c>
      <c r="D507" s="229">
        <f>'Cover sheet'!$D$24</f>
        <v>2013</v>
      </c>
      <c r="E507" s="229">
        <f>'2013'!$B$4</f>
        <v>0</v>
      </c>
      <c r="F507" s="229">
        <f>'2013'!$B$7</f>
        <v>0</v>
      </c>
      <c r="G507" s="229">
        <f>'2013'!$B$8</f>
        <v>0</v>
      </c>
      <c r="H507" s="230">
        <f>'2013'!$B$9</f>
        <v>0</v>
      </c>
      <c r="I507" s="229">
        <f>'2013'!$B$10</f>
        <v>0</v>
      </c>
      <c r="K507" s="301"/>
      <c r="M507" s="288">
        <f>'2013'!C138</f>
        <v>0</v>
      </c>
      <c r="N507" s="288">
        <f>'2013'!D138</f>
        <v>0</v>
      </c>
      <c r="O507" s="288">
        <f>'2013'!E138</f>
        <v>0</v>
      </c>
      <c r="P507" s="288">
        <f>'2013'!F138</f>
        <v>0</v>
      </c>
      <c r="Q507" s="288">
        <f>'2013'!G138</f>
        <v>0</v>
      </c>
      <c r="R507" s="288">
        <f>'2013'!H138</f>
        <v>0</v>
      </c>
      <c r="S507" s="288">
        <f>'2013'!I138</f>
        <v>0</v>
      </c>
      <c r="T507" s="288">
        <f>'2013'!J138</f>
        <v>0</v>
      </c>
      <c r="U507" s="288">
        <f>'2013'!K138</f>
        <v>0</v>
      </c>
      <c r="V507" s="288">
        <f>'2013'!L138</f>
        <v>0</v>
      </c>
      <c r="W507" s="288">
        <f>'2013'!M138</f>
        <v>0</v>
      </c>
      <c r="X507" s="288">
        <f>'2013'!N138</f>
        <v>0</v>
      </c>
      <c r="Y507" s="288">
        <f>'2013'!O138</f>
        <v>0</v>
      </c>
      <c r="Z507" s="288">
        <f>'2013'!P138</f>
        <v>0</v>
      </c>
      <c r="AA507" s="288">
        <f>'2013'!Q138</f>
        <v>0</v>
      </c>
      <c r="AB507" s="288">
        <f>'2013'!R138</f>
        <v>0</v>
      </c>
      <c r="AC507" s="288">
        <f>'2013'!S138</f>
        <v>0</v>
      </c>
      <c r="AD507" s="288">
        <f>'2013'!T138</f>
        <v>0</v>
      </c>
      <c r="AF507" s="288">
        <f t="shared" si="7"/>
        <v>1</v>
      </c>
    </row>
    <row r="508" spans="3:32">
      <c r="C508" s="229" t="str">
        <f>'2013'!$B$3</f>
        <v>Georgia</v>
      </c>
      <c r="D508" s="229">
        <f>'Cover sheet'!$D$24</f>
        <v>2013</v>
      </c>
      <c r="E508" s="229">
        <f>'2013'!$B$4</f>
        <v>0</v>
      </c>
      <c r="F508" s="229">
        <f>'2013'!$B$7</f>
        <v>0</v>
      </c>
      <c r="G508" s="229">
        <f>'2013'!$B$8</f>
        <v>0</v>
      </c>
      <c r="H508" s="230">
        <f>'2013'!$B$9</f>
        <v>0</v>
      </c>
      <c r="I508" s="229">
        <f>'2013'!$B$10</f>
        <v>0</v>
      </c>
      <c r="K508" s="301"/>
      <c r="M508" s="288">
        <f>'2013'!C139</f>
        <v>0</v>
      </c>
      <c r="N508" s="288">
        <f>'2013'!D139</f>
        <v>0</v>
      </c>
      <c r="O508" s="288">
        <f>'2013'!E139</f>
        <v>0</v>
      </c>
      <c r="P508" s="288">
        <f>'2013'!F139</f>
        <v>0</v>
      </c>
      <c r="Q508" s="288">
        <f>'2013'!G139</f>
        <v>0</v>
      </c>
      <c r="R508" s="288">
        <f>'2013'!H139</f>
        <v>0</v>
      </c>
      <c r="S508" s="288">
        <f>'2013'!I139</f>
        <v>0</v>
      </c>
      <c r="T508" s="288">
        <f>'2013'!J139</f>
        <v>0</v>
      </c>
      <c r="U508" s="288">
        <f>'2013'!K139</f>
        <v>0</v>
      </c>
      <c r="V508" s="288">
        <f>'2013'!L139</f>
        <v>0</v>
      </c>
      <c r="W508" s="288">
        <f>'2013'!M139</f>
        <v>0</v>
      </c>
      <c r="X508" s="288">
        <f>'2013'!N139</f>
        <v>0</v>
      </c>
      <c r="Y508" s="288">
        <f>'2013'!O139</f>
        <v>0</v>
      </c>
      <c r="Z508" s="288">
        <f>'2013'!P139</f>
        <v>0</v>
      </c>
      <c r="AA508" s="288">
        <f>'2013'!Q139</f>
        <v>0</v>
      </c>
      <c r="AB508" s="288">
        <f>'2013'!R139</f>
        <v>0</v>
      </c>
      <c r="AC508" s="288">
        <f>'2013'!S139</f>
        <v>0</v>
      </c>
      <c r="AD508" s="288">
        <f>'2013'!T139</f>
        <v>0</v>
      </c>
      <c r="AF508" s="288">
        <f t="shared" si="7"/>
        <v>1</v>
      </c>
    </row>
    <row r="509" spans="3:32">
      <c r="C509" s="229" t="str">
        <f>'2013'!$B$3</f>
        <v>Georgia</v>
      </c>
      <c r="D509" s="229">
        <f>'Cover sheet'!$D$24</f>
        <v>2013</v>
      </c>
      <c r="E509" s="229">
        <f>'2013'!$B$4</f>
        <v>0</v>
      </c>
      <c r="F509" s="229">
        <f>'2013'!$B$7</f>
        <v>0</v>
      </c>
      <c r="G509" s="229">
        <f>'2013'!$B$8</f>
        <v>0</v>
      </c>
      <c r="H509" s="230">
        <f>'2013'!$B$9</f>
        <v>0</v>
      </c>
      <c r="I509" s="229">
        <f>'2013'!$B$10</f>
        <v>0</v>
      </c>
      <c r="K509" s="301"/>
      <c r="M509" s="288">
        <f>'2013'!C140</f>
        <v>0</v>
      </c>
      <c r="N509" s="288">
        <f>'2013'!D140</f>
        <v>0</v>
      </c>
      <c r="O509" s="288">
        <f>'2013'!E140</f>
        <v>0</v>
      </c>
      <c r="P509" s="288">
        <f>'2013'!F140</f>
        <v>0</v>
      </c>
      <c r="Q509" s="288">
        <f>'2013'!G140</f>
        <v>0</v>
      </c>
      <c r="R509" s="288">
        <f>'2013'!H140</f>
        <v>0</v>
      </c>
      <c r="S509" s="288">
        <f>'2013'!I140</f>
        <v>0</v>
      </c>
      <c r="T509" s="288">
        <f>'2013'!J140</f>
        <v>0</v>
      </c>
      <c r="U509" s="288">
        <f>'2013'!K140</f>
        <v>0</v>
      </c>
      <c r="V509" s="288">
        <f>'2013'!L140</f>
        <v>0</v>
      </c>
      <c r="W509" s="288">
        <f>'2013'!M140</f>
        <v>0</v>
      </c>
      <c r="X509" s="288">
        <f>'2013'!N140</f>
        <v>0</v>
      </c>
      <c r="Y509" s="288">
        <f>'2013'!O140</f>
        <v>0</v>
      </c>
      <c r="Z509" s="288">
        <f>'2013'!P140</f>
        <v>0</v>
      </c>
      <c r="AA509" s="288">
        <f>'2013'!Q140</f>
        <v>0</v>
      </c>
      <c r="AB509" s="288">
        <f>'2013'!R140</f>
        <v>0</v>
      </c>
      <c r="AC509" s="288">
        <f>'2013'!S140</f>
        <v>0</v>
      </c>
      <c r="AD509" s="288">
        <f>'2013'!T140</f>
        <v>0</v>
      </c>
      <c r="AF509" s="288">
        <f t="shared" si="7"/>
        <v>1</v>
      </c>
    </row>
    <row r="510" spans="3:32" ht="45">
      <c r="C510" s="229" t="str">
        <f>'2012'!$B$3</f>
        <v>Georgia</v>
      </c>
      <c r="D510" s="229">
        <f>'Cover sheet'!$D$25</f>
        <v>2012</v>
      </c>
      <c r="E510" s="229">
        <f>'2012'!$B$4</f>
        <v>0</v>
      </c>
      <c r="F510" s="229">
        <f>'2012'!$B$7</f>
        <v>0</v>
      </c>
      <c r="G510" s="229">
        <f>'2012'!$B$8</f>
        <v>0</v>
      </c>
      <c r="H510" s="230">
        <f>'2012'!$B$9</f>
        <v>0</v>
      </c>
      <c r="I510" s="229">
        <f>'2012'!$B$10</f>
        <v>0</v>
      </c>
      <c r="K510" s="297" t="s">
        <v>655</v>
      </c>
      <c r="L510" s="241">
        <v>1</v>
      </c>
      <c r="M510" s="288">
        <f>'2012'!C15</f>
        <v>0</v>
      </c>
      <c r="N510" s="288">
        <f>'2012'!D15</f>
        <v>0</v>
      </c>
      <c r="O510" s="288">
        <f>'2012'!E15</f>
        <v>0</v>
      </c>
      <c r="P510" s="288">
        <f>'2012'!F15</f>
        <v>0</v>
      </c>
      <c r="Q510" s="288">
        <f>'2012'!G15</f>
        <v>0</v>
      </c>
      <c r="R510" s="288">
        <f>'2012'!H15</f>
        <v>0</v>
      </c>
      <c r="S510" s="288">
        <f>'2012'!I15</f>
        <v>0</v>
      </c>
      <c r="T510" s="288">
        <f>'2012'!J15</f>
        <v>0</v>
      </c>
      <c r="U510" s="288">
        <f>'2012'!K15</f>
        <v>0</v>
      </c>
      <c r="V510" s="288">
        <f>'2012'!L15</f>
        <v>0</v>
      </c>
      <c r="W510" s="288">
        <f>'2012'!M15</f>
        <v>0</v>
      </c>
      <c r="X510" s="288">
        <f>'2012'!N15</f>
        <v>0</v>
      </c>
      <c r="Y510" s="288">
        <f>'2012'!O15</f>
        <v>0</v>
      </c>
      <c r="Z510" s="288">
        <f>'2012'!P15</f>
        <v>0</v>
      </c>
      <c r="AA510" s="288">
        <f>'2012'!Q15</f>
        <v>0</v>
      </c>
      <c r="AB510" s="288">
        <f>'2012'!R15</f>
        <v>0</v>
      </c>
      <c r="AC510" s="288">
        <f>'2012'!S15</f>
        <v>0</v>
      </c>
      <c r="AD510" s="288">
        <f>'2012'!T15</f>
        <v>0</v>
      </c>
      <c r="AF510" s="288">
        <f t="shared" si="7"/>
        <v>1</v>
      </c>
    </row>
    <row r="511" spans="3:32" ht="30">
      <c r="C511" s="229" t="str">
        <f>'2012'!$B$3</f>
        <v>Georgia</v>
      </c>
      <c r="D511" s="229">
        <f>'Cover sheet'!$D$25</f>
        <v>2012</v>
      </c>
      <c r="E511" s="229">
        <f>'2012'!$B$4</f>
        <v>0</v>
      </c>
      <c r="F511" s="229">
        <f>'2012'!$B$7</f>
        <v>0</v>
      </c>
      <c r="G511" s="229">
        <f>'2012'!$B$8</f>
        <v>0</v>
      </c>
      <c r="H511" s="230">
        <f>'2012'!$B$9</f>
        <v>0</v>
      </c>
      <c r="I511" s="229">
        <f>'2012'!$B$10</f>
        <v>0</v>
      </c>
      <c r="K511" s="298" t="s">
        <v>656</v>
      </c>
      <c r="L511" s="241">
        <v>1.1000000000000001</v>
      </c>
      <c r="M511" s="288">
        <f>'2012'!C16</f>
        <v>0</v>
      </c>
      <c r="N511" s="288">
        <f>'2012'!D16</f>
        <v>0</v>
      </c>
      <c r="O511" s="288">
        <f>'2012'!E16</f>
        <v>0</v>
      </c>
      <c r="P511" s="288">
        <f>'2012'!F16</f>
        <v>0</v>
      </c>
      <c r="Q511" s="288">
        <f>'2012'!G16</f>
        <v>0</v>
      </c>
      <c r="R511" s="288">
        <f>'2012'!H16</f>
        <v>0</v>
      </c>
      <c r="S511" s="288">
        <f>'2012'!I16</f>
        <v>0</v>
      </c>
      <c r="T511" s="288">
        <f>'2012'!J16</f>
        <v>0</v>
      </c>
      <c r="U511" s="288">
        <f>'2012'!K16</f>
        <v>0</v>
      </c>
      <c r="V511" s="288">
        <f>'2012'!L16</f>
        <v>0</v>
      </c>
      <c r="W511" s="288">
        <f>'2012'!M16</f>
        <v>0</v>
      </c>
      <c r="X511" s="288">
        <f>'2012'!N16</f>
        <v>0</v>
      </c>
      <c r="Y511" s="288">
        <f>'2012'!O16</f>
        <v>0</v>
      </c>
      <c r="Z511" s="288">
        <f>'2012'!P16</f>
        <v>0</v>
      </c>
      <c r="AA511" s="288">
        <f>'2012'!Q16</f>
        <v>0</v>
      </c>
      <c r="AB511" s="288">
        <f>'2012'!R16</f>
        <v>0</v>
      </c>
      <c r="AC511" s="288">
        <f>'2012'!S16</f>
        <v>0</v>
      </c>
      <c r="AD511" s="288">
        <f>'2012'!T16</f>
        <v>0</v>
      </c>
      <c r="AF511" s="288">
        <f t="shared" si="7"/>
        <v>1</v>
      </c>
    </row>
    <row r="512" spans="3:32" ht="30">
      <c r="C512" s="229" t="str">
        <f>'2012'!$B$3</f>
        <v>Georgia</v>
      </c>
      <c r="D512" s="229">
        <f>'Cover sheet'!$D$25</f>
        <v>2012</v>
      </c>
      <c r="E512" s="229">
        <f>'2012'!$B$4</f>
        <v>0</v>
      </c>
      <c r="F512" s="229">
        <f>'2012'!$B$7</f>
        <v>0</v>
      </c>
      <c r="G512" s="229">
        <f>'2012'!$B$8</f>
        <v>0</v>
      </c>
      <c r="H512" s="230">
        <f>'2012'!$B$9</f>
        <v>0</v>
      </c>
      <c r="I512" s="229">
        <f>'2012'!$B$10</f>
        <v>0</v>
      </c>
      <c r="K512" s="293" t="s">
        <v>841</v>
      </c>
      <c r="L512" s="241" t="s">
        <v>846</v>
      </c>
      <c r="M512" s="288">
        <f>'2012'!C17</f>
        <v>0</v>
      </c>
      <c r="N512" s="288">
        <f>'2012'!D17</f>
        <v>0</v>
      </c>
      <c r="O512" s="288">
        <f>'2012'!E17</f>
        <v>0</v>
      </c>
      <c r="P512" s="288">
        <f>'2012'!F17</f>
        <v>0</v>
      </c>
      <c r="Q512" s="288">
        <f>'2012'!G17</f>
        <v>0</v>
      </c>
      <c r="R512" s="288">
        <f>'2012'!H17</f>
        <v>0</v>
      </c>
      <c r="S512" s="288">
        <f>'2012'!I17</f>
        <v>0</v>
      </c>
      <c r="T512" s="288">
        <f>'2012'!J17</f>
        <v>0</v>
      </c>
      <c r="U512" s="288">
        <f>'2012'!K17</f>
        <v>0</v>
      </c>
      <c r="V512" s="288">
        <f>'2012'!L17</f>
        <v>0</v>
      </c>
      <c r="W512" s="288">
        <f>'2012'!M17</f>
        <v>0</v>
      </c>
      <c r="X512" s="288">
        <f>'2012'!N17</f>
        <v>0</v>
      </c>
      <c r="Y512" s="288">
        <f>'2012'!O17</f>
        <v>0</v>
      </c>
      <c r="Z512" s="288">
        <f>'2012'!P17</f>
        <v>0</v>
      </c>
      <c r="AA512" s="288">
        <f>'2012'!Q17</f>
        <v>0</v>
      </c>
      <c r="AB512" s="288">
        <f>'2012'!R17</f>
        <v>0</v>
      </c>
      <c r="AC512" s="288">
        <f>'2012'!S17</f>
        <v>0</v>
      </c>
      <c r="AD512" s="288">
        <f>'2012'!T17</f>
        <v>0</v>
      </c>
      <c r="AF512" s="288">
        <f t="shared" si="7"/>
        <v>1</v>
      </c>
    </row>
    <row r="513" spans="3:32" ht="30">
      <c r="C513" s="229" t="str">
        <f>'2012'!$B$3</f>
        <v>Georgia</v>
      </c>
      <c r="D513" s="229">
        <f>'Cover sheet'!$D$25</f>
        <v>2012</v>
      </c>
      <c r="E513" s="229">
        <f>'2012'!$B$4</f>
        <v>0</v>
      </c>
      <c r="F513" s="229">
        <f>'2012'!$B$7</f>
        <v>0</v>
      </c>
      <c r="G513" s="229">
        <f>'2012'!$B$8</f>
        <v>0</v>
      </c>
      <c r="H513" s="230">
        <f>'2012'!$B$9</f>
        <v>0</v>
      </c>
      <c r="I513" s="229">
        <f>'2012'!$B$10</f>
        <v>0</v>
      </c>
      <c r="K513" s="293" t="s">
        <v>853</v>
      </c>
      <c r="L513" s="241" t="s">
        <v>847</v>
      </c>
      <c r="M513" s="288">
        <f>'2012'!C18</f>
        <v>0</v>
      </c>
      <c r="N513" s="288">
        <f>'2012'!D18</f>
        <v>0</v>
      </c>
      <c r="O513" s="288">
        <f>'2012'!E18</f>
        <v>0</v>
      </c>
      <c r="P513" s="288">
        <f>'2012'!F18</f>
        <v>0</v>
      </c>
      <c r="Q513" s="288">
        <f>'2012'!G18</f>
        <v>0</v>
      </c>
      <c r="R513" s="288">
        <f>'2012'!H18</f>
        <v>0</v>
      </c>
      <c r="S513" s="288">
        <f>'2012'!I18</f>
        <v>0</v>
      </c>
      <c r="T513" s="288">
        <f>'2012'!J18</f>
        <v>0</v>
      </c>
      <c r="U513" s="288">
        <f>'2012'!K18</f>
        <v>0</v>
      </c>
      <c r="V513" s="288">
        <f>'2012'!L18</f>
        <v>0</v>
      </c>
      <c r="W513" s="288">
        <f>'2012'!M18</f>
        <v>0</v>
      </c>
      <c r="X513" s="288">
        <f>'2012'!N18</f>
        <v>0</v>
      </c>
      <c r="Y513" s="288">
        <f>'2012'!O18</f>
        <v>0</v>
      </c>
      <c r="Z513" s="288">
        <f>'2012'!P18</f>
        <v>0</v>
      </c>
      <c r="AA513" s="288">
        <f>'2012'!Q18</f>
        <v>0</v>
      </c>
      <c r="AB513" s="288">
        <f>'2012'!R18</f>
        <v>0</v>
      </c>
      <c r="AC513" s="288">
        <f>'2012'!S18</f>
        <v>0</v>
      </c>
      <c r="AD513" s="288">
        <f>'2012'!T18</f>
        <v>0</v>
      </c>
      <c r="AF513" s="288">
        <f t="shared" si="7"/>
        <v>1</v>
      </c>
    </row>
    <row r="514" spans="3:32" ht="30">
      <c r="C514" s="229" t="str">
        <f>'2012'!$B$3</f>
        <v>Georgia</v>
      </c>
      <c r="D514" s="229">
        <f>'Cover sheet'!$D$25</f>
        <v>2012</v>
      </c>
      <c r="E514" s="229">
        <f>'2012'!$B$4</f>
        <v>0</v>
      </c>
      <c r="F514" s="229">
        <f>'2012'!$B$7</f>
        <v>0</v>
      </c>
      <c r="G514" s="229">
        <f>'2012'!$B$8</f>
        <v>0</v>
      </c>
      <c r="H514" s="230">
        <f>'2012'!$B$9</f>
        <v>0</v>
      </c>
      <c r="I514" s="229">
        <f>'2012'!$B$10</f>
        <v>0</v>
      </c>
      <c r="K514" s="293" t="s">
        <v>843</v>
      </c>
      <c r="L514" s="241" t="s">
        <v>848</v>
      </c>
      <c r="M514" s="288">
        <f>'2012'!C19</f>
        <v>0</v>
      </c>
      <c r="N514" s="288">
        <f>'2012'!D19</f>
        <v>0</v>
      </c>
      <c r="O514" s="288">
        <f>'2012'!E19</f>
        <v>0</v>
      </c>
      <c r="P514" s="288">
        <f>'2012'!F19</f>
        <v>0</v>
      </c>
      <c r="Q514" s="288">
        <f>'2012'!G19</f>
        <v>0</v>
      </c>
      <c r="R514" s="288">
        <f>'2012'!H19</f>
        <v>0</v>
      </c>
      <c r="S514" s="288">
        <f>'2012'!I19</f>
        <v>0</v>
      </c>
      <c r="T514" s="288">
        <f>'2012'!J19</f>
        <v>0</v>
      </c>
      <c r="U514" s="288">
        <f>'2012'!K19</f>
        <v>0</v>
      </c>
      <c r="V514" s="288">
        <f>'2012'!L19</f>
        <v>0</v>
      </c>
      <c r="W514" s="288">
        <f>'2012'!M19</f>
        <v>0</v>
      </c>
      <c r="X514" s="288">
        <f>'2012'!N19</f>
        <v>0</v>
      </c>
      <c r="Y514" s="288">
        <f>'2012'!O19</f>
        <v>0</v>
      </c>
      <c r="Z514" s="288">
        <f>'2012'!P19</f>
        <v>0</v>
      </c>
      <c r="AA514" s="288">
        <f>'2012'!Q19</f>
        <v>0</v>
      </c>
      <c r="AB514" s="288">
        <f>'2012'!R19</f>
        <v>0</v>
      </c>
      <c r="AC514" s="288">
        <f>'2012'!S19</f>
        <v>0</v>
      </c>
      <c r="AD514" s="288">
        <f>'2012'!T19</f>
        <v>0</v>
      </c>
      <c r="AF514" s="288">
        <f t="shared" si="7"/>
        <v>1</v>
      </c>
    </row>
    <row r="515" spans="3:32" ht="45">
      <c r="C515" s="229" t="str">
        <f>'2012'!$B$3</f>
        <v>Georgia</v>
      </c>
      <c r="D515" s="229">
        <f>'Cover sheet'!$D$25</f>
        <v>2012</v>
      </c>
      <c r="E515" s="229">
        <f>'2012'!$B$4</f>
        <v>0</v>
      </c>
      <c r="F515" s="229">
        <f>'2012'!$B$7</f>
        <v>0</v>
      </c>
      <c r="G515" s="229">
        <f>'2012'!$B$8</f>
        <v>0</v>
      </c>
      <c r="H515" s="230">
        <f>'2012'!$B$9</f>
        <v>0</v>
      </c>
      <c r="I515" s="229">
        <f>'2012'!$B$10</f>
        <v>0</v>
      </c>
      <c r="K515" s="298" t="s">
        <v>668</v>
      </c>
      <c r="L515" s="241">
        <v>1.2</v>
      </c>
      <c r="M515" s="288">
        <f>'2012'!C20</f>
        <v>0</v>
      </c>
      <c r="N515" s="288">
        <f>'2012'!D20</f>
        <v>0</v>
      </c>
      <c r="O515" s="288">
        <f>'2012'!E20</f>
        <v>0</v>
      </c>
      <c r="P515" s="288">
        <f>'2012'!F20</f>
        <v>0</v>
      </c>
      <c r="Q515" s="288">
        <f>'2012'!G20</f>
        <v>0</v>
      </c>
      <c r="R515" s="288">
        <f>'2012'!H20</f>
        <v>0</v>
      </c>
      <c r="S515" s="288">
        <f>'2012'!I20</f>
        <v>0</v>
      </c>
      <c r="T515" s="288">
        <f>'2012'!J20</f>
        <v>0</v>
      </c>
      <c r="U515" s="288">
        <f>'2012'!K20</f>
        <v>0</v>
      </c>
      <c r="V515" s="288">
        <f>'2012'!L20</f>
        <v>0</v>
      </c>
      <c r="W515" s="288">
        <f>'2012'!M20</f>
        <v>0</v>
      </c>
      <c r="X515" s="288">
        <f>'2012'!N20</f>
        <v>0</v>
      </c>
      <c r="Y515" s="288">
        <f>'2012'!O20</f>
        <v>0</v>
      </c>
      <c r="Z515" s="288">
        <f>'2012'!P20</f>
        <v>0</v>
      </c>
      <c r="AA515" s="288">
        <f>'2012'!Q20</f>
        <v>0</v>
      </c>
      <c r="AB515" s="288">
        <f>'2012'!R20</f>
        <v>0</v>
      </c>
      <c r="AC515" s="288">
        <f>'2012'!S20</f>
        <v>0</v>
      </c>
      <c r="AD515" s="288">
        <f>'2012'!T20</f>
        <v>0</v>
      </c>
      <c r="AF515" s="288">
        <f t="shared" si="7"/>
        <v>1</v>
      </c>
    </row>
    <row r="516" spans="3:32" ht="30">
      <c r="C516" s="229" t="str">
        <f>'2012'!$B$3</f>
        <v>Georgia</v>
      </c>
      <c r="D516" s="229">
        <f>'Cover sheet'!$D$25</f>
        <v>2012</v>
      </c>
      <c r="E516" s="229">
        <f>'2012'!$B$4</f>
        <v>0</v>
      </c>
      <c r="F516" s="229">
        <f>'2012'!$B$7</f>
        <v>0</v>
      </c>
      <c r="G516" s="229">
        <f>'2012'!$B$8</f>
        <v>0</v>
      </c>
      <c r="H516" s="230">
        <f>'2012'!$B$9</f>
        <v>0</v>
      </c>
      <c r="I516" s="229">
        <f>'2012'!$B$10</f>
        <v>0</v>
      </c>
      <c r="K516" s="298" t="s">
        <v>854</v>
      </c>
      <c r="L516" s="241" t="s">
        <v>849</v>
      </c>
      <c r="M516" s="288">
        <f>'2012'!C21</f>
        <v>0</v>
      </c>
      <c r="N516" s="288">
        <f>'2012'!D21</f>
        <v>0</v>
      </c>
      <c r="O516" s="288">
        <f>'2012'!E21</f>
        <v>0</v>
      </c>
      <c r="P516" s="288">
        <f>'2012'!F21</f>
        <v>0</v>
      </c>
      <c r="Q516" s="288">
        <f>'2012'!G21</f>
        <v>0</v>
      </c>
      <c r="R516" s="288">
        <f>'2012'!H21</f>
        <v>0</v>
      </c>
      <c r="S516" s="288">
        <f>'2012'!I21</f>
        <v>0</v>
      </c>
      <c r="T516" s="288">
        <f>'2012'!J21</f>
        <v>0</v>
      </c>
      <c r="U516" s="288">
        <f>'2012'!K21</f>
        <v>0</v>
      </c>
      <c r="V516" s="288">
        <f>'2012'!L21</f>
        <v>0</v>
      </c>
      <c r="W516" s="288">
        <f>'2012'!M21</f>
        <v>0</v>
      </c>
      <c r="X516" s="288">
        <f>'2012'!N21</f>
        <v>0</v>
      </c>
      <c r="Y516" s="288">
        <f>'2012'!O21</f>
        <v>0</v>
      </c>
      <c r="Z516" s="288">
        <f>'2012'!P21</f>
        <v>0</v>
      </c>
      <c r="AA516" s="288">
        <f>'2012'!Q21</f>
        <v>0</v>
      </c>
      <c r="AB516" s="288">
        <f>'2012'!R21</f>
        <v>0</v>
      </c>
      <c r="AC516" s="288">
        <f>'2012'!S21</f>
        <v>0</v>
      </c>
      <c r="AD516" s="288">
        <f>'2012'!T21</f>
        <v>0</v>
      </c>
      <c r="AF516" s="288">
        <f t="shared" si="7"/>
        <v>1</v>
      </c>
    </row>
    <row r="517" spans="3:32">
      <c r="C517" s="229" t="str">
        <f>'2012'!$B$3</f>
        <v>Georgia</v>
      </c>
      <c r="D517" s="229">
        <f>'Cover sheet'!$D$25</f>
        <v>2012</v>
      </c>
      <c r="E517" s="229">
        <f>'2012'!$B$4</f>
        <v>0</v>
      </c>
      <c r="F517" s="229">
        <f>'2012'!$B$7</f>
        <v>0</v>
      </c>
      <c r="G517" s="229">
        <f>'2012'!$B$8</f>
        <v>0</v>
      </c>
      <c r="H517" s="230">
        <f>'2012'!$B$9</f>
        <v>0</v>
      </c>
      <c r="I517" s="229">
        <f>'2012'!$B$10</f>
        <v>0</v>
      </c>
      <c r="K517" s="293" t="s">
        <v>855</v>
      </c>
      <c r="L517" s="241" t="s">
        <v>850</v>
      </c>
      <c r="M517" s="288">
        <f>'2012'!C22</f>
        <v>0</v>
      </c>
      <c r="N517" s="288">
        <f>'2012'!D22</f>
        <v>0</v>
      </c>
      <c r="O517" s="288">
        <f>'2012'!E22</f>
        <v>0</v>
      </c>
      <c r="P517" s="288">
        <f>'2012'!F22</f>
        <v>0</v>
      </c>
      <c r="Q517" s="288">
        <f>'2012'!G22</f>
        <v>0</v>
      </c>
      <c r="R517" s="288">
        <f>'2012'!H22</f>
        <v>0</v>
      </c>
      <c r="S517" s="288">
        <f>'2012'!I22</f>
        <v>0</v>
      </c>
      <c r="T517" s="288">
        <f>'2012'!J22</f>
        <v>0</v>
      </c>
      <c r="U517" s="288">
        <f>'2012'!K22</f>
        <v>0</v>
      </c>
      <c r="V517" s="288">
        <f>'2012'!L22</f>
        <v>0</v>
      </c>
      <c r="W517" s="288">
        <f>'2012'!M22</f>
        <v>0</v>
      </c>
      <c r="X517" s="288">
        <f>'2012'!N22</f>
        <v>0</v>
      </c>
      <c r="Y517" s="288">
        <f>'2012'!O22</f>
        <v>0</v>
      </c>
      <c r="Z517" s="288">
        <f>'2012'!P22</f>
        <v>0</v>
      </c>
      <c r="AA517" s="288">
        <f>'2012'!Q22</f>
        <v>0</v>
      </c>
      <c r="AB517" s="288">
        <f>'2012'!R22</f>
        <v>0</v>
      </c>
      <c r="AC517" s="288">
        <f>'2012'!S22</f>
        <v>0</v>
      </c>
      <c r="AD517" s="288">
        <f>'2012'!T22</f>
        <v>0</v>
      </c>
      <c r="AF517" s="288">
        <f t="shared" si="7"/>
        <v>1</v>
      </c>
    </row>
    <row r="518" spans="3:32" ht="30">
      <c r="C518" s="229" t="str">
        <f>'2012'!$B$3</f>
        <v>Georgia</v>
      </c>
      <c r="D518" s="229">
        <f>'Cover sheet'!$D$25</f>
        <v>2012</v>
      </c>
      <c r="E518" s="229">
        <f>'2012'!$B$4</f>
        <v>0</v>
      </c>
      <c r="F518" s="229">
        <f>'2012'!$B$7</f>
        <v>0</v>
      </c>
      <c r="G518" s="229">
        <f>'2012'!$B$8</f>
        <v>0</v>
      </c>
      <c r="H518" s="230">
        <f>'2012'!$B$9</f>
        <v>0</v>
      </c>
      <c r="I518" s="229">
        <f>'2012'!$B$10</f>
        <v>0</v>
      </c>
      <c r="K518" s="293" t="s">
        <v>842</v>
      </c>
      <c r="L518" s="241" t="s">
        <v>851</v>
      </c>
      <c r="M518" s="288">
        <f>'2012'!C23</f>
        <v>0</v>
      </c>
      <c r="N518" s="288">
        <f>'2012'!D23</f>
        <v>0</v>
      </c>
      <c r="O518" s="288">
        <f>'2012'!E23</f>
        <v>0</v>
      </c>
      <c r="P518" s="288">
        <f>'2012'!F23</f>
        <v>0</v>
      </c>
      <c r="Q518" s="288">
        <f>'2012'!G23</f>
        <v>0</v>
      </c>
      <c r="R518" s="288">
        <f>'2012'!H23</f>
        <v>0</v>
      </c>
      <c r="S518" s="288">
        <f>'2012'!I23</f>
        <v>0</v>
      </c>
      <c r="T518" s="288">
        <f>'2012'!J23</f>
        <v>0</v>
      </c>
      <c r="U518" s="288">
        <f>'2012'!K23</f>
        <v>0</v>
      </c>
      <c r="V518" s="288">
        <f>'2012'!L23</f>
        <v>0</v>
      </c>
      <c r="W518" s="288">
        <f>'2012'!M23</f>
        <v>0</v>
      </c>
      <c r="X518" s="288">
        <f>'2012'!N23</f>
        <v>0</v>
      </c>
      <c r="Y518" s="288">
        <f>'2012'!O23</f>
        <v>0</v>
      </c>
      <c r="Z518" s="288">
        <f>'2012'!P23</f>
        <v>0</v>
      </c>
      <c r="AA518" s="288">
        <f>'2012'!Q23</f>
        <v>0</v>
      </c>
      <c r="AB518" s="288">
        <f>'2012'!R23</f>
        <v>0</v>
      </c>
      <c r="AC518" s="288">
        <f>'2012'!S23</f>
        <v>0</v>
      </c>
      <c r="AD518" s="288">
        <f>'2012'!T23</f>
        <v>0</v>
      </c>
      <c r="AF518" s="288">
        <f t="shared" si="7"/>
        <v>1</v>
      </c>
    </row>
    <row r="519" spans="3:32" ht="30">
      <c r="C519" s="229" t="str">
        <f>'2012'!$B$3</f>
        <v>Georgia</v>
      </c>
      <c r="D519" s="229">
        <f>'Cover sheet'!$D$25</f>
        <v>2012</v>
      </c>
      <c r="E519" s="229">
        <f>'2012'!$B$4</f>
        <v>0</v>
      </c>
      <c r="F519" s="229">
        <f>'2012'!$B$7</f>
        <v>0</v>
      </c>
      <c r="G519" s="229">
        <f>'2012'!$B$8</f>
        <v>0</v>
      </c>
      <c r="H519" s="230">
        <f>'2012'!$B$9</f>
        <v>0</v>
      </c>
      <c r="I519" s="229">
        <f>'2012'!$B$10</f>
        <v>0</v>
      </c>
      <c r="K519" s="293" t="s">
        <v>843</v>
      </c>
      <c r="L519" s="241" t="s">
        <v>852</v>
      </c>
      <c r="M519" s="288">
        <f>'2012'!C24</f>
        <v>0</v>
      </c>
      <c r="N519" s="288">
        <f>'2012'!D24</f>
        <v>0</v>
      </c>
      <c r="O519" s="288">
        <f>'2012'!E24</f>
        <v>0</v>
      </c>
      <c r="P519" s="288">
        <f>'2012'!F24</f>
        <v>0</v>
      </c>
      <c r="Q519" s="288">
        <f>'2012'!G24</f>
        <v>0</v>
      </c>
      <c r="R519" s="288">
        <f>'2012'!H24</f>
        <v>0</v>
      </c>
      <c r="S519" s="288">
        <f>'2012'!I24</f>
        <v>0</v>
      </c>
      <c r="T519" s="288">
        <f>'2012'!J24</f>
        <v>0</v>
      </c>
      <c r="U519" s="288">
        <f>'2012'!K24</f>
        <v>0</v>
      </c>
      <c r="V519" s="288">
        <f>'2012'!L24</f>
        <v>0</v>
      </c>
      <c r="W519" s="288">
        <f>'2012'!M24</f>
        <v>0</v>
      </c>
      <c r="X519" s="288">
        <f>'2012'!N24</f>
        <v>0</v>
      </c>
      <c r="Y519" s="288">
        <f>'2012'!O24</f>
        <v>0</v>
      </c>
      <c r="Z519" s="288">
        <f>'2012'!P24</f>
        <v>0</v>
      </c>
      <c r="AA519" s="288">
        <f>'2012'!Q24</f>
        <v>0</v>
      </c>
      <c r="AB519" s="288">
        <f>'2012'!R24</f>
        <v>0</v>
      </c>
      <c r="AC519" s="288">
        <f>'2012'!S24</f>
        <v>0</v>
      </c>
      <c r="AD519" s="288">
        <f>'2012'!T24</f>
        <v>0</v>
      </c>
      <c r="AF519" s="288">
        <f t="shared" ref="AF519:AF582" si="8">IF((Q519+V519+AC519)=AD519,1,0)</f>
        <v>1</v>
      </c>
    </row>
    <row r="520" spans="3:32" ht="45">
      <c r="C520" s="229" t="str">
        <f>'2012'!$B$3</f>
        <v>Georgia</v>
      </c>
      <c r="D520" s="229">
        <f>'Cover sheet'!$D$25</f>
        <v>2012</v>
      </c>
      <c r="E520" s="229">
        <f>'2012'!$B$4</f>
        <v>0</v>
      </c>
      <c r="F520" s="229">
        <f>'2012'!$B$7</f>
        <v>0</v>
      </c>
      <c r="G520" s="229">
        <f>'2012'!$B$8</f>
        <v>0</v>
      </c>
      <c r="H520" s="230">
        <f>'2012'!$B$9</f>
        <v>0</v>
      </c>
      <c r="I520" s="229">
        <f>'2012'!$B$10</f>
        <v>0</v>
      </c>
      <c r="K520" s="298" t="s">
        <v>1228</v>
      </c>
      <c r="L520" s="241" t="s">
        <v>856</v>
      </c>
      <c r="M520" s="288">
        <f>'2012'!C25</f>
        <v>0</v>
      </c>
      <c r="N520" s="288">
        <f>'2012'!D25</f>
        <v>0</v>
      </c>
      <c r="O520" s="288">
        <f>'2012'!E25</f>
        <v>0</v>
      </c>
      <c r="P520" s="288">
        <f>'2012'!F25</f>
        <v>0</v>
      </c>
      <c r="Q520" s="288">
        <f>'2012'!G25</f>
        <v>0</v>
      </c>
      <c r="R520" s="288">
        <f>'2012'!H25</f>
        <v>0</v>
      </c>
      <c r="S520" s="288">
        <f>'2012'!I25</f>
        <v>0</v>
      </c>
      <c r="T520" s="288">
        <f>'2012'!J25</f>
        <v>0</v>
      </c>
      <c r="U520" s="288">
        <f>'2012'!K25</f>
        <v>0</v>
      </c>
      <c r="V520" s="288">
        <f>'2012'!L25</f>
        <v>0</v>
      </c>
      <c r="W520" s="288">
        <f>'2012'!M25</f>
        <v>0</v>
      </c>
      <c r="X520" s="288">
        <f>'2012'!N25</f>
        <v>0</v>
      </c>
      <c r="Y520" s="288">
        <f>'2012'!O25</f>
        <v>0</v>
      </c>
      <c r="Z520" s="288">
        <f>'2012'!P25</f>
        <v>0</v>
      </c>
      <c r="AA520" s="288">
        <f>'2012'!Q25</f>
        <v>0</v>
      </c>
      <c r="AB520" s="288">
        <f>'2012'!R25</f>
        <v>0</v>
      </c>
      <c r="AC520" s="288">
        <f>'2012'!S25</f>
        <v>0</v>
      </c>
      <c r="AD520" s="288">
        <f>'2012'!T25</f>
        <v>0</v>
      </c>
      <c r="AF520" s="288">
        <f t="shared" si="8"/>
        <v>1</v>
      </c>
    </row>
    <row r="521" spans="3:32">
      <c r="C521" s="229" t="str">
        <f>'2012'!$B$3</f>
        <v>Georgia</v>
      </c>
      <c r="D521" s="229">
        <f>'Cover sheet'!$D$25</f>
        <v>2012</v>
      </c>
      <c r="E521" s="229">
        <f>'2012'!$B$4</f>
        <v>0</v>
      </c>
      <c r="F521" s="229">
        <f>'2012'!$B$7</f>
        <v>0</v>
      </c>
      <c r="G521" s="229">
        <f>'2012'!$B$8</f>
        <v>0</v>
      </c>
      <c r="H521" s="230">
        <f>'2012'!$B$9</f>
        <v>0</v>
      </c>
      <c r="I521" s="229">
        <f>'2012'!$B$10</f>
        <v>0</v>
      </c>
      <c r="K521" s="293" t="s">
        <v>860</v>
      </c>
      <c r="L521" s="241" t="s">
        <v>857</v>
      </c>
      <c r="M521" s="288">
        <f>'2012'!C26</f>
        <v>0</v>
      </c>
      <c r="N521" s="288">
        <f>'2012'!D26</f>
        <v>0</v>
      </c>
      <c r="O521" s="288">
        <f>'2012'!E26</f>
        <v>0</v>
      </c>
      <c r="P521" s="288">
        <f>'2012'!F26</f>
        <v>0</v>
      </c>
      <c r="Q521" s="288">
        <f>'2012'!G26</f>
        <v>0</v>
      </c>
      <c r="R521" s="288">
        <f>'2012'!H26</f>
        <v>0</v>
      </c>
      <c r="S521" s="288">
        <f>'2012'!I26</f>
        <v>0</v>
      </c>
      <c r="T521" s="288">
        <f>'2012'!J26</f>
        <v>0</v>
      </c>
      <c r="U521" s="288">
        <f>'2012'!K26</f>
        <v>0</v>
      </c>
      <c r="V521" s="288">
        <f>'2012'!L26</f>
        <v>0</v>
      </c>
      <c r="W521" s="288">
        <f>'2012'!M26</f>
        <v>0</v>
      </c>
      <c r="X521" s="288">
        <f>'2012'!N26</f>
        <v>0</v>
      </c>
      <c r="Y521" s="288">
        <f>'2012'!O26</f>
        <v>0</v>
      </c>
      <c r="Z521" s="288">
        <f>'2012'!P26</f>
        <v>0</v>
      </c>
      <c r="AA521" s="288">
        <f>'2012'!Q26</f>
        <v>0</v>
      </c>
      <c r="AB521" s="288">
        <f>'2012'!R26</f>
        <v>0</v>
      </c>
      <c r="AC521" s="288">
        <f>'2012'!S26</f>
        <v>0</v>
      </c>
      <c r="AD521" s="288">
        <f>'2012'!T26</f>
        <v>0</v>
      </c>
      <c r="AF521" s="288">
        <f t="shared" si="8"/>
        <v>1</v>
      </c>
    </row>
    <row r="522" spans="3:32" ht="30">
      <c r="C522" s="229" t="str">
        <f>'2012'!$B$3</f>
        <v>Georgia</v>
      </c>
      <c r="D522" s="229">
        <f>'Cover sheet'!$D$25</f>
        <v>2012</v>
      </c>
      <c r="E522" s="229">
        <f>'2012'!$B$4</f>
        <v>0</v>
      </c>
      <c r="F522" s="229">
        <f>'2012'!$B$7</f>
        <v>0</v>
      </c>
      <c r="G522" s="229">
        <f>'2012'!$B$8</f>
        <v>0</v>
      </c>
      <c r="H522" s="230">
        <f>'2012'!$B$9</f>
        <v>0</v>
      </c>
      <c r="I522" s="229">
        <f>'2012'!$B$10</f>
        <v>0</v>
      </c>
      <c r="K522" s="293" t="s">
        <v>842</v>
      </c>
      <c r="L522" s="241" t="s">
        <v>858</v>
      </c>
      <c r="M522" s="288">
        <f>'2012'!C27</f>
        <v>0</v>
      </c>
      <c r="N522" s="288">
        <f>'2012'!D27</f>
        <v>0</v>
      </c>
      <c r="O522" s="288">
        <f>'2012'!E27</f>
        <v>0</v>
      </c>
      <c r="P522" s="288">
        <f>'2012'!F27</f>
        <v>0</v>
      </c>
      <c r="Q522" s="288">
        <f>'2012'!G27</f>
        <v>0</v>
      </c>
      <c r="R522" s="288">
        <f>'2012'!H27</f>
        <v>0</v>
      </c>
      <c r="S522" s="288">
        <f>'2012'!I27</f>
        <v>0</v>
      </c>
      <c r="T522" s="288">
        <f>'2012'!J27</f>
        <v>0</v>
      </c>
      <c r="U522" s="288">
        <f>'2012'!K27</f>
        <v>0</v>
      </c>
      <c r="V522" s="288">
        <f>'2012'!L27</f>
        <v>0</v>
      </c>
      <c r="W522" s="288">
        <f>'2012'!M27</f>
        <v>0</v>
      </c>
      <c r="X522" s="288">
        <f>'2012'!N27</f>
        <v>0</v>
      </c>
      <c r="Y522" s="288">
        <f>'2012'!O27</f>
        <v>0</v>
      </c>
      <c r="Z522" s="288">
        <f>'2012'!P27</f>
        <v>0</v>
      </c>
      <c r="AA522" s="288">
        <f>'2012'!Q27</f>
        <v>0</v>
      </c>
      <c r="AB522" s="288">
        <f>'2012'!R27</f>
        <v>0</v>
      </c>
      <c r="AC522" s="288">
        <f>'2012'!S27</f>
        <v>0</v>
      </c>
      <c r="AD522" s="288">
        <f>'2012'!T27</f>
        <v>0</v>
      </c>
      <c r="AF522" s="288">
        <f t="shared" si="8"/>
        <v>1</v>
      </c>
    </row>
    <row r="523" spans="3:32" ht="30">
      <c r="C523" s="229" t="str">
        <f>'2012'!$B$3</f>
        <v>Georgia</v>
      </c>
      <c r="D523" s="229">
        <f>'Cover sheet'!$D$25</f>
        <v>2012</v>
      </c>
      <c r="E523" s="229">
        <f>'2012'!$B$4</f>
        <v>0</v>
      </c>
      <c r="F523" s="229">
        <f>'2012'!$B$7</f>
        <v>0</v>
      </c>
      <c r="G523" s="229">
        <f>'2012'!$B$8</f>
        <v>0</v>
      </c>
      <c r="H523" s="230">
        <f>'2012'!$B$9</f>
        <v>0</v>
      </c>
      <c r="I523" s="229">
        <f>'2012'!$B$10</f>
        <v>0</v>
      </c>
      <c r="K523" s="293" t="s">
        <v>861</v>
      </c>
      <c r="L523" s="241" t="s">
        <v>859</v>
      </c>
      <c r="M523" s="288">
        <f>'2012'!C28</f>
        <v>0</v>
      </c>
      <c r="N523" s="288">
        <f>'2012'!D28</f>
        <v>0</v>
      </c>
      <c r="O523" s="288">
        <f>'2012'!E28</f>
        <v>0</v>
      </c>
      <c r="P523" s="288">
        <f>'2012'!F28</f>
        <v>0</v>
      </c>
      <c r="Q523" s="288">
        <f>'2012'!G28</f>
        <v>0</v>
      </c>
      <c r="R523" s="288">
        <f>'2012'!H28</f>
        <v>0</v>
      </c>
      <c r="S523" s="288">
        <f>'2012'!I28</f>
        <v>0</v>
      </c>
      <c r="T523" s="288">
        <f>'2012'!J28</f>
        <v>0</v>
      </c>
      <c r="U523" s="288">
        <f>'2012'!K28</f>
        <v>0</v>
      </c>
      <c r="V523" s="288">
        <f>'2012'!L28</f>
        <v>0</v>
      </c>
      <c r="W523" s="288">
        <f>'2012'!M28</f>
        <v>0</v>
      </c>
      <c r="X523" s="288">
        <f>'2012'!N28</f>
        <v>0</v>
      </c>
      <c r="Y523" s="288">
        <f>'2012'!O28</f>
        <v>0</v>
      </c>
      <c r="Z523" s="288">
        <f>'2012'!P28</f>
        <v>0</v>
      </c>
      <c r="AA523" s="288">
        <f>'2012'!Q28</f>
        <v>0</v>
      </c>
      <c r="AB523" s="288">
        <f>'2012'!R28</f>
        <v>0</v>
      </c>
      <c r="AC523" s="288">
        <f>'2012'!S28</f>
        <v>0</v>
      </c>
      <c r="AD523" s="288">
        <f>'2012'!T28</f>
        <v>0</v>
      </c>
      <c r="AF523" s="288">
        <f t="shared" si="8"/>
        <v>1</v>
      </c>
    </row>
    <row r="524" spans="3:32" ht="60">
      <c r="C524" s="229" t="str">
        <f>'2012'!$B$3</f>
        <v>Georgia</v>
      </c>
      <c r="D524" s="229">
        <f>'Cover sheet'!$D$25</f>
        <v>2012</v>
      </c>
      <c r="E524" s="229">
        <f>'2012'!$B$4</f>
        <v>0</v>
      </c>
      <c r="F524" s="229">
        <f>'2012'!$B$7</f>
        <v>0</v>
      </c>
      <c r="G524" s="229">
        <f>'2012'!$B$8</f>
        <v>0</v>
      </c>
      <c r="H524" s="230">
        <f>'2012'!$B$9</f>
        <v>0</v>
      </c>
      <c r="I524" s="229">
        <f>'2012'!$B$10</f>
        <v>0</v>
      </c>
      <c r="K524" s="298" t="s">
        <v>1229</v>
      </c>
      <c r="L524" s="241">
        <v>1.3</v>
      </c>
      <c r="M524" s="288">
        <f>'2012'!C29</f>
        <v>0</v>
      </c>
      <c r="N524" s="288">
        <f>'2012'!D29</f>
        <v>0</v>
      </c>
      <c r="O524" s="288">
        <f>'2012'!E29</f>
        <v>0</v>
      </c>
      <c r="P524" s="288">
        <f>'2012'!F29</f>
        <v>0</v>
      </c>
      <c r="Q524" s="288">
        <f>'2012'!G29</f>
        <v>0</v>
      </c>
      <c r="R524" s="288">
        <f>'2012'!H29</f>
        <v>0</v>
      </c>
      <c r="S524" s="288">
        <f>'2012'!I29</f>
        <v>0</v>
      </c>
      <c r="T524" s="288">
        <f>'2012'!J29</f>
        <v>0</v>
      </c>
      <c r="U524" s="288">
        <f>'2012'!K29</f>
        <v>0</v>
      </c>
      <c r="V524" s="288">
        <f>'2012'!L29</f>
        <v>0</v>
      </c>
      <c r="W524" s="288">
        <f>'2012'!M29</f>
        <v>0</v>
      </c>
      <c r="X524" s="288">
        <f>'2012'!N29</f>
        <v>0</v>
      </c>
      <c r="Y524" s="288">
        <f>'2012'!O29</f>
        <v>0</v>
      </c>
      <c r="Z524" s="288">
        <f>'2012'!P29</f>
        <v>0</v>
      </c>
      <c r="AA524" s="288">
        <f>'2012'!Q29</f>
        <v>0</v>
      </c>
      <c r="AB524" s="288">
        <f>'2012'!R29</f>
        <v>0</v>
      </c>
      <c r="AC524" s="288">
        <f>'2012'!S29</f>
        <v>0</v>
      </c>
      <c r="AD524" s="288">
        <f>'2012'!T29</f>
        <v>0</v>
      </c>
      <c r="AF524" s="288">
        <f t="shared" si="8"/>
        <v>1</v>
      </c>
    </row>
    <row r="525" spans="3:32" ht="45">
      <c r="C525" s="229" t="str">
        <f>'2012'!$B$3</f>
        <v>Georgia</v>
      </c>
      <c r="D525" s="229">
        <f>'Cover sheet'!$D$25</f>
        <v>2012</v>
      </c>
      <c r="E525" s="229">
        <f>'2012'!$B$4</f>
        <v>0</v>
      </c>
      <c r="F525" s="229">
        <f>'2012'!$B$7</f>
        <v>0</v>
      </c>
      <c r="G525" s="229">
        <f>'2012'!$B$8</f>
        <v>0</v>
      </c>
      <c r="H525" s="230">
        <f>'2012'!$B$9</f>
        <v>0</v>
      </c>
      <c r="I525" s="229">
        <f>'2012'!$B$10</f>
        <v>0</v>
      </c>
      <c r="K525" s="293" t="s">
        <v>865</v>
      </c>
      <c r="L525" s="241" t="s">
        <v>862</v>
      </c>
      <c r="M525" s="288">
        <f>'2012'!C30</f>
        <v>0</v>
      </c>
      <c r="N525" s="288">
        <f>'2012'!D30</f>
        <v>0</v>
      </c>
      <c r="O525" s="288">
        <f>'2012'!E30</f>
        <v>0</v>
      </c>
      <c r="P525" s="288">
        <f>'2012'!F30</f>
        <v>0</v>
      </c>
      <c r="Q525" s="288">
        <f>'2012'!G30</f>
        <v>0</v>
      </c>
      <c r="R525" s="288">
        <f>'2012'!H30</f>
        <v>0</v>
      </c>
      <c r="S525" s="288">
        <f>'2012'!I30</f>
        <v>0</v>
      </c>
      <c r="T525" s="288">
        <f>'2012'!J30</f>
        <v>0</v>
      </c>
      <c r="U525" s="288">
        <f>'2012'!K30</f>
        <v>0</v>
      </c>
      <c r="V525" s="288">
        <f>'2012'!L30</f>
        <v>0</v>
      </c>
      <c r="W525" s="288">
        <f>'2012'!M30</f>
        <v>0</v>
      </c>
      <c r="X525" s="288">
        <f>'2012'!N30</f>
        <v>0</v>
      </c>
      <c r="Y525" s="288">
        <f>'2012'!O30</f>
        <v>0</v>
      </c>
      <c r="Z525" s="288">
        <f>'2012'!P30</f>
        <v>0</v>
      </c>
      <c r="AA525" s="288">
        <f>'2012'!Q30</f>
        <v>0</v>
      </c>
      <c r="AB525" s="288">
        <f>'2012'!R30</f>
        <v>0</v>
      </c>
      <c r="AC525" s="288">
        <f>'2012'!S30</f>
        <v>0</v>
      </c>
      <c r="AD525" s="288">
        <f>'2012'!T30</f>
        <v>0</v>
      </c>
      <c r="AF525" s="288">
        <f t="shared" si="8"/>
        <v>1</v>
      </c>
    </row>
    <row r="526" spans="3:32" ht="30">
      <c r="C526" s="229" t="str">
        <f>'2012'!$B$3</f>
        <v>Georgia</v>
      </c>
      <c r="D526" s="229">
        <f>'Cover sheet'!$D$25</f>
        <v>2012</v>
      </c>
      <c r="E526" s="229">
        <f>'2012'!$B$4</f>
        <v>0</v>
      </c>
      <c r="F526" s="229">
        <f>'2012'!$B$7</f>
        <v>0</v>
      </c>
      <c r="G526" s="229">
        <f>'2012'!$B$8</f>
        <v>0</v>
      </c>
      <c r="H526" s="230">
        <f>'2012'!$B$9</f>
        <v>0</v>
      </c>
      <c r="I526" s="229">
        <f>'2012'!$B$10</f>
        <v>0</v>
      </c>
      <c r="K526" s="293" t="s">
        <v>853</v>
      </c>
      <c r="L526" s="241" t="s">
        <v>863</v>
      </c>
      <c r="M526" s="288">
        <f>'2012'!C31</f>
        <v>0</v>
      </c>
      <c r="N526" s="288">
        <f>'2012'!D31</f>
        <v>0</v>
      </c>
      <c r="O526" s="288">
        <f>'2012'!E31</f>
        <v>0</v>
      </c>
      <c r="P526" s="288">
        <f>'2012'!F31</f>
        <v>0</v>
      </c>
      <c r="Q526" s="288">
        <f>'2012'!G31</f>
        <v>0</v>
      </c>
      <c r="R526" s="288">
        <f>'2012'!H31</f>
        <v>0</v>
      </c>
      <c r="S526" s="288">
        <f>'2012'!I31</f>
        <v>0</v>
      </c>
      <c r="T526" s="288">
        <f>'2012'!J31</f>
        <v>0</v>
      </c>
      <c r="U526" s="288">
        <f>'2012'!K31</f>
        <v>0</v>
      </c>
      <c r="V526" s="288">
        <f>'2012'!L31</f>
        <v>0</v>
      </c>
      <c r="W526" s="288">
        <f>'2012'!M31</f>
        <v>0</v>
      </c>
      <c r="X526" s="288">
        <f>'2012'!N31</f>
        <v>0</v>
      </c>
      <c r="Y526" s="288">
        <f>'2012'!O31</f>
        <v>0</v>
      </c>
      <c r="Z526" s="288">
        <f>'2012'!P31</f>
        <v>0</v>
      </c>
      <c r="AA526" s="288">
        <f>'2012'!Q31</f>
        <v>0</v>
      </c>
      <c r="AB526" s="288">
        <f>'2012'!R31</f>
        <v>0</v>
      </c>
      <c r="AC526" s="288">
        <f>'2012'!S31</f>
        <v>0</v>
      </c>
      <c r="AD526" s="288">
        <f>'2012'!T31</f>
        <v>0</v>
      </c>
      <c r="AF526" s="288">
        <f t="shared" si="8"/>
        <v>1</v>
      </c>
    </row>
    <row r="527" spans="3:32" ht="30">
      <c r="C527" s="229" t="str">
        <f>'2012'!$B$3</f>
        <v>Georgia</v>
      </c>
      <c r="D527" s="229">
        <f>'Cover sheet'!$D$25</f>
        <v>2012</v>
      </c>
      <c r="E527" s="229">
        <f>'2012'!$B$4</f>
        <v>0</v>
      </c>
      <c r="F527" s="229">
        <f>'2012'!$B$7</f>
        <v>0</v>
      </c>
      <c r="G527" s="229">
        <f>'2012'!$B$8</f>
        <v>0</v>
      </c>
      <c r="H527" s="230">
        <f>'2012'!$B$9</f>
        <v>0</v>
      </c>
      <c r="I527" s="229">
        <f>'2012'!$B$10</f>
        <v>0</v>
      </c>
      <c r="K527" s="293" t="s">
        <v>861</v>
      </c>
      <c r="L527" s="241" t="s">
        <v>864</v>
      </c>
      <c r="M527" s="288">
        <f>'2012'!C32</f>
        <v>0</v>
      </c>
      <c r="N527" s="288">
        <f>'2012'!D32</f>
        <v>0</v>
      </c>
      <c r="O527" s="288">
        <f>'2012'!E32</f>
        <v>0</v>
      </c>
      <c r="P527" s="288">
        <f>'2012'!F32</f>
        <v>0</v>
      </c>
      <c r="Q527" s="288">
        <f>'2012'!G32</f>
        <v>0</v>
      </c>
      <c r="R527" s="288">
        <f>'2012'!H32</f>
        <v>0</v>
      </c>
      <c r="S527" s="288">
        <f>'2012'!I32</f>
        <v>0</v>
      </c>
      <c r="T527" s="288">
        <f>'2012'!J32</f>
        <v>0</v>
      </c>
      <c r="U527" s="288">
        <f>'2012'!K32</f>
        <v>0</v>
      </c>
      <c r="V527" s="288">
        <f>'2012'!L32</f>
        <v>0</v>
      </c>
      <c r="W527" s="288">
        <f>'2012'!M32</f>
        <v>0</v>
      </c>
      <c r="X527" s="288">
        <f>'2012'!N32</f>
        <v>0</v>
      </c>
      <c r="Y527" s="288">
        <f>'2012'!O32</f>
        <v>0</v>
      </c>
      <c r="Z527" s="288">
        <f>'2012'!P32</f>
        <v>0</v>
      </c>
      <c r="AA527" s="288">
        <f>'2012'!Q32</f>
        <v>0</v>
      </c>
      <c r="AB527" s="288">
        <f>'2012'!R32</f>
        <v>0</v>
      </c>
      <c r="AC527" s="288">
        <f>'2012'!S32</f>
        <v>0</v>
      </c>
      <c r="AD527" s="288">
        <f>'2012'!T32</f>
        <v>0</v>
      </c>
      <c r="AF527" s="288">
        <f t="shared" si="8"/>
        <v>1</v>
      </c>
    </row>
    <row r="528" spans="3:32" ht="150">
      <c r="C528" s="229" t="str">
        <f>'2012'!$B$3</f>
        <v>Georgia</v>
      </c>
      <c r="D528" s="229">
        <f>'Cover sheet'!$D$25</f>
        <v>2012</v>
      </c>
      <c r="E528" s="229">
        <f>'2012'!$B$4</f>
        <v>0</v>
      </c>
      <c r="F528" s="229">
        <f>'2012'!$B$7</f>
        <v>0</v>
      </c>
      <c r="G528" s="229">
        <f>'2012'!$B$8</f>
        <v>0</v>
      </c>
      <c r="H528" s="230">
        <f>'2012'!$B$9</f>
        <v>0</v>
      </c>
      <c r="I528" s="229">
        <f>'2012'!$B$10</f>
        <v>0</v>
      </c>
      <c r="K528" s="298" t="s">
        <v>682</v>
      </c>
      <c r="L528" s="241">
        <v>1.4</v>
      </c>
      <c r="M528" s="288">
        <f>'2012'!C33</f>
        <v>0</v>
      </c>
      <c r="N528" s="288">
        <f>'2012'!D33</f>
        <v>0</v>
      </c>
      <c r="O528" s="288">
        <f>'2012'!E33</f>
        <v>0</v>
      </c>
      <c r="P528" s="288">
        <f>'2012'!F33</f>
        <v>0</v>
      </c>
      <c r="Q528" s="288">
        <f>'2012'!G33</f>
        <v>0</v>
      </c>
      <c r="R528" s="288">
        <f>'2012'!H33</f>
        <v>0</v>
      </c>
      <c r="S528" s="288">
        <f>'2012'!I33</f>
        <v>0</v>
      </c>
      <c r="T528" s="288">
        <f>'2012'!J33</f>
        <v>0</v>
      </c>
      <c r="U528" s="288">
        <f>'2012'!K33</f>
        <v>0</v>
      </c>
      <c r="V528" s="288">
        <f>'2012'!L33</f>
        <v>0</v>
      </c>
      <c r="W528" s="288">
        <f>'2012'!M33</f>
        <v>0</v>
      </c>
      <c r="X528" s="288">
        <f>'2012'!N33</f>
        <v>0</v>
      </c>
      <c r="Y528" s="288">
        <f>'2012'!O33</f>
        <v>0</v>
      </c>
      <c r="Z528" s="288">
        <f>'2012'!P33</f>
        <v>0</v>
      </c>
      <c r="AA528" s="288">
        <f>'2012'!Q33</f>
        <v>0</v>
      </c>
      <c r="AB528" s="288">
        <f>'2012'!R33</f>
        <v>0</v>
      </c>
      <c r="AC528" s="288">
        <f>'2012'!S33</f>
        <v>0</v>
      </c>
      <c r="AD528" s="288">
        <f>'2012'!T33</f>
        <v>0</v>
      </c>
      <c r="AF528" s="288">
        <f t="shared" si="8"/>
        <v>1</v>
      </c>
    </row>
    <row r="529" spans="3:32">
      <c r="C529" s="229" t="str">
        <f>'2012'!$B$3</f>
        <v>Georgia</v>
      </c>
      <c r="D529" s="229">
        <f>'Cover sheet'!$D$25</f>
        <v>2012</v>
      </c>
      <c r="E529" s="229">
        <f>'2012'!$B$4</f>
        <v>0</v>
      </c>
      <c r="F529" s="229">
        <f>'2012'!$B$7</f>
        <v>0</v>
      </c>
      <c r="G529" s="229">
        <f>'2012'!$B$8</f>
        <v>0</v>
      </c>
      <c r="H529" s="230">
        <f>'2012'!$B$9</f>
        <v>0</v>
      </c>
      <c r="I529" s="229">
        <f>'2012'!$B$10</f>
        <v>0</v>
      </c>
      <c r="K529" s="298" t="s">
        <v>684</v>
      </c>
      <c r="L529" s="241">
        <v>1.5</v>
      </c>
      <c r="M529" s="288">
        <f>'2012'!C34</f>
        <v>0</v>
      </c>
      <c r="N529" s="288">
        <f>'2012'!D34</f>
        <v>0</v>
      </c>
      <c r="O529" s="288">
        <f>'2012'!E34</f>
        <v>0</v>
      </c>
      <c r="P529" s="288">
        <f>'2012'!F34</f>
        <v>0</v>
      </c>
      <c r="Q529" s="288">
        <f>'2012'!G34</f>
        <v>0</v>
      </c>
      <c r="R529" s="288">
        <f>'2012'!H34</f>
        <v>0</v>
      </c>
      <c r="S529" s="288">
        <f>'2012'!I34</f>
        <v>0</v>
      </c>
      <c r="T529" s="288">
        <f>'2012'!J34</f>
        <v>0</v>
      </c>
      <c r="U529" s="288">
        <f>'2012'!K34</f>
        <v>0</v>
      </c>
      <c r="V529" s="288">
        <f>'2012'!L34</f>
        <v>0</v>
      </c>
      <c r="W529" s="288">
        <f>'2012'!M34</f>
        <v>0</v>
      </c>
      <c r="X529" s="288">
        <f>'2012'!N34</f>
        <v>0</v>
      </c>
      <c r="Y529" s="288">
        <f>'2012'!O34</f>
        <v>0</v>
      </c>
      <c r="Z529" s="288">
        <f>'2012'!P34</f>
        <v>0</v>
      </c>
      <c r="AA529" s="288">
        <f>'2012'!Q34</f>
        <v>0</v>
      </c>
      <c r="AB529" s="288">
        <f>'2012'!R34</f>
        <v>0</v>
      </c>
      <c r="AC529" s="288">
        <f>'2012'!S34</f>
        <v>0</v>
      </c>
      <c r="AD529" s="288">
        <f>'2012'!T34</f>
        <v>0</v>
      </c>
      <c r="AF529" s="288">
        <f t="shared" si="8"/>
        <v>1</v>
      </c>
    </row>
    <row r="530" spans="3:32" ht="30">
      <c r="C530" s="229" t="str">
        <f>'2012'!$B$3</f>
        <v>Georgia</v>
      </c>
      <c r="D530" s="229">
        <f>'Cover sheet'!$D$25</f>
        <v>2012</v>
      </c>
      <c r="E530" s="229">
        <f>'2012'!$B$4</f>
        <v>0</v>
      </c>
      <c r="F530" s="229">
        <f>'2012'!$B$7</f>
        <v>0</v>
      </c>
      <c r="G530" s="229">
        <f>'2012'!$B$8</f>
        <v>0</v>
      </c>
      <c r="H530" s="230">
        <f>'2012'!$B$9</f>
        <v>0</v>
      </c>
      <c r="I530" s="229">
        <f>'2012'!$B$10</f>
        <v>0</v>
      </c>
      <c r="K530" s="298" t="s">
        <v>688</v>
      </c>
      <c r="L530" s="241">
        <v>1.6</v>
      </c>
      <c r="M530" s="288">
        <f>'2012'!C35</f>
        <v>0</v>
      </c>
      <c r="N530" s="288">
        <f>'2012'!D35</f>
        <v>0</v>
      </c>
      <c r="O530" s="288">
        <f>'2012'!E35</f>
        <v>0</v>
      </c>
      <c r="P530" s="288">
        <f>'2012'!F35</f>
        <v>0</v>
      </c>
      <c r="Q530" s="288">
        <f>'2012'!G35</f>
        <v>0</v>
      </c>
      <c r="R530" s="288">
        <f>'2012'!H35</f>
        <v>0</v>
      </c>
      <c r="S530" s="288">
        <f>'2012'!I35</f>
        <v>0</v>
      </c>
      <c r="T530" s="288">
        <f>'2012'!J35</f>
        <v>0</v>
      </c>
      <c r="U530" s="288">
        <f>'2012'!K35</f>
        <v>0</v>
      </c>
      <c r="V530" s="288">
        <f>'2012'!L35</f>
        <v>0</v>
      </c>
      <c r="W530" s="288">
        <f>'2012'!M35</f>
        <v>0</v>
      </c>
      <c r="X530" s="288">
        <f>'2012'!N35</f>
        <v>0</v>
      </c>
      <c r="Y530" s="288">
        <f>'2012'!O35</f>
        <v>0</v>
      </c>
      <c r="Z530" s="288">
        <f>'2012'!P35</f>
        <v>0</v>
      </c>
      <c r="AA530" s="288">
        <f>'2012'!Q35</f>
        <v>0</v>
      </c>
      <c r="AB530" s="288">
        <f>'2012'!R35</f>
        <v>0</v>
      </c>
      <c r="AC530" s="288">
        <f>'2012'!S35</f>
        <v>0</v>
      </c>
      <c r="AD530" s="288">
        <f>'2012'!T35</f>
        <v>0</v>
      </c>
      <c r="AF530" s="288">
        <f t="shared" si="8"/>
        <v>1</v>
      </c>
    </row>
    <row r="531" spans="3:32">
      <c r="C531" s="229" t="str">
        <f>'2012'!$B$3</f>
        <v>Georgia</v>
      </c>
      <c r="D531" s="229">
        <f>'Cover sheet'!$D$25</f>
        <v>2012</v>
      </c>
      <c r="E531" s="229">
        <f>'2012'!$B$4</f>
        <v>0</v>
      </c>
      <c r="F531" s="229">
        <f>'2012'!$B$7</f>
        <v>0</v>
      </c>
      <c r="G531" s="229">
        <f>'2012'!$B$8</f>
        <v>0</v>
      </c>
      <c r="H531" s="230">
        <f>'2012'!$B$9</f>
        <v>0</v>
      </c>
      <c r="I531" s="229">
        <f>'2012'!$B$10</f>
        <v>0</v>
      </c>
      <c r="K531" s="293"/>
      <c r="L531" s="241">
        <v>0</v>
      </c>
      <c r="M531" s="288">
        <f>'2012'!C36</f>
        <v>0</v>
      </c>
      <c r="N531" s="288">
        <f>'2012'!D36</f>
        <v>0</v>
      </c>
      <c r="O531" s="288">
        <f>'2012'!E36</f>
        <v>0</v>
      </c>
      <c r="P531" s="288">
        <f>'2012'!F36</f>
        <v>0</v>
      </c>
      <c r="Q531" s="288">
        <f>'2012'!G36</f>
        <v>0</v>
      </c>
      <c r="R531" s="288">
        <f>'2012'!H36</f>
        <v>0</v>
      </c>
      <c r="S531" s="288">
        <f>'2012'!I36</f>
        <v>0</v>
      </c>
      <c r="T531" s="288">
        <f>'2012'!J36</f>
        <v>0</v>
      </c>
      <c r="U531" s="288">
        <f>'2012'!K36</f>
        <v>0</v>
      </c>
      <c r="V531" s="288">
        <f>'2012'!L36</f>
        <v>0</v>
      </c>
      <c r="W531" s="288">
        <f>'2012'!M36</f>
        <v>0</v>
      </c>
      <c r="X531" s="288">
        <f>'2012'!N36</f>
        <v>0</v>
      </c>
      <c r="Y531" s="288">
        <f>'2012'!O36</f>
        <v>0</v>
      </c>
      <c r="Z531" s="288">
        <f>'2012'!P36</f>
        <v>0</v>
      </c>
      <c r="AA531" s="288">
        <f>'2012'!Q36</f>
        <v>0</v>
      </c>
      <c r="AB531" s="288">
        <f>'2012'!R36</f>
        <v>0</v>
      </c>
      <c r="AC531" s="288">
        <f>'2012'!S36</f>
        <v>0</v>
      </c>
      <c r="AD531" s="288">
        <f>'2012'!T36</f>
        <v>0</v>
      </c>
      <c r="AF531" s="288">
        <f t="shared" si="8"/>
        <v>1</v>
      </c>
    </row>
    <row r="532" spans="3:32" ht="60">
      <c r="C532" s="229" t="str">
        <f>'2012'!$B$3</f>
        <v>Georgia</v>
      </c>
      <c r="D532" s="229">
        <f>'Cover sheet'!$D$25</f>
        <v>2012</v>
      </c>
      <c r="E532" s="229">
        <f>'2012'!$B$4</f>
        <v>0</v>
      </c>
      <c r="F532" s="229">
        <f>'2012'!$B$7</f>
        <v>0</v>
      </c>
      <c r="G532" s="229">
        <f>'2012'!$B$8</f>
        <v>0</v>
      </c>
      <c r="H532" s="230">
        <f>'2012'!$B$9</f>
        <v>0</v>
      </c>
      <c r="I532" s="229">
        <f>'2012'!$B$10</f>
        <v>0</v>
      </c>
      <c r="K532" s="297" t="s">
        <v>694</v>
      </c>
      <c r="L532" s="241">
        <v>2</v>
      </c>
      <c r="M532" s="288">
        <f>'2012'!C37</f>
        <v>0</v>
      </c>
      <c r="N532" s="288">
        <f>'2012'!D37</f>
        <v>0</v>
      </c>
      <c r="O532" s="288">
        <f>'2012'!E37</f>
        <v>0</v>
      </c>
      <c r="P532" s="288">
        <f>'2012'!F37</f>
        <v>0</v>
      </c>
      <c r="Q532" s="288">
        <f>'2012'!G37</f>
        <v>0</v>
      </c>
      <c r="R532" s="288">
        <f>'2012'!H37</f>
        <v>0</v>
      </c>
      <c r="S532" s="288">
        <f>'2012'!I37</f>
        <v>0</v>
      </c>
      <c r="T532" s="288">
        <f>'2012'!J37</f>
        <v>0</v>
      </c>
      <c r="U532" s="288">
        <f>'2012'!K37</f>
        <v>0</v>
      </c>
      <c r="V532" s="288">
        <f>'2012'!L37</f>
        <v>0</v>
      </c>
      <c r="W532" s="288">
        <f>'2012'!M37</f>
        <v>0</v>
      </c>
      <c r="X532" s="288">
        <f>'2012'!N37</f>
        <v>0</v>
      </c>
      <c r="Y532" s="288">
        <f>'2012'!O37</f>
        <v>0</v>
      </c>
      <c r="Z532" s="288">
        <f>'2012'!P37</f>
        <v>0</v>
      </c>
      <c r="AA532" s="288">
        <f>'2012'!Q37</f>
        <v>0</v>
      </c>
      <c r="AB532" s="288">
        <f>'2012'!R37</f>
        <v>0</v>
      </c>
      <c r="AC532" s="288">
        <f>'2012'!S37</f>
        <v>0</v>
      </c>
      <c r="AD532" s="288">
        <f>'2012'!T37</f>
        <v>0</v>
      </c>
      <c r="AF532" s="288">
        <f t="shared" si="8"/>
        <v>1</v>
      </c>
    </row>
    <row r="533" spans="3:32" ht="60">
      <c r="C533" s="229" t="str">
        <f>'2012'!$B$3</f>
        <v>Georgia</v>
      </c>
      <c r="D533" s="229">
        <f>'Cover sheet'!$D$25</f>
        <v>2012</v>
      </c>
      <c r="E533" s="229">
        <f>'2012'!$B$4</f>
        <v>0</v>
      </c>
      <c r="F533" s="229">
        <f>'2012'!$B$7</f>
        <v>0</v>
      </c>
      <c r="G533" s="229">
        <f>'2012'!$B$8</f>
        <v>0</v>
      </c>
      <c r="H533" s="230">
        <f>'2012'!$B$9</f>
        <v>0</v>
      </c>
      <c r="I533" s="229">
        <f>'2012'!$B$10</f>
        <v>0</v>
      </c>
      <c r="K533" s="298" t="s">
        <v>1225</v>
      </c>
      <c r="L533" s="241">
        <v>2.1</v>
      </c>
      <c r="M533" s="288">
        <f>'2012'!C38</f>
        <v>0</v>
      </c>
      <c r="N533" s="288">
        <f>'2012'!D38</f>
        <v>0</v>
      </c>
      <c r="O533" s="288">
        <f>'2012'!E38</f>
        <v>0</v>
      </c>
      <c r="P533" s="288">
        <f>'2012'!F38</f>
        <v>0</v>
      </c>
      <c r="Q533" s="288">
        <f>'2012'!G38</f>
        <v>0</v>
      </c>
      <c r="R533" s="288">
        <f>'2012'!H38</f>
        <v>0</v>
      </c>
      <c r="S533" s="288">
        <f>'2012'!I38</f>
        <v>0</v>
      </c>
      <c r="T533" s="288">
        <f>'2012'!J38</f>
        <v>0</v>
      </c>
      <c r="U533" s="288">
        <f>'2012'!K38</f>
        <v>0</v>
      </c>
      <c r="V533" s="288">
        <f>'2012'!L38</f>
        <v>0</v>
      </c>
      <c r="W533" s="288">
        <f>'2012'!M38</f>
        <v>0</v>
      </c>
      <c r="X533" s="288">
        <f>'2012'!N38</f>
        <v>0</v>
      </c>
      <c r="Y533" s="288">
        <f>'2012'!O38</f>
        <v>0</v>
      </c>
      <c r="Z533" s="288">
        <f>'2012'!P38</f>
        <v>0</v>
      </c>
      <c r="AA533" s="288">
        <f>'2012'!Q38</f>
        <v>0</v>
      </c>
      <c r="AB533" s="288">
        <f>'2012'!R38</f>
        <v>0</v>
      </c>
      <c r="AC533" s="288">
        <f>'2012'!S38</f>
        <v>0</v>
      </c>
      <c r="AD533" s="288">
        <f>'2012'!T38</f>
        <v>0</v>
      </c>
      <c r="AF533" s="288">
        <f t="shared" si="8"/>
        <v>1</v>
      </c>
    </row>
    <row r="534" spans="3:32" ht="30">
      <c r="C534" s="229" t="str">
        <f>'2012'!$B$3</f>
        <v>Georgia</v>
      </c>
      <c r="D534" s="229">
        <f>'Cover sheet'!$D$25</f>
        <v>2012</v>
      </c>
      <c r="E534" s="229">
        <f>'2012'!$B$4</f>
        <v>0</v>
      </c>
      <c r="F534" s="229">
        <f>'2012'!$B$7</f>
        <v>0</v>
      </c>
      <c r="G534" s="229">
        <f>'2012'!$B$8</f>
        <v>0</v>
      </c>
      <c r="H534" s="230">
        <f>'2012'!$B$9</f>
        <v>0</v>
      </c>
      <c r="I534" s="229">
        <f>'2012'!$B$10</f>
        <v>0</v>
      </c>
      <c r="K534" s="293" t="s">
        <v>841</v>
      </c>
      <c r="L534" s="241" t="s">
        <v>866</v>
      </c>
      <c r="M534" s="288">
        <f>'2012'!C39</f>
        <v>0</v>
      </c>
      <c r="N534" s="288">
        <f>'2012'!D39</f>
        <v>0</v>
      </c>
      <c r="O534" s="288">
        <f>'2012'!E39</f>
        <v>0</v>
      </c>
      <c r="P534" s="288">
        <f>'2012'!F39</f>
        <v>0</v>
      </c>
      <c r="Q534" s="288">
        <f>'2012'!G39</f>
        <v>0</v>
      </c>
      <c r="R534" s="288">
        <f>'2012'!H39</f>
        <v>0</v>
      </c>
      <c r="S534" s="288">
        <f>'2012'!I39</f>
        <v>0</v>
      </c>
      <c r="T534" s="288">
        <f>'2012'!J39</f>
        <v>0</v>
      </c>
      <c r="U534" s="288">
        <f>'2012'!K39</f>
        <v>0</v>
      </c>
      <c r="V534" s="288">
        <f>'2012'!L39</f>
        <v>0</v>
      </c>
      <c r="W534" s="288">
        <f>'2012'!M39</f>
        <v>0</v>
      </c>
      <c r="X534" s="288">
        <f>'2012'!N39</f>
        <v>0</v>
      </c>
      <c r="Y534" s="288">
        <f>'2012'!O39</f>
        <v>0</v>
      </c>
      <c r="Z534" s="288">
        <f>'2012'!P39</f>
        <v>0</v>
      </c>
      <c r="AA534" s="288">
        <f>'2012'!Q39</f>
        <v>0</v>
      </c>
      <c r="AB534" s="288">
        <f>'2012'!R39</f>
        <v>0</v>
      </c>
      <c r="AC534" s="288">
        <f>'2012'!S39</f>
        <v>0</v>
      </c>
      <c r="AD534" s="288">
        <f>'2012'!T39</f>
        <v>0</v>
      </c>
      <c r="AF534" s="288">
        <f t="shared" si="8"/>
        <v>1</v>
      </c>
    </row>
    <row r="535" spans="3:32" ht="30">
      <c r="C535" s="229" t="str">
        <f>'2012'!$B$3</f>
        <v>Georgia</v>
      </c>
      <c r="D535" s="229">
        <f>'Cover sheet'!$D$25</f>
        <v>2012</v>
      </c>
      <c r="E535" s="229">
        <f>'2012'!$B$4</f>
        <v>0</v>
      </c>
      <c r="F535" s="229">
        <f>'2012'!$B$7</f>
        <v>0</v>
      </c>
      <c r="G535" s="229">
        <f>'2012'!$B$8</f>
        <v>0</v>
      </c>
      <c r="H535" s="230">
        <f>'2012'!$B$9</f>
        <v>0</v>
      </c>
      <c r="I535" s="229">
        <f>'2012'!$B$10</f>
        <v>0</v>
      </c>
      <c r="K535" s="293" t="s">
        <v>842</v>
      </c>
      <c r="L535" s="241" t="s">
        <v>867</v>
      </c>
      <c r="M535" s="288">
        <f>'2012'!C40</f>
        <v>0</v>
      </c>
      <c r="N535" s="288">
        <f>'2012'!D40</f>
        <v>0</v>
      </c>
      <c r="O535" s="288">
        <f>'2012'!E40</f>
        <v>0</v>
      </c>
      <c r="P535" s="288">
        <f>'2012'!F40</f>
        <v>0</v>
      </c>
      <c r="Q535" s="288">
        <f>'2012'!G40</f>
        <v>0</v>
      </c>
      <c r="R535" s="288">
        <f>'2012'!H40</f>
        <v>0</v>
      </c>
      <c r="S535" s="288">
        <f>'2012'!I40</f>
        <v>0</v>
      </c>
      <c r="T535" s="288">
        <f>'2012'!J40</f>
        <v>0</v>
      </c>
      <c r="U535" s="288">
        <f>'2012'!K40</f>
        <v>0</v>
      </c>
      <c r="V535" s="288">
        <f>'2012'!L40</f>
        <v>0</v>
      </c>
      <c r="W535" s="288">
        <f>'2012'!M40</f>
        <v>0</v>
      </c>
      <c r="X535" s="288">
        <f>'2012'!N40</f>
        <v>0</v>
      </c>
      <c r="Y535" s="288">
        <f>'2012'!O40</f>
        <v>0</v>
      </c>
      <c r="Z535" s="288">
        <f>'2012'!P40</f>
        <v>0</v>
      </c>
      <c r="AA535" s="288">
        <f>'2012'!Q40</f>
        <v>0</v>
      </c>
      <c r="AB535" s="288">
        <f>'2012'!R40</f>
        <v>0</v>
      </c>
      <c r="AC535" s="288">
        <f>'2012'!S40</f>
        <v>0</v>
      </c>
      <c r="AD535" s="288">
        <f>'2012'!T40</f>
        <v>0</v>
      </c>
      <c r="AF535" s="288">
        <f t="shared" si="8"/>
        <v>1</v>
      </c>
    </row>
    <row r="536" spans="3:32" ht="30">
      <c r="C536" s="229" t="str">
        <f>'2012'!$B$3</f>
        <v>Georgia</v>
      </c>
      <c r="D536" s="229">
        <f>'Cover sheet'!$D$25</f>
        <v>2012</v>
      </c>
      <c r="E536" s="229">
        <f>'2012'!$B$4</f>
        <v>0</v>
      </c>
      <c r="F536" s="229">
        <f>'2012'!$B$7</f>
        <v>0</v>
      </c>
      <c r="G536" s="229">
        <f>'2012'!$B$8</f>
        <v>0</v>
      </c>
      <c r="H536" s="230">
        <f>'2012'!$B$9</f>
        <v>0</v>
      </c>
      <c r="I536" s="229">
        <f>'2012'!$B$10</f>
        <v>0</v>
      </c>
      <c r="K536" s="293" t="s">
        <v>843</v>
      </c>
      <c r="L536" s="241" t="s">
        <v>868</v>
      </c>
      <c r="M536" s="288">
        <f>'2012'!C41</f>
        <v>0</v>
      </c>
      <c r="N536" s="288">
        <f>'2012'!D41</f>
        <v>0</v>
      </c>
      <c r="O536" s="288">
        <f>'2012'!E41</f>
        <v>0</v>
      </c>
      <c r="P536" s="288">
        <f>'2012'!F41</f>
        <v>0</v>
      </c>
      <c r="Q536" s="288">
        <f>'2012'!G41</f>
        <v>0</v>
      </c>
      <c r="R536" s="288">
        <f>'2012'!H41</f>
        <v>0</v>
      </c>
      <c r="S536" s="288">
        <f>'2012'!I41</f>
        <v>0</v>
      </c>
      <c r="T536" s="288">
        <f>'2012'!J41</f>
        <v>0</v>
      </c>
      <c r="U536" s="288">
        <f>'2012'!K41</f>
        <v>0</v>
      </c>
      <c r="V536" s="288">
        <f>'2012'!L41</f>
        <v>0</v>
      </c>
      <c r="W536" s="288">
        <f>'2012'!M41</f>
        <v>0</v>
      </c>
      <c r="X536" s="288">
        <f>'2012'!N41</f>
        <v>0</v>
      </c>
      <c r="Y536" s="288">
        <f>'2012'!O41</f>
        <v>0</v>
      </c>
      <c r="Z536" s="288">
        <f>'2012'!P41</f>
        <v>0</v>
      </c>
      <c r="AA536" s="288">
        <f>'2012'!Q41</f>
        <v>0</v>
      </c>
      <c r="AB536" s="288">
        <f>'2012'!R41</f>
        <v>0</v>
      </c>
      <c r="AC536" s="288">
        <f>'2012'!S41</f>
        <v>0</v>
      </c>
      <c r="AD536" s="288">
        <f>'2012'!T41</f>
        <v>0</v>
      </c>
      <c r="AF536" s="288">
        <f t="shared" si="8"/>
        <v>1</v>
      </c>
    </row>
    <row r="537" spans="3:32" ht="30">
      <c r="C537" s="229" t="str">
        <f>'2012'!$B$3</f>
        <v>Georgia</v>
      </c>
      <c r="D537" s="229">
        <f>'Cover sheet'!$D$25</f>
        <v>2012</v>
      </c>
      <c r="E537" s="229">
        <f>'2012'!$B$4</f>
        <v>0</v>
      </c>
      <c r="F537" s="229">
        <f>'2012'!$B$7</f>
        <v>0</v>
      </c>
      <c r="G537" s="229">
        <f>'2012'!$B$8</f>
        <v>0</v>
      </c>
      <c r="H537" s="230">
        <f>'2012'!$B$9</f>
        <v>0</v>
      </c>
      <c r="I537" s="229">
        <f>'2012'!$B$10</f>
        <v>0</v>
      </c>
      <c r="K537" s="298" t="s">
        <v>1230</v>
      </c>
      <c r="L537" s="241">
        <v>2.2000000000000002</v>
      </c>
      <c r="M537" s="288">
        <f>'2012'!C42</f>
        <v>0</v>
      </c>
      <c r="N537" s="288">
        <f>'2012'!D42</f>
        <v>0</v>
      </c>
      <c r="O537" s="288">
        <f>'2012'!E42</f>
        <v>0</v>
      </c>
      <c r="P537" s="288">
        <f>'2012'!F42</f>
        <v>0</v>
      </c>
      <c r="Q537" s="288">
        <f>'2012'!G42</f>
        <v>0</v>
      </c>
      <c r="R537" s="288">
        <f>'2012'!H42</f>
        <v>0</v>
      </c>
      <c r="S537" s="288">
        <f>'2012'!I42</f>
        <v>0</v>
      </c>
      <c r="T537" s="288">
        <f>'2012'!J42</f>
        <v>0</v>
      </c>
      <c r="U537" s="288">
        <f>'2012'!K42</f>
        <v>0</v>
      </c>
      <c r="V537" s="288">
        <f>'2012'!L42</f>
        <v>0</v>
      </c>
      <c r="W537" s="288">
        <f>'2012'!M42</f>
        <v>0</v>
      </c>
      <c r="X537" s="288">
        <f>'2012'!N42</f>
        <v>0</v>
      </c>
      <c r="Y537" s="288">
        <f>'2012'!O42</f>
        <v>0</v>
      </c>
      <c r="Z537" s="288">
        <f>'2012'!P42</f>
        <v>0</v>
      </c>
      <c r="AA537" s="288">
        <f>'2012'!Q42</f>
        <v>0</v>
      </c>
      <c r="AB537" s="288">
        <f>'2012'!R42</f>
        <v>0</v>
      </c>
      <c r="AC537" s="288">
        <f>'2012'!S42</f>
        <v>0</v>
      </c>
      <c r="AD537" s="288">
        <f>'2012'!T42</f>
        <v>0</v>
      </c>
      <c r="AF537" s="288">
        <f t="shared" si="8"/>
        <v>1</v>
      </c>
    </row>
    <row r="538" spans="3:32" ht="30">
      <c r="C538" s="229" t="str">
        <f>'2012'!$B$3</f>
        <v>Georgia</v>
      </c>
      <c r="D538" s="229">
        <f>'Cover sheet'!$D$25</f>
        <v>2012</v>
      </c>
      <c r="E538" s="229">
        <f>'2012'!$B$4</f>
        <v>0</v>
      </c>
      <c r="F538" s="229">
        <f>'2012'!$B$7</f>
        <v>0</v>
      </c>
      <c r="G538" s="229">
        <f>'2012'!$B$8</f>
        <v>0</v>
      </c>
      <c r="H538" s="230">
        <f>'2012'!$B$9</f>
        <v>0</v>
      </c>
      <c r="I538" s="229">
        <f>'2012'!$B$10</f>
        <v>0</v>
      </c>
      <c r="K538" s="293" t="s">
        <v>841</v>
      </c>
      <c r="L538" s="241" t="s">
        <v>869</v>
      </c>
      <c r="M538" s="288">
        <f>'2012'!C43</f>
        <v>0</v>
      </c>
      <c r="N538" s="288">
        <f>'2012'!D43</f>
        <v>0</v>
      </c>
      <c r="O538" s="288">
        <f>'2012'!E43</f>
        <v>0</v>
      </c>
      <c r="P538" s="288">
        <f>'2012'!F43</f>
        <v>0</v>
      </c>
      <c r="Q538" s="288">
        <f>'2012'!G43</f>
        <v>0</v>
      </c>
      <c r="R538" s="288">
        <f>'2012'!H43</f>
        <v>0</v>
      </c>
      <c r="S538" s="288">
        <f>'2012'!I43</f>
        <v>0</v>
      </c>
      <c r="T538" s="288">
        <f>'2012'!J43</f>
        <v>0</v>
      </c>
      <c r="U538" s="288">
        <f>'2012'!K43</f>
        <v>0</v>
      </c>
      <c r="V538" s="288">
        <f>'2012'!L43</f>
        <v>0</v>
      </c>
      <c r="W538" s="288">
        <f>'2012'!M43</f>
        <v>0</v>
      </c>
      <c r="X538" s="288">
        <f>'2012'!N43</f>
        <v>0</v>
      </c>
      <c r="Y538" s="288">
        <f>'2012'!O43</f>
        <v>0</v>
      </c>
      <c r="Z538" s="288">
        <f>'2012'!P43</f>
        <v>0</v>
      </c>
      <c r="AA538" s="288">
        <f>'2012'!Q43</f>
        <v>0</v>
      </c>
      <c r="AB538" s="288">
        <f>'2012'!R43</f>
        <v>0</v>
      </c>
      <c r="AC538" s="288">
        <f>'2012'!S43</f>
        <v>0</v>
      </c>
      <c r="AD538" s="288">
        <f>'2012'!T43</f>
        <v>0</v>
      </c>
      <c r="AF538" s="288">
        <f t="shared" si="8"/>
        <v>1</v>
      </c>
    </row>
    <row r="539" spans="3:32" ht="30">
      <c r="C539" s="229" t="str">
        <f>'2012'!$B$3</f>
        <v>Georgia</v>
      </c>
      <c r="D539" s="229">
        <f>'Cover sheet'!$D$25</f>
        <v>2012</v>
      </c>
      <c r="E539" s="229">
        <f>'2012'!$B$4</f>
        <v>0</v>
      </c>
      <c r="F539" s="229">
        <f>'2012'!$B$7</f>
        <v>0</v>
      </c>
      <c r="G539" s="229">
        <f>'2012'!$B$8</f>
        <v>0</v>
      </c>
      <c r="H539" s="230">
        <f>'2012'!$B$9</f>
        <v>0</v>
      </c>
      <c r="I539" s="229">
        <f>'2012'!$B$10</f>
        <v>0</v>
      </c>
      <c r="K539" s="293" t="s">
        <v>842</v>
      </c>
      <c r="L539" s="241" t="s">
        <v>870</v>
      </c>
      <c r="M539" s="288">
        <f>'2012'!C44</f>
        <v>0</v>
      </c>
      <c r="N539" s="288">
        <f>'2012'!D44</f>
        <v>0</v>
      </c>
      <c r="O539" s="288">
        <f>'2012'!E44</f>
        <v>0</v>
      </c>
      <c r="P539" s="288">
        <f>'2012'!F44</f>
        <v>0</v>
      </c>
      <c r="Q539" s="288">
        <f>'2012'!G44</f>
        <v>0</v>
      </c>
      <c r="R539" s="288">
        <f>'2012'!H44</f>
        <v>0</v>
      </c>
      <c r="S539" s="288">
        <f>'2012'!I44</f>
        <v>0</v>
      </c>
      <c r="T539" s="288">
        <f>'2012'!J44</f>
        <v>0</v>
      </c>
      <c r="U539" s="288">
        <f>'2012'!K44</f>
        <v>0</v>
      </c>
      <c r="V539" s="288">
        <f>'2012'!L44</f>
        <v>0</v>
      </c>
      <c r="W539" s="288">
        <f>'2012'!M44</f>
        <v>0</v>
      </c>
      <c r="X539" s="288">
        <f>'2012'!N44</f>
        <v>0</v>
      </c>
      <c r="Y539" s="288">
        <f>'2012'!O44</f>
        <v>0</v>
      </c>
      <c r="Z539" s="288">
        <f>'2012'!P44</f>
        <v>0</v>
      </c>
      <c r="AA539" s="288">
        <f>'2012'!Q44</f>
        <v>0</v>
      </c>
      <c r="AB539" s="288">
        <f>'2012'!R44</f>
        <v>0</v>
      </c>
      <c r="AC539" s="288">
        <f>'2012'!S44</f>
        <v>0</v>
      </c>
      <c r="AD539" s="288">
        <f>'2012'!T44</f>
        <v>0</v>
      </c>
      <c r="AF539" s="288">
        <f t="shared" si="8"/>
        <v>1</v>
      </c>
    </row>
    <row r="540" spans="3:32" ht="30">
      <c r="C540" s="229" t="str">
        <f>'2012'!$B$3</f>
        <v>Georgia</v>
      </c>
      <c r="D540" s="229">
        <f>'Cover sheet'!$D$25</f>
        <v>2012</v>
      </c>
      <c r="E540" s="229">
        <f>'2012'!$B$4</f>
        <v>0</v>
      </c>
      <c r="F540" s="229">
        <f>'2012'!$B$7</f>
        <v>0</v>
      </c>
      <c r="G540" s="229">
        <f>'2012'!$B$8</f>
        <v>0</v>
      </c>
      <c r="H540" s="230">
        <f>'2012'!$B$9</f>
        <v>0</v>
      </c>
      <c r="I540" s="229">
        <f>'2012'!$B$10</f>
        <v>0</v>
      </c>
      <c r="K540" s="293" t="s">
        <v>843</v>
      </c>
      <c r="L540" s="241" t="s">
        <v>871</v>
      </c>
      <c r="M540" s="288">
        <f>'2012'!C45</f>
        <v>0</v>
      </c>
      <c r="N540" s="288">
        <f>'2012'!D45</f>
        <v>0</v>
      </c>
      <c r="O540" s="288">
        <f>'2012'!E45</f>
        <v>0</v>
      </c>
      <c r="P540" s="288">
        <f>'2012'!F45</f>
        <v>0</v>
      </c>
      <c r="Q540" s="288">
        <f>'2012'!G45</f>
        <v>0</v>
      </c>
      <c r="R540" s="288">
        <f>'2012'!H45</f>
        <v>0</v>
      </c>
      <c r="S540" s="288">
        <f>'2012'!I45</f>
        <v>0</v>
      </c>
      <c r="T540" s="288">
        <f>'2012'!J45</f>
        <v>0</v>
      </c>
      <c r="U540" s="288">
        <f>'2012'!K45</f>
        <v>0</v>
      </c>
      <c r="V540" s="288">
        <f>'2012'!L45</f>
        <v>0</v>
      </c>
      <c r="W540" s="288">
        <f>'2012'!M45</f>
        <v>0</v>
      </c>
      <c r="X540" s="288">
        <f>'2012'!N45</f>
        <v>0</v>
      </c>
      <c r="Y540" s="288">
        <f>'2012'!O45</f>
        <v>0</v>
      </c>
      <c r="Z540" s="288">
        <f>'2012'!P45</f>
        <v>0</v>
      </c>
      <c r="AA540" s="288">
        <f>'2012'!Q45</f>
        <v>0</v>
      </c>
      <c r="AB540" s="288">
        <f>'2012'!R45</f>
        <v>0</v>
      </c>
      <c r="AC540" s="288">
        <f>'2012'!S45</f>
        <v>0</v>
      </c>
      <c r="AD540" s="288">
        <f>'2012'!T45</f>
        <v>0</v>
      </c>
      <c r="AF540" s="288">
        <f t="shared" si="8"/>
        <v>1</v>
      </c>
    </row>
    <row r="541" spans="3:32" ht="75">
      <c r="C541" s="229" t="str">
        <f>'2012'!$B$3</f>
        <v>Georgia</v>
      </c>
      <c r="D541" s="229">
        <f>'Cover sheet'!$D$25</f>
        <v>2012</v>
      </c>
      <c r="E541" s="229">
        <f>'2012'!$B$4</f>
        <v>0</v>
      </c>
      <c r="F541" s="229">
        <f>'2012'!$B$7</f>
        <v>0</v>
      </c>
      <c r="G541" s="229">
        <f>'2012'!$B$8</f>
        <v>0</v>
      </c>
      <c r="H541" s="230">
        <f>'2012'!$B$9</f>
        <v>0</v>
      </c>
      <c r="I541" s="229">
        <f>'2012'!$B$10</f>
        <v>0</v>
      </c>
      <c r="K541" s="298" t="s">
        <v>1224</v>
      </c>
      <c r="L541" s="241">
        <v>2.2999999999999998</v>
      </c>
      <c r="M541" s="288">
        <f>'2012'!C46</f>
        <v>0</v>
      </c>
      <c r="N541" s="288">
        <f>'2012'!D46</f>
        <v>0</v>
      </c>
      <c r="O541" s="288">
        <f>'2012'!E46</f>
        <v>0</v>
      </c>
      <c r="P541" s="288">
        <f>'2012'!F46</f>
        <v>0</v>
      </c>
      <c r="Q541" s="288">
        <f>'2012'!G46</f>
        <v>0</v>
      </c>
      <c r="R541" s="288">
        <f>'2012'!H46</f>
        <v>0</v>
      </c>
      <c r="S541" s="288">
        <f>'2012'!I46</f>
        <v>0</v>
      </c>
      <c r="T541" s="288">
        <f>'2012'!J46</f>
        <v>0</v>
      </c>
      <c r="U541" s="288">
        <f>'2012'!K46</f>
        <v>0</v>
      </c>
      <c r="V541" s="288">
        <f>'2012'!L46</f>
        <v>0</v>
      </c>
      <c r="W541" s="288">
        <f>'2012'!M46</f>
        <v>0</v>
      </c>
      <c r="X541" s="288">
        <f>'2012'!N46</f>
        <v>0</v>
      </c>
      <c r="Y541" s="288">
        <f>'2012'!O46</f>
        <v>0</v>
      </c>
      <c r="Z541" s="288">
        <f>'2012'!P46</f>
        <v>0</v>
      </c>
      <c r="AA541" s="288">
        <f>'2012'!Q46</f>
        <v>0</v>
      </c>
      <c r="AB541" s="288">
        <f>'2012'!R46</f>
        <v>0</v>
      </c>
      <c r="AC541" s="288">
        <f>'2012'!S46</f>
        <v>0</v>
      </c>
      <c r="AD541" s="288">
        <f>'2012'!T46</f>
        <v>0</v>
      </c>
      <c r="AF541" s="288">
        <f t="shared" si="8"/>
        <v>1</v>
      </c>
    </row>
    <row r="542" spans="3:32">
      <c r="C542" s="229" t="str">
        <f>'2012'!$B$3</f>
        <v>Georgia</v>
      </c>
      <c r="D542" s="229">
        <f>'Cover sheet'!$D$25</f>
        <v>2012</v>
      </c>
      <c r="E542" s="229">
        <f>'2012'!$B$4</f>
        <v>0</v>
      </c>
      <c r="F542" s="229">
        <f>'2012'!$B$7</f>
        <v>0</v>
      </c>
      <c r="G542" s="229">
        <f>'2012'!$B$8</f>
        <v>0</v>
      </c>
      <c r="H542" s="230">
        <f>'2012'!$B$9</f>
        <v>0</v>
      </c>
      <c r="I542" s="229">
        <f>'2012'!$B$10</f>
        <v>0</v>
      </c>
      <c r="K542" s="293" t="s">
        <v>860</v>
      </c>
      <c r="L542" s="241" t="s">
        <v>872</v>
      </c>
      <c r="M542" s="288">
        <f>'2012'!C47</f>
        <v>0</v>
      </c>
      <c r="N542" s="288">
        <f>'2012'!D47</f>
        <v>0</v>
      </c>
      <c r="O542" s="288">
        <f>'2012'!E47</f>
        <v>0</v>
      </c>
      <c r="P542" s="288">
        <f>'2012'!F47</f>
        <v>0</v>
      </c>
      <c r="Q542" s="288">
        <f>'2012'!G47</f>
        <v>0</v>
      </c>
      <c r="R542" s="288">
        <f>'2012'!H47</f>
        <v>0</v>
      </c>
      <c r="S542" s="288">
        <f>'2012'!I47</f>
        <v>0</v>
      </c>
      <c r="T542" s="288">
        <f>'2012'!J47</f>
        <v>0</v>
      </c>
      <c r="U542" s="288">
        <f>'2012'!K47</f>
        <v>0</v>
      </c>
      <c r="V542" s="288">
        <f>'2012'!L47</f>
        <v>0</v>
      </c>
      <c r="W542" s="288">
        <f>'2012'!M47</f>
        <v>0</v>
      </c>
      <c r="X542" s="288">
        <f>'2012'!N47</f>
        <v>0</v>
      </c>
      <c r="Y542" s="288">
        <f>'2012'!O47</f>
        <v>0</v>
      </c>
      <c r="Z542" s="288">
        <f>'2012'!P47</f>
        <v>0</v>
      </c>
      <c r="AA542" s="288">
        <f>'2012'!Q47</f>
        <v>0</v>
      </c>
      <c r="AB542" s="288">
        <f>'2012'!R47</f>
        <v>0</v>
      </c>
      <c r="AC542" s="288">
        <f>'2012'!S47</f>
        <v>0</v>
      </c>
      <c r="AD542" s="288">
        <f>'2012'!T47</f>
        <v>0</v>
      </c>
      <c r="AF542" s="288">
        <f t="shared" si="8"/>
        <v>1</v>
      </c>
    </row>
    <row r="543" spans="3:32" ht="30">
      <c r="C543" s="229" t="str">
        <f>'2012'!$B$3</f>
        <v>Georgia</v>
      </c>
      <c r="D543" s="229">
        <f>'Cover sheet'!$D$25</f>
        <v>2012</v>
      </c>
      <c r="E543" s="229">
        <f>'2012'!$B$4</f>
        <v>0</v>
      </c>
      <c r="F543" s="229">
        <f>'2012'!$B$7</f>
        <v>0</v>
      </c>
      <c r="G543" s="229">
        <f>'2012'!$B$8</f>
        <v>0</v>
      </c>
      <c r="H543" s="230">
        <f>'2012'!$B$9</f>
        <v>0</v>
      </c>
      <c r="I543" s="229">
        <f>'2012'!$B$10</f>
        <v>0</v>
      </c>
      <c r="K543" s="293" t="s">
        <v>842</v>
      </c>
      <c r="L543" s="241" t="s">
        <v>873</v>
      </c>
      <c r="M543" s="288">
        <f>'2012'!C48</f>
        <v>0</v>
      </c>
      <c r="N543" s="288">
        <f>'2012'!D48</f>
        <v>0</v>
      </c>
      <c r="O543" s="288">
        <f>'2012'!E48</f>
        <v>0</v>
      </c>
      <c r="P543" s="288">
        <f>'2012'!F48</f>
        <v>0</v>
      </c>
      <c r="Q543" s="288">
        <f>'2012'!G48</f>
        <v>0</v>
      </c>
      <c r="R543" s="288">
        <f>'2012'!H48</f>
        <v>0</v>
      </c>
      <c r="S543" s="288">
        <f>'2012'!I48</f>
        <v>0</v>
      </c>
      <c r="T543" s="288">
        <f>'2012'!J48</f>
        <v>0</v>
      </c>
      <c r="U543" s="288">
        <f>'2012'!K48</f>
        <v>0</v>
      </c>
      <c r="V543" s="288">
        <f>'2012'!L48</f>
        <v>0</v>
      </c>
      <c r="W543" s="288">
        <f>'2012'!M48</f>
        <v>0</v>
      </c>
      <c r="X543" s="288">
        <f>'2012'!N48</f>
        <v>0</v>
      </c>
      <c r="Y543" s="288">
        <f>'2012'!O48</f>
        <v>0</v>
      </c>
      <c r="Z543" s="288">
        <f>'2012'!P48</f>
        <v>0</v>
      </c>
      <c r="AA543" s="288">
        <f>'2012'!Q48</f>
        <v>0</v>
      </c>
      <c r="AB543" s="288">
        <f>'2012'!R48</f>
        <v>0</v>
      </c>
      <c r="AC543" s="288">
        <f>'2012'!S48</f>
        <v>0</v>
      </c>
      <c r="AD543" s="288">
        <f>'2012'!T48</f>
        <v>0</v>
      </c>
      <c r="AF543" s="288">
        <f t="shared" si="8"/>
        <v>1</v>
      </c>
    </row>
    <row r="544" spans="3:32" ht="30">
      <c r="C544" s="229" t="str">
        <f>'2012'!$B$3</f>
        <v>Georgia</v>
      </c>
      <c r="D544" s="229">
        <f>'Cover sheet'!$D$25</f>
        <v>2012</v>
      </c>
      <c r="E544" s="229">
        <f>'2012'!$B$4</f>
        <v>0</v>
      </c>
      <c r="F544" s="229">
        <f>'2012'!$B$7</f>
        <v>0</v>
      </c>
      <c r="G544" s="229">
        <f>'2012'!$B$8</f>
        <v>0</v>
      </c>
      <c r="H544" s="230">
        <f>'2012'!$B$9</f>
        <v>0</v>
      </c>
      <c r="I544" s="229">
        <f>'2012'!$B$10</f>
        <v>0</v>
      </c>
      <c r="K544" s="293" t="s">
        <v>843</v>
      </c>
      <c r="L544" s="241" t="s">
        <v>874</v>
      </c>
      <c r="M544" s="288">
        <f>'2012'!C49</f>
        <v>0</v>
      </c>
      <c r="N544" s="288">
        <f>'2012'!D49</f>
        <v>0</v>
      </c>
      <c r="O544" s="288">
        <f>'2012'!E49</f>
        <v>0</v>
      </c>
      <c r="P544" s="288">
        <f>'2012'!F49</f>
        <v>0</v>
      </c>
      <c r="Q544" s="288">
        <f>'2012'!G49</f>
        <v>0</v>
      </c>
      <c r="R544" s="288">
        <f>'2012'!H49</f>
        <v>0</v>
      </c>
      <c r="S544" s="288">
        <f>'2012'!I49</f>
        <v>0</v>
      </c>
      <c r="T544" s="288">
        <f>'2012'!J49</f>
        <v>0</v>
      </c>
      <c r="U544" s="288">
        <f>'2012'!K49</f>
        <v>0</v>
      </c>
      <c r="V544" s="288">
        <f>'2012'!L49</f>
        <v>0</v>
      </c>
      <c r="W544" s="288">
        <f>'2012'!M49</f>
        <v>0</v>
      </c>
      <c r="X544" s="288">
        <f>'2012'!N49</f>
        <v>0</v>
      </c>
      <c r="Y544" s="288">
        <f>'2012'!O49</f>
        <v>0</v>
      </c>
      <c r="Z544" s="288">
        <f>'2012'!P49</f>
        <v>0</v>
      </c>
      <c r="AA544" s="288">
        <f>'2012'!Q49</f>
        <v>0</v>
      </c>
      <c r="AB544" s="288">
        <f>'2012'!R49</f>
        <v>0</v>
      </c>
      <c r="AC544" s="288">
        <f>'2012'!S49</f>
        <v>0</v>
      </c>
      <c r="AD544" s="288">
        <f>'2012'!T49</f>
        <v>0</v>
      </c>
      <c r="AF544" s="288">
        <f t="shared" si="8"/>
        <v>1</v>
      </c>
    </row>
    <row r="545" spans="3:32" ht="45">
      <c r="C545" s="229" t="str">
        <f>'2012'!$B$3</f>
        <v>Georgia</v>
      </c>
      <c r="D545" s="229">
        <f>'Cover sheet'!$D$25</f>
        <v>2012</v>
      </c>
      <c r="E545" s="229">
        <f>'2012'!$B$4</f>
        <v>0</v>
      </c>
      <c r="F545" s="229">
        <f>'2012'!$B$7</f>
        <v>0</v>
      </c>
      <c r="G545" s="229">
        <f>'2012'!$B$8</f>
        <v>0</v>
      </c>
      <c r="H545" s="230">
        <f>'2012'!$B$9</f>
        <v>0</v>
      </c>
      <c r="I545" s="229">
        <f>'2012'!$B$10</f>
        <v>0</v>
      </c>
      <c r="K545" s="298" t="s">
        <v>703</v>
      </c>
      <c r="L545" s="241">
        <v>2.4</v>
      </c>
      <c r="M545" s="288">
        <f>'2012'!C50</f>
        <v>0</v>
      </c>
      <c r="N545" s="288">
        <f>'2012'!D50</f>
        <v>0</v>
      </c>
      <c r="O545" s="288">
        <f>'2012'!E50</f>
        <v>0</v>
      </c>
      <c r="P545" s="288">
        <f>'2012'!F50</f>
        <v>0</v>
      </c>
      <c r="Q545" s="288">
        <f>'2012'!G50</f>
        <v>0</v>
      </c>
      <c r="R545" s="288">
        <f>'2012'!H50</f>
        <v>0</v>
      </c>
      <c r="S545" s="288">
        <f>'2012'!I50</f>
        <v>0</v>
      </c>
      <c r="T545" s="288">
        <f>'2012'!J50</f>
        <v>0</v>
      </c>
      <c r="U545" s="288">
        <f>'2012'!K50</f>
        <v>0</v>
      </c>
      <c r="V545" s="288">
        <f>'2012'!L50</f>
        <v>0</v>
      </c>
      <c r="W545" s="288">
        <f>'2012'!M50</f>
        <v>0</v>
      </c>
      <c r="X545" s="288">
        <f>'2012'!N50</f>
        <v>0</v>
      </c>
      <c r="Y545" s="288">
        <f>'2012'!O50</f>
        <v>0</v>
      </c>
      <c r="Z545" s="288">
        <f>'2012'!P50</f>
        <v>0</v>
      </c>
      <c r="AA545" s="288">
        <f>'2012'!Q50</f>
        <v>0</v>
      </c>
      <c r="AB545" s="288">
        <f>'2012'!R50</f>
        <v>0</v>
      </c>
      <c r="AC545" s="288">
        <f>'2012'!S50</f>
        <v>0</v>
      </c>
      <c r="AD545" s="288">
        <f>'2012'!T50</f>
        <v>0</v>
      </c>
      <c r="AF545" s="288">
        <f t="shared" si="8"/>
        <v>1</v>
      </c>
    </row>
    <row r="546" spans="3:32">
      <c r="C546" s="229" t="str">
        <f>'2012'!$B$3</f>
        <v>Georgia</v>
      </c>
      <c r="D546" s="229">
        <f>'Cover sheet'!$D$25</f>
        <v>2012</v>
      </c>
      <c r="E546" s="229">
        <f>'2012'!$B$4</f>
        <v>0</v>
      </c>
      <c r="F546" s="229">
        <f>'2012'!$B$7</f>
        <v>0</v>
      </c>
      <c r="G546" s="229">
        <f>'2012'!$B$8</f>
        <v>0</v>
      </c>
      <c r="H546" s="230">
        <f>'2012'!$B$9</f>
        <v>0</v>
      </c>
      <c r="I546" s="229">
        <f>'2012'!$B$10</f>
        <v>0</v>
      </c>
      <c r="K546" s="293"/>
      <c r="L546" s="241">
        <v>0</v>
      </c>
      <c r="M546" s="288">
        <f>'2012'!C51</f>
        <v>0</v>
      </c>
      <c r="N546" s="288">
        <f>'2012'!D51</f>
        <v>0</v>
      </c>
      <c r="O546" s="288">
        <f>'2012'!E51</f>
        <v>0</v>
      </c>
      <c r="P546" s="288">
        <f>'2012'!F51</f>
        <v>0</v>
      </c>
      <c r="Q546" s="288">
        <f>'2012'!G51</f>
        <v>0</v>
      </c>
      <c r="R546" s="288">
        <f>'2012'!H51</f>
        <v>0</v>
      </c>
      <c r="S546" s="288">
        <f>'2012'!I51</f>
        <v>0</v>
      </c>
      <c r="T546" s="288">
        <f>'2012'!J51</f>
        <v>0</v>
      </c>
      <c r="U546" s="288">
        <f>'2012'!K51</f>
        <v>0</v>
      </c>
      <c r="V546" s="288">
        <f>'2012'!L51</f>
        <v>0</v>
      </c>
      <c r="W546" s="288">
        <f>'2012'!M51</f>
        <v>0</v>
      </c>
      <c r="X546" s="288">
        <f>'2012'!N51</f>
        <v>0</v>
      </c>
      <c r="Y546" s="288">
        <f>'2012'!O51</f>
        <v>0</v>
      </c>
      <c r="Z546" s="288">
        <f>'2012'!P51</f>
        <v>0</v>
      </c>
      <c r="AA546" s="288">
        <f>'2012'!Q51</f>
        <v>0</v>
      </c>
      <c r="AB546" s="288">
        <f>'2012'!R51</f>
        <v>0</v>
      </c>
      <c r="AC546" s="288">
        <f>'2012'!S51</f>
        <v>0</v>
      </c>
      <c r="AD546" s="288">
        <f>'2012'!T51</f>
        <v>0</v>
      </c>
      <c r="AF546" s="288">
        <f t="shared" si="8"/>
        <v>1</v>
      </c>
    </row>
    <row r="547" spans="3:32" ht="30">
      <c r="C547" s="229" t="str">
        <f>'2012'!$B$3</f>
        <v>Georgia</v>
      </c>
      <c r="D547" s="229">
        <f>'Cover sheet'!$D$25</f>
        <v>2012</v>
      </c>
      <c r="E547" s="229">
        <f>'2012'!$B$4</f>
        <v>0</v>
      </c>
      <c r="F547" s="229">
        <f>'2012'!$B$7</f>
        <v>0</v>
      </c>
      <c r="G547" s="229">
        <f>'2012'!$B$8</f>
        <v>0</v>
      </c>
      <c r="H547" s="230">
        <f>'2012'!$B$9</f>
        <v>0</v>
      </c>
      <c r="I547" s="229">
        <f>'2012'!$B$10</f>
        <v>0</v>
      </c>
      <c r="K547" s="297" t="s">
        <v>708</v>
      </c>
      <c r="L547" s="241">
        <v>3</v>
      </c>
      <c r="M547" s="288">
        <f>'2012'!C52</f>
        <v>0</v>
      </c>
      <c r="N547" s="288">
        <f>'2012'!D52</f>
        <v>0</v>
      </c>
      <c r="O547" s="288">
        <f>'2012'!E52</f>
        <v>0</v>
      </c>
      <c r="P547" s="288">
        <f>'2012'!F52</f>
        <v>0</v>
      </c>
      <c r="Q547" s="288">
        <f>'2012'!G52</f>
        <v>0</v>
      </c>
      <c r="R547" s="288">
        <f>'2012'!H52</f>
        <v>0</v>
      </c>
      <c r="S547" s="288">
        <f>'2012'!I52</f>
        <v>0</v>
      </c>
      <c r="T547" s="288">
        <f>'2012'!J52</f>
        <v>0</v>
      </c>
      <c r="U547" s="288">
        <f>'2012'!K52</f>
        <v>0</v>
      </c>
      <c r="V547" s="288">
        <f>'2012'!L52</f>
        <v>0</v>
      </c>
      <c r="W547" s="288">
        <f>'2012'!M52</f>
        <v>0</v>
      </c>
      <c r="X547" s="288">
        <f>'2012'!N52</f>
        <v>0</v>
      </c>
      <c r="Y547" s="288">
        <f>'2012'!O52</f>
        <v>0</v>
      </c>
      <c r="Z547" s="288">
        <f>'2012'!P52</f>
        <v>0</v>
      </c>
      <c r="AA547" s="288">
        <f>'2012'!Q52</f>
        <v>0</v>
      </c>
      <c r="AB547" s="288">
        <f>'2012'!R52</f>
        <v>0</v>
      </c>
      <c r="AC547" s="288">
        <f>'2012'!S52</f>
        <v>0</v>
      </c>
      <c r="AD547" s="288">
        <f>'2012'!T52</f>
        <v>0</v>
      </c>
      <c r="AF547" s="288">
        <f t="shared" si="8"/>
        <v>1</v>
      </c>
    </row>
    <row r="548" spans="3:32" ht="45">
      <c r="C548" s="229" t="str">
        <f>'2012'!$B$3</f>
        <v>Georgia</v>
      </c>
      <c r="D548" s="229">
        <f>'Cover sheet'!$D$25</f>
        <v>2012</v>
      </c>
      <c r="E548" s="229">
        <f>'2012'!$B$4</f>
        <v>0</v>
      </c>
      <c r="F548" s="229">
        <f>'2012'!$B$7</f>
        <v>0</v>
      </c>
      <c r="G548" s="229">
        <f>'2012'!$B$8</f>
        <v>0</v>
      </c>
      <c r="H548" s="230">
        <f>'2012'!$B$9</f>
        <v>0</v>
      </c>
      <c r="I548" s="229">
        <f>'2012'!$B$10</f>
        <v>0</v>
      </c>
      <c r="K548" s="298" t="s">
        <v>709</v>
      </c>
      <c r="L548" s="241">
        <v>3.1</v>
      </c>
      <c r="M548" s="288">
        <f>'2012'!C53</f>
        <v>0</v>
      </c>
      <c r="N548" s="288">
        <f>'2012'!D53</f>
        <v>0</v>
      </c>
      <c r="O548" s="288">
        <f>'2012'!E53</f>
        <v>0</v>
      </c>
      <c r="P548" s="288">
        <f>'2012'!F53</f>
        <v>0</v>
      </c>
      <c r="Q548" s="288">
        <f>'2012'!G53</f>
        <v>0</v>
      </c>
      <c r="R548" s="288">
        <f>'2012'!H53</f>
        <v>0</v>
      </c>
      <c r="S548" s="288">
        <f>'2012'!I53</f>
        <v>0</v>
      </c>
      <c r="T548" s="288">
        <f>'2012'!J53</f>
        <v>0</v>
      </c>
      <c r="U548" s="288">
        <f>'2012'!K53</f>
        <v>0</v>
      </c>
      <c r="V548" s="288">
        <f>'2012'!L53</f>
        <v>0</v>
      </c>
      <c r="W548" s="288">
        <f>'2012'!M53</f>
        <v>0</v>
      </c>
      <c r="X548" s="288">
        <f>'2012'!N53</f>
        <v>0</v>
      </c>
      <c r="Y548" s="288">
        <f>'2012'!O53</f>
        <v>0</v>
      </c>
      <c r="Z548" s="288">
        <f>'2012'!P53</f>
        <v>0</v>
      </c>
      <c r="AA548" s="288">
        <f>'2012'!Q53</f>
        <v>0</v>
      </c>
      <c r="AB548" s="288">
        <f>'2012'!R53</f>
        <v>0</v>
      </c>
      <c r="AC548" s="288">
        <f>'2012'!S53</f>
        <v>0</v>
      </c>
      <c r="AD548" s="288">
        <f>'2012'!T53</f>
        <v>0</v>
      </c>
      <c r="AF548" s="288">
        <f t="shared" si="8"/>
        <v>1</v>
      </c>
    </row>
    <row r="549" spans="3:32">
      <c r="C549" s="229" t="str">
        <f>'2012'!$B$3</f>
        <v>Georgia</v>
      </c>
      <c r="D549" s="229">
        <f>'Cover sheet'!$D$25</f>
        <v>2012</v>
      </c>
      <c r="E549" s="229">
        <f>'2012'!$B$4</f>
        <v>0</v>
      </c>
      <c r="F549" s="229">
        <f>'2012'!$B$7</f>
        <v>0</v>
      </c>
      <c r="G549" s="229">
        <f>'2012'!$B$8</f>
        <v>0</v>
      </c>
      <c r="H549" s="230">
        <f>'2012'!$B$9</f>
        <v>0</v>
      </c>
      <c r="I549" s="229">
        <f>'2012'!$B$10</f>
        <v>0</v>
      </c>
      <c r="K549" s="298" t="s">
        <v>845</v>
      </c>
      <c r="L549" s="241">
        <v>3.2</v>
      </c>
      <c r="M549" s="288">
        <f>'2012'!C54</f>
        <v>0</v>
      </c>
      <c r="N549" s="288">
        <f>'2012'!D54</f>
        <v>0</v>
      </c>
      <c r="O549" s="288">
        <f>'2012'!E54</f>
        <v>0</v>
      </c>
      <c r="P549" s="288">
        <f>'2012'!F54</f>
        <v>0</v>
      </c>
      <c r="Q549" s="288">
        <f>'2012'!G54</f>
        <v>0</v>
      </c>
      <c r="R549" s="288">
        <f>'2012'!H54</f>
        <v>0</v>
      </c>
      <c r="S549" s="288">
        <f>'2012'!I54</f>
        <v>0</v>
      </c>
      <c r="T549" s="288">
        <f>'2012'!J54</f>
        <v>0</v>
      </c>
      <c r="U549" s="288">
        <f>'2012'!K54</f>
        <v>0</v>
      </c>
      <c r="V549" s="288">
        <f>'2012'!L54</f>
        <v>0</v>
      </c>
      <c r="W549" s="288">
        <f>'2012'!M54</f>
        <v>0</v>
      </c>
      <c r="X549" s="288">
        <f>'2012'!N54</f>
        <v>0</v>
      </c>
      <c r="Y549" s="288">
        <f>'2012'!O54</f>
        <v>0</v>
      </c>
      <c r="Z549" s="288">
        <f>'2012'!P54</f>
        <v>0</v>
      </c>
      <c r="AA549" s="288">
        <f>'2012'!Q54</f>
        <v>0</v>
      </c>
      <c r="AB549" s="288">
        <f>'2012'!R54</f>
        <v>0</v>
      </c>
      <c r="AC549" s="288">
        <f>'2012'!S54</f>
        <v>0</v>
      </c>
      <c r="AD549" s="288">
        <f>'2012'!T54</f>
        <v>0</v>
      </c>
      <c r="AF549" s="288">
        <f t="shared" si="8"/>
        <v>1</v>
      </c>
    </row>
    <row r="550" spans="3:32" ht="30">
      <c r="C550" s="229" t="str">
        <f>'2012'!$B$3</f>
        <v>Georgia</v>
      </c>
      <c r="D550" s="229">
        <f>'Cover sheet'!$D$25</f>
        <v>2012</v>
      </c>
      <c r="E550" s="229">
        <f>'2012'!$B$4</f>
        <v>0</v>
      </c>
      <c r="F550" s="229">
        <f>'2012'!$B$7</f>
        <v>0</v>
      </c>
      <c r="G550" s="229">
        <f>'2012'!$B$8</f>
        <v>0</v>
      </c>
      <c r="H550" s="230">
        <f>'2012'!$B$9</f>
        <v>0</v>
      </c>
      <c r="I550" s="229">
        <f>'2012'!$B$10</f>
        <v>0</v>
      </c>
      <c r="K550" s="293" t="s">
        <v>878</v>
      </c>
      <c r="L550" s="241" t="s">
        <v>875</v>
      </c>
      <c r="M550" s="288">
        <f>'2012'!C55</f>
        <v>0</v>
      </c>
      <c r="N550" s="288">
        <f>'2012'!D55</f>
        <v>0</v>
      </c>
      <c r="O550" s="288">
        <f>'2012'!E55</f>
        <v>0</v>
      </c>
      <c r="P550" s="288">
        <f>'2012'!F55</f>
        <v>0</v>
      </c>
      <c r="Q550" s="288">
        <f>'2012'!G55</f>
        <v>0</v>
      </c>
      <c r="R550" s="288">
        <f>'2012'!H55</f>
        <v>0</v>
      </c>
      <c r="S550" s="288">
        <f>'2012'!I55</f>
        <v>0</v>
      </c>
      <c r="T550" s="288">
        <f>'2012'!J55</f>
        <v>0</v>
      </c>
      <c r="U550" s="288">
        <f>'2012'!K55</f>
        <v>0</v>
      </c>
      <c r="V550" s="288">
        <f>'2012'!L55</f>
        <v>0</v>
      </c>
      <c r="W550" s="288">
        <f>'2012'!M55</f>
        <v>0</v>
      </c>
      <c r="X550" s="288">
        <f>'2012'!N55</f>
        <v>0</v>
      </c>
      <c r="Y550" s="288">
        <f>'2012'!O55</f>
        <v>0</v>
      </c>
      <c r="Z550" s="288">
        <f>'2012'!P55</f>
        <v>0</v>
      </c>
      <c r="AA550" s="288">
        <f>'2012'!Q55</f>
        <v>0</v>
      </c>
      <c r="AB550" s="288">
        <f>'2012'!R55</f>
        <v>0</v>
      </c>
      <c r="AC550" s="288">
        <f>'2012'!S55</f>
        <v>0</v>
      </c>
      <c r="AD550" s="288">
        <f>'2012'!T55</f>
        <v>0</v>
      </c>
      <c r="AF550" s="288">
        <f t="shared" si="8"/>
        <v>1</v>
      </c>
    </row>
    <row r="551" spans="3:32" ht="30">
      <c r="C551" s="229" t="str">
        <f>'2012'!$B$3</f>
        <v>Georgia</v>
      </c>
      <c r="D551" s="229">
        <f>'Cover sheet'!$D$25</f>
        <v>2012</v>
      </c>
      <c r="E551" s="229">
        <f>'2012'!$B$4</f>
        <v>0</v>
      </c>
      <c r="F551" s="229">
        <f>'2012'!$B$7</f>
        <v>0</v>
      </c>
      <c r="G551" s="229">
        <f>'2012'!$B$8</f>
        <v>0</v>
      </c>
      <c r="H551" s="230">
        <f>'2012'!$B$9</f>
        <v>0</v>
      </c>
      <c r="I551" s="229">
        <f>'2012'!$B$10</f>
        <v>0</v>
      </c>
      <c r="K551" s="293" t="s">
        <v>842</v>
      </c>
      <c r="L551" s="241" t="s">
        <v>876</v>
      </c>
      <c r="M551" s="288">
        <f>'2012'!C56</f>
        <v>0</v>
      </c>
      <c r="N551" s="288">
        <f>'2012'!D56</f>
        <v>0</v>
      </c>
      <c r="O551" s="288">
        <f>'2012'!E56</f>
        <v>0</v>
      </c>
      <c r="P551" s="288">
        <f>'2012'!F56</f>
        <v>0</v>
      </c>
      <c r="Q551" s="288">
        <f>'2012'!G56</f>
        <v>0</v>
      </c>
      <c r="R551" s="288">
        <f>'2012'!H56</f>
        <v>0</v>
      </c>
      <c r="S551" s="288">
        <f>'2012'!I56</f>
        <v>0</v>
      </c>
      <c r="T551" s="288">
        <f>'2012'!J56</f>
        <v>0</v>
      </c>
      <c r="U551" s="288">
        <f>'2012'!K56</f>
        <v>0</v>
      </c>
      <c r="V551" s="288">
        <f>'2012'!L56</f>
        <v>0</v>
      </c>
      <c r="W551" s="288">
        <f>'2012'!M56</f>
        <v>0</v>
      </c>
      <c r="X551" s="288">
        <f>'2012'!N56</f>
        <v>0</v>
      </c>
      <c r="Y551" s="288">
        <f>'2012'!O56</f>
        <v>0</v>
      </c>
      <c r="Z551" s="288">
        <f>'2012'!P56</f>
        <v>0</v>
      </c>
      <c r="AA551" s="288">
        <f>'2012'!Q56</f>
        <v>0</v>
      </c>
      <c r="AB551" s="288">
        <f>'2012'!R56</f>
        <v>0</v>
      </c>
      <c r="AC551" s="288">
        <f>'2012'!S56</f>
        <v>0</v>
      </c>
      <c r="AD551" s="288">
        <f>'2012'!T56</f>
        <v>0</v>
      </c>
      <c r="AF551" s="288">
        <f t="shared" si="8"/>
        <v>1</v>
      </c>
    </row>
    <row r="552" spans="3:32" ht="30">
      <c r="C552" s="229" t="str">
        <f>'2012'!$B$3</f>
        <v>Georgia</v>
      </c>
      <c r="D552" s="229">
        <f>'Cover sheet'!$D$25</f>
        <v>2012</v>
      </c>
      <c r="E552" s="229">
        <f>'2012'!$B$4</f>
        <v>0</v>
      </c>
      <c r="F552" s="229">
        <f>'2012'!$B$7</f>
        <v>0</v>
      </c>
      <c r="G552" s="229">
        <f>'2012'!$B$8</f>
        <v>0</v>
      </c>
      <c r="H552" s="230">
        <f>'2012'!$B$9</f>
        <v>0</v>
      </c>
      <c r="I552" s="229">
        <f>'2012'!$B$10</f>
        <v>0</v>
      </c>
      <c r="K552" s="293" t="s">
        <v>843</v>
      </c>
      <c r="L552" s="241" t="s">
        <v>877</v>
      </c>
      <c r="M552" s="288">
        <f>'2012'!C57</f>
        <v>0</v>
      </c>
      <c r="N552" s="288">
        <f>'2012'!D57</f>
        <v>0</v>
      </c>
      <c r="O552" s="288">
        <f>'2012'!E57</f>
        <v>0</v>
      </c>
      <c r="P552" s="288">
        <f>'2012'!F57</f>
        <v>0</v>
      </c>
      <c r="Q552" s="288">
        <f>'2012'!G57</f>
        <v>0</v>
      </c>
      <c r="R552" s="288">
        <f>'2012'!H57</f>
        <v>0</v>
      </c>
      <c r="S552" s="288">
        <f>'2012'!I57</f>
        <v>0</v>
      </c>
      <c r="T552" s="288">
        <f>'2012'!J57</f>
        <v>0</v>
      </c>
      <c r="U552" s="288">
        <f>'2012'!K57</f>
        <v>0</v>
      </c>
      <c r="V552" s="288">
        <f>'2012'!L57</f>
        <v>0</v>
      </c>
      <c r="W552" s="288">
        <f>'2012'!M57</f>
        <v>0</v>
      </c>
      <c r="X552" s="288">
        <f>'2012'!N57</f>
        <v>0</v>
      </c>
      <c r="Y552" s="288">
        <f>'2012'!O57</f>
        <v>0</v>
      </c>
      <c r="Z552" s="288">
        <f>'2012'!P57</f>
        <v>0</v>
      </c>
      <c r="AA552" s="288">
        <f>'2012'!Q57</f>
        <v>0</v>
      </c>
      <c r="AB552" s="288">
        <f>'2012'!R57</f>
        <v>0</v>
      </c>
      <c r="AC552" s="288">
        <f>'2012'!S57</f>
        <v>0</v>
      </c>
      <c r="AD552" s="288">
        <f>'2012'!T57</f>
        <v>0</v>
      </c>
      <c r="AF552" s="288">
        <f t="shared" si="8"/>
        <v>1</v>
      </c>
    </row>
    <row r="553" spans="3:32" ht="75">
      <c r="C553" s="229" t="str">
        <f>'2012'!$B$3</f>
        <v>Georgia</v>
      </c>
      <c r="D553" s="229">
        <f>'Cover sheet'!$D$25</f>
        <v>2012</v>
      </c>
      <c r="E553" s="229">
        <f>'2012'!$B$4</f>
        <v>0</v>
      </c>
      <c r="F553" s="229">
        <f>'2012'!$B$7</f>
        <v>0</v>
      </c>
      <c r="G553" s="229">
        <f>'2012'!$B$8</f>
        <v>0</v>
      </c>
      <c r="H553" s="230">
        <f>'2012'!$B$9</f>
        <v>0</v>
      </c>
      <c r="I553" s="229">
        <f>'2012'!$B$10</f>
        <v>0</v>
      </c>
      <c r="K553" s="298" t="s">
        <v>721</v>
      </c>
      <c r="L553" s="241">
        <v>3.3</v>
      </c>
      <c r="M553" s="288">
        <f>'2012'!C58</f>
        <v>0</v>
      </c>
      <c r="N553" s="288">
        <f>'2012'!D58</f>
        <v>0</v>
      </c>
      <c r="O553" s="288">
        <f>'2012'!E58</f>
        <v>0</v>
      </c>
      <c r="P553" s="288">
        <f>'2012'!F58</f>
        <v>0</v>
      </c>
      <c r="Q553" s="288">
        <f>'2012'!G58</f>
        <v>0</v>
      </c>
      <c r="R553" s="288">
        <f>'2012'!H58</f>
        <v>0</v>
      </c>
      <c r="S553" s="288">
        <f>'2012'!I58</f>
        <v>0</v>
      </c>
      <c r="T553" s="288">
        <f>'2012'!J58</f>
        <v>0</v>
      </c>
      <c r="U553" s="288">
        <f>'2012'!K58</f>
        <v>0</v>
      </c>
      <c r="V553" s="288">
        <f>'2012'!L58</f>
        <v>0</v>
      </c>
      <c r="W553" s="288">
        <f>'2012'!M58</f>
        <v>0</v>
      </c>
      <c r="X553" s="288">
        <f>'2012'!N58</f>
        <v>0</v>
      </c>
      <c r="Y553" s="288">
        <f>'2012'!O58</f>
        <v>0</v>
      </c>
      <c r="Z553" s="288">
        <f>'2012'!P58</f>
        <v>0</v>
      </c>
      <c r="AA553" s="288">
        <f>'2012'!Q58</f>
        <v>0</v>
      </c>
      <c r="AB553" s="288">
        <f>'2012'!R58</f>
        <v>0</v>
      </c>
      <c r="AC553" s="288">
        <f>'2012'!S58</f>
        <v>0</v>
      </c>
      <c r="AD553" s="288">
        <f>'2012'!T58</f>
        <v>0</v>
      </c>
      <c r="AF553" s="288">
        <f t="shared" si="8"/>
        <v>1</v>
      </c>
    </row>
    <row r="554" spans="3:32" ht="60">
      <c r="C554" s="229" t="str">
        <f>'2012'!$B$3</f>
        <v>Georgia</v>
      </c>
      <c r="D554" s="229">
        <f>'Cover sheet'!$D$25</f>
        <v>2012</v>
      </c>
      <c r="E554" s="229">
        <f>'2012'!$B$4</f>
        <v>0</v>
      </c>
      <c r="F554" s="229">
        <f>'2012'!$B$7</f>
        <v>0</v>
      </c>
      <c r="G554" s="229">
        <f>'2012'!$B$8</f>
        <v>0</v>
      </c>
      <c r="H554" s="230">
        <f>'2012'!$B$9</f>
        <v>0</v>
      </c>
      <c r="I554" s="229">
        <f>'2012'!$B$10</f>
        <v>0</v>
      </c>
      <c r="K554" s="293" t="s">
        <v>886</v>
      </c>
      <c r="L554" s="241" t="s">
        <v>879</v>
      </c>
      <c r="M554" s="288">
        <f>'2012'!C59</f>
        <v>0</v>
      </c>
      <c r="N554" s="288">
        <f>'2012'!D59</f>
        <v>0</v>
      </c>
      <c r="O554" s="288">
        <f>'2012'!E59</f>
        <v>0</v>
      </c>
      <c r="P554" s="288">
        <f>'2012'!F59</f>
        <v>0</v>
      </c>
      <c r="Q554" s="288">
        <f>'2012'!G59</f>
        <v>0</v>
      </c>
      <c r="R554" s="288">
        <f>'2012'!H59</f>
        <v>0</v>
      </c>
      <c r="S554" s="288">
        <f>'2012'!I59</f>
        <v>0</v>
      </c>
      <c r="T554" s="288">
        <f>'2012'!J59</f>
        <v>0</v>
      </c>
      <c r="U554" s="288">
        <f>'2012'!K59</f>
        <v>0</v>
      </c>
      <c r="V554" s="288">
        <f>'2012'!L59</f>
        <v>0</v>
      </c>
      <c r="W554" s="288">
        <f>'2012'!M59</f>
        <v>0</v>
      </c>
      <c r="X554" s="288">
        <f>'2012'!N59</f>
        <v>0</v>
      </c>
      <c r="Y554" s="288">
        <f>'2012'!O59</f>
        <v>0</v>
      </c>
      <c r="Z554" s="288">
        <f>'2012'!P59</f>
        <v>0</v>
      </c>
      <c r="AA554" s="288">
        <f>'2012'!Q59</f>
        <v>0</v>
      </c>
      <c r="AB554" s="288">
        <f>'2012'!R59</f>
        <v>0</v>
      </c>
      <c r="AC554" s="288">
        <f>'2012'!S59</f>
        <v>0</v>
      </c>
      <c r="AD554" s="288">
        <f>'2012'!T59</f>
        <v>0</v>
      </c>
      <c r="AF554" s="288">
        <f t="shared" si="8"/>
        <v>1</v>
      </c>
    </row>
    <row r="555" spans="3:32" ht="30">
      <c r="C555" s="229" t="str">
        <f>'2012'!$B$3</f>
        <v>Georgia</v>
      </c>
      <c r="D555" s="229">
        <f>'Cover sheet'!$D$25</f>
        <v>2012</v>
      </c>
      <c r="E555" s="229">
        <f>'2012'!$B$4</f>
        <v>0</v>
      </c>
      <c r="F555" s="229">
        <f>'2012'!$B$7</f>
        <v>0</v>
      </c>
      <c r="G555" s="229">
        <f>'2012'!$B$8</f>
        <v>0</v>
      </c>
      <c r="H555" s="230">
        <f>'2012'!$B$9</f>
        <v>0</v>
      </c>
      <c r="I555" s="229">
        <f>'2012'!$B$10</f>
        <v>0</v>
      </c>
      <c r="K555" s="293" t="s">
        <v>887</v>
      </c>
      <c r="L555" s="241" t="s">
        <v>880</v>
      </c>
      <c r="M555" s="288">
        <f>'2012'!C60</f>
        <v>0</v>
      </c>
      <c r="N555" s="288">
        <f>'2012'!D60</f>
        <v>0</v>
      </c>
      <c r="O555" s="288">
        <f>'2012'!E60</f>
        <v>0</v>
      </c>
      <c r="P555" s="288">
        <f>'2012'!F60</f>
        <v>0</v>
      </c>
      <c r="Q555" s="288">
        <f>'2012'!G60</f>
        <v>0</v>
      </c>
      <c r="R555" s="288">
        <f>'2012'!H60</f>
        <v>0</v>
      </c>
      <c r="S555" s="288">
        <f>'2012'!I60</f>
        <v>0</v>
      </c>
      <c r="T555" s="288">
        <f>'2012'!J60</f>
        <v>0</v>
      </c>
      <c r="U555" s="288">
        <f>'2012'!K60</f>
        <v>0</v>
      </c>
      <c r="V555" s="288">
        <f>'2012'!L60</f>
        <v>0</v>
      </c>
      <c r="W555" s="288">
        <f>'2012'!M60</f>
        <v>0</v>
      </c>
      <c r="X555" s="288">
        <f>'2012'!N60</f>
        <v>0</v>
      </c>
      <c r="Y555" s="288">
        <f>'2012'!O60</f>
        <v>0</v>
      </c>
      <c r="Z555" s="288">
        <f>'2012'!P60</f>
        <v>0</v>
      </c>
      <c r="AA555" s="288">
        <f>'2012'!Q60</f>
        <v>0</v>
      </c>
      <c r="AB555" s="288">
        <f>'2012'!R60</f>
        <v>0</v>
      </c>
      <c r="AC555" s="288">
        <f>'2012'!S60</f>
        <v>0</v>
      </c>
      <c r="AD555" s="288">
        <f>'2012'!T60</f>
        <v>0</v>
      </c>
      <c r="AF555" s="288">
        <f t="shared" si="8"/>
        <v>1</v>
      </c>
    </row>
    <row r="556" spans="3:32" ht="45">
      <c r="C556" s="229" t="str">
        <f>'2012'!$B$3</f>
        <v>Georgia</v>
      </c>
      <c r="D556" s="229">
        <f>'Cover sheet'!$D$25</f>
        <v>2012</v>
      </c>
      <c r="E556" s="229">
        <f>'2012'!$B$4</f>
        <v>0</v>
      </c>
      <c r="F556" s="229">
        <f>'2012'!$B$7</f>
        <v>0</v>
      </c>
      <c r="G556" s="229">
        <f>'2012'!$B$8</f>
        <v>0</v>
      </c>
      <c r="H556" s="230">
        <f>'2012'!$B$9</f>
        <v>0</v>
      </c>
      <c r="I556" s="229">
        <f>'2012'!$B$10</f>
        <v>0</v>
      </c>
      <c r="K556" s="293" t="s">
        <v>888</v>
      </c>
      <c r="L556" s="241" t="s">
        <v>881</v>
      </c>
      <c r="M556" s="288">
        <f>'2012'!C61</f>
        <v>0</v>
      </c>
      <c r="N556" s="288">
        <f>'2012'!D61</f>
        <v>0</v>
      </c>
      <c r="O556" s="288">
        <f>'2012'!E61</f>
        <v>0</v>
      </c>
      <c r="P556" s="288">
        <f>'2012'!F61</f>
        <v>0</v>
      </c>
      <c r="Q556" s="288">
        <f>'2012'!G61</f>
        <v>0</v>
      </c>
      <c r="R556" s="288">
        <f>'2012'!H61</f>
        <v>0</v>
      </c>
      <c r="S556" s="288">
        <f>'2012'!I61</f>
        <v>0</v>
      </c>
      <c r="T556" s="288">
        <f>'2012'!J61</f>
        <v>0</v>
      </c>
      <c r="U556" s="288">
        <f>'2012'!K61</f>
        <v>0</v>
      </c>
      <c r="V556" s="288">
        <f>'2012'!L61</f>
        <v>0</v>
      </c>
      <c r="W556" s="288">
        <f>'2012'!M61</f>
        <v>0</v>
      </c>
      <c r="X556" s="288">
        <f>'2012'!N61</f>
        <v>0</v>
      </c>
      <c r="Y556" s="288">
        <f>'2012'!O61</f>
        <v>0</v>
      </c>
      <c r="Z556" s="288">
        <f>'2012'!P61</f>
        <v>0</v>
      </c>
      <c r="AA556" s="288">
        <f>'2012'!Q61</f>
        <v>0</v>
      </c>
      <c r="AB556" s="288">
        <f>'2012'!R61</f>
        <v>0</v>
      </c>
      <c r="AC556" s="288">
        <f>'2012'!S61</f>
        <v>0</v>
      </c>
      <c r="AD556" s="288">
        <f>'2012'!T61</f>
        <v>0</v>
      </c>
      <c r="AF556" s="288">
        <f t="shared" si="8"/>
        <v>1</v>
      </c>
    </row>
    <row r="557" spans="3:32" ht="45">
      <c r="C557" s="229" t="str">
        <f>'2012'!$B$3</f>
        <v>Georgia</v>
      </c>
      <c r="D557" s="229">
        <f>'Cover sheet'!$D$25</f>
        <v>2012</v>
      </c>
      <c r="E557" s="229">
        <f>'2012'!$B$4</f>
        <v>0</v>
      </c>
      <c r="F557" s="229">
        <f>'2012'!$B$7</f>
        <v>0</v>
      </c>
      <c r="G557" s="229">
        <f>'2012'!$B$8</f>
        <v>0</v>
      </c>
      <c r="H557" s="230">
        <f>'2012'!$B$9</f>
        <v>0</v>
      </c>
      <c r="I557" s="229">
        <f>'2012'!$B$10</f>
        <v>0</v>
      </c>
      <c r="K557" s="293" t="s">
        <v>889</v>
      </c>
      <c r="L557" s="241" t="s">
        <v>882</v>
      </c>
      <c r="M557" s="288">
        <f>'2012'!C62</f>
        <v>0</v>
      </c>
      <c r="N557" s="288">
        <f>'2012'!D62</f>
        <v>0</v>
      </c>
      <c r="O557" s="288">
        <f>'2012'!E62</f>
        <v>0</v>
      </c>
      <c r="P557" s="288">
        <f>'2012'!F62</f>
        <v>0</v>
      </c>
      <c r="Q557" s="288">
        <f>'2012'!G62</f>
        <v>0</v>
      </c>
      <c r="R557" s="288">
        <f>'2012'!H62</f>
        <v>0</v>
      </c>
      <c r="S557" s="288">
        <f>'2012'!I62</f>
        <v>0</v>
      </c>
      <c r="T557" s="288">
        <f>'2012'!J62</f>
        <v>0</v>
      </c>
      <c r="U557" s="288">
        <f>'2012'!K62</f>
        <v>0</v>
      </c>
      <c r="V557" s="288">
        <f>'2012'!L62</f>
        <v>0</v>
      </c>
      <c r="W557" s="288">
        <f>'2012'!M62</f>
        <v>0</v>
      </c>
      <c r="X557" s="288">
        <f>'2012'!N62</f>
        <v>0</v>
      </c>
      <c r="Y557" s="288">
        <f>'2012'!O62</f>
        <v>0</v>
      </c>
      <c r="Z557" s="288">
        <f>'2012'!P62</f>
        <v>0</v>
      </c>
      <c r="AA557" s="288">
        <f>'2012'!Q62</f>
        <v>0</v>
      </c>
      <c r="AB557" s="288">
        <f>'2012'!R62</f>
        <v>0</v>
      </c>
      <c r="AC557" s="288">
        <f>'2012'!S62</f>
        <v>0</v>
      </c>
      <c r="AD557" s="288">
        <f>'2012'!T62</f>
        <v>0</v>
      </c>
      <c r="AF557" s="288">
        <f t="shared" si="8"/>
        <v>1</v>
      </c>
    </row>
    <row r="558" spans="3:32">
      <c r="C558" s="229" t="str">
        <f>'2012'!$B$3</f>
        <v>Georgia</v>
      </c>
      <c r="D558" s="229">
        <f>'Cover sheet'!$D$25</f>
        <v>2012</v>
      </c>
      <c r="E558" s="229">
        <f>'2012'!$B$4</f>
        <v>0</v>
      </c>
      <c r="F558" s="229">
        <f>'2012'!$B$7</f>
        <v>0</v>
      </c>
      <c r="G558" s="229">
        <f>'2012'!$B$8</f>
        <v>0</v>
      </c>
      <c r="H558" s="230">
        <f>'2012'!$B$9</f>
        <v>0</v>
      </c>
      <c r="I558" s="229">
        <f>'2012'!$B$10</f>
        <v>0</v>
      </c>
      <c r="K558" s="293" t="s">
        <v>890</v>
      </c>
      <c r="L558" s="241" t="s">
        <v>883</v>
      </c>
      <c r="M558" s="288">
        <f>'2012'!C63</f>
        <v>0</v>
      </c>
      <c r="N558" s="288">
        <f>'2012'!D63</f>
        <v>0</v>
      </c>
      <c r="O558" s="288">
        <f>'2012'!E63</f>
        <v>0</v>
      </c>
      <c r="P558" s="288">
        <f>'2012'!F63</f>
        <v>0</v>
      </c>
      <c r="Q558" s="288">
        <f>'2012'!G63</f>
        <v>0</v>
      </c>
      <c r="R558" s="288">
        <f>'2012'!H63</f>
        <v>0</v>
      </c>
      <c r="S558" s="288">
        <f>'2012'!I63</f>
        <v>0</v>
      </c>
      <c r="T558" s="288">
        <f>'2012'!J63</f>
        <v>0</v>
      </c>
      <c r="U558" s="288">
        <f>'2012'!K63</f>
        <v>0</v>
      </c>
      <c r="V558" s="288">
        <f>'2012'!L63</f>
        <v>0</v>
      </c>
      <c r="W558" s="288">
        <f>'2012'!M63</f>
        <v>0</v>
      </c>
      <c r="X558" s="288">
        <f>'2012'!N63</f>
        <v>0</v>
      </c>
      <c r="Y558" s="288">
        <f>'2012'!O63</f>
        <v>0</v>
      </c>
      <c r="Z558" s="288">
        <f>'2012'!P63</f>
        <v>0</v>
      </c>
      <c r="AA558" s="288">
        <f>'2012'!Q63</f>
        <v>0</v>
      </c>
      <c r="AB558" s="288">
        <f>'2012'!R63</f>
        <v>0</v>
      </c>
      <c r="AC558" s="288">
        <f>'2012'!S63</f>
        <v>0</v>
      </c>
      <c r="AD558" s="288">
        <f>'2012'!T63</f>
        <v>0</v>
      </c>
      <c r="AF558" s="288">
        <f t="shared" si="8"/>
        <v>1</v>
      </c>
    </row>
    <row r="559" spans="3:32" ht="75">
      <c r="C559" s="229" t="str">
        <f>'2012'!$B$3</f>
        <v>Georgia</v>
      </c>
      <c r="D559" s="229">
        <f>'Cover sheet'!$D$25</f>
        <v>2012</v>
      </c>
      <c r="E559" s="229">
        <f>'2012'!$B$4</f>
        <v>0</v>
      </c>
      <c r="F559" s="229">
        <f>'2012'!$B$7</f>
        <v>0</v>
      </c>
      <c r="G559" s="229">
        <f>'2012'!$B$8</f>
        <v>0</v>
      </c>
      <c r="H559" s="230">
        <f>'2012'!$B$9</f>
        <v>0</v>
      </c>
      <c r="I559" s="229">
        <f>'2012'!$B$10</f>
        <v>0</v>
      </c>
      <c r="K559" s="293" t="s">
        <v>891</v>
      </c>
      <c r="L559" s="241" t="s">
        <v>884</v>
      </c>
      <c r="M559" s="288">
        <f>'2012'!C64</f>
        <v>0</v>
      </c>
      <c r="N559" s="288">
        <f>'2012'!D64</f>
        <v>0</v>
      </c>
      <c r="O559" s="288">
        <f>'2012'!E64</f>
        <v>0</v>
      </c>
      <c r="P559" s="288">
        <f>'2012'!F64</f>
        <v>0</v>
      </c>
      <c r="Q559" s="288">
        <f>'2012'!G64</f>
        <v>0</v>
      </c>
      <c r="R559" s="288">
        <f>'2012'!H64</f>
        <v>0</v>
      </c>
      <c r="S559" s="288">
        <f>'2012'!I64</f>
        <v>0</v>
      </c>
      <c r="T559" s="288">
        <f>'2012'!J64</f>
        <v>0</v>
      </c>
      <c r="U559" s="288">
        <f>'2012'!K64</f>
        <v>0</v>
      </c>
      <c r="V559" s="288">
        <f>'2012'!L64</f>
        <v>0</v>
      </c>
      <c r="W559" s="288">
        <f>'2012'!M64</f>
        <v>0</v>
      </c>
      <c r="X559" s="288">
        <f>'2012'!N64</f>
        <v>0</v>
      </c>
      <c r="Y559" s="288">
        <f>'2012'!O64</f>
        <v>0</v>
      </c>
      <c r="Z559" s="288">
        <f>'2012'!P64</f>
        <v>0</v>
      </c>
      <c r="AA559" s="288">
        <f>'2012'!Q64</f>
        <v>0</v>
      </c>
      <c r="AB559" s="288">
        <f>'2012'!R64</f>
        <v>0</v>
      </c>
      <c r="AC559" s="288">
        <f>'2012'!S64</f>
        <v>0</v>
      </c>
      <c r="AD559" s="288">
        <f>'2012'!T64</f>
        <v>0</v>
      </c>
      <c r="AF559" s="288">
        <f t="shared" si="8"/>
        <v>1</v>
      </c>
    </row>
    <row r="560" spans="3:32" ht="60">
      <c r="C560" s="229" t="str">
        <f>'2012'!$B$3</f>
        <v>Georgia</v>
      </c>
      <c r="D560" s="229">
        <f>'Cover sheet'!$D$25</f>
        <v>2012</v>
      </c>
      <c r="E560" s="229">
        <f>'2012'!$B$4</f>
        <v>0</v>
      </c>
      <c r="F560" s="229">
        <f>'2012'!$B$7</f>
        <v>0</v>
      </c>
      <c r="G560" s="229">
        <f>'2012'!$B$8</f>
        <v>0</v>
      </c>
      <c r="H560" s="230">
        <f>'2012'!$B$9</f>
        <v>0</v>
      </c>
      <c r="I560" s="229">
        <f>'2012'!$B$10</f>
        <v>0</v>
      </c>
      <c r="K560" s="293" t="s">
        <v>892</v>
      </c>
      <c r="L560" s="241" t="s">
        <v>885</v>
      </c>
      <c r="M560" s="288">
        <f>'2012'!C65</f>
        <v>0</v>
      </c>
      <c r="N560" s="288">
        <f>'2012'!D65</f>
        <v>0</v>
      </c>
      <c r="O560" s="288">
        <f>'2012'!E65</f>
        <v>0</v>
      </c>
      <c r="P560" s="288">
        <f>'2012'!F65</f>
        <v>0</v>
      </c>
      <c r="Q560" s="288">
        <f>'2012'!G65</f>
        <v>0</v>
      </c>
      <c r="R560" s="288">
        <f>'2012'!H65</f>
        <v>0</v>
      </c>
      <c r="S560" s="288">
        <f>'2012'!I65</f>
        <v>0</v>
      </c>
      <c r="T560" s="288">
        <f>'2012'!J65</f>
        <v>0</v>
      </c>
      <c r="U560" s="288">
        <f>'2012'!K65</f>
        <v>0</v>
      </c>
      <c r="V560" s="288">
        <f>'2012'!L65</f>
        <v>0</v>
      </c>
      <c r="W560" s="288">
        <f>'2012'!M65</f>
        <v>0</v>
      </c>
      <c r="X560" s="288">
        <f>'2012'!N65</f>
        <v>0</v>
      </c>
      <c r="Y560" s="288">
        <f>'2012'!O65</f>
        <v>0</v>
      </c>
      <c r="Z560" s="288">
        <f>'2012'!P65</f>
        <v>0</v>
      </c>
      <c r="AA560" s="288">
        <f>'2012'!Q65</f>
        <v>0</v>
      </c>
      <c r="AB560" s="288">
        <f>'2012'!R65</f>
        <v>0</v>
      </c>
      <c r="AC560" s="288">
        <f>'2012'!S65</f>
        <v>0</v>
      </c>
      <c r="AD560" s="288">
        <f>'2012'!T65</f>
        <v>0</v>
      </c>
      <c r="AF560" s="288">
        <f t="shared" si="8"/>
        <v>1</v>
      </c>
    </row>
    <row r="561" spans="3:32" ht="75">
      <c r="C561" s="229" t="str">
        <f>'2012'!$B$3</f>
        <v>Georgia</v>
      </c>
      <c r="D561" s="229">
        <f>'Cover sheet'!$D$25</f>
        <v>2012</v>
      </c>
      <c r="E561" s="229">
        <f>'2012'!$B$4</f>
        <v>0</v>
      </c>
      <c r="F561" s="229">
        <f>'2012'!$B$7</f>
        <v>0</v>
      </c>
      <c r="G561" s="229">
        <f>'2012'!$B$8</f>
        <v>0</v>
      </c>
      <c r="H561" s="230">
        <f>'2012'!$B$9</f>
        <v>0</v>
      </c>
      <c r="I561" s="229">
        <f>'2012'!$B$10</f>
        <v>0</v>
      </c>
      <c r="K561" s="298" t="s">
        <v>740</v>
      </c>
      <c r="L561" s="241">
        <v>3.4</v>
      </c>
      <c r="M561" s="288">
        <f>'2012'!C66</f>
        <v>0</v>
      </c>
      <c r="N561" s="288">
        <f>'2012'!D66</f>
        <v>0</v>
      </c>
      <c r="O561" s="288">
        <f>'2012'!E66</f>
        <v>0</v>
      </c>
      <c r="P561" s="288">
        <f>'2012'!F66</f>
        <v>0</v>
      </c>
      <c r="Q561" s="288">
        <f>'2012'!G66</f>
        <v>0</v>
      </c>
      <c r="R561" s="288">
        <f>'2012'!H66</f>
        <v>0</v>
      </c>
      <c r="S561" s="288">
        <f>'2012'!I66</f>
        <v>0</v>
      </c>
      <c r="T561" s="288">
        <f>'2012'!J66</f>
        <v>0</v>
      </c>
      <c r="U561" s="288">
        <f>'2012'!K66</f>
        <v>0</v>
      </c>
      <c r="V561" s="288">
        <f>'2012'!L66</f>
        <v>0</v>
      </c>
      <c r="W561" s="288">
        <f>'2012'!M66</f>
        <v>0</v>
      </c>
      <c r="X561" s="288">
        <f>'2012'!N66</f>
        <v>0</v>
      </c>
      <c r="Y561" s="288">
        <f>'2012'!O66</f>
        <v>0</v>
      </c>
      <c r="Z561" s="288">
        <f>'2012'!P66</f>
        <v>0</v>
      </c>
      <c r="AA561" s="288">
        <f>'2012'!Q66</f>
        <v>0</v>
      </c>
      <c r="AB561" s="288">
        <f>'2012'!R66</f>
        <v>0</v>
      </c>
      <c r="AC561" s="288">
        <f>'2012'!S66</f>
        <v>0</v>
      </c>
      <c r="AD561" s="288">
        <f>'2012'!T66</f>
        <v>0</v>
      </c>
      <c r="AF561" s="288">
        <f t="shared" si="8"/>
        <v>1</v>
      </c>
    </row>
    <row r="562" spans="3:32" ht="120">
      <c r="C562" s="229" t="str">
        <f>'2012'!$B$3</f>
        <v>Georgia</v>
      </c>
      <c r="D562" s="229">
        <f>'Cover sheet'!$D$25</f>
        <v>2012</v>
      </c>
      <c r="E562" s="229">
        <f>'2012'!$B$4</f>
        <v>0</v>
      </c>
      <c r="F562" s="229">
        <f>'2012'!$B$7</f>
        <v>0</v>
      </c>
      <c r="G562" s="229">
        <f>'2012'!$B$8</f>
        <v>0</v>
      </c>
      <c r="H562" s="230">
        <f>'2012'!$B$9</f>
        <v>0</v>
      </c>
      <c r="I562" s="229">
        <f>'2012'!$B$10</f>
        <v>0</v>
      </c>
      <c r="K562" s="298" t="s">
        <v>743</v>
      </c>
      <c r="L562" s="241">
        <v>3.5</v>
      </c>
      <c r="M562" s="288">
        <f>'2012'!C67</f>
        <v>0</v>
      </c>
      <c r="N562" s="288">
        <f>'2012'!D67</f>
        <v>0</v>
      </c>
      <c r="O562" s="288">
        <f>'2012'!E67</f>
        <v>0</v>
      </c>
      <c r="P562" s="288">
        <f>'2012'!F67</f>
        <v>0</v>
      </c>
      <c r="Q562" s="288">
        <f>'2012'!G67</f>
        <v>0</v>
      </c>
      <c r="R562" s="288">
        <f>'2012'!H67</f>
        <v>0</v>
      </c>
      <c r="S562" s="288">
        <f>'2012'!I67</f>
        <v>0</v>
      </c>
      <c r="T562" s="288">
        <f>'2012'!J67</f>
        <v>0</v>
      </c>
      <c r="U562" s="288">
        <f>'2012'!K67</f>
        <v>0</v>
      </c>
      <c r="V562" s="288">
        <f>'2012'!L67</f>
        <v>0</v>
      </c>
      <c r="W562" s="288">
        <f>'2012'!M67</f>
        <v>0</v>
      </c>
      <c r="X562" s="288">
        <f>'2012'!N67</f>
        <v>0</v>
      </c>
      <c r="Y562" s="288">
        <f>'2012'!O67</f>
        <v>0</v>
      </c>
      <c r="Z562" s="288">
        <f>'2012'!P67</f>
        <v>0</v>
      </c>
      <c r="AA562" s="288">
        <f>'2012'!Q67</f>
        <v>0</v>
      </c>
      <c r="AB562" s="288">
        <f>'2012'!R67</f>
        <v>0</v>
      </c>
      <c r="AC562" s="288">
        <f>'2012'!S67</f>
        <v>0</v>
      </c>
      <c r="AD562" s="288">
        <f>'2012'!T67</f>
        <v>0</v>
      </c>
      <c r="AF562" s="288">
        <f t="shared" si="8"/>
        <v>1</v>
      </c>
    </row>
    <row r="563" spans="3:32" ht="30">
      <c r="C563" s="229" t="str">
        <f>'2012'!$B$3</f>
        <v>Georgia</v>
      </c>
      <c r="D563" s="229">
        <f>'Cover sheet'!$D$25</f>
        <v>2012</v>
      </c>
      <c r="E563" s="229">
        <f>'2012'!$B$4</f>
        <v>0</v>
      </c>
      <c r="F563" s="229">
        <f>'2012'!$B$7</f>
        <v>0</v>
      </c>
      <c r="G563" s="229">
        <f>'2012'!$B$8</f>
        <v>0</v>
      </c>
      <c r="H563" s="230">
        <f>'2012'!$B$9</f>
        <v>0</v>
      </c>
      <c r="I563" s="229">
        <f>'2012'!$B$10</f>
        <v>0</v>
      </c>
      <c r="K563" s="293" t="s">
        <v>841</v>
      </c>
      <c r="L563" s="241" t="s">
        <v>893</v>
      </c>
      <c r="M563" s="288">
        <f>'2012'!C68</f>
        <v>0</v>
      </c>
      <c r="N563" s="288">
        <f>'2012'!D68</f>
        <v>0</v>
      </c>
      <c r="O563" s="288">
        <f>'2012'!E68</f>
        <v>0</v>
      </c>
      <c r="P563" s="288">
        <f>'2012'!F68</f>
        <v>0</v>
      </c>
      <c r="Q563" s="288">
        <f>'2012'!G68</f>
        <v>0</v>
      </c>
      <c r="R563" s="288">
        <f>'2012'!H68</f>
        <v>0</v>
      </c>
      <c r="S563" s="288">
        <f>'2012'!I68</f>
        <v>0</v>
      </c>
      <c r="T563" s="288">
        <f>'2012'!J68</f>
        <v>0</v>
      </c>
      <c r="U563" s="288">
        <f>'2012'!K68</f>
        <v>0</v>
      </c>
      <c r="V563" s="288">
        <f>'2012'!L68</f>
        <v>0</v>
      </c>
      <c r="W563" s="288">
        <f>'2012'!M68</f>
        <v>0</v>
      </c>
      <c r="X563" s="288">
        <f>'2012'!N68</f>
        <v>0</v>
      </c>
      <c r="Y563" s="288">
        <f>'2012'!O68</f>
        <v>0</v>
      </c>
      <c r="Z563" s="288">
        <f>'2012'!P68</f>
        <v>0</v>
      </c>
      <c r="AA563" s="288">
        <f>'2012'!Q68</f>
        <v>0</v>
      </c>
      <c r="AB563" s="288">
        <f>'2012'!R68</f>
        <v>0</v>
      </c>
      <c r="AC563" s="288">
        <f>'2012'!S68</f>
        <v>0</v>
      </c>
      <c r="AD563" s="288">
        <f>'2012'!T68</f>
        <v>0</v>
      </c>
      <c r="AF563" s="288">
        <f t="shared" si="8"/>
        <v>1</v>
      </c>
    </row>
    <row r="564" spans="3:32" ht="45">
      <c r="C564" s="229" t="str">
        <f>'2012'!$B$3</f>
        <v>Georgia</v>
      </c>
      <c r="D564" s="229">
        <f>'Cover sheet'!$D$25</f>
        <v>2012</v>
      </c>
      <c r="E564" s="229">
        <f>'2012'!$B$4</f>
        <v>0</v>
      </c>
      <c r="F564" s="229">
        <f>'2012'!$B$7</f>
        <v>0</v>
      </c>
      <c r="G564" s="229">
        <f>'2012'!$B$8</f>
        <v>0</v>
      </c>
      <c r="H564" s="230">
        <f>'2012'!$B$9</f>
        <v>0</v>
      </c>
      <c r="I564" s="229">
        <f>'2012'!$B$10</f>
        <v>0</v>
      </c>
      <c r="K564" s="293" t="s">
        <v>897</v>
      </c>
      <c r="L564" s="241" t="s">
        <v>894</v>
      </c>
      <c r="M564" s="288">
        <f>'2012'!C69</f>
        <v>0</v>
      </c>
      <c r="N564" s="288">
        <f>'2012'!D69</f>
        <v>0</v>
      </c>
      <c r="O564" s="288">
        <f>'2012'!E69</f>
        <v>0</v>
      </c>
      <c r="P564" s="288">
        <f>'2012'!F69</f>
        <v>0</v>
      </c>
      <c r="Q564" s="288">
        <f>'2012'!G69</f>
        <v>0</v>
      </c>
      <c r="R564" s="288">
        <f>'2012'!H69</f>
        <v>0</v>
      </c>
      <c r="S564" s="288">
        <f>'2012'!I69</f>
        <v>0</v>
      </c>
      <c r="T564" s="288">
        <f>'2012'!J69</f>
        <v>0</v>
      </c>
      <c r="U564" s="288">
        <f>'2012'!K69</f>
        <v>0</v>
      </c>
      <c r="V564" s="288">
        <f>'2012'!L69</f>
        <v>0</v>
      </c>
      <c r="W564" s="288">
        <f>'2012'!M69</f>
        <v>0</v>
      </c>
      <c r="X564" s="288">
        <f>'2012'!N69</f>
        <v>0</v>
      </c>
      <c r="Y564" s="288">
        <f>'2012'!O69</f>
        <v>0</v>
      </c>
      <c r="Z564" s="288">
        <f>'2012'!P69</f>
        <v>0</v>
      </c>
      <c r="AA564" s="288">
        <f>'2012'!Q69</f>
        <v>0</v>
      </c>
      <c r="AB564" s="288">
        <f>'2012'!R69</f>
        <v>0</v>
      </c>
      <c r="AC564" s="288">
        <f>'2012'!S69</f>
        <v>0</v>
      </c>
      <c r="AD564" s="288">
        <f>'2012'!T69</f>
        <v>0</v>
      </c>
      <c r="AF564" s="288">
        <f t="shared" si="8"/>
        <v>1</v>
      </c>
    </row>
    <row r="565" spans="3:32" ht="30">
      <c r="C565" s="229" t="str">
        <f>'2012'!$B$3</f>
        <v>Georgia</v>
      </c>
      <c r="D565" s="229">
        <f>'Cover sheet'!$D$25</f>
        <v>2012</v>
      </c>
      <c r="E565" s="229">
        <f>'2012'!$B$4</f>
        <v>0</v>
      </c>
      <c r="F565" s="229">
        <f>'2012'!$B$7</f>
        <v>0</v>
      </c>
      <c r="G565" s="229">
        <f>'2012'!$B$8</f>
        <v>0</v>
      </c>
      <c r="H565" s="230">
        <f>'2012'!$B$9</f>
        <v>0</v>
      </c>
      <c r="I565" s="229">
        <f>'2012'!$B$10</f>
        <v>0</v>
      </c>
      <c r="K565" s="293" t="s">
        <v>842</v>
      </c>
      <c r="L565" s="241" t="s">
        <v>895</v>
      </c>
      <c r="M565" s="288">
        <f>'2012'!C70</f>
        <v>0</v>
      </c>
      <c r="N565" s="288">
        <f>'2012'!D70</f>
        <v>0</v>
      </c>
      <c r="O565" s="288">
        <f>'2012'!E70</f>
        <v>0</v>
      </c>
      <c r="P565" s="288">
        <f>'2012'!F70</f>
        <v>0</v>
      </c>
      <c r="Q565" s="288">
        <f>'2012'!G70</f>
        <v>0</v>
      </c>
      <c r="R565" s="288">
        <f>'2012'!H70</f>
        <v>0</v>
      </c>
      <c r="S565" s="288">
        <f>'2012'!I70</f>
        <v>0</v>
      </c>
      <c r="T565" s="288">
        <f>'2012'!J70</f>
        <v>0</v>
      </c>
      <c r="U565" s="288">
        <f>'2012'!K70</f>
        <v>0</v>
      </c>
      <c r="V565" s="288">
        <f>'2012'!L70</f>
        <v>0</v>
      </c>
      <c r="W565" s="288">
        <f>'2012'!M70</f>
        <v>0</v>
      </c>
      <c r="X565" s="288">
        <f>'2012'!N70</f>
        <v>0</v>
      </c>
      <c r="Y565" s="288">
        <f>'2012'!O70</f>
        <v>0</v>
      </c>
      <c r="Z565" s="288">
        <f>'2012'!P70</f>
        <v>0</v>
      </c>
      <c r="AA565" s="288">
        <f>'2012'!Q70</f>
        <v>0</v>
      </c>
      <c r="AB565" s="288">
        <f>'2012'!R70</f>
        <v>0</v>
      </c>
      <c r="AC565" s="288">
        <f>'2012'!S70</f>
        <v>0</v>
      </c>
      <c r="AD565" s="288">
        <f>'2012'!T70</f>
        <v>0</v>
      </c>
      <c r="AF565" s="288">
        <f t="shared" si="8"/>
        <v>1</v>
      </c>
    </row>
    <row r="566" spans="3:32" ht="30">
      <c r="C566" s="229" t="str">
        <f>'2012'!$B$3</f>
        <v>Georgia</v>
      </c>
      <c r="D566" s="229">
        <f>'Cover sheet'!$D$25</f>
        <v>2012</v>
      </c>
      <c r="E566" s="229">
        <f>'2012'!$B$4</f>
        <v>0</v>
      </c>
      <c r="F566" s="229">
        <f>'2012'!$B$7</f>
        <v>0</v>
      </c>
      <c r="G566" s="229">
        <f>'2012'!$B$8</f>
        <v>0</v>
      </c>
      <c r="H566" s="230">
        <f>'2012'!$B$9</f>
        <v>0</v>
      </c>
      <c r="I566" s="229">
        <f>'2012'!$B$10</f>
        <v>0</v>
      </c>
      <c r="K566" s="293" t="s">
        <v>843</v>
      </c>
      <c r="L566" s="241" t="s">
        <v>896</v>
      </c>
      <c r="M566" s="288">
        <f>'2012'!C71</f>
        <v>0</v>
      </c>
      <c r="N566" s="288">
        <f>'2012'!D71</f>
        <v>0</v>
      </c>
      <c r="O566" s="288">
        <f>'2012'!E71</f>
        <v>0</v>
      </c>
      <c r="P566" s="288">
        <f>'2012'!F71</f>
        <v>0</v>
      </c>
      <c r="Q566" s="288">
        <f>'2012'!G71</f>
        <v>0</v>
      </c>
      <c r="R566" s="288">
        <f>'2012'!H71</f>
        <v>0</v>
      </c>
      <c r="S566" s="288">
        <f>'2012'!I71</f>
        <v>0</v>
      </c>
      <c r="T566" s="288">
        <f>'2012'!J71</f>
        <v>0</v>
      </c>
      <c r="U566" s="288">
        <f>'2012'!K71</f>
        <v>0</v>
      </c>
      <c r="V566" s="288">
        <f>'2012'!L71</f>
        <v>0</v>
      </c>
      <c r="W566" s="288">
        <f>'2012'!M71</f>
        <v>0</v>
      </c>
      <c r="X566" s="288">
        <f>'2012'!N71</f>
        <v>0</v>
      </c>
      <c r="Y566" s="288">
        <f>'2012'!O71</f>
        <v>0</v>
      </c>
      <c r="Z566" s="288">
        <f>'2012'!P71</f>
        <v>0</v>
      </c>
      <c r="AA566" s="288">
        <f>'2012'!Q71</f>
        <v>0</v>
      </c>
      <c r="AB566" s="288">
        <f>'2012'!R71</f>
        <v>0</v>
      </c>
      <c r="AC566" s="288">
        <f>'2012'!S71</f>
        <v>0</v>
      </c>
      <c r="AD566" s="288">
        <f>'2012'!T71</f>
        <v>0</v>
      </c>
      <c r="AF566" s="288">
        <f t="shared" si="8"/>
        <v>1</v>
      </c>
    </row>
    <row r="567" spans="3:32" ht="90">
      <c r="C567" s="229" t="str">
        <f>'2012'!$B$3</f>
        <v>Georgia</v>
      </c>
      <c r="D567" s="229">
        <f>'Cover sheet'!$D$25</f>
        <v>2012</v>
      </c>
      <c r="E567" s="229">
        <f>'2012'!$B$4</f>
        <v>0</v>
      </c>
      <c r="F567" s="229">
        <f>'2012'!$B$7</f>
        <v>0</v>
      </c>
      <c r="G567" s="229">
        <f>'2012'!$B$8</f>
        <v>0</v>
      </c>
      <c r="H567" s="230">
        <f>'2012'!$B$9</f>
        <v>0</v>
      </c>
      <c r="I567" s="229">
        <f>'2012'!$B$10</f>
        <v>0</v>
      </c>
      <c r="K567" s="298" t="s">
        <v>1226</v>
      </c>
      <c r="L567" s="241">
        <v>3.6</v>
      </c>
      <c r="M567" s="288">
        <f>'2012'!C72</f>
        <v>0</v>
      </c>
      <c r="N567" s="288">
        <f>'2012'!D72</f>
        <v>0</v>
      </c>
      <c r="O567" s="288">
        <f>'2012'!E72</f>
        <v>0</v>
      </c>
      <c r="P567" s="288">
        <f>'2012'!F72</f>
        <v>0</v>
      </c>
      <c r="Q567" s="288">
        <f>'2012'!G72</f>
        <v>0</v>
      </c>
      <c r="R567" s="288">
        <f>'2012'!H72</f>
        <v>0</v>
      </c>
      <c r="S567" s="288">
        <f>'2012'!I72</f>
        <v>0</v>
      </c>
      <c r="T567" s="288">
        <f>'2012'!J72</f>
        <v>0</v>
      </c>
      <c r="U567" s="288">
        <f>'2012'!K72</f>
        <v>0</v>
      </c>
      <c r="V567" s="288">
        <f>'2012'!L72</f>
        <v>0</v>
      </c>
      <c r="W567" s="288">
        <f>'2012'!M72</f>
        <v>0</v>
      </c>
      <c r="X567" s="288">
        <f>'2012'!N72</f>
        <v>0</v>
      </c>
      <c r="Y567" s="288">
        <f>'2012'!O72</f>
        <v>0</v>
      </c>
      <c r="Z567" s="288">
        <f>'2012'!P72</f>
        <v>0</v>
      </c>
      <c r="AA567" s="288">
        <f>'2012'!Q72</f>
        <v>0</v>
      </c>
      <c r="AB567" s="288">
        <f>'2012'!R72</f>
        <v>0</v>
      </c>
      <c r="AC567" s="288">
        <f>'2012'!S72</f>
        <v>0</v>
      </c>
      <c r="AD567" s="288">
        <f>'2012'!T72</f>
        <v>0</v>
      </c>
      <c r="AF567" s="288">
        <f t="shared" si="8"/>
        <v>1</v>
      </c>
    </row>
    <row r="568" spans="3:32" ht="30">
      <c r="C568" s="229" t="str">
        <f>'2012'!$B$3</f>
        <v>Georgia</v>
      </c>
      <c r="D568" s="229">
        <f>'Cover sheet'!$D$25</f>
        <v>2012</v>
      </c>
      <c r="E568" s="229">
        <f>'2012'!$B$4</f>
        <v>0</v>
      </c>
      <c r="F568" s="229">
        <f>'2012'!$B$7</f>
        <v>0</v>
      </c>
      <c r="G568" s="229">
        <f>'2012'!$B$8</f>
        <v>0</v>
      </c>
      <c r="H568" s="230">
        <f>'2012'!$B$9</f>
        <v>0</v>
      </c>
      <c r="I568" s="229">
        <f>'2012'!$B$10</f>
        <v>0</v>
      </c>
      <c r="K568" s="293" t="s">
        <v>841</v>
      </c>
      <c r="L568" s="241" t="s">
        <v>898</v>
      </c>
      <c r="M568" s="288">
        <f>'2012'!C73</f>
        <v>0</v>
      </c>
      <c r="N568" s="288">
        <f>'2012'!D73</f>
        <v>0</v>
      </c>
      <c r="O568" s="288">
        <f>'2012'!E73</f>
        <v>0</v>
      </c>
      <c r="P568" s="288">
        <f>'2012'!F73</f>
        <v>0</v>
      </c>
      <c r="Q568" s="288">
        <f>'2012'!G73</f>
        <v>0</v>
      </c>
      <c r="R568" s="288">
        <f>'2012'!H73</f>
        <v>0</v>
      </c>
      <c r="S568" s="288">
        <f>'2012'!I73</f>
        <v>0</v>
      </c>
      <c r="T568" s="288">
        <f>'2012'!J73</f>
        <v>0</v>
      </c>
      <c r="U568" s="288">
        <f>'2012'!K73</f>
        <v>0</v>
      </c>
      <c r="V568" s="288">
        <f>'2012'!L73</f>
        <v>0</v>
      </c>
      <c r="W568" s="288">
        <f>'2012'!M73</f>
        <v>0</v>
      </c>
      <c r="X568" s="288">
        <f>'2012'!N73</f>
        <v>0</v>
      </c>
      <c r="Y568" s="288">
        <f>'2012'!O73</f>
        <v>0</v>
      </c>
      <c r="Z568" s="288">
        <f>'2012'!P73</f>
        <v>0</v>
      </c>
      <c r="AA568" s="288">
        <f>'2012'!Q73</f>
        <v>0</v>
      </c>
      <c r="AB568" s="288">
        <f>'2012'!R73</f>
        <v>0</v>
      </c>
      <c r="AC568" s="288">
        <f>'2012'!S73</f>
        <v>0</v>
      </c>
      <c r="AD568" s="288">
        <f>'2012'!T73</f>
        <v>0</v>
      </c>
      <c r="AF568" s="288">
        <f t="shared" si="8"/>
        <v>1</v>
      </c>
    </row>
    <row r="569" spans="3:32" ht="45">
      <c r="C569" s="229" t="str">
        <f>'2012'!$B$3</f>
        <v>Georgia</v>
      </c>
      <c r="D569" s="229">
        <f>'Cover sheet'!$D$25</f>
        <v>2012</v>
      </c>
      <c r="E569" s="229">
        <f>'2012'!$B$4</f>
        <v>0</v>
      </c>
      <c r="F569" s="229">
        <f>'2012'!$B$7</f>
        <v>0</v>
      </c>
      <c r="G569" s="229">
        <f>'2012'!$B$8</f>
        <v>0</v>
      </c>
      <c r="H569" s="230">
        <f>'2012'!$B$9</f>
        <v>0</v>
      </c>
      <c r="I569" s="229">
        <f>'2012'!$B$10</f>
        <v>0</v>
      </c>
      <c r="K569" s="293" t="s">
        <v>897</v>
      </c>
      <c r="L569" s="241" t="s">
        <v>899</v>
      </c>
      <c r="M569" s="288">
        <f>'2012'!C74</f>
        <v>0</v>
      </c>
      <c r="N569" s="288">
        <f>'2012'!D74</f>
        <v>0</v>
      </c>
      <c r="O569" s="288">
        <f>'2012'!E74</f>
        <v>0</v>
      </c>
      <c r="P569" s="288">
        <f>'2012'!F74</f>
        <v>0</v>
      </c>
      <c r="Q569" s="288">
        <f>'2012'!G74</f>
        <v>0</v>
      </c>
      <c r="R569" s="288">
        <f>'2012'!H74</f>
        <v>0</v>
      </c>
      <c r="S569" s="288">
        <f>'2012'!I74</f>
        <v>0</v>
      </c>
      <c r="T569" s="288">
        <f>'2012'!J74</f>
        <v>0</v>
      </c>
      <c r="U569" s="288">
        <f>'2012'!K74</f>
        <v>0</v>
      </c>
      <c r="V569" s="288">
        <f>'2012'!L74</f>
        <v>0</v>
      </c>
      <c r="W569" s="288">
        <f>'2012'!M74</f>
        <v>0</v>
      </c>
      <c r="X569" s="288">
        <f>'2012'!N74</f>
        <v>0</v>
      </c>
      <c r="Y569" s="288">
        <f>'2012'!O74</f>
        <v>0</v>
      </c>
      <c r="Z569" s="288">
        <f>'2012'!P74</f>
        <v>0</v>
      </c>
      <c r="AA569" s="288">
        <f>'2012'!Q74</f>
        <v>0</v>
      </c>
      <c r="AB569" s="288">
        <f>'2012'!R74</f>
        <v>0</v>
      </c>
      <c r="AC569" s="288">
        <f>'2012'!S74</f>
        <v>0</v>
      </c>
      <c r="AD569" s="288">
        <f>'2012'!T74</f>
        <v>0</v>
      </c>
      <c r="AF569" s="288">
        <f t="shared" si="8"/>
        <v>1</v>
      </c>
    </row>
    <row r="570" spans="3:32" ht="30">
      <c r="C570" s="229" t="str">
        <f>'2012'!$B$3</f>
        <v>Georgia</v>
      </c>
      <c r="D570" s="229">
        <f>'Cover sheet'!$D$25</f>
        <v>2012</v>
      </c>
      <c r="E570" s="229">
        <f>'2012'!$B$4</f>
        <v>0</v>
      </c>
      <c r="F570" s="229">
        <f>'2012'!$B$7</f>
        <v>0</v>
      </c>
      <c r="G570" s="229">
        <f>'2012'!$B$8</f>
        <v>0</v>
      </c>
      <c r="H570" s="230">
        <f>'2012'!$B$9</f>
        <v>0</v>
      </c>
      <c r="I570" s="229">
        <f>'2012'!$B$10</f>
        <v>0</v>
      </c>
      <c r="K570" s="293" t="s">
        <v>842</v>
      </c>
      <c r="L570" s="241" t="s">
        <v>900</v>
      </c>
      <c r="M570" s="288">
        <f>'2012'!C75</f>
        <v>0</v>
      </c>
      <c r="N570" s="288">
        <f>'2012'!D75</f>
        <v>0</v>
      </c>
      <c r="O570" s="288">
        <f>'2012'!E75</f>
        <v>0</v>
      </c>
      <c r="P570" s="288">
        <f>'2012'!F75</f>
        <v>0</v>
      </c>
      <c r="Q570" s="288">
        <f>'2012'!G75</f>
        <v>0</v>
      </c>
      <c r="R570" s="288">
        <f>'2012'!H75</f>
        <v>0</v>
      </c>
      <c r="S570" s="288">
        <f>'2012'!I75</f>
        <v>0</v>
      </c>
      <c r="T570" s="288">
        <f>'2012'!J75</f>
        <v>0</v>
      </c>
      <c r="U570" s="288">
        <f>'2012'!K75</f>
        <v>0</v>
      </c>
      <c r="V570" s="288">
        <f>'2012'!L75</f>
        <v>0</v>
      </c>
      <c r="W570" s="288">
        <f>'2012'!M75</f>
        <v>0</v>
      </c>
      <c r="X570" s="288">
        <f>'2012'!N75</f>
        <v>0</v>
      </c>
      <c r="Y570" s="288">
        <f>'2012'!O75</f>
        <v>0</v>
      </c>
      <c r="Z570" s="288">
        <f>'2012'!P75</f>
        <v>0</v>
      </c>
      <c r="AA570" s="288">
        <f>'2012'!Q75</f>
        <v>0</v>
      </c>
      <c r="AB570" s="288">
        <f>'2012'!R75</f>
        <v>0</v>
      </c>
      <c r="AC570" s="288">
        <f>'2012'!S75</f>
        <v>0</v>
      </c>
      <c r="AD570" s="288">
        <f>'2012'!T75</f>
        <v>0</v>
      </c>
      <c r="AF570" s="288">
        <f t="shared" si="8"/>
        <v>1</v>
      </c>
    </row>
    <row r="571" spans="3:32" ht="30">
      <c r="C571" s="229" t="str">
        <f>'2012'!$B$3</f>
        <v>Georgia</v>
      </c>
      <c r="D571" s="229">
        <f>'Cover sheet'!$D$25</f>
        <v>2012</v>
      </c>
      <c r="E571" s="229">
        <f>'2012'!$B$4</f>
        <v>0</v>
      </c>
      <c r="F571" s="229">
        <f>'2012'!$B$7</f>
        <v>0</v>
      </c>
      <c r="G571" s="229">
        <f>'2012'!$B$8</f>
        <v>0</v>
      </c>
      <c r="H571" s="230">
        <f>'2012'!$B$9</f>
        <v>0</v>
      </c>
      <c r="I571" s="229">
        <f>'2012'!$B$10</f>
        <v>0</v>
      </c>
      <c r="K571" s="293" t="s">
        <v>843</v>
      </c>
      <c r="L571" s="241" t="s">
        <v>901</v>
      </c>
      <c r="M571" s="288">
        <f>'2012'!C76</f>
        <v>0</v>
      </c>
      <c r="N571" s="288">
        <f>'2012'!D76</f>
        <v>0</v>
      </c>
      <c r="O571" s="288">
        <f>'2012'!E76</f>
        <v>0</v>
      </c>
      <c r="P571" s="288">
        <f>'2012'!F76</f>
        <v>0</v>
      </c>
      <c r="Q571" s="288">
        <f>'2012'!G76</f>
        <v>0</v>
      </c>
      <c r="R571" s="288">
        <f>'2012'!H76</f>
        <v>0</v>
      </c>
      <c r="S571" s="288">
        <f>'2012'!I76</f>
        <v>0</v>
      </c>
      <c r="T571" s="288">
        <f>'2012'!J76</f>
        <v>0</v>
      </c>
      <c r="U571" s="288">
        <f>'2012'!K76</f>
        <v>0</v>
      </c>
      <c r="V571" s="288">
        <f>'2012'!L76</f>
        <v>0</v>
      </c>
      <c r="W571" s="288">
        <f>'2012'!M76</f>
        <v>0</v>
      </c>
      <c r="X571" s="288">
        <f>'2012'!N76</f>
        <v>0</v>
      </c>
      <c r="Y571" s="288">
        <f>'2012'!O76</f>
        <v>0</v>
      </c>
      <c r="Z571" s="288">
        <f>'2012'!P76</f>
        <v>0</v>
      </c>
      <c r="AA571" s="288">
        <f>'2012'!Q76</f>
        <v>0</v>
      </c>
      <c r="AB571" s="288">
        <f>'2012'!R76</f>
        <v>0</v>
      </c>
      <c r="AC571" s="288">
        <f>'2012'!S76</f>
        <v>0</v>
      </c>
      <c r="AD571" s="288">
        <f>'2012'!T76</f>
        <v>0</v>
      </c>
      <c r="AF571" s="288">
        <f t="shared" si="8"/>
        <v>1</v>
      </c>
    </row>
    <row r="572" spans="3:32" ht="105">
      <c r="C572" s="229" t="str">
        <f>'2012'!$B$3</f>
        <v>Georgia</v>
      </c>
      <c r="D572" s="229">
        <f>'Cover sheet'!$D$25</f>
        <v>2012</v>
      </c>
      <c r="E572" s="229">
        <f>'2012'!$B$4</f>
        <v>0</v>
      </c>
      <c r="F572" s="229">
        <f>'2012'!$B$7</f>
        <v>0</v>
      </c>
      <c r="G572" s="229">
        <f>'2012'!$B$8</f>
        <v>0</v>
      </c>
      <c r="H572" s="230">
        <f>'2012'!$B$9</f>
        <v>0</v>
      </c>
      <c r="I572" s="229">
        <f>'2012'!$B$10</f>
        <v>0</v>
      </c>
      <c r="K572" s="298" t="s">
        <v>751</v>
      </c>
      <c r="L572" s="241">
        <v>3.7</v>
      </c>
      <c r="M572" s="288">
        <f>'2012'!C77</f>
        <v>0</v>
      </c>
      <c r="N572" s="288">
        <f>'2012'!D77</f>
        <v>0</v>
      </c>
      <c r="O572" s="288">
        <f>'2012'!E77</f>
        <v>0</v>
      </c>
      <c r="P572" s="288">
        <f>'2012'!F77</f>
        <v>0</v>
      </c>
      <c r="Q572" s="288">
        <f>'2012'!G77</f>
        <v>0</v>
      </c>
      <c r="R572" s="288">
        <f>'2012'!H77</f>
        <v>0</v>
      </c>
      <c r="S572" s="288">
        <f>'2012'!I77</f>
        <v>0</v>
      </c>
      <c r="T572" s="288">
        <f>'2012'!J77</f>
        <v>0</v>
      </c>
      <c r="U572" s="288">
        <f>'2012'!K77</f>
        <v>0</v>
      </c>
      <c r="V572" s="288">
        <f>'2012'!L77</f>
        <v>0</v>
      </c>
      <c r="W572" s="288">
        <f>'2012'!M77</f>
        <v>0</v>
      </c>
      <c r="X572" s="288">
        <f>'2012'!N77</f>
        <v>0</v>
      </c>
      <c r="Y572" s="288">
        <f>'2012'!O77</f>
        <v>0</v>
      </c>
      <c r="Z572" s="288">
        <f>'2012'!P77</f>
        <v>0</v>
      </c>
      <c r="AA572" s="288">
        <f>'2012'!Q77</f>
        <v>0</v>
      </c>
      <c r="AB572" s="288">
        <f>'2012'!R77</f>
        <v>0</v>
      </c>
      <c r="AC572" s="288">
        <f>'2012'!S77</f>
        <v>0</v>
      </c>
      <c r="AD572" s="288">
        <f>'2012'!T77</f>
        <v>0</v>
      </c>
      <c r="AF572" s="288">
        <f t="shared" si="8"/>
        <v>1</v>
      </c>
    </row>
    <row r="573" spans="3:32" ht="135">
      <c r="C573" s="229" t="str">
        <f>'2012'!$B$3</f>
        <v>Georgia</v>
      </c>
      <c r="D573" s="229">
        <f>'Cover sheet'!$D$25</f>
        <v>2012</v>
      </c>
      <c r="E573" s="229">
        <f>'2012'!$B$4</f>
        <v>0</v>
      </c>
      <c r="F573" s="229">
        <f>'2012'!$B$7</f>
        <v>0</v>
      </c>
      <c r="G573" s="229">
        <f>'2012'!$B$8</f>
        <v>0</v>
      </c>
      <c r="H573" s="230">
        <f>'2012'!$B$9</f>
        <v>0</v>
      </c>
      <c r="I573" s="229">
        <f>'2012'!$B$10</f>
        <v>0</v>
      </c>
      <c r="K573" s="293" t="s">
        <v>1231</v>
      </c>
      <c r="L573" s="241" t="s">
        <v>902</v>
      </c>
      <c r="M573" s="288">
        <f>'2012'!C78</f>
        <v>0</v>
      </c>
      <c r="N573" s="288">
        <f>'2012'!D78</f>
        <v>0</v>
      </c>
      <c r="O573" s="288">
        <f>'2012'!E78</f>
        <v>0</v>
      </c>
      <c r="P573" s="288">
        <f>'2012'!F78</f>
        <v>0</v>
      </c>
      <c r="Q573" s="288">
        <f>'2012'!G78</f>
        <v>0</v>
      </c>
      <c r="R573" s="288">
        <f>'2012'!H78</f>
        <v>0</v>
      </c>
      <c r="S573" s="288">
        <f>'2012'!I78</f>
        <v>0</v>
      </c>
      <c r="T573" s="288">
        <f>'2012'!J78</f>
        <v>0</v>
      </c>
      <c r="U573" s="288">
        <f>'2012'!K78</f>
        <v>0</v>
      </c>
      <c r="V573" s="288">
        <f>'2012'!L78</f>
        <v>0</v>
      </c>
      <c r="W573" s="288">
        <f>'2012'!M78</f>
        <v>0</v>
      </c>
      <c r="X573" s="288">
        <f>'2012'!N78</f>
        <v>0</v>
      </c>
      <c r="Y573" s="288">
        <f>'2012'!O78</f>
        <v>0</v>
      </c>
      <c r="Z573" s="288">
        <f>'2012'!P78</f>
        <v>0</v>
      </c>
      <c r="AA573" s="288">
        <f>'2012'!Q78</f>
        <v>0</v>
      </c>
      <c r="AB573" s="288">
        <f>'2012'!R78</f>
        <v>0</v>
      </c>
      <c r="AC573" s="288">
        <f>'2012'!S78</f>
        <v>0</v>
      </c>
      <c r="AD573" s="288">
        <f>'2012'!T78</f>
        <v>0</v>
      </c>
      <c r="AF573" s="288">
        <f t="shared" si="8"/>
        <v>1</v>
      </c>
    </row>
    <row r="574" spans="3:32" ht="30">
      <c r="C574" s="229" t="str">
        <f>'2012'!$B$3</f>
        <v>Georgia</v>
      </c>
      <c r="D574" s="229">
        <f>'Cover sheet'!$D$25</f>
        <v>2012</v>
      </c>
      <c r="E574" s="229">
        <f>'2012'!$B$4</f>
        <v>0</v>
      </c>
      <c r="F574" s="229">
        <f>'2012'!$B$7</f>
        <v>0</v>
      </c>
      <c r="G574" s="229">
        <f>'2012'!$B$8</f>
        <v>0</v>
      </c>
      <c r="H574" s="230">
        <f>'2012'!$B$9</f>
        <v>0</v>
      </c>
      <c r="I574" s="229">
        <f>'2012'!$B$10</f>
        <v>0</v>
      </c>
      <c r="K574" s="293" t="s">
        <v>905</v>
      </c>
      <c r="L574" s="241" t="s">
        <v>903</v>
      </c>
      <c r="M574" s="288">
        <f>'2012'!C79</f>
        <v>0</v>
      </c>
      <c r="N574" s="288">
        <f>'2012'!D79</f>
        <v>0</v>
      </c>
      <c r="O574" s="288">
        <f>'2012'!E79</f>
        <v>0</v>
      </c>
      <c r="P574" s="288">
        <f>'2012'!F79</f>
        <v>0</v>
      </c>
      <c r="Q574" s="288">
        <f>'2012'!G79</f>
        <v>0</v>
      </c>
      <c r="R574" s="288">
        <f>'2012'!H79</f>
        <v>0</v>
      </c>
      <c r="S574" s="288">
        <f>'2012'!I79</f>
        <v>0</v>
      </c>
      <c r="T574" s="288">
        <f>'2012'!J79</f>
        <v>0</v>
      </c>
      <c r="U574" s="288">
        <f>'2012'!K79</f>
        <v>0</v>
      </c>
      <c r="V574" s="288">
        <f>'2012'!L79</f>
        <v>0</v>
      </c>
      <c r="W574" s="288">
        <f>'2012'!M79</f>
        <v>0</v>
      </c>
      <c r="X574" s="288">
        <f>'2012'!N79</f>
        <v>0</v>
      </c>
      <c r="Y574" s="288">
        <f>'2012'!O79</f>
        <v>0</v>
      </c>
      <c r="Z574" s="288">
        <f>'2012'!P79</f>
        <v>0</v>
      </c>
      <c r="AA574" s="288">
        <f>'2012'!Q79</f>
        <v>0</v>
      </c>
      <c r="AB574" s="288">
        <f>'2012'!R79</f>
        <v>0</v>
      </c>
      <c r="AC574" s="288">
        <f>'2012'!S79</f>
        <v>0</v>
      </c>
      <c r="AD574" s="288">
        <f>'2012'!T79</f>
        <v>0</v>
      </c>
      <c r="AF574" s="288">
        <f t="shared" si="8"/>
        <v>1</v>
      </c>
    </row>
    <row r="575" spans="3:32" ht="30">
      <c r="C575" s="229" t="str">
        <f>'2012'!$B$3</f>
        <v>Georgia</v>
      </c>
      <c r="D575" s="229">
        <f>'Cover sheet'!$D$25</f>
        <v>2012</v>
      </c>
      <c r="E575" s="229">
        <f>'2012'!$B$4</f>
        <v>0</v>
      </c>
      <c r="F575" s="229">
        <f>'2012'!$B$7</f>
        <v>0</v>
      </c>
      <c r="G575" s="229">
        <f>'2012'!$B$8</f>
        <v>0</v>
      </c>
      <c r="H575" s="230">
        <f>'2012'!$B$9</f>
        <v>0</v>
      </c>
      <c r="I575" s="229">
        <f>'2012'!$B$10</f>
        <v>0</v>
      </c>
      <c r="K575" s="293" t="s">
        <v>841</v>
      </c>
      <c r="L575" s="241" t="s">
        <v>904</v>
      </c>
      <c r="M575" s="288">
        <f>'2012'!C80</f>
        <v>0</v>
      </c>
      <c r="N575" s="288">
        <f>'2012'!D80</f>
        <v>0</v>
      </c>
      <c r="O575" s="288">
        <f>'2012'!E80</f>
        <v>0</v>
      </c>
      <c r="P575" s="288">
        <f>'2012'!F80</f>
        <v>0</v>
      </c>
      <c r="Q575" s="288">
        <f>'2012'!G80</f>
        <v>0</v>
      </c>
      <c r="R575" s="288">
        <f>'2012'!H80</f>
        <v>0</v>
      </c>
      <c r="S575" s="288">
        <f>'2012'!I80</f>
        <v>0</v>
      </c>
      <c r="T575" s="288">
        <f>'2012'!J80</f>
        <v>0</v>
      </c>
      <c r="U575" s="288">
        <f>'2012'!K80</f>
        <v>0</v>
      </c>
      <c r="V575" s="288">
        <f>'2012'!L80</f>
        <v>0</v>
      </c>
      <c r="W575" s="288">
        <f>'2012'!M80</f>
        <v>0</v>
      </c>
      <c r="X575" s="288">
        <f>'2012'!N80</f>
        <v>0</v>
      </c>
      <c r="Y575" s="288">
        <f>'2012'!O80</f>
        <v>0</v>
      </c>
      <c r="Z575" s="288">
        <f>'2012'!P80</f>
        <v>0</v>
      </c>
      <c r="AA575" s="288">
        <f>'2012'!Q80</f>
        <v>0</v>
      </c>
      <c r="AB575" s="288">
        <f>'2012'!R80</f>
        <v>0</v>
      </c>
      <c r="AC575" s="288">
        <f>'2012'!S80</f>
        <v>0</v>
      </c>
      <c r="AD575" s="288">
        <f>'2012'!T80</f>
        <v>0</v>
      </c>
      <c r="AF575" s="288">
        <f t="shared" si="8"/>
        <v>1</v>
      </c>
    </row>
    <row r="576" spans="3:32" ht="45">
      <c r="C576" s="229" t="str">
        <f>'2012'!$B$3</f>
        <v>Georgia</v>
      </c>
      <c r="D576" s="229">
        <f>'Cover sheet'!$D$25</f>
        <v>2012</v>
      </c>
      <c r="E576" s="229">
        <f>'2012'!$B$4</f>
        <v>0</v>
      </c>
      <c r="F576" s="229">
        <f>'2012'!$B$7</f>
        <v>0</v>
      </c>
      <c r="G576" s="229">
        <f>'2012'!$B$8</f>
        <v>0</v>
      </c>
      <c r="H576" s="230">
        <f>'2012'!$B$9</f>
        <v>0</v>
      </c>
      <c r="I576" s="229">
        <f>'2012'!$B$10</f>
        <v>0</v>
      </c>
      <c r="K576" s="293" t="s">
        <v>897</v>
      </c>
      <c r="L576" s="241" t="s">
        <v>906</v>
      </c>
      <c r="M576" s="288">
        <f>'2012'!C81</f>
        <v>0</v>
      </c>
      <c r="N576" s="288">
        <f>'2012'!D81</f>
        <v>0</v>
      </c>
      <c r="O576" s="288">
        <f>'2012'!E81</f>
        <v>0</v>
      </c>
      <c r="P576" s="288">
        <f>'2012'!F81</f>
        <v>0</v>
      </c>
      <c r="Q576" s="288">
        <f>'2012'!G81</f>
        <v>0</v>
      </c>
      <c r="R576" s="288">
        <f>'2012'!H81</f>
        <v>0</v>
      </c>
      <c r="S576" s="288">
        <f>'2012'!I81</f>
        <v>0</v>
      </c>
      <c r="T576" s="288">
        <f>'2012'!J81</f>
        <v>0</v>
      </c>
      <c r="U576" s="288">
        <f>'2012'!K81</f>
        <v>0</v>
      </c>
      <c r="V576" s="288">
        <f>'2012'!L81</f>
        <v>0</v>
      </c>
      <c r="W576" s="288">
        <f>'2012'!M81</f>
        <v>0</v>
      </c>
      <c r="X576" s="288">
        <f>'2012'!N81</f>
        <v>0</v>
      </c>
      <c r="Y576" s="288">
        <f>'2012'!O81</f>
        <v>0</v>
      </c>
      <c r="Z576" s="288">
        <f>'2012'!P81</f>
        <v>0</v>
      </c>
      <c r="AA576" s="288">
        <f>'2012'!Q81</f>
        <v>0</v>
      </c>
      <c r="AB576" s="288">
        <f>'2012'!R81</f>
        <v>0</v>
      </c>
      <c r="AC576" s="288">
        <f>'2012'!S81</f>
        <v>0</v>
      </c>
      <c r="AD576" s="288">
        <f>'2012'!T81</f>
        <v>0</v>
      </c>
      <c r="AF576" s="288">
        <f t="shared" si="8"/>
        <v>1</v>
      </c>
    </row>
    <row r="577" spans="3:32" ht="30">
      <c r="C577" s="229" t="str">
        <f>'2012'!$B$3</f>
        <v>Georgia</v>
      </c>
      <c r="D577" s="229">
        <f>'Cover sheet'!$D$25</f>
        <v>2012</v>
      </c>
      <c r="E577" s="229">
        <f>'2012'!$B$4</f>
        <v>0</v>
      </c>
      <c r="F577" s="229">
        <f>'2012'!$B$7</f>
        <v>0</v>
      </c>
      <c r="G577" s="229">
        <f>'2012'!$B$8</f>
        <v>0</v>
      </c>
      <c r="H577" s="230">
        <f>'2012'!$B$9</f>
        <v>0</v>
      </c>
      <c r="I577" s="229">
        <f>'2012'!$B$10</f>
        <v>0</v>
      </c>
      <c r="K577" s="293" t="s">
        <v>842</v>
      </c>
      <c r="L577" s="241" t="s">
        <v>907</v>
      </c>
      <c r="M577" s="288">
        <f>'2012'!C82</f>
        <v>0</v>
      </c>
      <c r="N577" s="288">
        <f>'2012'!D82</f>
        <v>0</v>
      </c>
      <c r="O577" s="288">
        <f>'2012'!E82</f>
        <v>0</v>
      </c>
      <c r="P577" s="288">
        <f>'2012'!F82</f>
        <v>0</v>
      </c>
      <c r="Q577" s="288">
        <f>'2012'!G82</f>
        <v>0</v>
      </c>
      <c r="R577" s="288">
        <f>'2012'!H82</f>
        <v>0</v>
      </c>
      <c r="S577" s="288">
        <f>'2012'!I82</f>
        <v>0</v>
      </c>
      <c r="T577" s="288">
        <f>'2012'!J82</f>
        <v>0</v>
      </c>
      <c r="U577" s="288">
        <f>'2012'!K82</f>
        <v>0</v>
      </c>
      <c r="V577" s="288">
        <f>'2012'!L82</f>
        <v>0</v>
      </c>
      <c r="W577" s="288">
        <f>'2012'!M82</f>
        <v>0</v>
      </c>
      <c r="X577" s="288">
        <f>'2012'!N82</f>
        <v>0</v>
      </c>
      <c r="Y577" s="288">
        <f>'2012'!O82</f>
        <v>0</v>
      </c>
      <c r="Z577" s="288">
        <f>'2012'!P82</f>
        <v>0</v>
      </c>
      <c r="AA577" s="288">
        <f>'2012'!Q82</f>
        <v>0</v>
      </c>
      <c r="AB577" s="288">
        <f>'2012'!R82</f>
        <v>0</v>
      </c>
      <c r="AC577" s="288">
        <f>'2012'!S82</f>
        <v>0</v>
      </c>
      <c r="AD577" s="288">
        <f>'2012'!T82</f>
        <v>0</v>
      </c>
      <c r="AF577" s="288">
        <f t="shared" si="8"/>
        <v>1</v>
      </c>
    </row>
    <row r="578" spans="3:32" ht="30">
      <c r="C578" s="229" t="str">
        <f>'2012'!$B$3</f>
        <v>Georgia</v>
      </c>
      <c r="D578" s="229">
        <f>'Cover sheet'!$D$25</f>
        <v>2012</v>
      </c>
      <c r="E578" s="229">
        <f>'2012'!$B$4</f>
        <v>0</v>
      </c>
      <c r="F578" s="229">
        <f>'2012'!$B$7</f>
        <v>0</v>
      </c>
      <c r="G578" s="229">
        <f>'2012'!$B$8</f>
        <v>0</v>
      </c>
      <c r="H578" s="230">
        <f>'2012'!$B$9</f>
        <v>0</v>
      </c>
      <c r="I578" s="229">
        <f>'2012'!$B$10</f>
        <v>0</v>
      </c>
      <c r="K578" s="293" t="s">
        <v>843</v>
      </c>
      <c r="L578" s="241" t="s">
        <v>908</v>
      </c>
      <c r="M578" s="288">
        <f>'2012'!C83</f>
        <v>0</v>
      </c>
      <c r="N578" s="288">
        <f>'2012'!D83</f>
        <v>0</v>
      </c>
      <c r="O578" s="288">
        <f>'2012'!E83</f>
        <v>0</v>
      </c>
      <c r="P578" s="288">
        <f>'2012'!F83</f>
        <v>0</v>
      </c>
      <c r="Q578" s="288">
        <f>'2012'!G83</f>
        <v>0</v>
      </c>
      <c r="R578" s="288">
        <f>'2012'!H83</f>
        <v>0</v>
      </c>
      <c r="S578" s="288">
        <f>'2012'!I83</f>
        <v>0</v>
      </c>
      <c r="T578" s="288">
        <f>'2012'!J83</f>
        <v>0</v>
      </c>
      <c r="U578" s="288">
        <f>'2012'!K83</f>
        <v>0</v>
      </c>
      <c r="V578" s="288">
        <f>'2012'!L83</f>
        <v>0</v>
      </c>
      <c r="W578" s="288">
        <f>'2012'!M83</f>
        <v>0</v>
      </c>
      <c r="X578" s="288">
        <f>'2012'!N83</f>
        <v>0</v>
      </c>
      <c r="Y578" s="288">
        <f>'2012'!O83</f>
        <v>0</v>
      </c>
      <c r="Z578" s="288">
        <f>'2012'!P83</f>
        <v>0</v>
      </c>
      <c r="AA578" s="288">
        <f>'2012'!Q83</f>
        <v>0</v>
      </c>
      <c r="AB578" s="288">
        <f>'2012'!R83</f>
        <v>0</v>
      </c>
      <c r="AC578" s="288">
        <f>'2012'!S83</f>
        <v>0</v>
      </c>
      <c r="AD578" s="288">
        <f>'2012'!T83</f>
        <v>0</v>
      </c>
      <c r="AF578" s="288">
        <f t="shared" si="8"/>
        <v>1</v>
      </c>
    </row>
    <row r="579" spans="3:32" ht="30">
      <c r="C579" s="229" t="str">
        <f>'2012'!$B$3</f>
        <v>Georgia</v>
      </c>
      <c r="D579" s="229">
        <f>'Cover sheet'!$D$25</f>
        <v>2012</v>
      </c>
      <c r="E579" s="229">
        <f>'2012'!$B$4</f>
        <v>0</v>
      </c>
      <c r="F579" s="229">
        <f>'2012'!$B$7</f>
        <v>0</v>
      </c>
      <c r="G579" s="229">
        <f>'2012'!$B$8</f>
        <v>0</v>
      </c>
      <c r="H579" s="230">
        <f>'2012'!$B$9</f>
        <v>0</v>
      </c>
      <c r="I579" s="229">
        <f>'2012'!$B$10</f>
        <v>0</v>
      </c>
      <c r="K579" s="293" t="s">
        <v>1232</v>
      </c>
      <c r="L579" s="241" t="s">
        <v>909</v>
      </c>
      <c r="M579" s="288">
        <f>'2012'!C84</f>
        <v>0</v>
      </c>
      <c r="N579" s="288">
        <f>'2012'!D84</f>
        <v>0</v>
      </c>
      <c r="O579" s="288">
        <f>'2012'!E84</f>
        <v>0</v>
      </c>
      <c r="P579" s="288">
        <f>'2012'!F84</f>
        <v>0</v>
      </c>
      <c r="Q579" s="288">
        <f>'2012'!G84</f>
        <v>0</v>
      </c>
      <c r="R579" s="288">
        <f>'2012'!H84</f>
        <v>0</v>
      </c>
      <c r="S579" s="288">
        <f>'2012'!I84</f>
        <v>0</v>
      </c>
      <c r="T579" s="288">
        <f>'2012'!J84</f>
        <v>0</v>
      </c>
      <c r="U579" s="288">
        <f>'2012'!K84</f>
        <v>0</v>
      </c>
      <c r="V579" s="288">
        <f>'2012'!L84</f>
        <v>0</v>
      </c>
      <c r="W579" s="288">
        <f>'2012'!M84</f>
        <v>0</v>
      </c>
      <c r="X579" s="288">
        <f>'2012'!N84</f>
        <v>0</v>
      </c>
      <c r="Y579" s="288">
        <f>'2012'!O84</f>
        <v>0</v>
      </c>
      <c r="Z579" s="288">
        <f>'2012'!P84</f>
        <v>0</v>
      </c>
      <c r="AA579" s="288">
        <f>'2012'!Q84</f>
        <v>0</v>
      </c>
      <c r="AB579" s="288">
        <f>'2012'!R84</f>
        <v>0</v>
      </c>
      <c r="AC579" s="288">
        <f>'2012'!S84</f>
        <v>0</v>
      </c>
      <c r="AD579" s="288">
        <f>'2012'!T84</f>
        <v>0</v>
      </c>
      <c r="AF579" s="288">
        <f t="shared" si="8"/>
        <v>1</v>
      </c>
    </row>
    <row r="580" spans="3:32" ht="60">
      <c r="C580" s="229" t="str">
        <f>'2012'!$B$3</f>
        <v>Georgia</v>
      </c>
      <c r="D580" s="229">
        <f>'Cover sheet'!$D$25</f>
        <v>2012</v>
      </c>
      <c r="E580" s="229">
        <f>'2012'!$B$4</f>
        <v>0</v>
      </c>
      <c r="F580" s="229">
        <f>'2012'!$B$7</f>
        <v>0</v>
      </c>
      <c r="G580" s="229">
        <f>'2012'!$B$8</f>
        <v>0</v>
      </c>
      <c r="H580" s="230">
        <f>'2012'!$B$9</f>
        <v>0</v>
      </c>
      <c r="I580" s="229">
        <f>'2012'!$B$10</f>
        <v>0</v>
      </c>
      <c r="K580" s="293" t="s">
        <v>914</v>
      </c>
      <c r="L580" s="241" t="s">
        <v>910</v>
      </c>
      <c r="M580" s="288">
        <f>'2012'!C85</f>
        <v>0</v>
      </c>
      <c r="N580" s="288">
        <f>'2012'!D85</f>
        <v>0</v>
      </c>
      <c r="O580" s="288">
        <f>'2012'!E85</f>
        <v>0</v>
      </c>
      <c r="P580" s="288">
        <f>'2012'!F85</f>
        <v>0</v>
      </c>
      <c r="Q580" s="288">
        <f>'2012'!G85</f>
        <v>0</v>
      </c>
      <c r="R580" s="288">
        <f>'2012'!H85</f>
        <v>0</v>
      </c>
      <c r="S580" s="288">
        <f>'2012'!I85</f>
        <v>0</v>
      </c>
      <c r="T580" s="288">
        <f>'2012'!J85</f>
        <v>0</v>
      </c>
      <c r="U580" s="288">
        <f>'2012'!K85</f>
        <v>0</v>
      </c>
      <c r="V580" s="288">
        <f>'2012'!L85</f>
        <v>0</v>
      </c>
      <c r="W580" s="288">
        <f>'2012'!M85</f>
        <v>0</v>
      </c>
      <c r="X580" s="288">
        <f>'2012'!N85</f>
        <v>0</v>
      </c>
      <c r="Y580" s="288">
        <f>'2012'!O85</f>
        <v>0</v>
      </c>
      <c r="Z580" s="288">
        <f>'2012'!P85</f>
        <v>0</v>
      </c>
      <c r="AA580" s="288">
        <f>'2012'!Q85</f>
        <v>0</v>
      </c>
      <c r="AB580" s="288">
        <f>'2012'!R85</f>
        <v>0</v>
      </c>
      <c r="AC580" s="288">
        <f>'2012'!S85</f>
        <v>0</v>
      </c>
      <c r="AD580" s="288">
        <f>'2012'!T85</f>
        <v>0</v>
      </c>
      <c r="AF580" s="288">
        <f t="shared" si="8"/>
        <v>1</v>
      </c>
    </row>
    <row r="581" spans="3:32" ht="30">
      <c r="C581" s="229" t="str">
        <f>'2012'!$B$3</f>
        <v>Georgia</v>
      </c>
      <c r="D581" s="229">
        <f>'Cover sheet'!$D$25</f>
        <v>2012</v>
      </c>
      <c r="E581" s="229">
        <f>'2012'!$B$4</f>
        <v>0</v>
      </c>
      <c r="F581" s="229">
        <f>'2012'!$B$7</f>
        <v>0</v>
      </c>
      <c r="G581" s="229">
        <f>'2012'!$B$8</f>
        <v>0</v>
      </c>
      <c r="H581" s="230">
        <f>'2012'!$B$9</f>
        <v>0</v>
      </c>
      <c r="I581" s="229">
        <f>'2012'!$B$10</f>
        <v>0</v>
      </c>
      <c r="K581" s="293" t="s">
        <v>842</v>
      </c>
      <c r="L581" s="241" t="s">
        <v>911</v>
      </c>
      <c r="M581" s="288">
        <f>'2012'!C86</f>
        <v>0</v>
      </c>
      <c r="N581" s="288">
        <f>'2012'!D86</f>
        <v>0</v>
      </c>
      <c r="O581" s="288">
        <f>'2012'!E86</f>
        <v>0</v>
      </c>
      <c r="P581" s="288">
        <f>'2012'!F86</f>
        <v>0</v>
      </c>
      <c r="Q581" s="288">
        <f>'2012'!G86</f>
        <v>0</v>
      </c>
      <c r="R581" s="288">
        <f>'2012'!H86</f>
        <v>0</v>
      </c>
      <c r="S581" s="288">
        <f>'2012'!I86</f>
        <v>0</v>
      </c>
      <c r="T581" s="288">
        <f>'2012'!J86</f>
        <v>0</v>
      </c>
      <c r="U581" s="288">
        <f>'2012'!K86</f>
        <v>0</v>
      </c>
      <c r="V581" s="288">
        <f>'2012'!L86</f>
        <v>0</v>
      </c>
      <c r="W581" s="288">
        <f>'2012'!M86</f>
        <v>0</v>
      </c>
      <c r="X581" s="288">
        <f>'2012'!N86</f>
        <v>0</v>
      </c>
      <c r="Y581" s="288">
        <f>'2012'!O86</f>
        <v>0</v>
      </c>
      <c r="Z581" s="288">
        <f>'2012'!P86</f>
        <v>0</v>
      </c>
      <c r="AA581" s="288">
        <f>'2012'!Q86</f>
        <v>0</v>
      </c>
      <c r="AB581" s="288">
        <f>'2012'!R86</f>
        <v>0</v>
      </c>
      <c r="AC581" s="288">
        <f>'2012'!S86</f>
        <v>0</v>
      </c>
      <c r="AD581" s="288">
        <f>'2012'!T86</f>
        <v>0</v>
      </c>
      <c r="AF581" s="288">
        <f t="shared" si="8"/>
        <v>1</v>
      </c>
    </row>
    <row r="582" spans="3:32" ht="30">
      <c r="C582" s="229" t="str">
        <f>'2012'!$B$3</f>
        <v>Georgia</v>
      </c>
      <c r="D582" s="229">
        <f>'Cover sheet'!$D$25</f>
        <v>2012</v>
      </c>
      <c r="E582" s="229">
        <f>'2012'!$B$4</f>
        <v>0</v>
      </c>
      <c r="F582" s="229">
        <f>'2012'!$B$7</f>
        <v>0</v>
      </c>
      <c r="G582" s="229">
        <f>'2012'!$B$8</f>
        <v>0</v>
      </c>
      <c r="H582" s="230">
        <f>'2012'!$B$9</f>
        <v>0</v>
      </c>
      <c r="I582" s="229">
        <f>'2012'!$B$10</f>
        <v>0</v>
      </c>
      <c r="K582" s="293" t="s">
        <v>843</v>
      </c>
      <c r="L582" s="241" t="s">
        <v>912</v>
      </c>
      <c r="M582" s="288">
        <f>'2012'!C87</f>
        <v>0</v>
      </c>
      <c r="N582" s="288">
        <f>'2012'!D87</f>
        <v>0</v>
      </c>
      <c r="O582" s="288">
        <f>'2012'!E87</f>
        <v>0</v>
      </c>
      <c r="P582" s="288">
        <f>'2012'!F87</f>
        <v>0</v>
      </c>
      <c r="Q582" s="288">
        <f>'2012'!G87</f>
        <v>0</v>
      </c>
      <c r="R582" s="288">
        <f>'2012'!H87</f>
        <v>0</v>
      </c>
      <c r="S582" s="288">
        <f>'2012'!I87</f>
        <v>0</v>
      </c>
      <c r="T582" s="288">
        <f>'2012'!J87</f>
        <v>0</v>
      </c>
      <c r="U582" s="288">
        <f>'2012'!K87</f>
        <v>0</v>
      </c>
      <c r="V582" s="288">
        <f>'2012'!L87</f>
        <v>0</v>
      </c>
      <c r="W582" s="288">
        <f>'2012'!M87</f>
        <v>0</v>
      </c>
      <c r="X582" s="288">
        <f>'2012'!N87</f>
        <v>0</v>
      </c>
      <c r="Y582" s="288">
        <f>'2012'!O87</f>
        <v>0</v>
      </c>
      <c r="Z582" s="288">
        <f>'2012'!P87</f>
        <v>0</v>
      </c>
      <c r="AA582" s="288">
        <f>'2012'!Q87</f>
        <v>0</v>
      </c>
      <c r="AB582" s="288">
        <f>'2012'!R87</f>
        <v>0</v>
      </c>
      <c r="AC582" s="288">
        <f>'2012'!S87</f>
        <v>0</v>
      </c>
      <c r="AD582" s="288">
        <f>'2012'!T87</f>
        <v>0</v>
      </c>
      <c r="AF582" s="288">
        <f t="shared" si="8"/>
        <v>1</v>
      </c>
    </row>
    <row r="583" spans="3:32" ht="90">
      <c r="C583" s="229" t="str">
        <f>'2012'!$B$3</f>
        <v>Georgia</v>
      </c>
      <c r="D583" s="229">
        <f>'Cover sheet'!$D$25</f>
        <v>2012</v>
      </c>
      <c r="E583" s="229">
        <f>'2012'!$B$4</f>
        <v>0</v>
      </c>
      <c r="F583" s="229">
        <f>'2012'!$B$7</f>
        <v>0</v>
      </c>
      <c r="G583" s="229">
        <f>'2012'!$B$8</f>
        <v>0</v>
      </c>
      <c r="H583" s="230">
        <f>'2012'!$B$9</f>
        <v>0</v>
      </c>
      <c r="I583" s="229">
        <f>'2012'!$B$10</f>
        <v>0</v>
      </c>
      <c r="K583" s="298" t="s">
        <v>765</v>
      </c>
      <c r="L583" s="241">
        <v>3.8</v>
      </c>
      <c r="M583" s="288">
        <f>'2012'!C88</f>
        <v>0</v>
      </c>
      <c r="N583" s="288">
        <f>'2012'!D88</f>
        <v>0</v>
      </c>
      <c r="O583" s="288">
        <f>'2012'!E88</f>
        <v>0</v>
      </c>
      <c r="P583" s="288">
        <f>'2012'!F88</f>
        <v>0</v>
      </c>
      <c r="Q583" s="288">
        <f>'2012'!G88</f>
        <v>0</v>
      </c>
      <c r="R583" s="288">
        <f>'2012'!H88</f>
        <v>0</v>
      </c>
      <c r="S583" s="288">
        <f>'2012'!I88</f>
        <v>0</v>
      </c>
      <c r="T583" s="288">
        <f>'2012'!J88</f>
        <v>0</v>
      </c>
      <c r="U583" s="288">
        <f>'2012'!K88</f>
        <v>0</v>
      </c>
      <c r="V583" s="288">
        <f>'2012'!L88</f>
        <v>0</v>
      </c>
      <c r="W583" s="288">
        <f>'2012'!M88</f>
        <v>0</v>
      </c>
      <c r="X583" s="288">
        <f>'2012'!N88</f>
        <v>0</v>
      </c>
      <c r="Y583" s="288">
        <f>'2012'!O88</f>
        <v>0</v>
      </c>
      <c r="Z583" s="288">
        <f>'2012'!P88</f>
        <v>0</v>
      </c>
      <c r="AA583" s="288">
        <f>'2012'!Q88</f>
        <v>0</v>
      </c>
      <c r="AB583" s="288">
        <f>'2012'!R88</f>
        <v>0</v>
      </c>
      <c r="AC583" s="288">
        <f>'2012'!S88</f>
        <v>0</v>
      </c>
      <c r="AD583" s="288">
        <f>'2012'!T88</f>
        <v>0</v>
      </c>
      <c r="AF583" s="288">
        <f t="shared" ref="AF583:AF635" si="9">IF((Q583+V583+AC583)=AD583,1,0)</f>
        <v>1</v>
      </c>
    </row>
    <row r="584" spans="3:32" ht="75">
      <c r="C584" s="229" t="str">
        <f>'2012'!$B$3</f>
        <v>Georgia</v>
      </c>
      <c r="D584" s="229">
        <f>'Cover sheet'!$D$25</f>
        <v>2012</v>
      </c>
      <c r="E584" s="229">
        <f>'2012'!$B$4</f>
        <v>0</v>
      </c>
      <c r="F584" s="229">
        <f>'2012'!$B$7</f>
        <v>0</v>
      </c>
      <c r="G584" s="229">
        <f>'2012'!$B$8</f>
        <v>0</v>
      </c>
      <c r="H584" s="230">
        <f>'2012'!$B$9</f>
        <v>0</v>
      </c>
      <c r="I584" s="229">
        <f>'2012'!$B$10</f>
        <v>0</v>
      </c>
      <c r="K584" s="298" t="s">
        <v>767</v>
      </c>
      <c r="L584" s="241">
        <v>3.9</v>
      </c>
      <c r="M584" s="288">
        <f>'2012'!C89</f>
        <v>0</v>
      </c>
      <c r="N584" s="288">
        <f>'2012'!D89</f>
        <v>0</v>
      </c>
      <c r="O584" s="288">
        <f>'2012'!E89</f>
        <v>0</v>
      </c>
      <c r="P584" s="288">
        <f>'2012'!F89</f>
        <v>0</v>
      </c>
      <c r="Q584" s="288">
        <f>'2012'!G89</f>
        <v>0</v>
      </c>
      <c r="R584" s="288">
        <f>'2012'!H89</f>
        <v>0</v>
      </c>
      <c r="S584" s="288">
        <f>'2012'!I89</f>
        <v>0</v>
      </c>
      <c r="T584" s="288">
        <f>'2012'!J89</f>
        <v>0</v>
      </c>
      <c r="U584" s="288">
        <f>'2012'!K89</f>
        <v>0</v>
      </c>
      <c r="V584" s="288">
        <f>'2012'!L89</f>
        <v>0</v>
      </c>
      <c r="W584" s="288">
        <f>'2012'!M89</f>
        <v>0</v>
      </c>
      <c r="X584" s="288">
        <f>'2012'!N89</f>
        <v>0</v>
      </c>
      <c r="Y584" s="288">
        <f>'2012'!O89</f>
        <v>0</v>
      </c>
      <c r="Z584" s="288">
        <f>'2012'!P89</f>
        <v>0</v>
      </c>
      <c r="AA584" s="288">
        <f>'2012'!Q89</f>
        <v>0</v>
      </c>
      <c r="AB584" s="288">
        <f>'2012'!R89</f>
        <v>0</v>
      </c>
      <c r="AC584" s="288">
        <f>'2012'!S89</f>
        <v>0</v>
      </c>
      <c r="AD584" s="288">
        <f>'2012'!T89</f>
        <v>0</v>
      </c>
      <c r="AF584" s="288">
        <f t="shared" si="9"/>
        <v>1</v>
      </c>
    </row>
    <row r="585" spans="3:32" ht="135">
      <c r="C585" s="229" t="str">
        <f>'2012'!$B$3</f>
        <v>Georgia</v>
      </c>
      <c r="D585" s="229">
        <f>'Cover sheet'!$D$25</f>
        <v>2012</v>
      </c>
      <c r="E585" s="229">
        <f>'2012'!$B$4</f>
        <v>0</v>
      </c>
      <c r="F585" s="229">
        <f>'2012'!$B$7</f>
        <v>0</v>
      </c>
      <c r="G585" s="229">
        <f>'2012'!$B$8</f>
        <v>0</v>
      </c>
      <c r="H585" s="230">
        <f>'2012'!$B$9</f>
        <v>0</v>
      </c>
      <c r="I585" s="229">
        <f>'2012'!$B$10</f>
        <v>0</v>
      </c>
      <c r="K585" s="298" t="s">
        <v>768</v>
      </c>
      <c r="L585" s="241">
        <v>3.1</v>
      </c>
      <c r="M585" s="288">
        <f>'2012'!C90</f>
        <v>0</v>
      </c>
      <c r="N585" s="288">
        <f>'2012'!D90</f>
        <v>0</v>
      </c>
      <c r="O585" s="288">
        <f>'2012'!E90</f>
        <v>0</v>
      </c>
      <c r="P585" s="288">
        <f>'2012'!F90</f>
        <v>0</v>
      </c>
      <c r="Q585" s="288">
        <f>'2012'!G90</f>
        <v>0</v>
      </c>
      <c r="R585" s="288">
        <f>'2012'!H90</f>
        <v>0</v>
      </c>
      <c r="S585" s="288">
        <f>'2012'!I90</f>
        <v>0</v>
      </c>
      <c r="T585" s="288">
        <f>'2012'!J90</f>
        <v>0</v>
      </c>
      <c r="U585" s="288">
        <f>'2012'!K90</f>
        <v>0</v>
      </c>
      <c r="V585" s="288">
        <f>'2012'!L90</f>
        <v>0</v>
      </c>
      <c r="W585" s="288">
        <f>'2012'!M90</f>
        <v>0</v>
      </c>
      <c r="X585" s="288">
        <f>'2012'!N90</f>
        <v>0</v>
      </c>
      <c r="Y585" s="288">
        <f>'2012'!O90</f>
        <v>0</v>
      </c>
      <c r="Z585" s="288">
        <f>'2012'!P90</f>
        <v>0</v>
      </c>
      <c r="AA585" s="288">
        <f>'2012'!Q90</f>
        <v>0</v>
      </c>
      <c r="AB585" s="288">
        <f>'2012'!R90</f>
        <v>0</v>
      </c>
      <c r="AC585" s="288">
        <f>'2012'!S90</f>
        <v>0</v>
      </c>
      <c r="AD585" s="288">
        <f>'2012'!T90</f>
        <v>0</v>
      </c>
      <c r="AF585" s="288">
        <f t="shared" si="9"/>
        <v>1</v>
      </c>
    </row>
    <row r="586" spans="3:32" ht="60">
      <c r="C586" s="229" t="str">
        <f>'2012'!$B$3</f>
        <v>Georgia</v>
      </c>
      <c r="D586" s="229">
        <f>'Cover sheet'!$D$25</f>
        <v>2012</v>
      </c>
      <c r="E586" s="229">
        <f>'2012'!$B$4</f>
        <v>0</v>
      </c>
      <c r="F586" s="229">
        <f>'2012'!$B$7</f>
        <v>0</v>
      </c>
      <c r="G586" s="229">
        <f>'2012'!$B$8</f>
        <v>0</v>
      </c>
      <c r="H586" s="230">
        <f>'2012'!$B$9</f>
        <v>0</v>
      </c>
      <c r="I586" s="229">
        <f>'2012'!$B$10</f>
        <v>0</v>
      </c>
      <c r="K586" s="298" t="s">
        <v>1227</v>
      </c>
      <c r="L586" s="241">
        <v>3.11</v>
      </c>
      <c r="M586" s="288">
        <f>'2012'!C91</f>
        <v>0</v>
      </c>
      <c r="N586" s="288">
        <f>'2012'!D91</f>
        <v>0</v>
      </c>
      <c r="O586" s="288">
        <f>'2012'!E91</f>
        <v>0</v>
      </c>
      <c r="P586" s="288">
        <f>'2012'!F91</f>
        <v>0</v>
      </c>
      <c r="Q586" s="288">
        <f>'2012'!G91</f>
        <v>0</v>
      </c>
      <c r="R586" s="288">
        <f>'2012'!H91</f>
        <v>0</v>
      </c>
      <c r="S586" s="288">
        <f>'2012'!I91</f>
        <v>0</v>
      </c>
      <c r="T586" s="288">
        <f>'2012'!J91</f>
        <v>0</v>
      </c>
      <c r="U586" s="288">
        <f>'2012'!K91</f>
        <v>0</v>
      </c>
      <c r="V586" s="288">
        <f>'2012'!L91</f>
        <v>0</v>
      </c>
      <c r="W586" s="288">
        <f>'2012'!M91</f>
        <v>0</v>
      </c>
      <c r="X586" s="288">
        <f>'2012'!N91</f>
        <v>0</v>
      </c>
      <c r="Y586" s="288">
        <f>'2012'!O91</f>
        <v>0</v>
      </c>
      <c r="Z586" s="288">
        <f>'2012'!P91</f>
        <v>0</v>
      </c>
      <c r="AA586" s="288">
        <f>'2012'!Q91</f>
        <v>0</v>
      </c>
      <c r="AB586" s="288">
        <f>'2012'!R91</f>
        <v>0</v>
      </c>
      <c r="AC586" s="288">
        <f>'2012'!S91</f>
        <v>0</v>
      </c>
      <c r="AD586" s="288">
        <f>'2012'!T91</f>
        <v>0</v>
      </c>
      <c r="AF586" s="288">
        <f t="shared" si="9"/>
        <v>1</v>
      </c>
    </row>
    <row r="587" spans="3:32" ht="30">
      <c r="C587" s="229" t="str">
        <f>'2012'!$B$3</f>
        <v>Georgia</v>
      </c>
      <c r="D587" s="229">
        <f>'Cover sheet'!$D$25</f>
        <v>2012</v>
      </c>
      <c r="E587" s="229">
        <f>'2012'!$B$4</f>
        <v>0</v>
      </c>
      <c r="F587" s="229">
        <f>'2012'!$B$7</f>
        <v>0</v>
      </c>
      <c r="G587" s="229">
        <f>'2012'!$B$8</f>
        <v>0</v>
      </c>
      <c r="H587" s="230">
        <f>'2012'!$B$9</f>
        <v>0</v>
      </c>
      <c r="I587" s="229">
        <f>'2012'!$B$10</f>
        <v>0</v>
      </c>
      <c r="K587" s="293" t="s">
        <v>916</v>
      </c>
      <c r="L587" s="241" t="s">
        <v>915</v>
      </c>
      <c r="M587" s="288">
        <f>'2012'!C92</f>
        <v>0</v>
      </c>
      <c r="N587" s="288">
        <f>'2012'!D92</f>
        <v>0</v>
      </c>
      <c r="O587" s="288">
        <f>'2012'!E92</f>
        <v>0</v>
      </c>
      <c r="P587" s="288">
        <f>'2012'!F92</f>
        <v>0</v>
      </c>
      <c r="Q587" s="288">
        <f>'2012'!G92</f>
        <v>0</v>
      </c>
      <c r="R587" s="288">
        <f>'2012'!H92</f>
        <v>0</v>
      </c>
      <c r="S587" s="288">
        <f>'2012'!I92</f>
        <v>0</v>
      </c>
      <c r="T587" s="288">
        <f>'2012'!J92</f>
        <v>0</v>
      </c>
      <c r="U587" s="288">
        <f>'2012'!K92</f>
        <v>0</v>
      </c>
      <c r="V587" s="288">
        <f>'2012'!L92</f>
        <v>0</v>
      </c>
      <c r="W587" s="288">
        <f>'2012'!M92</f>
        <v>0</v>
      </c>
      <c r="X587" s="288">
        <f>'2012'!N92</f>
        <v>0</v>
      </c>
      <c r="Y587" s="288">
        <f>'2012'!O92</f>
        <v>0</v>
      </c>
      <c r="Z587" s="288">
        <f>'2012'!P92</f>
        <v>0</v>
      </c>
      <c r="AA587" s="288">
        <f>'2012'!Q92</f>
        <v>0</v>
      </c>
      <c r="AB587" s="288">
        <f>'2012'!R92</f>
        <v>0</v>
      </c>
      <c r="AC587" s="288">
        <f>'2012'!S92</f>
        <v>0</v>
      </c>
      <c r="AD587" s="288">
        <f>'2012'!T92</f>
        <v>0</v>
      </c>
      <c r="AF587" s="288">
        <f t="shared" si="9"/>
        <v>1</v>
      </c>
    </row>
    <row r="588" spans="3:32" ht="75">
      <c r="C588" s="229" t="str">
        <f>'2012'!$B$3</f>
        <v>Georgia</v>
      </c>
      <c r="D588" s="229">
        <f>'Cover sheet'!$D$25</f>
        <v>2012</v>
      </c>
      <c r="E588" s="229">
        <f>'2012'!$B$4</f>
        <v>0</v>
      </c>
      <c r="F588" s="229">
        <f>'2012'!$B$7</f>
        <v>0</v>
      </c>
      <c r="G588" s="229">
        <f>'2012'!$B$8</f>
        <v>0</v>
      </c>
      <c r="H588" s="230">
        <f>'2012'!$B$9</f>
        <v>0</v>
      </c>
      <c r="I588" s="229">
        <f>'2012'!$B$10</f>
        <v>0</v>
      </c>
      <c r="K588" s="298" t="s">
        <v>776</v>
      </c>
      <c r="L588" s="241">
        <v>3.12</v>
      </c>
      <c r="M588" s="288">
        <f>'2012'!C93</f>
        <v>0</v>
      </c>
      <c r="N588" s="288">
        <f>'2012'!D93</f>
        <v>0</v>
      </c>
      <c r="O588" s="288">
        <f>'2012'!E93</f>
        <v>0</v>
      </c>
      <c r="P588" s="288">
        <f>'2012'!F93</f>
        <v>0</v>
      </c>
      <c r="Q588" s="288">
        <f>'2012'!G93</f>
        <v>0</v>
      </c>
      <c r="R588" s="288">
        <f>'2012'!H93</f>
        <v>0</v>
      </c>
      <c r="S588" s="288">
        <f>'2012'!I93</f>
        <v>0</v>
      </c>
      <c r="T588" s="288">
        <f>'2012'!J93</f>
        <v>0</v>
      </c>
      <c r="U588" s="288">
        <f>'2012'!K93</f>
        <v>0</v>
      </c>
      <c r="V588" s="288">
        <f>'2012'!L93</f>
        <v>0</v>
      </c>
      <c r="W588" s="288">
        <f>'2012'!M93</f>
        <v>0</v>
      </c>
      <c r="X588" s="288">
        <f>'2012'!N93</f>
        <v>0</v>
      </c>
      <c r="Y588" s="288">
        <f>'2012'!O93</f>
        <v>0</v>
      </c>
      <c r="Z588" s="288">
        <f>'2012'!P93</f>
        <v>0</v>
      </c>
      <c r="AA588" s="288">
        <f>'2012'!Q93</f>
        <v>0</v>
      </c>
      <c r="AB588" s="288">
        <f>'2012'!R93</f>
        <v>0</v>
      </c>
      <c r="AC588" s="288">
        <f>'2012'!S93</f>
        <v>0</v>
      </c>
      <c r="AD588" s="288">
        <f>'2012'!T93</f>
        <v>0</v>
      </c>
      <c r="AF588" s="288">
        <f t="shared" si="9"/>
        <v>1</v>
      </c>
    </row>
    <row r="589" spans="3:32" ht="30">
      <c r="C589" s="229" t="str">
        <f>'2012'!$B$3</f>
        <v>Georgia</v>
      </c>
      <c r="D589" s="229">
        <f>'Cover sheet'!$D$25</f>
        <v>2012</v>
      </c>
      <c r="E589" s="229">
        <f>'2012'!$B$4</f>
        <v>0</v>
      </c>
      <c r="F589" s="229">
        <f>'2012'!$B$7</f>
        <v>0</v>
      </c>
      <c r="G589" s="229">
        <f>'2012'!$B$8</f>
        <v>0</v>
      </c>
      <c r="H589" s="230">
        <f>'2012'!$B$9</f>
        <v>0</v>
      </c>
      <c r="I589" s="229">
        <f>'2012'!$B$10</f>
        <v>0</v>
      </c>
      <c r="K589" s="298" t="s">
        <v>779</v>
      </c>
      <c r="L589" s="241">
        <v>3.13</v>
      </c>
      <c r="M589" s="288">
        <f>'2012'!C94</f>
        <v>0</v>
      </c>
      <c r="N589" s="288">
        <f>'2012'!D94</f>
        <v>0</v>
      </c>
      <c r="O589" s="288">
        <f>'2012'!E94</f>
        <v>0</v>
      </c>
      <c r="P589" s="288">
        <f>'2012'!F94</f>
        <v>0</v>
      </c>
      <c r="Q589" s="288">
        <f>'2012'!G94</f>
        <v>0</v>
      </c>
      <c r="R589" s="288">
        <f>'2012'!H94</f>
        <v>0</v>
      </c>
      <c r="S589" s="288">
        <f>'2012'!I94</f>
        <v>0</v>
      </c>
      <c r="T589" s="288">
        <f>'2012'!J94</f>
        <v>0</v>
      </c>
      <c r="U589" s="288">
        <f>'2012'!K94</f>
        <v>0</v>
      </c>
      <c r="V589" s="288">
        <f>'2012'!L94</f>
        <v>0</v>
      </c>
      <c r="W589" s="288">
        <f>'2012'!M94</f>
        <v>0</v>
      </c>
      <c r="X589" s="288">
        <f>'2012'!N94</f>
        <v>0</v>
      </c>
      <c r="Y589" s="288">
        <f>'2012'!O94</f>
        <v>0</v>
      </c>
      <c r="Z589" s="288">
        <f>'2012'!P94</f>
        <v>0</v>
      </c>
      <c r="AA589" s="288">
        <f>'2012'!Q94</f>
        <v>0</v>
      </c>
      <c r="AB589" s="288">
        <f>'2012'!R94</f>
        <v>0</v>
      </c>
      <c r="AC589" s="288">
        <f>'2012'!S94</f>
        <v>0</v>
      </c>
      <c r="AD589" s="288">
        <f>'2012'!T94</f>
        <v>0</v>
      </c>
      <c r="AF589" s="288">
        <f t="shared" si="9"/>
        <v>1</v>
      </c>
    </row>
    <row r="590" spans="3:32">
      <c r="C590" s="229" t="str">
        <f>'2012'!$B$3</f>
        <v>Georgia</v>
      </c>
      <c r="D590" s="229">
        <f>'Cover sheet'!$D$25</f>
        <v>2012</v>
      </c>
      <c r="E590" s="229">
        <f>'2012'!$B$4</f>
        <v>0</v>
      </c>
      <c r="F590" s="229">
        <f>'2012'!$B$7</f>
        <v>0</v>
      </c>
      <c r="G590" s="229">
        <f>'2012'!$B$8</f>
        <v>0</v>
      </c>
      <c r="H590" s="230">
        <f>'2012'!$B$9</f>
        <v>0</v>
      </c>
      <c r="I590" s="229">
        <f>'2012'!$B$10</f>
        <v>0</v>
      </c>
      <c r="K590" s="298" t="s">
        <v>781</v>
      </c>
      <c r="L590" s="241">
        <v>3.14</v>
      </c>
      <c r="M590" s="288">
        <f>'2012'!C95</f>
        <v>0</v>
      </c>
      <c r="N590" s="288">
        <f>'2012'!D95</f>
        <v>0</v>
      </c>
      <c r="O590" s="288">
        <f>'2012'!E95</f>
        <v>0</v>
      </c>
      <c r="P590" s="288">
        <f>'2012'!F95</f>
        <v>0</v>
      </c>
      <c r="Q590" s="288">
        <f>'2012'!G95</f>
        <v>0</v>
      </c>
      <c r="R590" s="288">
        <f>'2012'!H95</f>
        <v>0</v>
      </c>
      <c r="S590" s="288">
        <f>'2012'!I95</f>
        <v>0</v>
      </c>
      <c r="T590" s="288">
        <f>'2012'!J95</f>
        <v>0</v>
      </c>
      <c r="U590" s="288">
        <f>'2012'!K95</f>
        <v>0</v>
      </c>
      <c r="V590" s="288">
        <f>'2012'!L95</f>
        <v>0</v>
      </c>
      <c r="W590" s="288">
        <f>'2012'!M95</f>
        <v>0</v>
      </c>
      <c r="X590" s="288">
        <f>'2012'!N95</f>
        <v>0</v>
      </c>
      <c r="Y590" s="288">
        <f>'2012'!O95</f>
        <v>0</v>
      </c>
      <c r="Z590" s="288">
        <f>'2012'!P95</f>
        <v>0</v>
      </c>
      <c r="AA590" s="288">
        <f>'2012'!Q95</f>
        <v>0</v>
      </c>
      <c r="AB590" s="288">
        <f>'2012'!R95</f>
        <v>0</v>
      </c>
      <c r="AC590" s="288">
        <f>'2012'!S95</f>
        <v>0</v>
      </c>
      <c r="AD590" s="288">
        <f>'2012'!T95</f>
        <v>0</v>
      </c>
      <c r="AF590" s="288">
        <f t="shared" si="9"/>
        <v>1</v>
      </c>
    </row>
    <row r="591" spans="3:32" ht="30">
      <c r="C591" s="229" t="str">
        <f>'2012'!$B$3</f>
        <v>Georgia</v>
      </c>
      <c r="D591" s="229">
        <f>'Cover sheet'!$D$25</f>
        <v>2012</v>
      </c>
      <c r="E591" s="229">
        <f>'2012'!$B$4</f>
        <v>0</v>
      </c>
      <c r="F591" s="229">
        <f>'2012'!$B$7</f>
        <v>0</v>
      </c>
      <c r="G591" s="229">
        <f>'2012'!$B$8</f>
        <v>0</v>
      </c>
      <c r="H591" s="230">
        <f>'2012'!$B$9</f>
        <v>0</v>
      </c>
      <c r="I591" s="229">
        <f>'2012'!$B$10</f>
        <v>0</v>
      </c>
      <c r="K591" s="298" t="s">
        <v>783</v>
      </c>
      <c r="L591" s="241">
        <v>3.15</v>
      </c>
      <c r="M591" s="288">
        <f>'2012'!C96</f>
        <v>0</v>
      </c>
      <c r="N591" s="288">
        <f>'2012'!D96</f>
        <v>0</v>
      </c>
      <c r="O591" s="288">
        <f>'2012'!E96</f>
        <v>0</v>
      </c>
      <c r="P591" s="288">
        <f>'2012'!F96</f>
        <v>0</v>
      </c>
      <c r="Q591" s="288">
        <f>'2012'!G96</f>
        <v>0</v>
      </c>
      <c r="R591" s="288">
        <f>'2012'!H96</f>
        <v>0</v>
      </c>
      <c r="S591" s="288">
        <f>'2012'!I96</f>
        <v>0</v>
      </c>
      <c r="T591" s="288">
        <f>'2012'!J96</f>
        <v>0</v>
      </c>
      <c r="U591" s="288">
        <f>'2012'!K96</f>
        <v>0</v>
      </c>
      <c r="V591" s="288">
        <f>'2012'!L96</f>
        <v>0</v>
      </c>
      <c r="W591" s="288">
        <f>'2012'!M96</f>
        <v>0</v>
      </c>
      <c r="X591" s="288">
        <f>'2012'!N96</f>
        <v>0</v>
      </c>
      <c r="Y591" s="288">
        <f>'2012'!O96</f>
        <v>0</v>
      </c>
      <c r="Z591" s="288">
        <f>'2012'!P96</f>
        <v>0</v>
      </c>
      <c r="AA591" s="288">
        <f>'2012'!Q96</f>
        <v>0</v>
      </c>
      <c r="AB591" s="288">
        <f>'2012'!R96</f>
        <v>0</v>
      </c>
      <c r="AC591" s="288">
        <f>'2012'!S96</f>
        <v>0</v>
      </c>
      <c r="AD591" s="288">
        <f>'2012'!T96</f>
        <v>0</v>
      </c>
      <c r="AF591" s="288">
        <f t="shared" si="9"/>
        <v>1</v>
      </c>
    </row>
    <row r="592" spans="3:32">
      <c r="C592" s="229" t="str">
        <f>'2012'!$B$3</f>
        <v>Georgia</v>
      </c>
      <c r="D592" s="229">
        <f>'Cover sheet'!$D$25</f>
        <v>2012</v>
      </c>
      <c r="E592" s="229">
        <f>'2012'!$B$4</f>
        <v>0</v>
      </c>
      <c r="F592" s="229">
        <f>'2012'!$B$7</f>
        <v>0</v>
      </c>
      <c r="G592" s="229">
        <f>'2012'!$B$8</f>
        <v>0</v>
      </c>
      <c r="H592" s="230">
        <f>'2012'!$B$9</f>
        <v>0</v>
      </c>
      <c r="I592" s="229">
        <f>'2012'!$B$10</f>
        <v>0</v>
      </c>
      <c r="K592" s="293"/>
      <c r="L592" s="241">
        <v>0</v>
      </c>
      <c r="M592" s="288">
        <f>'2012'!C97</f>
        <v>0</v>
      </c>
      <c r="N592" s="288">
        <f>'2012'!D97</f>
        <v>0</v>
      </c>
      <c r="O592" s="288">
        <f>'2012'!E97</f>
        <v>0</v>
      </c>
      <c r="P592" s="288">
        <f>'2012'!F97</f>
        <v>0</v>
      </c>
      <c r="Q592" s="288">
        <f>'2012'!G97</f>
        <v>0</v>
      </c>
      <c r="R592" s="288">
        <f>'2012'!H97</f>
        <v>0</v>
      </c>
      <c r="S592" s="288">
        <f>'2012'!I97</f>
        <v>0</v>
      </c>
      <c r="T592" s="288">
        <f>'2012'!J97</f>
        <v>0</v>
      </c>
      <c r="U592" s="288">
        <f>'2012'!K97</f>
        <v>0</v>
      </c>
      <c r="V592" s="288">
        <f>'2012'!L97</f>
        <v>0</v>
      </c>
      <c r="W592" s="288">
        <f>'2012'!M97</f>
        <v>0</v>
      </c>
      <c r="X592" s="288">
        <f>'2012'!N97</f>
        <v>0</v>
      </c>
      <c r="Y592" s="288">
        <f>'2012'!O97</f>
        <v>0</v>
      </c>
      <c r="Z592" s="288">
        <f>'2012'!P97</f>
        <v>0</v>
      </c>
      <c r="AA592" s="288">
        <f>'2012'!Q97</f>
        <v>0</v>
      </c>
      <c r="AB592" s="288">
        <f>'2012'!R97</f>
        <v>0</v>
      </c>
      <c r="AC592" s="288">
        <f>'2012'!S97</f>
        <v>0</v>
      </c>
      <c r="AD592" s="288">
        <f>'2012'!T97</f>
        <v>0</v>
      </c>
      <c r="AF592" s="288">
        <f t="shared" si="9"/>
        <v>1</v>
      </c>
    </row>
    <row r="593" spans="3:32" ht="30">
      <c r="C593" s="229" t="str">
        <f>'2012'!$B$3</f>
        <v>Georgia</v>
      </c>
      <c r="D593" s="229">
        <f>'Cover sheet'!$D$25</f>
        <v>2012</v>
      </c>
      <c r="E593" s="229">
        <f>'2012'!$B$4</f>
        <v>0</v>
      </c>
      <c r="F593" s="229">
        <f>'2012'!$B$7</f>
        <v>0</v>
      </c>
      <c r="G593" s="229">
        <f>'2012'!$B$8</f>
        <v>0</v>
      </c>
      <c r="H593" s="230">
        <f>'2012'!$B$9</f>
        <v>0</v>
      </c>
      <c r="I593" s="229">
        <f>'2012'!$B$10</f>
        <v>0</v>
      </c>
      <c r="K593" s="297" t="s">
        <v>790</v>
      </c>
      <c r="L593" s="241">
        <v>4</v>
      </c>
      <c r="M593" s="288">
        <f>'2012'!C98</f>
        <v>0</v>
      </c>
      <c r="N593" s="288">
        <f>'2012'!D98</f>
        <v>0</v>
      </c>
      <c r="O593" s="288">
        <f>'2012'!E98</f>
        <v>0</v>
      </c>
      <c r="P593" s="288">
        <f>'2012'!F98</f>
        <v>0</v>
      </c>
      <c r="Q593" s="288">
        <f>'2012'!G98</f>
        <v>0</v>
      </c>
      <c r="R593" s="288">
        <f>'2012'!H98</f>
        <v>0</v>
      </c>
      <c r="S593" s="288">
        <f>'2012'!I98</f>
        <v>0</v>
      </c>
      <c r="T593" s="288">
        <f>'2012'!J98</f>
        <v>0</v>
      </c>
      <c r="U593" s="288">
        <f>'2012'!K98</f>
        <v>0</v>
      </c>
      <c r="V593" s="288">
        <f>'2012'!L98</f>
        <v>0</v>
      </c>
      <c r="W593" s="288">
        <f>'2012'!M98</f>
        <v>0</v>
      </c>
      <c r="X593" s="288">
        <f>'2012'!N98</f>
        <v>0</v>
      </c>
      <c r="Y593" s="288">
        <f>'2012'!O98</f>
        <v>0</v>
      </c>
      <c r="Z593" s="288">
        <f>'2012'!P98</f>
        <v>0</v>
      </c>
      <c r="AA593" s="288">
        <f>'2012'!Q98</f>
        <v>0</v>
      </c>
      <c r="AB593" s="288">
        <f>'2012'!R98</f>
        <v>0</v>
      </c>
      <c r="AC593" s="288">
        <f>'2012'!S98</f>
        <v>0</v>
      </c>
      <c r="AD593" s="288">
        <f>'2012'!T98</f>
        <v>0</v>
      </c>
      <c r="AF593" s="288">
        <f t="shared" si="9"/>
        <v>1</v>
      </c>
    </row>
    <row r="594" spans="3:32">
      <c r="C594" s="229" t="str">
        <f>'2012'!$B$3</f>
        <v>Georgia</v>
      </c>
      <c r="D594" s="229">
        <f>'Cover sheet'!$D$25</f>
        <v>2012</v>
      </c>
      <c r="E594" s="229">
        <f>'2012'!$B$4</f>
        <v>0</v>
      </c>
      <c r="F594" s="229">
        <f>'2012'!$B$7</f>
        <v>0</v>
      </c>
      <c r="G594" s="229">
        <f>'2012'!$B$8</f>
        <v>0</v>
      </c>
      <c r="H594" s="230">
        <f>'2012'!$B$9</f>
        <v>0</v>
      </c>
      <c r="I594" s="229">
        <f>'2012'!$B$10</f>
        <v>0</v>
      </c>
      <c r="K594" s="293"/>
      <c r="L594" s="241">
        <v>0</v>
      </c>
      <c r="M594" s="288">
        <f>'2012'!C99</f>
        <v>0</v>
      </c>
      <c r="N594" s="288">
        <f>'2012'!D99</f>
        <v>0</v>
      </c>
      <c r="O594" s="288">
        <f>'2012'!E99</f>
        <v>0</v>
      </c>
      <c r="P594" s="288">
        <f>'2012'!F99</f>
        <v>0</v>
      </c>
      <c r="Q594" s="288">
        <f>'2012'!G99</f>
        <v>0</v>
      </c>
      <c r="R594" s="288">
        <f>'2012'!H99</f>
        <v>0</v>
      </c>
      <c r="S594" s="288">
        <f>'2012'!I99</f>
        <v>0</v>
      </c>
      <c r="T594" s="288">
        <f>'2012'!J99</f>
        <v>0</v>
      </c>
      <c r="U594" s="288">
        <f>'2012'!K99</f>
        <v>0</v>
      </c>
      <c r="V594" s="288">
        <f>'2012'!L99</f>
        <v>0</v>
      </c>
      <c r="W594" s="288">
        <f>'2012'!M99</f>
        <v>0</v>
      </c>
      <c r="X594" s="288">
        <f>'2012'!N99</f>
        <v>0</v>
      </c>
      <c r="Y594" s="288">
        <f>'2012'!O99</f>
        <v>0</v>
      </c>
      <c r="Z594" s="288">
        <f>'2012'!P99</f>
        <v>0</v>
      </c>
      <c r="AA594" s="288">
        <f>'2012'!Q99</f>
        <v>0</v>
      </c>
      <c r="AB594" s="288">
        <f>'2012'!R99</f>
        <v>0</v>
      </c>
      <c r="AC594" s="288">
        <f>'2012'!S99</f>
        <v>0</v>
      </c>
      <c r="AD594" s="288">
        <f>'2012'!T99</f>
        <v>0</v>
      </c>
      <c r="AF594" s="288">
        <f t="shared" si="9"/>
        <v>1</v>
      </c>
    </row>
    <row r="595" spans="3:32" ht="45">
      <c r="C595" s="229" t="str">
        <f>'2012'!$B$3</f>
        <v>Georgia</v>
      </c>
      <c r="D595" s="229">
        <f>'Cover sheet'!$D$25</f>
        <v>2012</v>
      </c>
      <c r="E595" s="229">
        <f>'2012'!$B$4</f>
        <v>0</v>
      </c>
      <c r="F595" s="229">
        <f>'2012'!$B$7</f>
        <v>0</v>
      </c>
      <c r="G595" s="229">
        <f>'2012'!$B$8</f>
        <v>0</v>
      </c>
      <c r="H595" s="230">
        <f>'2012'!$B$9</f>
        <v>0</v>
      </c>
      <c r="I595" s="229">
        <f>'2012'!$B$10</f>
        <v>0</v>
      </c>
      <c r="K595" s="297" t="s">
        <v>793</v>
      </c>
      <c r="L595" s="241">
        <v>5</v>
      </c>
      <c r="M595" s="288">
        <f>'2012'!C100</f>
        <v>0</v>
      </c>
      <c r="N595" s="288">
        <f>'2012'!D100</f>
        <v>0</v>
      </c>
      <c r="O595" s="288">
        <f>'2012'!E100</f>
        <v>0</v>
      </c>
      <c r="P595" s="288">
        <f>'2012'!F100</f>
        <v>0</v>
      </c>
      <c r="Q595" s="288">
        <f>'2012'!G100</f>
        <v>0</v>
      </c>
      <c r="R595" s="288">
        <f>'2012'!H100</f>
        <v>0</v>
      </c>
      <c r="S595" s="288">
        <f>'2012'!I100</f>
        <v>0</v>
      </c>
      <c r="T595" s="288">
        <f>'2012'!J100</f>
        <v>0</v>
      </c>
      <c r="U595" s="288">
        <f>'2012'!K100</f>
        <v>0</v>
      </c>
      <c r="V595" s="288">
        <f>'2012'!L100</f>
        <v>0</v>
      </c>
      <c r="W595" s="288">
        <f>'2012'!M100</f>
        <v>0</v>
      </c>
      <c r="X595" s="288">
        <f>'2012'!N100</f>
        <v>0</v>
      </c>
      <c r="Y595" s="288">
        <f>'2012'!O100</f>
        <v>0</v>
      </c>
      <c r="Z595" s="288">
        <f>'2012'!P100</f>
        <v>0</v>
      </c>
      <c r="AA595" s="288">
        <f>'2012'!Q100</f>
        <v>0</v>
      </c>
      <c r="AB595" s="288">
        <f>'2012'!R100</f>
        <v>0</v>
      </c>
      <c r="AC595" s="288">
        <f>'2012'!S100</f>
        <v>0</v>
      </c>
      <c r="AD595" s="288">
        <f>'2012'!T100</f>
        <v>0</v>
      </c>
      <c r="AF595" s="288">
        <f t="shared" si="9"/>
        <v>1</v>
      </c>
    </row>
    <row r="596" spans="3:32">
      <c r="C596" s="229" t="str">
        <f>'2012'!$B$3</f>
        <v>Georgia</v>
      </c>
      <c r="D596" s="229">
        <f>'Cover sheet'!$D$25</f>
        <v>2012</v>
      </c>
      <c r="E596" s="229">
        <f>'2012'!$B$4</f>
        <v>0</v>
      </c>
      <c r="F596" s="229">
        <f>'2012'!$B$7</f>
        <v>0</v>
      </c>
      <c r="G596" s="229">
        <f>'2012'!$B$8</f>
        <v>0</v>
      </c>
      <c r="H596" s="230">
        <f>'2012'!$B$9</f>
        <v>0</v>
      </c>
      <c r="I596" s="229">
        <f>'2012'!$B$10</f>
        <v>0</v>
      </c>
      <c r="K596" s="293"/>
      <c r="L596" s="241">
        <v>0</v>
      </c>
      <c r="M596" s="288">
        <f>'2012'!C101</f>
        <v>0</v>
      </c>
      <c r="N596" s="288">
        <f>'2012'!D101</f>
        <v>0</v>
      </c>
      <c r="O596" s="288">
        <f>'2012'!E101</f>
        <v>0</v>
      </c>
      <c r="P596" s="288">
        <f>'2012'!F101</f>
        <v>0</v>
      </c>
      <c r="Q596" s="288">
        <f>'2012'!G101</f>
        <v>0</v>
      </c>
      <c r="R596" s="288">
        <f>'2012'!H101</f>
        <v>0</v>
      </c>
      <c r="S596" s="288">
        <f>'2012'!I101</f>
        <v>0</v>
      </c>
      <c r="T596" s="288">
        <f>'2012'!J101</f>
        <v>0</v>
      </c>
      <c r="U596" s="288">
        <f>'2012'!K101</f>
        <v>0</v>
      </c>
      <c r="V596" s="288">
        <f>'2012'!L101</f>
        <v>0</v>
      </c>
      <c r="W596" s="288">
        <f>'2012'!M101</f>
        <v>0</v>
      </c>
      <c r="X596" s="288">
        <f>'2012'!N101</f>
        <v>0</v>
      </c>
      <c r="Y596" s="288">
        <f>'2012'!O101</f>
        <v>0</v>
      </c>
      <c r="Z596" s="288">
        <f>'2012'!P101</f>
        <v>0</v>
      </c>
      <c r="AA596" s="288">
        <f>'2012'!Q101</f>
        <v>0</v>
      </c>
      <c r="AB596" s="288">
        <f>'2012'!R101</f>
        <v>0</v>
      </c>
      <c r="AC596" s="288">
        <f>'2012'!S101</f>
        <v>0</v>
      </c>
      <c r="AD596" s="288">
        <f>'2012'!T101</f>
        <v>0</v>
      </c>
      <c r="AF596" s="288">
        <f t="shared" si="9"/>
        <v>1</v>
      </c>
    </row>
    <row r="597" spans="3:32">
      <c r="C597" s="229" t="str">
        <f>'2012'!$B$3</f>
        <v>Georgia</v>
      </c>
      <c r="D597" s="229">
        <f>'Cover sheet'!$D$25</f>
        <v>2012</v>
      </c>
      <c r="E597" s="229">
        <f>'2012'!$B$4</f>
        <v>0</v>
      </c>
      <c r="F597" s="229">
        <f>'2012'!$B$7</f>
        <v>0</v>
      </c>
      <c r="G597" s="229">
        <f>'2012'!$B$8</f>
        <v>0</v>
      </c>
      <c r="H597" s="230">
        <f>'2012'!$B$9</f>
        <v>0</v>
      </c>
      <c r="I597" s="229">
        <f>'2012'!$B$10</f>
        <v>0</v>
      </c>
      <c r="K597" s="297" t="s">
        <v>795</v>
      </c>
      <c r="L597" s="241">
        <v>6</v>
      </c>
      <c r="M597" s="288">
        <f>'2012'!C102</f>
        <v>0</v>
      </c>
      <c r="N597" s="288">
        <f>'2012'!D102</f>
        <v>0</v>
      </c>
      <c r="O597" s="288">
        <f>'2012'!E102</f>
        <v>0</v>
      </c>
      <c r="P597" s="288">
        <f>'2012'!F102</f>
        <v>0</v>
      </c>
      <c r="Q597" s="288">
        <f>'2012'!G102</f>
        <v>0</v>
      </c>
      <c r="R597" s="288">
        <f>'2012'!H102</f>
        <v>0</v>
      </c>
      <c r="S597" s="288">
        <f>'2012'!I102</f>
        <v>0</v>
      </c>
      <c r="T597" s="288">
        <f>'2012'!J102</f>
        <v>0</v>
      </c>
      <c r="U597" s="288">
        <f>'2012'!K102</f>
        <v>0</v>
      </c>
      <c r="V597" s="288">
        <f>'2012'!L102</f>
        <v>0</v>
      </c>
      <c r="W597" s="288">
        <f>'2012'!M102</f>
        <v>0</v>
      </c>
      <c r="X597" s="288">
        <f>'2012'!N102</f>
        <v>0</v>
      </c>
      <c r="Y597" s="288">
        <f>'2012'!O102</f>
        <v>0</v>
      </c>
      <c r="Z597" s="288">
        <f>'2012'!P102</f>
        <v>0</v>
      </c>
      <c r="AA597" s="288">
        <f>'2012'!Q102</f>
        <v>0</v>
      </c>
      <c r="AB597" s="288">
        <f>'2012'!R102</f>
        <v>0</v>
      </c>
      <c r="AC597" s="288">
        <f>'2012'!S102</f>
        <v>0</v>
      </c>
      <c r="AD597" s="288">
        <f>'2012'!T102</f>
        <v>0</v>
      </c>
      <c r="AF597" s="288">
        <f t="shared" si="9"/>
        <v>1</v>
      </c>
    </row>
    <row r="598" spans="3:32">
      <c r="C598" s="229" t="str">
        <f>'2012'!$B$3</f>
        <v>Georgia</v>
      </c>
      <c r="D598" s="229">
        <f>'Cover sheet'!$D$25</f>
        <v>2012</v>
      </c>
      <c r="E598" s="229">
        <f>'2012'!$B$4</f>
        <v>0</v>
      </c>
      <c r="F598" s="229">
        <f>'2012'!$B$7</f>
        <v>0</v>
      </c>
      <c r="G598" s="229">
        <f>'2012'!$B$8</f>
        <v>0</v>
      </c>
      <c r="H598" s="230">
        <f>'2012'!$B$9</f>
        <v>0</v>
      </c>
      <c r="I598" s="229">
        <f>'2012'!$B$10</f>
        <v>0</v>
      </c>
      <c r="K598" s="297"/>
      <c r="L598" s="241">
        <v>0</v>
      </c>
      <c r="M598" s="288">
        <f>'2012'!C103</f>
        <v>0</v>
      </c>
      <c r="N598" s="288">
        <f>'2012'!D103</f>
        <v>0</v>
      </c>
      <c r="O598" s="288">
        <f>'2012'!E103</f>
        <v>0</v>
      </c>
      <c r="P598" s="288">
        <f>'2012'!F103</f>
        <v>0</v>
      </c>
      <c r="Q598" s="288">
        <f>'2012'!G103</f>
        <v>0</v>
      </c>
      <c r="R598" s="288">
        <f>'2012'!H103</f>
        <v>0</v>
      </c>
      <c r="S598" s="288">
        <f>'2012'!I103</f>
        <v>0</v>
      </c>
      <c r="T598" s="288">
        <f>'2012'!J103</f>
        <v>0</v>
      </c>
      <c r="U598" s="288">
        <f>'2012'!K103</f>
        <v>0</v>
      </c>
      <c r="V598" s="288">
        <f>'2012'!L103</f>
        <v>0</v>
      </c>
      <c r="W598" s="288">
        <f>'2012'!M103</f>
        <v>0</v>
      </c>
      <c r="X598" s="288">
        <f>'2012'!N103</f>
        <v>0</v>
      </c>
      <c r="Y598" s="288">
        <f>'2012'!O103</f>
        <v>0</v>
      </c>
      <c r="Z598" s="288">
        <f>'2012'!P103</f>
        <v>0</v>
      </c>
      <c r="AA598" s="288">
        <f>'2012'!Q103</f>
        <v>0</v>
      </c>
      <c r="AB598" s="288">
        <f>'2012'!R103</f>
        <v>0</v>
      </c>
      <c r="AC598" s="288">
        <f>'2012'!S103</f>
        <v>0</v>
      </c>
      <c r="AD598" s="288">
        <f>'2012'!T103</f>
        <v>0</v>
      </c>
      <c r="AF598" s="288">
        <f t="shared" si="9"/>
        <v>1</v>
      </c>
    </row>
    <row r="599" spans="3:32" ht="30">
      <c r="C599" s="229" t="str">
        <f>'2012'!$B$3</f>
        <v>Georgia</v>
      </c>
      <c r="D599" s="229">
        <f>'Cover sheet'!$D$25</f>
        <v>2012</v>
      </c>
      <c r="E599" s="229">
        <f>'2012'!$B$4</f>
        <v>0</v>
      </c>
      <c r="F599" s="229">
        <f>'2012'!$B$7</f>
        <v>0</v>
      </c>
      <c r="G599" s="229">
        <f>'2012'!$B$8</f>
        <v>0</v>
      </c>
      <c r="H599" s="230">
        <f>'2012'!$B$9</f>
        <v>0</v>
      </c>
      <c r="I599" s="229">
        <f>'2012'!$B$10</f>
        <v>0</v>
      </c>
      <c r="K599" s="297" t="s">
        <v>798</v>
      </c>
      <c r="L599" s="241">
        <v>7</v>
      </c>
      <c r="M599" s="288">
        <f>'2012'!C104</f>
        <v>0</v>
      </c>
      <c r="N599" s="288">
        <f>'2012'!D104</f>
        <v>0</v>
      </c>
      <c r="O599" s="288">
        <f>'2012'!E104</f>
        <v>0</v>
      </c>
      <c r="P599" s="288">
        <f>'2012'!F104</f>
        <v>0</v>
      </c>
      <c r="Q599" s="288">
        <f>'2012'!G104</f>
        <v>0</v>
      </c>
      <c r="R599" s="288">
        <f>'2012'!H104</f>
        <v>0</v>
      </c>
      <c r="S599" s="288">
        <f>'2012'!I104</f>
        <v>0</v>
      </c>
      <c r="T599" s="288">
        <f>'2012'!J104</f>
        <v>0</v>
      </c>
      <c r="U599" s="288">
        <f>'2012'!K104</f>
        <v>0</v>
      </c>
      <c r="V599" s="288">
        <f>'2012'!L104</f>
        <v>0</v>
      </c>
      <c r="W599" s="288">
        <f>'2012'!M104</f>
        <v>0</v>
      </c>
      <c r="X599" s="288">
        <f>'2012'!N104</f>
        <v>0</v>
      </c>
      <c r="Y599" s="288">
        <f>'2012'!O104</f>
        <v>0</v>
      </c>
      <c r="Z599" s="288">
        <f>'2012'!P104</f>
        <v>0</v>
      </c>
      <c r="AA599" s="288">
        <f>'2012'!Q104</f>
        <v>0</v>
      </c>
      <c r="AB599" s="288">
        <f>'2012'!R104</f>
        <v>0</v>
      </c>
      <c r="AC599" s="288">
        <f>'2012'!S104</f>
        <v>0</v>
      </c>
      <c r="AD599" s="288">
        <f>'2012'!T104</f>
        <v>0</v>
      </c>
      <c r="AF599" s="288">
        <f t="shared" si="9"/>
        <v>1</v>
      </c>
    </row>
    <row r="600" spans="3:32">
      <c r="C600" s="229" t="str">
        <f>'2012'!$B$3</f>
        <v>Georgia</v>
      </c>
      <c r="D600" s="229">
        <f>'Cover sheet'!$D$25</f>
        <v>2012</v>
      </c>
      <c r="E600" s="229">
        <f>'2012'!$B$4</f>
        <v>0</v>
      </c>
      <c r="F600" s="229">
        <f>'2012'!$B$7</f>
        <v>0</v>
      </c>
      <c r="G600" s="229">
        <f>'2012'!$B$8</f>
        <v>0</v>
      </c>
      <c r="H600" s="230">
        <f>'2012'!$B$9</f>
        <v>0</v>
      </c>
      <c r="I600" s="229">
        <f>'2012'!$B$10</f>
        <v>0</v>
      </c>
      <c r="K600" s="297"/>
      <c r="L600" s="241">
        <v>0</v>
      </c>
      <c r="M600" s="288">
        <f>'2012'!C105</f>
        <v>0</v>
      </c>
      <c r="N600" s="288">
        <f>'2012'!D105</f>
        <v>0</v>
      </c>
      <c r="O600" s="288">
        <f>'2012'!E105</f>
        <v>0</v>
      </c>
      <c r="P600" s="288">
        <f>'2012'!F105</f>
        <v>0</v>
      </c>
      <c r="Q600" s="288">
        <f>'2012'!G105</f>
        <v>0</v>
      </c>
      <c r="R600" s="288">
        <f>'2012'!H105</f>
        <v>0</v>
      </c>
      <c r="S600" s="288">
        <f>'2012'!I105</f>
        <v>0</v>
      </c>
      <c r="T600" s="288">
        <f>'2012'!J105</f>
        <v>0</v>
      </c>
      <c r="U600" s="288">
        <f>'2012'!K105</f>
        <v>0</v>
      </c>
      <c r="V600" s="288">
        <f>'2012'!L105</f>
        <v>0</v>
      </c>
      <c r="W600" s="288">
        <f>'2012'!M105</f>
        <v>0</v>
      </c>
      <c r="X600" s="288">
        <f>'2012'!N105</f>
        <v>0</v>
      </c>
      <c r="Y600" s="288">
        <f>'2012'!O105</f>
        <v>0</v>
      </c>
      <c r="Z600" s="288">
        <f>'2012'!P105</f>
        <v>0</v>
      </c>
      <c r="AA600" s="288">
        <f>'2012'!Q105</f>
        <v>0</v>
      </c>
      <c r="AB600" s="288">
        <f>'2012'!R105</f>
        <v>0</v>
      </c>
      <c r="AC600" s="288">
        <f>'2012'!S105</f>
        <v>0</v>
      </c>
      <c r="AD600" s="288">
        <f>'2012'!T105</f>
        <v>0</v>
      </c>
      <c r="AF600" s="288">
        <f t="shared" si="9"/>
        <v>1</v>
      </c>
    </row>
    <row r="601" spans="3:32" ht="45">
      <c r="C601" s="229" t="str">
        <f>'2012'!$B$3</f>
        <v>Georgia</v>
      </c>
      <c r="D601" s="229">
        <f>'Cover sheet'!$D$25</f>
        <v>2012</v>
      </c>
      <c r="E601" s="229">
        <f>'2012'!$B$4</f>
        <v>0</v>
      </c>
      <c r="F601" s="229">
        <f>'2012'!$B$7</f>
        <v>0</v>
      </c>
      <c r="G601" s="229">
        <f>'2012'!$B$8</f>
        <v>0</v>
      </c>
      <c r="H601" s="230">
        <f>'2012'!$B$9</f>
        <v>0</v>
      </c>
      <c r="I601" s="229">
        <f>'2012'!$B$10</f>
        <v>0</v>
      </c>
      <c r="K601" s="297" t="s">
        <v>801</v>
      </c>
      <c r="L601" s="241">
        <v>8</v>
      </c>
      <c r="M601" s="288">
        <f>'2012'!C106</f>
        <v>0</v>
      </c>
      <c r="N601" s="288">
        <f>'2012'!D106</f>
        <v>0</v>
      </c>
      <c r="O601" s="288">
        <f>'2012'!E106</f>
        <v>0</v>
      </c>
      <c r="P601" s="288">
        <f>'2012'!F106</f>
        <v>0</v>
      </c>
      <c r="Q601" s="288">
        <f>'2012'!G106</f>
        <v>0</v>
      </c>
      <c r="R601" s="288">
        <f>'2012'!H106</f>
        <v>0</v>
      </c>
      <c r="S601" s="288">
        <f>'2012'!I106</f>
        <v>0</v>
      </c>
      <c r="T601" s="288">
        <f>'2012'!J106</f>
        <v>0</v>
      </c>
      <c r="U601" s="288">
        <f>'2012'!K106</f>
        <v>0</v>
      </c>
      <c r="V601" s="288">
        <f>'2012'!L106</f>
        <v>0</v>
      </c>
      <c r="W601" s="288">
        <f>'2012'!M106</f>
        <v>0</v>
      </c>
      <c r="X601" s="288">
        <f>'2012'!N106</f>
        <v>0</v>
      </c>
      <c r="Y601" s="288">
        <f>'2012'!O106</f>
        <v>0</v>
      </c>
      <c r="Z601" s="288">
        <f>'2012'!P106</f>
        <v>0</v>
      </c>
      <c r="AA601" s="288">
        <f>'2012'!Q106</f>
        <v>0</v>
      </c>
      <c r="AB601" s="288">
        <f>'2012'!R106</f>
        <v>0</v>
      </c>
      <c r="AC601" s="288">
        <f>'2012'!S106</f>
        <v>0</v>
      </c>
      <c r="AD601" s="288">
        <f>'2012'!T106</f>
        <v>0</v>
      </c>
      <c r="AF601" s="288">
        <f t="shared" si="9"/>
        <v>1</v>
      </c>
    </row>
    <row r="602" spans="3:32" ht="30">
      <c r="C602" s="229" t="str">
        <f>'2012'!$B$3</f>
        <v>Georgia</v>
      </c>
      <c r="D602" s="229">
        <f>'Cover sheet'!$D$25</f>
        <v>2012</v>
      </c>
      <c r="E602" s="229">
        <f>'2012'!$B$4</f>
        <v>0</v>
      </c>
      <c r="F602" s="229">
        <f>'2012'!$B$7</f>
        <v>0</v>
      </c>
      <c r="G602" s="229">
        <f>'2012'!$B$8</f>
        <v>0</v>
      </c>
      <c r="H602" s="230">
        <f>'2012'!$B$9</f>
        <v>0</v>
      </c>
      <c r="I602" s="229">
        <f>'2012'!$B$10</f>
        <v>0</v>
      </c>
      <c r="K602" s="298" t="s">
        <v>802</v>
      </c>
      <c r="L602" s="241">
        <v>8.1</v>
      </c>
      <c r="M602" s="288">
        <f>'2012'!C107</f>
        <v>0</v>
      </c>
      <c r="N602" s="288">
        <f>'2012'!D107</f>
        <v>0</v>
      </c>
      <c r="O602" s="288">
        <f>'2012'!E107</f>
        <v>0</v>
      </c>
      <c r="P602" s="288">
        <f>'2012'!F107</f>
        <v>0</v>
      </c>
      <c r="Q602" s="288">
        <f>'2012'!G107</f>
        <v>0</v>
      </c>
      <c r="R602" s="288">
        <f>'2012'!H107</f>
        <v>0</v>
      </c>
      <c r="S602" s="288">
        <f>'2012'!I107</f>
        <v>0</v>
      </c>
      <c r="T602" s="288">
        <f>'2012'!J107</f>
        <v>0</v>
      </c>
      <c r="U602" s="288">
        <f>'2012'!K107</f>
        <v>0</v>
      </c>
      <c r="V602" s="288">
        <f>'2012'!L107</f>
        <v>0</v>
      </c>
      <c r="W602" s="288">
        <f>'2012'!M107</f>
        <v>0</v>
      </c>
      <c r="X602" s="288">
        <f>'2012'!N107</f>
        <v>0</v>
      </c>
      <c r="Y602" s="288">
        <f>'2012'!O107</f>
        <v>0</v>
      </c>
      <c r="Z602" s="288">
        <f>'2012'!P107</f>
        <v>0</v>
      </c>
      <c r="AA602" s="288">
        <f>'2012'!Q107</f>
        <v>0</v>
      </c>
      <c r="AB602" s="288">
        <f>'2012'!R107</f>
        <v>0</v>
      </c>
      <c r="AC602" s="288">
        <f>'2012'!S107</f>
        <v>0</v>
      </c>
      <c r="AD602" s="288">
        <f>'2012'!T107</f>
        <v>0</v>
      </c>
      <c r="AF602" s="288">
        <f t="shared" si="9"/>
        <v>1</v>
      </c>
    </row>
    <row r="603" spans="3:32" ht="30">
      <c r="C603" s="229" t="str">
        <f>'2012'!$B$3</f>
        <v>Georgia</v>
      </c>
      <c r="D603" s="229">
        <f>'Cover sheet'!$D$25</f>
        <v>2012</v>
      </c>
      <c r="E603" s="229">
        <f>'2012'!$B$4</f>
        <v>0</v>
      </c>
      <c r="F603" s="229">
        <f>'2012'!$B$7</f>
        <v>0</v>
      </c>
      <c r="G603" s="229">
        <f>'2012'!$B$8</f>
        <v>0</v>
      </c>
      <c r="H603" s="230">
        <f>'2012'!$B$9</f>
        <v>0</v>
      </c>
      <c r="I603" s="229">
        <f>'2012'!$B$10</f>
        <v>0</v>
      </c>
      <c r="K603" s="298" t="s">
        <v>809</v>
      </c>
      <c r="L603" s="241">
        <v>8.1999999999999993</v>
      </c>
      <c r="M603" s="288">
        <f>'2012'!C108</f>
        <v>0</v>
      </c>
      <c r="N603" s="288">
        <f>'2012'!D108</f>
        <v>0</v>
      </c>
      <c r="O603" s="288">
        <f>'2012'!E108</f>
        <v>0</v>
      </c>
      <c r="P603" s="288">
        <f>'2012'!F108</f>
        <v>0</v>
      </c>
      <c r="Q603" s="288">
        <f>'2012'!G108</f>
        <v>0</v>
      </c>
      <c r="R603" s="288">
        <f>'2012'!H108</f>
        <v>0</v>
      </c>
      <c r="S603" s="288">
        <f>'2012'!I108</f>
        <v>0</v>
      </c>
      <c r="T603" s="288">
        <f>'2012'!J108</f>
        <v>0</v>
      </c>
      <c r="U603" s="288">
        <f>'2012'!K108</f>
        <v>0</v>
      </c>
      <c r="V603" s="288">
        <f>'2012'!L108</f>
        <v>0</v>
      </c>
      <c r="W603" s="288">
        <f>'2012'!M108</f>
        <v>0</v>
      </c>
      <c r="X603" s="288">
        <f>'2012'!N108</f>
        <v>0</v>
      </c>
      <c r="Y603" s="288">
        <f>'2012'!O108</f>
        <v>0</v>
      </c>
      <c r="Z603" s="288">
        <f>'2012'!P108</f>
        <v>0</v>
      </c>
      <c r="AA603" s="288">
        <f>'2012'!Q108</f>
        <v>0</v>
      </c>
      <c r="AB603" s="288">
        <f>'2012'!R108</f>
        <v>0</v>
      </c>
      <c r="AC603" s="288">
        <f>'2012'!S108</f>
        <v>0</v>
      </c>
      <c r="AD603" s="288">
        <f>'2012'!T108</f>
        <v>0</v>
      </c>
      <c r="AF603" s="288">
        <f t="shared" si="9"/>
        <v>1</v>
      </c>
    </row>
    <row r="604" spans="3:32" ht="30">
      <c r="C604" s="229" t="str">
        <f>'2012'!$B$3</f>
        <v>Georgia</v>
      </c>
      <c r="D604" s="229">
        <f>'Cover sheet'!$D$25</f>
        <v>2012</v>
      </c>
      <c r="E604" s="229">
        <f>'2012'!$B$4</f>
        <v>0</v>
      </c>
      <c r="F604" s="229">
        <f>'2012'!$B$7</f>
        <v>0</v>
      </c>
      <c r="G604" s="229">
        <f>'2012'!$B$8</f>
        <v>0</v>
      </c>
      <c r="H604" s="230">
        <f>'2012'!$B$9</f>
        <v>0</v>
      </c>
      <c r="I604" s="229">
        <f>'2012'!$B$10</f>
        <v>0</v>
      </c>
      <c r="K604" s="298" t="s">
        <v>811</v>
      </c>
      <c r="L604" s="241">
        <v>8.3000000000000007</v>
      </c>
      <c r="M604" s="288">
        <f>'2012'!C109</f>
        <v>0</v>
      </c>
      <c r="N604" s="288">
        <f>'2012'!D109</f>
        <v>0</v>
      </c>
      <c r="O604" s="288">
        <f>'2012'!E109</f>
        <v>0</v>
      </c>
      <c r="P604" s="288">
        <f>'2012'!F109</f>
        <v>0</v>
      </c>
      <c r="Q604" s="288">
        <f>'2012'!G109</f>
        <v>0</v>
      </c>
      <c r="R604" s="288">
        <f>'2012'!H109</f>
        <v>0</v>
      </c>
      <c r="S604" s="288">
        <f>'2012'!I109</f>
        <v>0</v>
      </c>
      <c r="T604" s="288">
        <f>'2012'!J109</f>
        <v>0</v>
      </c>
      <c r="U604" s="288">
        <f>'2012'!K109</f>
        <v>0</v>
      </c>
      <c r="V604" s="288">
        <f>'2012'!L109</f>
        <v>0</v>
      </c>
      <c r="W604" s="288">
        <f>'2012'!M109</f>
        <v>0</v>
      </c>
      <c r="X604" s="288">
        <f>'2012'!N109</f>
        <v>0</v>
      </c>
      <c r="Y604" s="288">
        <f>'2012'!O109</f>
        <v>0</v>
      </c>
      <c r="Z604" s="288">
        <f>'2012'!P109</f>
        <v>0</v>
      </c>
      <c r="AA604" s="288">
        <f>'2012'!Q109</f>
        <v>0</v>
      </c>
      <c r="AB604" s="288">
        <f>'2012'!R109</f>
        <v>0</v>
      </c>
      <c r="AC604" s="288">
        <f>'2012'!S109</f>
        <v>0</v>
      </c>
      <c r="AD604" s="288">
        <f>'2012'!T109</f>
        <v>0</v>
      </c>
      <c r="AF604" s="288">
        <f t="shared" si="9"/>
        <v>1</v>
      </c>
    </row>
    <row r="605" spans="3:32" ht="30">
      <c r="C605" s="229" t="str">
        <f>'2012'!$B$3</f>
        <v>Georgia</v>
      </c>
      <c r="D605" s="229">
        <f>'Cover sheet'!$D$25</f>
        <v>2012</v>
      </c>
      <c r="E605" s="229">
        <f>'2012'!$B$4</f>
        <v>0</v>
      </c>
      <c r="F605" s="229">
        <f>'2012'!$B$7</f>
        <v>0</v>
      </c>
      <c r="G605" s="229">
        <f>'2012'!$B$8</f>
        <v>0</v>
      </c>
      <c r="H605" s="230">
        <f>'2012'!$B$9</f>
        <v>0</v>
      </c>
      <c r="I605" s="229">
        <f>'2012'!$B$10</f>
        <v>0</v>
      </c>
      <c r="K605" s="298" t="s">
        <v>814</v>
      </c>
      <c r="L605" s="241">
        <v>8.4</v>
      </c>
      <c r="M605" s="288">
        <f>'2012'!C110</f>
        <v>0</v>
      </c>
      <c r="N605" s="288">
        <f>'2012'!D110</f>
        <v>0</v>
      </c>
      <c r="O605" s="288">
        <f>'2012'!E110</f>
        <v>0</v>
      </c>
      <c r="P605" s="288">
        <f>'2012'!F110</f>
        <v>0</v>
      </c>
      <c r="Q605" s="288">
        <f>'2012'!G110</f>
        <v>0</v>
      </c>
      <c r="R605" s="288">
        <f>'2012'!H110</f>
        <v>0</v>
      </c>
      <c r="S605" s="288">
        <f>'2012'!I110</f>
        <v>0</v>
      </c>
      <c r="T605" s="288">
        <f>'2012'!J110</f>
        <v>0</v>
      </c>
      <c r="U605" s="288">
        <f>'2012'!K110</f>
        <v>0</v>
      </c>
      <c r="V605" s="288">
        <f>'2012'!L110</f>
        <v>0</v>
      </c>
      <c r="W605" s="288">
        <f>'2012'!M110</f>
        <v>0</v>
      </c>
      <c r="X605" s="288">
        <f>'2012'!N110</f>
        <v>0</v>
      </c>
      <c r="Y605" s="288">
        <f>'2012'!O110</f>
        <v>0</v>
      </c>
      <c r="Z605" s="288">
        <f>'2012'!P110</f>
        <v>0</v>
      </c>
      <c r="AA605" s="288">
        <f>'2012'!Q110</f>
        <v>0</v>
      </c>
      <c r="AB605" s="288">
        <f>'2012'!R110</f>
        <v>0</v>
      </c>
      <c r="AC605" s="288">
        <f>'2012'!S110</f>
        <v>0</v>
      </c>
      <c r="AD605" s="288">
        <f>'2012'!T110</f>
        <v>0</v>
      </c>
      <c r="AF605" s="288">
        <f t="shared" si="9"/>
        <v>1</v>
      </c>
    </row>
    <row r="606" spans="3:32">
      <c r="C606" s="229" t="str">
        <f>'2012'!$B$3</f>
        <v>Georgia</v>
      </c>
      <c r="D606" s="229">
        <f>'Cover sheet'!$D$25</f>
        <v>2012</v>
      </c>
      <c r="E606" s="229">
        <f>'2012'!$B$4</f>
        <v>0</v>
      </c>
      <c r="F606" s="229">
        <f>'2012'!$B$7</f>
        <v>0</v>
      </c>
      <c r="G606" s="229">
        <f>'2012'!$B$8</f>
        <v>0</v>
      </c>
      <c r="H606" s="230">
        <f>'2012'!$B$9</f>
        <v>0</v>
      </c>
      <c r="I606" s="229">
        <f>'2012'!$B$10</f>
        <v>0</v>
      </c>
      <c r="K606" s="298" t="s">
        <v>818</v>
      </c>
      <c r="L606" s="241">
        <v>8.5</v>
      </c>
      <c r="M606" s="288">
        <f>'2012'!C111</f>
        <v>0</v>
      </c>
      <c r="N606" s="288">
        <f>'2012'!D111</f>
        <v>0</v>
      </c>
      <c r="O606" s="288">
        <f>'2012'!E111</f>
        <v>0</v>
      </c>
      <c r="P606" s="288">
        <f>'2012'!F111</f>
        <v>0</v>
      </c>
      <c r="Q606" s="288">
        <f>'2012'!G111</f>
        <v>0</v>
      </c>
      <c r="R606" s="288">
        <f>'2012'!H111</f>
        <v>0</v>
      </c>
      <c r="S606" s="288">
        <f>'2012'!I111</f>
        <v>0</v>
      </c>
      <c r="T606" s="288">
        <f>'2012'!J111</f>
        <v>0</v>
      </c>
      <c r="U606" s="288">
        <f>'2012'!K111</f>
        <v>0</v>
      </c>
      <c r="V606" s="288">
        <f>'2012'!L111</f>
        <v>0</v>
      </c>
      <c r="W606" s="288">
        <f>'2012'!M111</f>
        <v>0</v>
      </c>
      <c r="X606" s="288">
        <f>'2012'!N111</f>
        <v>0</v>
      </c>
      <c r="Y606" s="288">
        <f>'2012'!O111</f>
        <v>0</v>
      </c>
      <c r="Z606" s="288">
        <f>'2012'!P111</f>
        <v>0</v>
      </c>
      <c r="AA606" s="288">
        <f>'2012'!Q111</f>
        <v>0</v>
      </c>
      <c r="AB606" s="288">
        <f>'2012'!R111</f>
        <v>0</v>
      </c>
      <c r="AC606" s="288">
        <f>'2012'!S111</f>
        <v>0</v>
      </c>
      <c r="AD606" s="288">
        <f>'2012'!T111</f>
        <v>0</v>
      </c>
      <c r="AF606" s="288">
        <f t="shared" si="9"/>
        <v>1</v>
      </c>
    </row>
    <row r="607" spans="3:32" ht="30">
      <c r="C607" s="229" t="str">
        <f>'2012'!$B$3</f>
        <v>Georgia</v>
      </c>
      <c r="D607" s="229">
        <f>'Cover sheet'!$D$25</f>
        <v>2012</v>
      </c>
      <c r="E607" s="229">
        <f>'2012'!$B$4</f>
        <v>0</v>
      </c>
      <c r="F607" s="229">
        <f>'2012'!$B$7</f>
        <v>0</v>
      </c>
      <c r="G607" s="229">
        <f>'2012'!$B$8</f>
        <v>0</v>
      </c>
      <c r="H607" s="230">
        <f>'2012'!$B$9</f>
        <v>0</v>
      </c>
      <c r="I607" s="229">
        <f>'2012'!$B$10</f>
        <v>0</v>
      </c>
      <c r="K607" s="298" t="s">
        <v>820</v>
      </c>
      <c r="L607" s="241">
        <v>8.6</v>
      </c>
      <c r="M607" s="288">
        <f>'2012'!C112</f>
        <v>0</v>
      </c>
      <c r="N607" s="288">
        <f>'2012'!D112</f>
        <v>0</v>
      </c>
      <c r="O607" s="288">
        <f>'2012'!E112</f>
        <v>0</v>
      </c>
      <c r="P607" s="288">
        <f>'2012'!F112</f>
        <v>0</v>
      </c>
      <c r="Q607" s="288">
        <f>'2012'!G112</f>
        <v>0</v>
      </c>
      <c r="R607" s="288">
        <f>'2012'!H112</f>
        <v>0</v>
      </c>
      <c r="S607" s="288">
        <f>'2012'!I112</f>
        <v>0</v>
      </c>
      <c r="T607" s="288">
        <f>'2012'!J112</f>
        <v>0</v>
      </c>
      <c r="U607" s="288">
        <f>'2012'!K112</f>
        <v>0</v>
      </c>
      <c r="V607" s="288">
        <f>'2012'!L112</f>
        <v>0</v>
      </c>
      <c r="W607" s="288">
        <f>'2012'!M112</f>
        <v>0</v>
      </c>
      <c r="X607" s="288">
        <f>'2012'!N112</f>
        <v>0</v>
      </c>
      <c r="Y607" s="288">
        <f>'2012'!O112</f>
        <v>0</v>
      </c>
      <c r="Z607" s="288">
        <f>'2012'!P112</f>
        <v>0</v>
      </c>
      <c r="AA607" s="288">
        <f>'2012'!Q112</f>
        <v>0</v>
      </c>
      <c r="AB607" s="288">
        <f>'2012'!R112</f>
        <v>0</v>
      </c>
      <c r="AC607" s="288">
        <f>'2012'!S112</f>
        <v>0</v>
      </c>
      <c r="AD607" s="288">
        <f>'2012'!T112</f>
        <v>0</v>
      </c>
      <c r="AF607" s="288">
        <f t="shared" si="9"/>
        <v>1</v>
      </c>
    </row>
    <row r="608" spans="3:32">
      <c r="C608" s="229" t="str">
        <f>'2012'!$B$3</f>
        <v>Georgia</v>
      </c>
      <c r="D608" s="229">
        <f>'Cover sheet'!$D$25</f>
        <v>2012</v>
      </c>
      <c r="E608" s="229">
        <f>'2012'!$B$4</f>
        <v>0</v>
      </c>
      <c r="F608" s="229">
        <f>'2012'!$B$7</f>
        <v>0</v>
      </c>
      <c r="G608" s="229">
        <f>'2012'!$B$8</f>
        <v>0</v>
      </c>
      <c r="H608" s="230">
        <f>'2012'!$B$9</f>
        <v>0</v>
      </c>
      <c r="I608" s="229">
        <f>'2012'!$B$10</f>
        <v>0</v>
      </c>
      <c r="K608" s="293"/>
      <c r="L608" s="241">
        <v>0</v>
      </c>
      <c r="M608" s="288">
        <f>'2012'!C113</f>
        <v>0</v>
      </c>
      <c r="N608" s="288">
        <f>'2012'!D113</f>
        <v>0</v>
      </c>
      <c r="O608" s="288">
        <f>'2012'!E113</f>
        <v>0</v>
      </c>
      <c r="P608" s="288">
        <f>'2012'!F113</f>
        <v>0</v>
      </c>
      <c r="Q608" s="288">
        <f>'2012'!G113</f>
        <v>0</v>
      </c>
      <c r="R608" s="288">
        <f>'2012'!H113</f>
        <v>0</v>
      </c>
      <c r="S608" s="288">
        <f>'2012'!I113</f>
        <v>0</v>
      </c>
      <c r="T608" s="288">
        <f>'2012'!J113</f>
        <v>0</v>
      </c>
      <c r="U608" s="288">
        <f>'2012'!K113</f>
        <v>0</v>
      </c>
      <c r="V608" s="288">
        <f>'2012'!L113</f>
        <v>0</v>
      </c>
      <c r="W608" s="288">
        <f>'2012'!M113</f>
        <v>0</v>
      </c>
      <c r="X608" s="288">
        <f>'2012'!N113</f>
        <v>0</v>
      </c>
      <c r="Y608" s="288">
        <f>'2012'!O113</f>
        <v>0</v>
      </c>
      <c r="Z608" s="288">
        <f>'2012'!P113</f>
        <v>0</v>
      </c>
      <c r="AA608" s="288">
        <f>'2012'!Q113</f>
        <v>0</v>
      </c>
      <c r="AB608" s="288">
        <f>'2012'!R113</f>
        <v>0</v>
      </c>
      <c r="AC608" s="288">
        <f>'2012'!S113</f>
        <v>0</v>
      </c>
      <c r="AD608" s="288">
        <f>'2012'!T113</f>
        <v>0</v>
      </c>
      <c r="AF608" s="288">
        <f t="shared" si="9"/>
        <v>1</v>
      </c>
    </row>
    <row r="609" spans="3:32" ht="30">
      <c r="C609" s="229" t="str">
        <f>'2012'!$B$3</f>
        <v>Georgia</v>
      </c>
      <c r="D609" s="229">
        <f>'Cover sheet'!$D$25</f>
        <v>2012</v>
      </c>
      <c r="E609" s="229">
        <f>'2012'!$B$4</f>
        <v>0</v>
      </c>
      <c r="F609" s="229">
        <f>'2012'!$B$7</f>
        <v>0</v>
      </c>
      <c r="G609" s="229">
        <f>'2012'!$B$8</f>
        <v>0</v>
      </c>
      <c r="H609" s="230">
        <f>'2012'!$B$9</f>
        <v>0</v>
      </c>
      <c r="I609" s="229">
        <f>'2012'!$B$10</f>
        <v>0</v>
      </c>
      <c r="K609" s="297" t="s">
        <v>825</v>
      </c>
      <c r="L609" s="241">
        <v>9</v>
      </c>
      <c r="M609" s="288">
        <f>'2012'!C114</f>
        <v>0</v>
      </c>
      <c r="N609" s="288">
        <f>'2012'!D114</f>
        <v>0</v>
      </c>
      <c r="O609" s="288">
        <f>'2012'!E114</f>
        <v>0</v>
      </c>
      <c r="P609" s="288">
        <f>'2012'!F114</f>
        <v>0</v>
      </c>
      <c r="Q609" s="288">
        <f>'2012'!G114</f>
        <v>0</v>
      </c>
      <c r="R609" s="288">
        <f>'2012'!H114</f>
        <v>0</v>
      </c>
      <c r="S609" s="288">
        <f>'2012'!I114</f>
        <v>0</v>
      </c>
      <c r="T609" s="288">
        <f>'2012'!J114</f>
        <v>0</v>
      </c>
      <c r="U609" s="288">
        <f>'2012'!K114</f>
        <v>0</v>
      </c>
      <c r="V609" s="288">
        <f>'2012'!L114</f>
        <v>0</v>
      </c>
      <c r="W609" s="288">
        <f>'2012'!M114</f>
        <v>0</v>
      </c>
      <c r="X609" s="288">
        <f>'2012'!N114</f>
        <v>0</v>
      </c>
      <c r="Y609" s="288">
        <f>'2012'!O114</f>
        <v>0</v>
      </c>
      <c r="Z609" s="288">
        <f>'2012'!P114</f>
        <v>0</v>
      </c>
      <c r="AA609" s="288">
        <f>'2012'!Q114</f>
        <v>0</v>
      </c>
      <c r="AB609" s="288">
        <f>'2012'!R114</f>
        <v>0</v>
      </c>
      <c r="AC609" s="288">
        <f>'2012'!S114</f>
        <v>0</v>
      </c>
      <c r="AD609" s="288">
        <f>'2012'!T114</f>
        <v>0</v>
      </c>
      <c r="AF609" s="288">
        <f t="shared" si="9"/>
        <v>1</v>
      </c>
    </row>
    <row r="610" spans="3:32">
      <c r="C610" s="229" t="str">
        <f>'2012'!$B$3</f>
        <v>Georgia</v>
      </c>
      <c r="D610" s="229">
        <f>'Cover sheet'!$D$25</f>
        <v>2012</v>
      </c>
      <c r="E610" s="229">
        <f>'2012'!$B$4</f>
        <v>0</v>
      </c>
      <c r="F610" s="229">
        <f>'2012'!$B$7</f>
        <v>0</v>
      </c>
      <c r="G610" s="229">
        <f>'2012'!$B$8</f>
        <v>0</v>
      </c>
      <c r="H610" s="230">
        <f>'2012'!$B$9</f>
        <v>0</v>
      </c>
      <c r="I610" s="229">
        <f>'2012'!$B$10</f>
        <v>0</v>
      </c>
      <c r="K610" s="298" t="s">
        <v>826</v>
      </c>
      <c r="L610" s="241">
        <v>9.1</v>
      </c>
      <c r="M610" s="288">
        <f>'2012'!C115</f>
        <v>0</v>
      </c>
      <c r="N610" s="288">
        <f>'2012'!D115</f>
        <v>0</v>
      </c>
      <c r="O610" s="288">
        <f>'2012'!E115</f>
        <v>0</v>
      </c>
      <c r="P610" s="288">
        <f>'2012'!F115</f>
        <v>0</v>
      </c>
      <c r="Q610" s="288">
        <f>'2012'!G115</f>
        <v>0</v>
      </c>
      <c r="R610" s="288">
        <f>'2012'!H115</f>
        <v>0</v>
      </c>
      <c r="S610" s="288">
        <f>'2012'!I115</f>
        <v>0</v>
      </c>
      <c r="T610" s="288">
        <f>'2012'!J115</f>
        <v>0</v>
      </c>
      <c r="U610" s="288">
        <f>'2012'!K115</f>
        <v>0</v>
      </c>
      <c r="V610" s="288">
        <f>'2012'!L115</f>
        <v>0</v>
      </c>
      <c r="W610" s="288">
        <f>'2012'!M115</f>
        <v>0</v>
      </c>
      <c r="X610" s="288">
        <f>'2012'!N115</f>
        <v>0</v>
      </c>
      <c r="Y610" s="288">
        <f>'2012'!O115</f>
        <v>0</v>
      </c>
      <c r="Z610" s="288">
        <f>'2012'!P115</f>
        <v>0</v>
      </c>
      <c r="AA610" s="288">
        <f>'2012'!Q115</f>
        <v>0</v>
      </c>
      <c r="AB610" s="288">
        <f>'2012'!R115</f>
        <v>0</v>
      </c>
      <c r="AC610" s="288">
        <f>'2012'!S115</f>
        <v>0</v>
      </c>
      <c r="AD610" s="288">
        <f>'2012'!T115</f>
        <v>0</v>
      </c>
      <c r="AF610" s="288">
        <f t="shared" si="9"/>
        <v>1</v>
      </c>
    </row>
    <row r="611" spans="3:32" ht="30">
      <c r="C611" s="229" t="str">
        <f>'2012'!$B$3</f>
        <v>Georgia</v>
      </c>
      <c r="D611" s="229">
        <f>'Cover sheet'!$D$25</f>
        <v>2012</v>
      </c>
      <c r="E611" s="229">
        <f>'2012'!$B$4</f>
        <v>0</v>
      </c>
      <c r="F611" s="229">
        <f>'2012'!$B$7</f>
        <v>0</v>
      </c>
      <c r="G611" s="229">
        <f>'2012'!$B$8</f>
        <v>0</v>
      </c>
      <c r="H611" s="230">
        <f>'2012'!$B$9</f>
        <v>0</v>
      </c>
      <c r="I611" s="229">
        <f>'2012'!$B$10</f>
        <v>0</v>
      </c>
      <c r="K611" s="298" t="s">
        <v>1221</v>
      </c>
      <c r="L611" s="241">
        <v>9.1999999999999993</v>
      </c>
      <c r="M611" s="288">
        <f>'2012'!C116</f>
        <v>0</v>
      </c>
      <c r="N611" s="288">
        <f>'2012'!D116</f>
        <v>0</v>
      </c>
      <c r="O611" s="288">
        <f>'2012'!E116</f>
        <v>0</v>
      </c>
      <c r="P611" s="288">
        <f>'2012'!F116</f>
        <v>0</v>
      </c>
      <c r="Q611" s="288">
        <f>'2012'!G116</f>
        <v>0</v>
      </c>
      <c r="R611" s="288">
        <f>'2012'!H116</f>
        <v>0</v>
      </c>
      <c r="S611" s="288">
        <f>'2012'!I116</f>
        <v>0</v>
      </c>
      <c r="T611" s="288">
        <f>'2012'!J116</f>
        <v>0</v>
      </c>
      <c r="U611" s="288">
        <f>'2012'!K116</f>
        <v>0</v>
      </c>
      <c r="V611" s="288">
        <f>'2012'!L116</f>
        <v>0</v>
      </c>
      <c r="W611" s="288">
        <f>'2012'!M116</f>
        <v>0</v>
      </c>
      <c r="X611" s="288">
        <f>'2012'!N116</f>
        <v>0</v>
      </c>
      <c r="Y611" s="288">
        <f>'2012'!O116</f>
        <v>0</v>
      </c>
      <c r="Z611" s="288">
        <f>'2012'!P116</f>
        <v>0</v>
      </c>
      <c r="AA611" s="288">
        <f>'2012'!Q116</f>
        <v>0</v>
      </c>
      <c r="AB611" s="288">
        <f>'2012'!R116</f>
        <v>0</v>
      </c>
      <c r="AC611" s="288">
        <f>'2012'!S116</f>
        <v>0</v>
      </c>
      <c r="AD611" s="288">
        <f>'2012'!T116</f>
        <v>0</v>
      </c>
      <c r="AF611" s="288">
        <f t="shared" si="9"/>
        <v>1</v>
      </c>
    </row>
    <row r="612" spans="3:32">
      <c r="C612" s="229" t="str">
        <f>'2012'!$B$3</f>
        <v>Georgia</v>
      </c>
      <c r="D612" s="229">
        <f>'Cover sheet'!$D$25</f>
        <v>2012</v>
      </c>
      <c r="E612" s="229">
        <f>'2012'!$B$4</f>
        <v>0</v>
      </c>
      <c r="F612" s="229">
        <f>'2012'!$B$7</f>
        <v>0</v>
      </c>
      <c r="G612" s="229">
        <f>'2012'!$B$8</f>
        <v>0</v>
      </c>
      <c r="H612" s="230">
        <f>'2012'!$B$9</f>
        <v>0</v>
      </c>
      <c r="I612" s="229">
        <f>'2012'!$B$10</f>
        <v>0</v>
      </c>
      <c r="K612" s="298"/>
      <c r="L612" s="241"/>
      <c r="M612" s="288">
        <f>'2012'!C117</f>
        <v>0</v>
      </c>
      <c r="N612" s="288">
        <f>'2012'!D117</f>
        <v>0</v>
      </c>
      <c r="O612" s="288">
        <f>'2012'!E117</f>
        <v>0</v>
      </c>
      <c r="P612" s="288">
        <f>'2012'!F117</f>
        <v>0</v>
      </c>
      <c r="Q612" s="288">
        <f>'2012'!G117</f>
        <v>0</v>
      </c>
      <c r="R612" s="288">
        <f>'2012'!H117</f>
        <v>0</v>
      </c>
      <c r="S612" s="288">
        <f>'2012'!I117</f>
        <v>0</v>
      </c>
      <c r="T612" s="288">
        <f>'2012'!J117</f>
        <v>0</v>
      </c>
      <c r="U612" s="288">
        <f>'2012'!K117</f>
        <v>0</v>
      </c>
      <c r="V612" s="288">
        <f>'2012'!L117</f>
        <v>0</v>
      </c>
      <c r="W612" s="288">
        <f>'2012'!M117</f>
        <v>0</v>
      </c>
      <c r="X612" s="288">
        <f>'2012'!N117</f>
        <v>0</v>
      </c>
      <c r="Y612" s="288">
        <f>'2012'!O117</f>
        <v>0</v>
      </c>
      <c r="Z612" s="288">
        <f>'2012'!P117</f>
        <v>0</v>
      </c>
      <c r="AA612" s="288">
        <f>'2012'!Q117</f>
        <v>0</v>
      </c>
      <c r="AB612" s="288">
        <f>'2012'!R117</f>
        <v>0</v>
      </c>
      <c r="AC612" s="288">
        <f>'2012'!S117</f>
        <v>0</v>
      </c>
      <c r="AD612" s="288">
        <f>'2012'!T117</f>
        <v>0</v>
      </c>
      <c r="AF612" s="288">
        <f t="shared" si="9"/>
        <v>1</v>
      </c>
    </row>
    <row r="613" spans="3:32" ht="45">
      <c r="C613" s="229" t="str">
        <f>'2012'!$B$3</f>
        <v>Georgia</v>
      </c>
      <c r="D613" s="229">
        <f>'Cover sheet'!$D$25</f>
        <v>2012</v>
      </c>
      <c r="E613" s="229">
        <f>'2012'!$B$4</f>
        <v>0</v>
      </c>
      <c r="F613" s="229">
        <f>'2012'!$B$7</f>
        <v>0</v>
      </c>
      <c r="G613" s="229">
        <f>'2012'!$B$8</f>
        <v>0</v>
      </c>
      <c r="H613" s="230">
        <f>'2012'!$B$9</f>
        <v>0</v>
      </c>
      <c r="I613" s="229">
        <f>'2012'!$B$10</f>
        <v>0</v>
      </c>
      <c r="K613" s="298" t="s">
        <v>831</v>
      </c>
      <c r="L613" s="241">
        <v>9.3000000000000007</v>
      </c>
      <c r="M613" s="288">
        <f>'2012'!C118</f>
        <v>0</v>
      </c>
      <c r="N613" s="288">
        <f>'2012'!D118</f>
        <v>0</v>
      </c>
      <c r="O613" s="288">
        <f>'2012'!E118</f>
        <v>0</v>
      </c>
      <c r="P613" s="288">
        <f>'2012'!F118</f>
        <v>0</v>
      </c>
      <c r="Q613" s="288">
        <f>'2012'!G118</f>
        <v>0</v>
      </c>
      <c r="R613" s="288">
        <f>'2012'!H118</f>
        <v>0</v>
      </c>
      <c r="S613" s="288">
        <f>'2012'!I118</f>
        <v>0</v>
      </c>
      <c r="T613" s="288">
        <f>'2012'!J118</f>
        <v>0</v>
      </c>
      <c r="U613" s="288">
        <f>'2012'!K118</f>
        <v>0</v>
      </c>
      <c r="V613" s="288">
        <f>'2012'!L118</f>
        <v>0</v>
      </c>
      <c r="W613" s="288">
        <f>'2012'!M118</f>
        <v>0</v>
      </c>
      <c r="X613" s="288">
        <f>'2012'!N118</f>
        <v>0</v>
      </c>
      <c r="Y613" s="288">
        <f>'2012'!O118</f>
        <v>0</v>
      </c>
      <c r="Z613" s="288">
        <f>'2012'!P118</f>
        <v>0</v>
      </c>
      <c r="AA613" s="288">
        <f>'2012'!Q118</f>
        <v>0</v>
      </c>
      <c r="AB613" s="288">
        <f>'2012'!R118</f>
        <v>0</v>
      </c>
      <c r="AC613" s="288">
        <f>'2012'!S118</f>
        <v>0</v>
      </c>
      <c r="AD613" s="288">
        <f>'2012'!T118</f>
        <v>0</v>
      </c>
      <c r="AF613" s="288">
        <f t="shared" si="9"/>
        <v>1</v>
      </c>
    </row>
    <row r="614" spans="3:32">
      <c r="C614" s="229" t="str">
        <f>'2012'!$B$3</f>
        <v>Georgia</v>
      </c>
      <c r="D614" s="229">
        <f>'Cover sheet'!$D$25</f>
        <v>2012</v>
      </c>
      <c r="E614" s="229">
        <f>'2012'!$B$4</f>
        <v>0</v>
      </c>
      <c r="F614" s="229">
        <f>'2012'!$B$7</f>
        <v>0</v>
      </c>
      <c r="G614" s="229">
        <f>'2012'!$B$8</f>
        <v>0</v>
      </c>
      <c r="H614" s="230">
        <f>'2012'!$B$9</f>
        <v>0</v>
      </c>
      <c r="I614" s="229">
        <f>'2012'!$B$10</f>
        <v>0</v>
      </c>
      <c r="K614" s="298"/>
      <c r="L614" s="241">
        <v>0</v>
      </c>
      <c r="M614" s="288">
        <f>'2012'!C119</f>
        <v>0</v>
      </c>
      <c r="N614" s="288">
        <f>'2012'!D119</f>
        <v>0</v>
      </c>
      <c r="O614" s="288">
        <f>'2012'!E119</f>
        <v>0</v>
      </c>
      <c r="P614" s="288">
        <f>'2012'!F119</f>
        <v>0</v>
      </c>
      <c r="Q614" s="288">
        <f>'2012'!G119</f>
        <v>0</v>
      </c>
      <c r="R614" s="288">
        <f>'2012'!H119</f>
        <v>0</v>
      </c>
      <c r="S614" s="288">
        <f>'2012'!I119</f>
        <v>0</v>
      </c>
      <c r="T614" s="288">
        <f>'2012'!J119</f>
        <v>0</v>
      </c>
      <c r="U614" s="288">
        <f>'2012'!K119</f>
        <v>0</v>
      </c>
      <c r="V614" s="288">
        <f>'2012'!L119</f>
        <v>0</v>
      </c>
      <c r="W614" s="288">
        <f>'2012'!M119</f>
        <v>0</v>
      </c>
      <c r="X614" s="288">
        <f>'2012'!N119</f>
        <v>0</v>
      </c>
      <c r="Y614" s="288">
        <f>'2012'!O119</f>
        <v>0</v>
      </c>
      <c r="Z614" s="288">
        <f>'2012'!P119</f>
        <v>0</v>
      </c>
      <c r="AA614" s="288">
        <f>'2012'!Q119</f>
        <v>0</v>
      </c>
      <c r="AB614" s="288">
        <f>'2012'!R119</f>
        <v>0</v>
      </c>
      <c r="AC614" s="288">
        <f>'2012'!S119</f>
        <v>0</v>
      </c>
      <c r="AD614" s="288">
        <f>'2012'!T119</f>
        <v>0</v>
      </c>
      <c r="AF614" s="288">
        <f t="shared" si="9"/>
        <v>1</v>
      </c>
    </row>
    <row r="615" spans="3:32" ht="60">
      <c r="C615" s="229" t="str">
        <f>'2012'!$B$3</f>
        <v>Georgia</v>
      </c>
      <c r="D615" s="229">
        <f>'Cover sheet'!$D$25</f>
        <v>2012</v>
      </c>
      <c r="E615" s="229">
        <f>'2012'!$B$4</f>
        <v>0</v>
      </c>
      <c r="F615" s="229">
        <f>'2012'!$B$7</f>
        <v>0</v>
      </c>
      <c r="G615" s="229">
        <f>'2012'!$B$8</f>
        <v>0</v>
      </c>
      <c r="H615" s="230">
        <f>'2012'!$B$9</f>
        <v>0</v>
      </c>
      <c r="I615" s="229">
        <f>'2012'!$B$10</f>
        <v>0</v>
      </c>
      <c r="K615" s="297" t="s">
        <v>833</v>
      </c>
      <c r="L615" s="241">
        <v>10</v>
      </c>
      <c r="M615" s="288">
        <f>'2012'!C120</f>
        <v>0</v>
      </c>
      <c r="N615" s="288">
        <f>'2012'!D120</f>
        <v>0</v>
      </c>
      <c r="O615" s="288">
        <f>'2012'!E120</f>
        <v>0</v>
      </c>
      <c r="P615" s="288">
        <f>'2012'!F120</f>
        <v>0</v>
      </c>
      <c r="Q615" s="288">
        <f>'2012'!G120</f>
        <v>0</v>
      </c>
      <c r="R615" s="288">
        <f>'2012'!H120</f>
        <v>0</v>
      </c>
      <c r="S615" s="288">
        <f>'2012'!I120</f>
        <v>0</v>
      </c>
      <c r="T615" s="288">
        <f>'2012'!J120</f>
        <v>0</v>
      </c>
      <c r="U615" s="288">
        <f>'2012'!K120</f>
        <v>0</v>
      </c>
      <c r="V615" s="288">
        <f>'2012'!L120</f>
        <v>0</v>
      </c>
      <c r="W615" s="288">
        <f>'2012'!M120</f>
        <v>0</v>
      </c>
      <c r="X615" s="288">
        <f>'2012'!N120</f>
        <v>0</v>
      </c>
      <c r="Y615" s="288">
        <f>'2012'!O120</f>
        <v>0</v>
      </c>
      <c r="Z615" s="288">
        <f>'2012'!P120</f>
        <v>0</v>
      </c>
      <c r="AA615" s="288">
        <f>'2012'!Q120</f>
        <v>0</v>
      </c>
      <c r="AB615" s="288">
        <f>'2012'!R120</f>
        <v>0</v>
      </c>
      <c r="AC615" s="288">
        <f>'2012'!S120</f>
        <v>0</v>
      </c>
      <c r="AD615" s="288">
        <f>'2012'!T120</f>
        <v>0</v>
      </c>
      <c r="AF615" s="288">
        <f t="shared" si="9"/>
        <v>1</v>
      </c>
    </row>
    <row r="616" spans="3:32" ht="30">
      <c r="C616" s="229" t="str">
        <f>'2012'!$B$3</f>
        <v>Georgia</v>
      </c>
      <c r="D616" s="229">
        <f>'Cover sheet'!$D$25</f>
        <v>2012</v>
      </c>
      <c r="E616" s="229">
        <f>'2012'!$B$4</f>
        <v>0</v>
      </c>
      <c r="F616" s="229">
        <f>'2012'!$B$7</f>
        <v>0</v>
      </c>
      <c r="G616" s="229">
        <f>'2012'!$B$8</f>
        <v>0</v>
      </c>
      <c r="H616" s="230">
        <f>'2012'!$B$9</f>
        <v>0</v>
      </c>
      <c r="I616" s="229">
        <f>'2012'!$B$10</f>
        <v>0</v>
      </c>
      <c r="K616" s="298" t="s">
        <v>836</v>
      </c>
      <c r="L616" s="241">
        <v>10.1</v>
      </c>
      <c r="M616" s="288">
        <f>'2012'!C121</f>
        <v>0</v>
      </c>
      <c r="N616" s="288">
        <f>'2012'!D121</f>
        <v>0</v>
      </c>
      <c r="O616" s="288">
        <f>'2012'!E121</f>
        <v>0</v>
      </c>
      <c r="P616" s="288">
        <f>'2012'!F121</f>
        <v>0</v>
      </c>
      <c r="Q616" s="288">
        <f>'2012'!G121</f>
        <v>0</v>
      </c>
      <c r="R616" s="288">
        <f>'2012'!H121</f>
        <v>0</v>
      </c>
      <c r="S616" s="288">
        <f>'2012'!I121</f>
        <v>0</v>
      </c>
      <c r="T616" s="288">
        <f>'2012'!J121</f>
        <v>0</v>
      </c>
      <c r="U616" s="288">
        <f>'2012'!K121</f>
        <v>0</v>
      </c>
      <c r="V616" s="288">
        <f>'2012'!L121</f>
        <v>0</v>
      </c>
      <c r="W616" s="288">
        <f>'2012'!M121</f>
        <v>0</v>
      </c>
      <c r="X616" s="288">
        <f>'2012'!N121</f>
        <v>0</v>
      </c>
      <c r="Y616" s="288">
        <f>'2012'!O121</f>
        <v>0</v>
      </c>
      <c r="Z616" s="288">
        <f>'2012'!P121</f>
        <v>0</v>
      </c>
      <c r="AA616" s="288">
        <f>'2012'!Q121</f>
        <v>0</v>
      </c>
      <c r="AB616" s="288">
        <f>'2012'!R121</f>
        <v>0</v>
      </c>
      <c r="AC616" s="288">
        <f>'2012'!S121</f>
        <v>0</v>
      </c>
      <c r="AD616" s="288">
        <f>'2012'!T121</f>
        <v>0</v>
      </c>
      <c r="AF616" s="288">
        <f t="shared" si="9"/>
        <v>1</v>
      </c>
    </row>
    <row r="617" spans="3:32" ht="30">
      <c r="C617" s="229" t="str">
        <f>'2012'!$B$3</f>
        <v>Georgia</v>
      </c>
      <c r="D617" s="229">
        <f>'Cover sheet'!$D$25</f>
        <v>2012</v>
      </c>
      <c r="E617" s="229">
        <f>'2012'!$B$4</f>
        <v>0</v>
      </c>
      <c r="F617" s="229">
        <f>'2012'!$B$7</f>
        <v>0</v>
      </c>
      <c r="G617" s="229">
        <f>'2012'!$B$8</f>
        <v>0</v>
      </c>
      <c r="H617" s="230">
        <f>'2012'!$B$9</f>
        <v>0</v>
      </c>
      <c r="I617" s="229">
        <f>'2012'!$B$10</f>
        <v>0</v>
      </c>
      <c r="K617" s="298" t="s">
        <v>837</v>
      </c>
      <c r="L617" s="241">
        <v>10.199999999999999</v>
      </c>
      <c r="M617" s="288">
        <f>'2012'!C122</f>
        <v>0</v>
      </c>
      <c r="N617" s="288">
        <f>'2012'!D122</f>
        <v>0</v>
      </c>
      <c r="O617" s="288">
        <f>'2012'!E122</f>
        <v>0</v>
      </c>
      <c r="P617" s="288">
        <f>'2012'!F122</f>
        <v>0</v>
      </c>
      <c r="Q617" s="288">
        <f>'2012'!G122</f>
        <v>0</v>
      </c>
      <c r="R617" s="288">
        <f>'2012'!H122</f>
        <v>0</v>
      </c>
      <c r="S617" s="288">
        <f>'2012'!I122</f>
        <v>0</v>
      </c>
      <c r="T617" s="288">
        <f>'2012'!J122</f>
        <v>0</v>
      </c>
      <c r="U617" s="288">
        <f>'2012'!K122</f>
        <v>0</v>
      </c>
      <c r="V617" s="288">
        <f>'2012'!L122</f>
        <v>0</v>
      </c>
      <c r="W617" s="288">
        <f>'2012'!M122</f>
        <v>0</v>
      </c>
      <c r="X617" s="288">
        <f>'2012'!N122</f>
        <v>0</v>
      </c>
      <c r="Y617" s="288">
        <f>'2012'!O122</f>
        <v>0</v>
      </c>
      <c r="Z617" s="288">
        <f>'2012'!P122</f>
        <v>0</v>
      </c>
      <c r="AA617" s="288">
        <f>'2012'!Q122</f>
        <v>0</v>
      </c>
      <c r="AB617" s="288">
        <f>'2012'!R122</f>
        <v>0</v>
      </c>
      <c r="AC617" s="288">
        <f>'2012'!S122</f>
        <v>0</v>
      </c>
      <c r="AD617" s="288">
        <f>'2012'!T122</f>
        <v>0</v>
      </c>
      <c r="AF617" s="288">
        <f t="shared" si="9"/>
        <v>1</v>
      </c>
    </row>
    <row r="618" spans="3:32">
      <c r="C618" s="229" t="str">
        <f>'2012'!$B$3</f>
        <v>Georgia</v>
      </c>
      <c r="D618" s="229">
        <f>'Cover sheet'!$D$25</f>
        <v>2012</v>
      </c>
      <c r="E618" s="229">
        <f>'2012'!$B$4</f>
        <v>0</v>
      </c>
      <c r="F618" s="229">
        <f>'2012'!$B$7</f>
        <v>0</v>
      </c>
      <c r="G618" s="229">
        <f>'2012'!$B$8</f>
        <v>0</v>
      </c>
      <c r="H618" s="230">
        <f>'2012'!$B$9</f>
        <v>0</v>
      </c>
      <c r="I618" s="229">
        <f>'2012'!$B$10</f>
        <v>0</v>
      </c>
      <c r="K618" s="298"/>
      <c r="L618" s="288"/>
      <c r="M618" s="288">
        <f>'2012'!C123</f>
        <v>0</v>
      </c>
      <c r="N618" s="288">
        <f>'2012'!D123</f>
        <v>0</v>
      </c>
      <c r="O618" s="288">
        <f>'2012'!E123</f>
        <v>0</v>
      </c>
      <c r="P618" s="288">
        <f>'2012'!F123</f>
        <v>0</v>
      </c>
      <c r="Q618" s="288">
        <f>'2012'!G123</f>
        <v>0</v>
      </c>
      <c r="R618" s="288">
        <f>'2012'!H123</f>
        <v>0</v>
      </c>
      <c r="S618" s="288">
        <f>'2012'!I123</f>
        <v>0</v>
      </c>
      <c r="T618" s="288">
        <f>'2012'!J123</f>
        <v>0</v>
      </c>
      <c r="U618" s="288">
        <f>'2012'!K123</f>
        <v>0</v>
      </c>
      <c r="V618" s="288">
        <f>'2012'!L123</f>
        <v>0</v>
      </c>
      <c r="W618" s="288">
        <f>'2012'!M123</f>
        <v>0</v>
      </c>
      <c r="X618" s="288">
        <f>'2012'!N123</f>
        <v>0</v>
      </c>
      <c r="Y618" s="288">
        <f>'2012'!O123</f>
        <v>0</v>
      </c>
      <c r="Z618" s="288">
        <f>'2012'!P123</f>
        <v>0</v>
      </c>
      <c r="AA618" s="288">
        <f>'2012'!Q123</f>
        <v>0</v>
      </c>
      <c r="AB618" s="288">
        <f>'2012'!R123</f>
        <v>0</v>
      </c>
      <c r="AC618" s="288">
        <f>'2012'!S123</f>
        <v>0</v>
      </c>
      <c r="AD618" s="288">
        <f>'2012'!T123</f>
        <v>0</v>
      </c>
      <c r="AF618" s="288">
        <f t="shared" si="9"/>
        <v>1</v>
      </c>
    </row>
    <row r="619" spans="3:32" ht="18.75">
      <c r="C619" s="229" t="str">
        <f>'2012'!$B$3</f>
        <v>Georgia</v>
      </c>
      <c r="D619" s="229">
        <f>'Cover sheet'!$D$25</f>
        <v>2012</v>
      </c>
      <c r="E619" s="229">
        <f>'2012'!$B$4</f>
        <v>0</v>
      </c>
      <c r="F619" s="229">
        <f>'2012'!$B$7</f>
        <v>0</v>
      </c>
      <c r="G619" s="229">
        <f>'2012'!$B$8</f>
        <v>0</v>
      </c>
      <c r="H619" s="230">
        <f>'2012'!$B$9</f>
        <v>0</v>
      </c>
      <c r="I619" s="229">
        <f>'2012'!$B$10</f>
        <v>0</v>
      </c>
      <c r="K619" s="299" t="s">
        <v>839</v>
      </c>
      <c r="L619" s="288"/>
      <c r="M619" s="288">
        <f>'2012'!C124</f>
        <v>0</v>
      </c>
      <c r="N619" s="288">
        <f>'2012'!D124</f>
        <v>0</v>
      </c>
      <c r="O619" s="288">
        <f>'2012'!E124</f>
        <v>0</v>
      </c>
      <c r="P619" s="288">
        <f>'2012'!F124</f>
        <v>0</v>
      </c>
      <c r="Q619" s="288">
        <f>'2012'!G124</f>
        <v>0</v>
      </c>
      <c r="R619" s="288">
        <f>'2012'!H124</f>
        <v>0</v>
      </c>
      <c r="S619" s="288">
        <f>'2012'!I124</f>
        <v>0</v>
      </c>
      <c r="T619" s="288">
        <f>'2012'!J124</f>
        <v>0</v>
      </c>
      <c r="U619" s="288">
        <f>'2012'!K124</f>
        <v>0</v>
      </c>
      <c r="V619" s="288">
        <f>'2012'!L124</f>
        <v>0</v>
      </c>
      <c r="W619" s="288">
        <f>'2012'!M124</f>
        <v>0</v>
      </c>
      <c r="X619" s="288">
        <f>'2012'!N124</f>
        <v>0</v>
      </c>
      <c r="Y619" s="288">
        <f>'2012'!O124</f>
        <v>0</v>
      </c>
      <c r="Z619" s="288">
        <f>'2012'!P124</f>
        <v>0</v>
      </c>
      <c r="AA619" s="288">
        <f>'2012'!Q124</f>
        <v>0</v>
      </c>
      <c r="AB619" s="288">
        <f>'2012'!R124</f>
        <v>0</v>
      </c>
      <c r="AC619" s="288">
        <f>'2012'!S124</f>
        <v>0</v>
      </c>
      <c r="AD619" s="288">
        <f>'2012'!T124</f>
        <v>0</v>
      </c>
      <c r="AF619" s="288">
        <f t="shared" si="9"/>
        <v>1</v>
      </c>
    </row>
    <row r="620" spans="3:32" ht="17.25">
      <c r="C620" s="229" t="str">
        <f>'2012'!$B$3</f>
        <v>Georgia</v>
      </c>
      <c r="D620" s="229">
        <f>'Cover sheet'!$D$25</f>
        <v>2012</v>
      </c>
      <c r="E620" s="229">
        <f>'2012'!$B$4</f>
        <v>0</v>
      </c>
      <c r="F620" s="229">
        <f>'2012'!$B$7</f>
        <v>0</v>
      </c>
      <c r="G620" s="229">
        <f>'2012'!$B$8</f>
        <v>0</v>
      </c>
      <c r="H620" s="230">
        <f>'2012'!$B$9</f>
        <v>0</v>
      </c>
      <c r="I620" s="229">
        <f>'2012'!$B$10</f>
        <v>0</v>
      </c>
      <c r="K620" s="300"/>
      <c r="L620" s="288"/>
      <c r="M620" s="288">
        <f>'2012'!C125</f>
        <v>0</v>
      </c>
      <c r="N620" s="288">
        <f>'2012'!D125</f>
        <v>0</v>
      </c>
      <c r="O620" s="288">
        <f>'2012'!E125</f>
        <v>0</v>
      </c>
      <c r="P620" s="288">
        <f>'2012'!F125</f>
        <v>0</v>
      </c>
      <c r="Q620" s="288">
        <f>'2012'!G125</f>
        <v>0</v>
      </c>
      <c r="R620" s="288">
        <f>'2012'!H125</f>
        <v>0</v>
      </c>
      <c r="S620" s="288">
        <f>'2012'!I125</f>
        <v>0</v>
      </c>
      <c r="T620" s="288">
        <f>'2012'!J125</f>
        <v>0</v>
      </c>
      <c r="U620" s="288">
        <f>'2012'!K125</f>
        <v>0</v>
      </c>
      <c r="V620" s="288">
        <f>'2012'!L125</f>
        <v>0</v>
      </c>
      <c r="W620" s="288">
        <f>'2012'!M125</f>
        <v>0</v>
      </c>
      <c r="X620" s="288">
        <f>'2012'!N125</f>
        <v>0</v>
      </c>
      <c r="Y620" s="288">
        <f>'2012'!O125</f>
        <v>0</v>
      </c>
      <c r="Z620" s="288">
        <f>'2012'!P125</f>
        <v>0</v>
      </c>
      <c r="AA620" s="288">
        <f>'2012'!Q125</f>
        <v>0</v>
      </c>
      <c r="AB620" s="288">
        <f>'2012'!R125</f>
        <v>0</v>
      </c>
      <c r="AC620" s="288">
        <f>'2012'!S125</f>
        <v>0</v>
      </c>
      <c r="AD620" s="288">
        <f>'2012'!T125</f>
        <v>0</v>
      </c>
      <c r="AF620" s="288">
        <f t="shared" si="9"/>
        <v>1</v>
      </c>
    </row>
    <row r="621" spans="3:32" ht="135">
      <c r="C621" s="229" t="str">
        <f>'2012'!$B$3</f>
        <v>Georgia</v>
      </c>
      <c r="D621" s="229">
        <f>'Cover sheet'!$D$25</f>
        <v>2012</v>
      </c>
      <c r="E621" s="229">
        <f>'2012'!$B$4</f>
        <v>0</v>
      </c>
      <c r="F621" s="229">
        <f>'2012'!$B$7</f>
        <v>0</v>
      </c>
      <c r="G621" s="229">
        <f>'2012'!$B$8</f>
        <v>0</v>
      </c>
      <c r="H621" s="230">
        <f>'2012'!$B$9</f>
        <v>0</v>
      </c>
      <c r="I621" s="229">
        <f>'2012'!$B$10</f>
        <v>0</v>
      </c>
      <c r="K621" s="297" t="s">
        <v>838</v>
      </c>
      <c r="L621" s="288"/>
      <c r="M621" s="288">
        <f>'2012'!C126</f>
        <v>0</v>
      </c>
      <c r="N621" s="288">
        <f>'2012'!D126</f>
        <v>0</v>
      </c>
      <c r="O621" s="288">
        <f>'2012'!E126</f>
        <v>0</v>
      </c>
      <c r="P621" s="288">
        <f>'2012'!F126</f>
        <v>0</v>
      </c>
      <c r="Q621" s="288">
        <f>'2012'!G126</f>
        <v>0</v>
      </c>
      <c r="R621" s="288">
        <f>'2012'!H126</f>
        <v>0</v>
      </c>
      <c r="S621" s="288">
        <f>'2012'!I126</f>
        <v>0</v>
      </c>
      <c r="T621" s="288">
        <f>'2012'!J126</f>
        <v>0</v>
      </c>
      <c r="U621" s="288">
        <f>'2012'!K126</f>
        <v>0</v>
      </c>
      <c r="V621" s="288">
        <f>'2012'!L126</f>
        <v>0</v>
      </c>
      <c r="W621" s="288">
        <f>'2012'!M126</f>
        <v>0</v>
      </c>
      <c r="X621" s="288">
        <f>'2012'!N126</f>
        <v>0</v>
      </c>
      <c r="Y621" s="288">
        <f>'2012'!O126</f>
        <v>0</v>
      </c>
      <c r="Z621" s="288">
        <f>'2012'!P126</f>
        <v>0</v>
      </c>
      <c r="AA621" s="288">
        <f>'2012'!Q126</f>
        <v>0</v>
      </c>
      <c r="AB621" s="288">
        <f>'2012'!R126</f>
        <v>0</v>
      </c>
      <c r="AC621" s="288">
        <f>'2012'!S126</f>
        <v>0</v>
      </c>
      <c r="AD621" s="288">
        <f>'2012'!T126</f>
        <v>0</v>
      </c>
      <c r="AF621" s="288">
        <f t="shared" si="9"/>
        <v>1</v>
      </c>
    </row>
    <row r="622" spans="3:32">
      <c r="C622" s="229" t="str">
        <f>'2012'!$B$3</f>
        <v>Georgia</v>
      </c>
      <c r="D622" s="229">
        <f>'Cover sheet'!$D$25</f>
        <v>2012</v>
      </c>
      <c r="E622" s="229">
        <f>'2012'!$B$4</f>
        <v>0</v>
      </c>
      <c r="F622" s="229">
        <f>'2012'!$B$7</f>
        <v>0</v>
      </c>
      <c r="G622" s="229">
        <f>'2012'!$B$8</f>
        <v>0</v>
      </c>
      <c r="H622" s="230">
        <f>'2012'!$B$9</f>
        <v>0</v>
      </c>
      <c r="I622" s="229">
        <f>'2012'!$B$10</f>
        <v>0</v>
      </c>
      <c r="K622" s="301"/>
      <c r="L622" s="288"/>
      <c r="M622" s="288">
        <f>'2012'!C127</f>
        <v>0</v>
      </c>
      <c r="N622" s="288">
        <f>'2012'!D127</f>
        <v>0</v>
      </c>
      <c r="O622" s="288">
        <f>'2012'!E127</f>
        <v>0</v>
      </c>
      <c r="P622" s="288">
        <f>'2012'!F127</f>
        <v>0</v>
      </c>
      <c r="Q622" s="288">
        <f>'2012'!G127</f>
        <v>0</v>
      </c>
      <c r="R622" s="288">
        <f>'2012'!H127</f>
        <v>0</v>
      </c>
      <c r="S622" s="288">
        <f>'2012'!I127</f>
        <v>0</v>
      </c>
      <c r="T622" s="288">
        <f>'2012'!J127</f>
        <v>0</v>
      </c>
      <c r="U622" s="288">
        <f>'2012'!K127</f>
        <v>0</v>
      </c>
      <c r="V622" s="288">
        <f>'2012'!L127</f>
        <v>0</v>
      </c>
      <c r="W622" s="288">
        <f>'2012'!M127</f>
        <v>0</v>
      </c>
      <c r="X622" s="288">
        <f>'2012'!N127</f>
        <v>0</v>
      </c>
      <c r="Y622" s="288">
        <f>'2012'!O127</f>
        <v>0</v>
      </c>
      <c r="Z622" s="288">
        <f>'2012'!P127</f>
        <v>0</v>
      </c>
      <c r="AA622" s="288">
        <f>'2012'!Q127</f>
        <v>0</v>
      </c>
      <c r="AB622" s="288">
        <f>'2012'!R127</f>
        <v>0</v>
      </c>
      <c r="AC622" s="288">
        <f>'2012'!S127</f>
        <v>0</v>
      </c>
      <c r="AD622" s="288">
        <f>'2012'!T127</f>
        <v>0</v>
      </c>
      <c r="AF622" s="288">
        <f t="shared" si="9"/>
        <v>1</v>
      </c>
    </row>
    <row r="623" spans="3:32">
      <c r="C623" s="229" t="str">
        <f>'2012'!$B$3</f>
        <v>Georgia</v>
      </c>
      <c r="D623" s="229">
        <f>'Cover sheet'!$D$25</f>
        <v>2012</v>
      </c>
      <c r="E623" s="229">
        <f>'2012'!$B$4</f>
        <v>0</v>
      </c>
      <c r="F623" s="229">
        <f>'2012'!$B$7</f>
        <v>0</v>
      </c>
      <c r="G623" s="229">
        <f>'2012'!$B$8</f>
        <v>0</v>
      </c>
      <c r="H623" s="230">
        <f>'2012'!$B$9</f>
        <v>0</v>
      </c>
      <c r="I623" s="229">
        <f>'2012'!$B$10</f>
        <v>0</v>
      </c>
      <c r="K623" s="301"/>
      <c r="L623" s="288"/>
      <c r="M623" s="288">
        <f>'2012'!C128</f>
        <v>0</v>
      </c>
      <c r="N623" s="288">
        <f>'2012'!D128</f>
        <v>0</v>
      </c>
      <c r="O623" s="288">
        <f>'2012'!E128</f>
        <v>0</v>
      </c>
      <c r="P623" s="288">
        <f>'2012'!F128</f>
        <v>0</v>
      </c>
      <c r="Q623" s="288">
        <f>'2012'!G128</f>
        <v>0</v>
      </c>
      <c r="R623" s="288">
        <f>'2012'!H128</f>
        <v>0</v>
      </c>
      <c r="S623" s="288">
        <f>'2012'!I128</f>
        <v>0</v>
      </c>
      <c r="T623" s="288">
        <f>'2012'!J128</f>
        <v>0</v>
      </c>
      <c r="U623" s="288">
        <f>'2012'!K128</f>
        <v>0</v>
      </c>
      <c r="V623" s="288">
        <f>'2012'!L128</f>
        <v>0</v>
      </c>
      <c r="W623" s="288">
        <f>'2012'!M128</f>
        <v>0</v>
      </c>
      <c r="X623" s="288">
        <f>'2012'!N128</f>
        <v>0</v>
      </c>
      <c r="Y623" s="288">
        <f>'2012'!O128</f>
        <v>0</v>
      </c>
      <c r="Z623" s="288">
        <f>'2012'!P128</f>
        <v>0</v>
      </c>
      <c r="AA623" s="288">
        <f>'2012'!Q128</f>
        <v>0</v>
      </c>
      <c r="AB623" s="288">
        <f>'2012'!R128</f>
        <v>0</v>
      </c>
      <c r="AC623" s="288">
        <f>'2012'!S128</f>
        <v>0</v>
      </c>
      <c r="AD623" s="288">
        <f>'2012'!T128</f>
        <v>0</v>
      </c>
      <c r="AF623" s="288">
        <f t="shared" si="9"/>
        <v>1</v>
      </c>
    </row>
    <row r="624" spans="3:32">
      <c r="C624" s="229" t="str">
        <f>'2012'!$B$3</f>
        <v>Georgia</v>
      </c>
      <c r="D624" s="229">
        <f>'Cover sheet'!$D$25</f>
        <v>2012</v>
      </c>
      <c r="E624" s="229">
        <f>'2012'!$B$4</f>
        <v>0</v>
      </c>
      <c r="F624" s="229">
        <f>'2012'!$B$7</f>
        <v>0</v>
      </c>
      <c r="G624" s="229">
        <f>'2012'!$B$8</f>
        <v>0</v>
      </c>
      <c r="H624" s="230">
        <f>'2012'!$B$9</f>
        <v>0</v>
      </c>
      <c r="I624" s="229">
        <f>'2012'!$B$10</f>
        <v>0</v>
      </c>
      <c r="K624" s="301"/>
      <c r="L624" s="288"/>
      <c r="M624" s="288">
        <f>'2012'!C129</f>
        <v>0</v>
      </c>
      <c r="N624" s="288">
        <f>'2012'!D129</f>
        <v>0</v>
      </c>
      <c r="O624" s="288">
        <f>'2012'!E129</f>
        <v>0</v>
      </c>
      <c r="P624" s="288">
        <f>'2012'!F129</f>
        <v>0</v>
      </c>
      <c r="Q624" s="288">
        <f>'2012'!G129</f>
        <v>0</v>
      </c>
      <c r="R624" s="288">
        <f>'2012'!H129</f>
        <v>0</v>
      </c>
      <c r="S624" s="288">
        <f>'2012'!I129</f>
        <v>0</v>
      </c>
      <c r="T624" s="288">
        <f>'2012'!J129</f>
        <v>0</v>
      </c>
      <c r="U624" s="288">
        <f>'2012'!K129</f>
        <v>0</v>
      </c>
      <c r="V624" s="288">
        <f>'2012'!L129</f>
        <v>0</v>
      </c>
      <c r="W624" s="288">
        <f>'2012'!M129</f>
        <v>0</v>
      </c>
      <c r="X624" s="288">
        <f>'2012'!N129</f>
        <v>0</v>
      </c>
      <c r="Y624" s="288">
        <f>'2012'!O129</f>
        <v>0</v>
      </c>
      <c r="Z624" s="288">
        <f>'2012'!P129</f>
        <v>0</v>
      </c>
      <c r="AA624" s="288">
        <f>'2012'!Q129</f>
        <v>0</v>
      </c>
      <c r="AB624" s="288">
        <f>'2012'!R129</f>
        <v>0</v>
      </c>
      <c r="AC624" s="288">
        <f>'2012'!S129</f>
        <v>0</v>
      </c>
      <c r="AD624" s="288">
        <f>'2012'!T129</f>
        <v>0</v>
      </c>
      <c r="AF624" s="288">
        <f t="shared" si="9"/>
        <v>1</v>
      </c>
    </row>
    <row r="625" spans="3:32">
      <c r="C625" s="229" t="str">
        <f>'2012'!$B$3</f>
        <v>Georgia</v>
      </c>
      <c r="D625" s="229">
        <f>'Cover sheet'!$D$25</f>
        <v>2012</v>
      </c>
      <c r="E625" s="229">
        <f>'2012'!$B$4</f>
        <v>0</v>
      </c>
      <c r="F625" s="229">
        <f>'2012'!$B$7</f>
        <v>0</v>
      </c>
      <c r="G625" s="229">
        <f>'2012'!$B$8</f>
        <v>0</v>
      </c>
      <c r="H625" s="230">
        <f>'2012'!$B$9</f>
        <v>0</v>
      </c>
      <c r="I625" s="229">
        <f>'2012'!$B$10</f>
        <v>0</v>
      </c>
      <c r="K625" s="301"/>
      <c r="L625" s="288"/>
      <c r="M625" s="288">
        <f>'2012'!C130</f>
        <v>0</v>
      </c>
      <c r="N625" s="288">
        <f>'2012'!D130</f>
        <v>0</v>
      </c>
      <c r="O625" s="288">
        <f>'2012'!E130</f>
        <v>0</v>
      </c>
      <c r="P625" s="288">
        <f>'2012'!F130</f>
        <v>0</v>
      </c>
      <c r="Q625" s="288">
        <f>'2012'!G130</f>
        <v>0</v>
      </c>
      <c r="R625" s="288">
        <f>'2012'!H130</f>
        <v>0</v>
      </c>
      <c r="S625" s="288">
        <f>'2012'!I130</f>
        <v>0</v>
      </c>
      <c r="T625" s="288">
        <f>'2012'!J130</f>
        <v>0</v>
      </c>
      <c r="U625" s="288">
        <f>'2012'!K130</f>
        <v>0</v>
      </c>
      <c r="V625" s="288">
        <f>'2012'!L130</f>
        <v>0</v>
      </c>
      <c r="W625" s="288">
        <f>'2012'!M130</f>
        <v>0</v>
      </c>
      <c r="X625" s="288">
        <f>'2012'!N130</f>
        <v>0</v>
      </c>
      <c r="Y625" s="288">
        <f>'2012'!O130</f>
        <v>0</v>
      </c>
      <c r="Z625" s="288">
        <f>'2012'!P130</f>
        <v>0</v>
      </c>
      <c r="AA625" s="288">
        <f>'2012'!Q130</f>
        <v>0</v>
      </c>
      <c r="AB625" s="288">
        <f>'2012'!R130</f>
        <v>0</v>
      </c>
      <c r="AC625" s="288">
        <f>'2012'!S130</f>
        <v>0</v>
      </c>
      <c r="AD625" s="288">
        <f>'2012'!T130</f>
        <v>0</v>
      </c>
      <c r="AF625" s="288">
        <f t="shared" si="9"/>
        <v>1</v>
      </c>
    </row>
    <row r="626" spans="3:32">
      <c r="C626" s="229" t="str">
        <f>'2012'!$B$3</f>
        <v>Georgia</v>
      </c>
      <c r="D626" s="229">
        <f>'Cover sheet'!$D$25</f>
        <v>2012</v>
      </c>
      <c r="E626" s="229">
        <f>'2012'!$B$4</f>
        <v>0</v>
      </c>
      <c r="F626" s="229">
        <f>'2012'!$B$7</f>
        <v>0</v>
      </c>
      <c r="G626" s="229">
        <f>'2012'!$B$8</f>
        <v>0</v>
      </c>
      <c r="H626" s="230">
        <f>'2012'!$B$9</f>
        <v>0</v>
      </c>
      <c r="I626" s="229">
        <f>'2012'!$B$10</f>
        <v>0</v>
      </c>
      <c r="K626" s="301"/>
      <c r="L626" s="288"/>
      <c r="M626" s="288">
        <f>'2012'!C131</f>
        <v>0</v>
      </c>
      <c r="N626" s="288">
        <f>'2012'!D131</f>
        <v>0</v>
      </c>
      <c r="O626" s="288">
        <f>'2012'!E131</f>
        <v>0</v>
      </c>
      <c r="P626" s="288">
        <f>'2012'!F131</f>
        <v>0</v>
      </c>
      <c r="Q626" s="288">
        <f>'2012'!G131</f>
        <v>0</v>
      </c>
      <c r="R626" s="288">
        <f>'2012'!H131</f>
        <v>0</v>
      </c>
      <c r="S626" s="288">
        <f>'2012'!I131</f>
        <v>0</v>
      </c>
      <c r="T626" s="288">
        <f>'2012'!J131</f>
        <v>0</v>
      </c>
      <c r="U626" s="288">
        <f>'2012'!K131</f>
        <v>0</v>
      </c>
      <c r="V626" s="288">
        <f>'2012'!L131</f>
        <v>0</v>
      </c>
      <c r="W626" s="288">
        <f>'2012'!M131</f>
        <v>0</v>
      </c>
      <c r="X626" s="288">
        <f>'2012'!N131</f>
        <v>0</v>
      </c>
      <c r="Y626" s="288">
        <f>'2012'!O131</f>
        <v>0</v>
      </c>
      <c r="Z626" s="288">
        <f>'2012'!P131</f>
        <v>0</v>
      </c>
      <c r="AA626" s="288">
        <f>'2012'!Q131</f>
        <v>0</v>
      </c>
      <c r="AB626" s="288">
        <f>'2012'!R131</f>
        <v>0</v>
      </c>
      <c r="AC626" s="288">
        <f>'2012'!S131</f>
        <v>0</v>
      </c>
      <c r="AD626" s="288">
        <f>'2012'!T131</f>
        <v>0</v>
      </c>
      <c r="AF626" s="288">
        <f t="shared" si="9"/>
        <v>1</v>
      </c>
    </row>
    <row r="627" spans="3:32">
      <c r="C627" s="229" t="str">
        <f>'2012'!$B$3</f>
        <v>Georgia</v>
      </c>
      <c r="D627" s="229">
        <f>'Cover sheet'!$D$25</f>
        <v>2012</v>
      </c>
      <c r="E627" s="229">
        <f>'2012'!$B$4</f>
        <v>0</v>
      </c>
      <c r="F627" s="229">
        <f>'2012'!$B$7</f>
        <v>0</v>
      </c>
      <c r="G627" s="229">
        <f>'2012'!$B$8</f>
        <v>0</v>
      </c>
      <c r="H627" s="230">
        <f>'2012'!$B$9</f>
        <v>0</v>
      </c>
      <c r="I627" s="229">
        <f>'2012'!$B$10</f>
        <v>0</v>
      </c>
      <c r="K627" s="301"/>
      <c r="L627" s="288"/>
      <c r="M627" s="288">
        <f>'2012'!C132</f>
        <v>0</v>
      </c>
      <c r="N627" s="288">
        <f>'2012'!D132</f>
        <v>0</v>
      </c>
      <c r="O627" s="288">
        <f>'2012'!E132</f>
        <v>0</v>
      </c>
      <c r="P627" s="288">
        <f>'2012'!F132</f>
        <v>0</v>
      </c>
      <c r="Q627" s="288">
        <f>'2012'!G132</f>
        <v>0</v>
      </c>
      <c r="R627" s="288">
        <f>'2012'!H132</f>
        <v>0</v>
      </c>
      <c r="S627" s="288">
        <f>'2012'!I132</f>
        <v>0</v>
      </c>
      <c r="T627" s="288">
        <f>'2012'!J132</f>
        <v>0</v>
      </c>
      <c r="U627" s="288">
        <f>'2012'!K132</f>
        <v>0</v>
      </c>
      <c r="V627" s="288">
        <f>'2012'!L132</f>
        <v>0</v>
      </c>
      <c r="W627" s="288">
        <f>'2012'!M132</f>
        <v>0</v>
      </c>
      <c r="X627" s="288">
        <f>'2012'!N132</f>
        <v>0</v>
      </c>
      <c r="Y627" s="288">
        <f>'2012'!O132</f>
        <v>0</v>
      </c>
      <c r="Z627" s="288">
        <f>'2012'!P132</f>
        <v>0</v>
      </c>
      <c r="AA627" s="288">
        <f>'2012'!Q132</f>
        <v>0</v>
      </c>
      <c r="AB627" s="288">
        <f>'2012'!R132</f>
        <v>0</v>
      </c>
      <c r="AC627" s="288">
        <f>'2012'!S132</f>
        <v>0</v>
      </c>
      <c r="AD627" s="288">
        <f>'2012'!T132</f>
        <v>0</v>
      </c>
      <c r="AF627" s="288">
        <f t="shared" si="9"/>
        <v>1</v>
      </c>
    </row>
    <row r="628" spans="3:32">
      <c r="C628" s="229" t="str">
        <f>'2012'!$B$3</f>
        <v>Georgia</v>
      </c>
      <c r="D628" s="229">
        <f>'Cover sheet'!$D$25</f>
        <v>2012</v>
      </c>
      <c r="E628" s="229">
        <f>'2012'!$B$4</f>
        <v>0</v>
      </c>
      <c r="F628" s="229">
        <f>'2012'!$B$7</f>
        <v>0</v>
      </c>
      <c r="G628" s="229">
        <f>'2012'!$B$8</f>
        <v>0</v>
      </c>
      <c r="H628" s="230">
        <f>'2012'!$B$9</f>
        <v>0</v>
      </c>
      <c r="I628" s="229">
        <f>'2012'!$B$10</f>
        <v>0</v>
      </c>
      <c r="K628" s="301"/>
      <c r="L628" s="288"/>
      <c r="M628" s="288">
        <f>'2012'!C133</f>
        <v>0</v>
      </c>
      <c r="N628" s="288">
        <f>'2012'!D133</f>
        <v>0</v>
      </c>
      <c r="O628" s="288">
        <f>'2012'!E133</f>
        <v>0</v>
      </c>
      <c r="P628" s="288">
        <f>'2012'!F133</f>
        <v>0</v>
      </c>
      <c r="Q628" s="288">
        <f>'2012'!G133</f>
        <v>0</v>
      </c>
      <c r="R628" s="288">
        <f>'2012'!H133</f>
        <v>0</v>
      </c>
      <c r="S628" s="288">
        <f>'2012'!I133</f>
        <v>0</v>
      </c>
      <c r="T628" s="288">
        <f>'2012'!J133</f>
        <v>0</v>
      </c>
      <c r="U628" s="288">
        <f>'2012'!K133</f>
        <v>0</v>
      </c>
      <c r="V628" s="288">
        <f>'2012'!L133</f>
        <v>0</v>
      </c>
      <c r="W628" s="288">
        <f>'2012'!M133</f>
        <v>0</v>
      </c>
      <c r="X628" s="288">
        <f>'2012'!N133</f>
        <v>0</v>
      </c>
      <c r="Y628" s="288">
        <f>'2012'!O133</f>
        <v>0</v>
      </c>
      <c r="Z628" s="288">
        <f>'2012'!P133</f>
        <v>0</v>
      </c>
      <c r="AA628" s="288">
        <f>'2012'!Q133</f>
        <v>0</v>
      </c>
      <c r="AB628" s="288">
        <f>'2012'!R133</f>
        <v>0</v>
      </c>
      <c r="AC628" s="288">
        <f>'2012'!S133</f>
        <v>0</v>
      </c>
      <c r="AD628" s="288">
        <f>'2012'!T133</f>
        <v>0</v>
      </c>
      <c r="AF628" s="288">
        <f t="shared" si="9"/>
        <v>1</v>
      </c>
    </row>
    <row r="629" spans="3:32">
      <c r="C629" s="229" t="str">
        <f>'2012'!$B$3</f>
        <v>Georgia</v>
      </c>
      <c r="D629" s="229">
        <f>'Cover sheet'!$D$25</f>
        <v>2012</v>
      </c>
      <c r="E629" s="229">
        <f>'2012'!$B$4</f>
        <v>0</v>
      </c>
      <c r="F629" s="229">
        <f>'2012'!$B$7</f>
        <v>0</v>
      </c>
      <c r="G629" s="229">
        <f>'2012'!$B$8</f>
        <v>0</v>
      </c>
      <c r="H629" s="230">
        <f>'2012'!$B$9</f>
        <v>0</v>
      </c>
      <c r="I629" s="229">
        <f>'2012'!$B$10</f>
        <v>0</v>
      </c>
      <c r="K629" s="301"/>
      <c r="L629" s="288"/>
      <c r="M629" s="288">
        <f>'2012'!C134</f>
        <v>0</v>
      </c>
      <c r="N629" s="288">
        <f>'2012'!D134</f>
        <v>0</v>
      </c>
      <c r="O629" s="288">
        <f>'2012'!E134</f>
        <v>0</v>
      </c>
      <c r="P629" s="288">
        <f>'2012'!F134</f>
        <v>0</v>
      </c>
      <c r="Q629" s="288">
        <f>'2012'!G134</f>
        <v>0</v>
      </c>
      <c r="R629" s="288">
        <f>'2012'!H134</f>
        <v>0</v>
      </c>
      <c r="S629" s="288">
        <f>'2012'!I134</f>
        <v>0</v>
      </c>
      <c r="T629" s="288">
        <f>'2012'!J134</f>
        <v>0</v>
      </c>
      <c r="U629" s="288">
        <f>'2012'!K134</f>
        <v>0</v>
      </c>
      <c r="V629" s="288">
        <f>'2012'!L134</f>
        <v>0</v>
      </c>
      <c r="W629" s="288">
        <f>'2012'!M134</f>
        <v>0</v>
      </c>
      <c r="X629" s="288">
        <f>'2012'!N134</f>
        <v>0</v>
      </c>
      <c r="Y629" s="288">
        <f>'2012'!O134</f>
        <v>0</v>
      </c>
      <c r="Z629" s="288">
        <f>'2012'!P134</f>
        <v>0</v>
      </c>
      <c r="AA629" s="288">
        <f>'2012'!Q134</f>
        <v>0</v>
      </c>
      <c r="AB629" s="288">
        <f>'2012'!R134</f>
        <v>0</v>
      </c>
      <c r="AC629" s="288">
        <f>'2012'!S134</f>
        <v>0</v>
      </c>
      <c r="AD629" s="288">
        <f>'2012'!T134</f>
        <v>0</v>
      </c>
      <c r="AF629" s="288">
        <f t="shared" si="9"/>
        <v>1</v>
      </c>
    </row>
    <row r="630" spans="3:32">
      <c r="C630" s="229" t="str">
        <f>'2012'!$B$3</f>
        <v>Georgia</v>
      </c>
      <c r="D630" s="229">
        <f>'Cover sheet'!$D$25</f>
        <v>2012</v>
      </c>
      <c r="E630" s="229">
        <f>'2012'!$B$4</f>
        <v>0</v>
      </c>
      <c r="F630" s="229">
        <f>'2012'!$B$7</f>
        <v>0</v>
      </c>
      <c r="G630" s="229">
        <f>'2012'!$B$8</f>
        <v>0</v>
      </c>
      <c r="H630" s="230">
        <f>'2012'!$B$9</f>
        <v>0</v>
      </c>
      <c r="I630" s="229">
        <f>'2012'!$B$10</f>
        <v>0</v>
      </c>
      <c r="K630" s="301"/>
      <c r="L630" s="288"/>
      <c r="M630" s="288">
        <f>'2012'!C135</f>
        <v>0</v>
      </c>
      <c r="N630" s="288">
        <f>'2012'!D135</f>
        <v>0</v>
      </c>
      <c r="O630" s="288">
        <f>'2012'!E135</f>
        <v>0</v>
      </c>
      <c r="P630" s="288">
        <f>'2012'!F135</f>
        <v>0</v>
      </c>
      <c r="Q630" s="288">
        <f>'2012'!G135</f>
        <v>0</v>
      </c>
      <c r="R630" s="288">
        <f>'2012'!H135</f>
        <v>0</v>
      </c>
      <c r="S630" s="288">
        <f>'2012'!I135</f>
        <v>0</v>
      </c>
      <c r="T630" s="288">
        <f>'2012'!J135</f>
        <v>0</v>
      </c>
      <c r="U630" s="288">
        <f>'2012'!K135</f>
        <v>0</v>
      </c>
      <c r="V630" s="288">
        <f>'2012'!L135</f>
        <v>0</v>
      </c>
      <c r="W630" s="288">
        <f>'2012'!M135</f>
        <v>0</v>
      </c>
      <c r="X630" s="288">
        <f>'2012'!N135</f>
        <v>0</v>
      </c>
      <c r="Y630" s="288">
        <f>'2012'!O135</f>
        <v>0</v>
      </c>
      <c r="Z630" s="288">
        <f>'2012'!P135</f>
        <v>0</v>
      </c>
      <c r="AA630" s="288">
        <f>'2012'!Q135</f>
        <v>0</v>
      </c>
      <c r="AB630" s="288">
        <f>'2012'!R135</f>
        <v>0</v>
      </c>
      <c r="AC630" s="288">
        <f>'2012'!S135</f>
        <v>0</v>
      </c>
      <c r="AD630" s="288">
        <f>'2012'!T135</f>
        <v>0</v>
      </c>
      <c r="AF630" s="288">
        <f t="shared" si="9"/>
        <v>1</v>
      </c>
    </row>
    <row r="631" spans="3:32">
      <c r="C631" s="229" t="str">
        <f>'2012'!$B$3</f>
        <v>Georgia</v>
      </c>
      <c r="D631" s="229">
        <f>'Cover sheet'!$D$25</f>
        <v>2012</v>
      </c>
      <c r="E631" s="229">
        <f>'2012'!$B$4</f>
        <v>0</v>
      </c>
      <c r="F631" s="229">
        <f>'2012'!$B$7</f>
        <v>0</v>
      </c>
      <c r="G631" s="229">
        <f>'2012'!$B$8</f>
        <v>0</v>
      </c>
      <c r="H631" s="230">
        <f>'2012'!$B$9</f>
        <v>0</v>
      </c>
      <c r="I631" s="229">
        <f>'2012'!$B$10</f>
        <v>0</v>
      </c>
      <c r="K631" s="301"/>
      <c r="L631" s="288"/>
      <c r="M631" s="288">
        <f>'2012'!C136</f>
        <v>0</v>
      </c>
      <c r="N631" s="288">
        <f>'2012'!D136</f>
        <v>0</v>
      </c>
      <c r="O631" s="288">
        <f>'2012'!E136</f>
        <v>0</v>
      </c>
      <c r="P631" s="288">
        <f>'2012'!F136</f>
        <v>0</v>
      </c>
      <c r="Q631" s="288">
        <f>'2012'!G136</f>
        <v>0</v>
      </c>
      <c r="R631" s="288">
        <f>'2012'!H136</f>
        <v>0</v>
      </c>
      <c r="S631" s="288">
        <f>'2012'!I136</f>
        <v>0</v>
      </c>
      <c r="T631" s="288">
        <f>'2012'!J136</f>
        <v>0</v>
      </c>
      <c r="U631" s="288">
        <f>'2012'!K136</f>
        <v>0</v>
      </c>
      <c r="V631" s="288">
        <f>'2012'!L136</f>
        <v>0</v>
      </c>
      <c r="W631" s="288">
        <f>'2012'!M136</f>
        <v>0</v>
      </c>
      <c r="X631" s="288">
        <f>'2012'!N136</f>
        <v>0</v>
      </c>
      <c r="Y631" s="288">
        <f>'2012'!O136</f>
        <v>0</v>
      </c>
      <c r="Z631" s="288">
        <f>'2012'!P136</f>
        <v>0</v>
      </c>
      <c r="AA631" s="288">
        <f>'2012'!Q136</f>
        <v>0</v>
      </c>
      <c r="AB631" s="288">
        <f>'2012'!R136</f>
        <v>0</v>
      </c>
      <c r="AC631" s="288">
        <f>'2012'!S136</f>
        <v>0</v>
      </c>
      <c r="AD631" s="288">
        <f>'2012'!T136</f>
        <v>0</v>
      </c>
      <c r="AF631" s="288">
        <f t="shared" si="9"/>
        <v>1</v>
      </c>
    </row>
    <row r="632" spans="3:32">
      <c r="C632" s="229" t="str">
        <f>'2012'!$B$3</f>
        <v>Georgia</v>
      </c>
      <c r="D632" s="229">
        <f>'Cover sheet'!$D$25</f>
        <v>2012</v>
      </c>
      <c r="E632" s="229">
        <f>'2012'!$B$4</f>
        <v>0</v>
      </c>
      <c r="F632" s="229">
        <f>'2012'!$B$7</f>
        <v>0</v>
      </c>
      <c r="G632" s="229">
        <f>'2012'!$B$8</f>
        <v>0</v>
      </c>
      <c r="H632" s="230">
        <f>'2012'!$B$9</f>
        <v>0</v>
      </c>
      <c r="I632" s="229">
        <f>'2012'!$B$10</f>
        <v>0</v>
      </c>
      <c r="K632" s="301"/>
      <c r="L632" s="288"/>
      <c r="M632" s="288">
        <f>'2012'!C137</f>
        <v>0</v>
      </c>
      <c r="N632" s="288">
        <f>'2012'!D137</f>
        <v>0</v>
      </c>
      <c r="O632" s="288">
        <f>'2012'!E137</f>
        <v>0</v>
      </c>
      <c r="P632" s="288">
        <f>'2012'!F137</f>
        <v>0</v>
      </c>
      <c r="Q632" s="288">
        <f>'2012'!G137</f>
        <v>0</v>
      </c>
      <c r="R632" s="288">
        <f>'2012'!H137</f>
        <v>0</v>
      </c>
      <c r="S632" s="288">
        <f>'2012'!I137</f>
        <v>0</v>
      </c>
      <c r="T632" s="288">
        <f>'2012'!J137</f>
        <v>0</v>
      </c>
      <c r="U632" s="288">
        <f>'2012'!K137</f>
        <v>0</v>
      </c>
      <c r="V632" s="288">
        <f>'2012'!L137</f>
        <v>0</v>
      </c>
      <c r="W632" s="288">
        <f>'2012'!M137</f>
        <v>0</v>
      </c>
      <c r="X632" s="288">
        <f>'2012'!N137</f>
        <v>0</v>
      </c>
      <c r="Y632" s="288">
        <f>'2012'!O137</f>
        <v>0</v>
      </c>
      <c r="Z632" s="288">
        <f>'2012'!P137</f>
        <v>0</v>
      </c>
      <c r="AA632" s="288">
        <f>'2012'!Q137</f>
        <v>0</v>
      </c>
      <c r="AB632" s="288">
        <f>'2012'!R137</f>
        <v>0</v>
      </c>
      <c r="AC632" s="288">
        <f>'2012'!S137</f>
        <v>0</v>
      </c>
      <c r="AD632" s="288">
        <f>'2012'!T137</f>
        <v>0</v>
      </c>
      <c r="AF632" s="288">
        <f t="shared" si="9"/>
        <v>1</v>
      </c>
    </row>
    <row r="633" spans="3:32">
      <c r="C633" s="229" t="str">
        <f>'2012'!$B$3</f>
        <v>Georgia</v>
      </c>
      <c r="D633" s="229">
        <f>'Cover sheet'!$D$25</f>
        <v>2012</v>
      </c>
      <c r="E633" s="229">
        <f>'2012'!$B$4</f>
        <v>0</v>
      </c>
      <c r="F633" s="229">
        <f>'2012'!$B$7</f>
        <v>0</v>
      </c>
      <c r="G633" s="229">
        <f>'2012'!$B$8</f>
        <v>0</v>
      </c>
      <c r="H633" s="230">
        <f>'2012'!$B$9</f>
        <v>0</v>
      </c>
      <c r="I633" s="229">
        <f>'2012'!$B$10</f>
        <v>0</v>
      </c>
      <c r="K633" s="301"/>
      <c r="L633" s="288"/>
      <c r="M633" s="288">
        <f>'2012'!C138</f>
        <v>0</v>
      </c>
      <c r="N633" s="288">
        <f>'2012'!D138</f>
        <v>0</v>
      </c>
      <c r="O633" s="288">
        <f>'2012'!E138</f>
        <v>0</v>
      </c>
      <c r="P633" s="288">
        <f>'2012'!F138</f>
        <v>0</v>
      </c>
      <c r="Q633" s="288">
        <f>'2012'!G138</f>
        <v>0</v>
      </c>
      <c r="R633" s="288">
        <f>'2012'!H138</f>
        <v>0</v>
      </c>
      <c r="S633" s="288">
        <f>'2012'!I138</f>
        <v>0</v>
      </c>
      <c r="T633" s="288">
        <f>'2012'!J138</f>
        <v>0</v>
      </c>
      <c r="U633" s="288">
        <f>'2012'!K138</f>
        <v>0</v>
      </c>
      <c r="V633" s="288">
        <f>'2012'!L138</f>
        <v>0</v>
      </c>
      <c r="W633" s="288">
        <f>'2012'!M138</f>
        <v>0</v>
      </c>
      <c r="X633" s="288">
        <f>'2012'!N138</f>
        <v>0</v>
      </c>
      <c r="Y633" s="288">
        <f>'2012'!O138</f>
        <v>0</v>
      </c>
      <c r="Z633" s="288">
        <f>'2012'!P138</f>
        <v>0</v>
      </c>
      <c r="AA633" s="288">
        <f>'2012'!Q138</f>
        <v>0</v>
      </c>
      <c r="AB633" s="288">
        <f>'2012'!R138</f>
        <v>0</v>
      </c>
      <c r="AC633" s="288">
        <f>'2012'!S138</f>
        <v>0</v>
      </c>
      <c r="AD633" s="288">
        <f>'2012'!T138</f>
        <v>0</v>
      </c>
      <c r="AF633" s="288">
        <f t="shared" si="9"/>
        <v>1</v>
      </c>
    </row>
    <row r="634" spans="3:32">
      <c r="C634" s="229" t="str">
        <f>'2012'!$B$3</f>
        <v>Georgia</v>
      </c>
      <c r="D634" s="229">
        <f>'Cover sheet'!$D$25</f>
        <v>2012</v>
      </c>
      <c r="E634" s="229">
        <f>'2012'!$B$4</f>
        <v>0</v>
      </c>
      <c r="F634" s="229">
        <f>'2012'!$B$7</f>
        <v>0</v>
      </c>
      <c r="G634" s="229">
        <f>'2012'!$B$8</f>
        <v>0</v>
      </c>
      <c r="H634" s="230">
        <f>'2012'!$B$9</f>
        <v>0</v>
      </c>
      <c r="I634" s="229">
        <f>'2012'!$B$10</f>
        <v>0</v>
      </c>
      <c r="K634" s="301"/>
      <c r="L634" s="288"/>
      <c r="M634" s="288">
        <f>'2012'!C139</f>
        <v>0</v>
      </c>
      <c r="N634" s="288">
        <f>'2012'!D139</f>
        <v>0</v>
      </c>
      <c r="O634" s="288">
        <f>'2012'!E139</f>
        <v>0</v>
      </c>
      <c r="P634" s="288">
        <f>'2012'!F139</f>
        <v>0</v>
      </c>
      <c r="Q634" s="288">
        <f>'2012'!G139</f>
        <v>0</v>
      </c>
      <c r="R634" s="288">
        <f>'2012'!H139</f>
        <v>0</v>
      </c>
      <c r="S634" s="288">
        <f>'2012'!I139</f>
        <v>0</v>
      </c>
      <c r="T634" s="288">
        <f>'2012'!J139</f>
        <v>0</v>
      </c>
      <c r="U634" s="288">
        <f>'2012'!K139</f>
        <v>0</v>
      </c>
      <c r="V634" s="288">
        <f>'2012'!L139</f>
        <v>0</v>
      </c>
      <c r="W634" s="288">
        <f>'2012'!M139</f>
        <v>0</v>
      </c>
      <c r="X634" s="288">
        <f>'2012'!N139</f>
        <v>0</v>
      </c>
      <c r="Y634" s="288">
        <f>'2012'!O139</f>
        <v>0</v>
      </c>
      <c r="Z634" s="288">
        <f>'2012'!P139</f>
        <v>0</v>
      </c>
      <c r="AA634" s="288">
        <f>'2012'!Q139</f>
        <v>0</v>
      </c>
      <c r="AB634" s="288">
        <f>'2012'!R139</f>
        <v>0</v>
      </c>
      <c r="AC634" s="288">
        <f>'2012'!S139</f>
        <v>0</v>
      </c>
      <c r="AD634" s="288">
        <f>'2012'!T139</f>
        <v>0</v>
      </c>
      <c r="AF634" s="288">
        <f t="shared" si="9"/>
        <v>1</v>
      </c>
    </row>
    <row r="635" spans="3:32">
      <c r="C635" s="229" t="str">
        <f>'2012'!$B$3</f>
        <v>Georgia</v>
      </c>
      <c r="D635" s="229">
        <f>'Cover sheet'!$D$25</f>
        <v>2012</v>
      </c>
      <c r="E635" s="229">
        <f>'2012'!$B$4</f>
        <v>0</v>
      </c>
      <c r="F635" s="229">
        <f>'2012'!$B$7</f>
        <v>0</v>
      </c>
      <c r="G635" s="229">
        <f>'2012'!$B$8</f>
        <v>0</v>
      </c>
      <c r="H635" s="230">
        <f>'2012'!$B$9</f>
        <v>0</v>
      </c>
      <c r="I635" s="229">
        <f>'2012'!$B$10</f>
        <v>0</v>
      </c>
      <c r="K635" s="301"/>
      <c r="L635" s="288"/>
      <c r="M635" s="288">
        <f>'2012'!C140</f>
        <v>0</v>
      </c>
      <c r="N635" s="288">
        <f>'2012'!D140</f>
        <v>0</v>
      </c>
      <c r="O635" s="288">
        <f>'2012'!E140</f>
        <v>0</v>
      </c>
      <c r="P635" s="288">
        <f>'2012'!F140</f>
        <v>0</v>
      </c>
      <c r="Q635" s="288">
        <f>'2012'!G140</f>
        <v>0</v>
      </c>
      <c r="R635" s="288">
        <f>'2012'!H140</f>
        <v>0</v>
      </c>
      <c r="S635" s="288">
        <f>'2012'!I140</f>
        <v>0</v>
      </c>
      <c r="T635" s="288">
        <f>'2012'!J140</f>
        <v>0</v>
      </c>
      <c r="U635" s="288">
        <f>'2012'!K140</f>
        <v>0</v>
      </c>
      <c r="V635" s="288">
        <f>'2012'!L140</f>
        <v>0</v>
      </c>
      <c r="W635" s="288">
        <f>'2012'!M140</f>
        <v>0</v>
      </c>
      <c r="X635" s="288">
        <f>'2012'!N140</f>
        <v>0</v>
      </c>
      <c r="Y635" s="288">
        <f>'2012'!O140</f>
        <v>0</v>
      </c>
      <c r="Z635" s="288">
        <f>'2012'!P140</f>
        <v>0</v>
      </c>
      <c r="AA635" s="288">
        <f>'2012'!Q140</f>
        <v>0</v>
      </c>
      <c r="AB635" s="288">
        <f>'2012'!R140</f>
        <v>0</v>
      </c>
      <c r="AC635" s="288">
        <f>'2012'!S140</f>
        <v>0</v>
      </c>
      <c r="AD635" s="288">
        <f>'2012'!T140</f>
        <v>0</v>
      </c>
      <c r="AF635" s="288">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7" workbookViewId="0">
      <selection activeCell="L11" sqref="L11"/>
    </sheetView>
  </sheetViews>
  <sheetFormatPr defaultRowHeight="1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c r="A1" t="s">
        <v>399</v>
      </c>
      <c r="C1"/>
      <c r="D1"/>
      <c r="E1"/>
      <c r="F1"/>
      <c r="G1"/>
      <c r="H1"/>
      <c r="I1" s="288"/>
      <c r="J1"/>
      <c r="K1"/>
    </row>
    <row r="2" spans="1:36">
      <c r="C2"/>
      <c r="D2"/>
      <c r="E2"/>
      <c r="F2"/>
      <c r="G2"/>
      <c r="H2"/>
      <c r="I2" s="288"/>
      <c r="J2"/>
      <c r="K2"/>
    </row>
    <row r="3" spans="1:36" ht="15" customHeight="1">
      <c r="C3"/>
      <c r="D3"/>
      <c r="E3"/>
      <c r="F3"/>
      <c r="G3"/>
      <c r="H3"/>
      <c r="I3" s="288"/>
      <c r="J3"/>
      <c r="K3"/>
      <c r="M3" s="132"/>
      <c r="N3" s="133"/>
      <c r="O3" s="133"/>
      <c r="P3" s="133"/>
      <c r="Q3" s="133"/>
      <c r="R3" s="133"/>
      <c r="S3" s="133"/>
      <c r="T3" s="133"/>
      <c r="U3" s="133"/>
      <c r="V3" s="133"/>
      <c r="W3" s="133"/>
      <c r="X3" s="133"/>
      <c r="Y3" s="133"/>
      <c r="Z3" s="133"/>
      <c r="AA3" s="133"/>
      <c r="AB3" s="133"/>
      <c r="AC3" s="133"/>
      <c r="AD3" s="133"/>
      <c r="AE3" s="132"/>
    </row>
    <row r="4" spans="1:36" ht="15.75" customHeight="1">
      <c r="C4"/>
      <c r="D4"/>
      <c r="E4"/>
      <c r="F4"/>
      <c r="G4"/>
      <c r="H4"/>
      <c r="I4" s="288"/>
      <c r="J4"/>
      <c r="K4"/>
      <c r="L4" s="141"/>
      <c r="M4" s="134"/>
      <c r="N4" s="132"/>
      <c r="O4" s="132"/>
      <c r="P4" s="132"/>
      <c r="Q4" s="132"/>
      <c r="R4" s="132"/>
      <c r="S4" s="132"/>
      <c r="T4" s="132"/>
      <c r="U4" s="132"/>
      <c r="V4" s="132"/>
      <c r="W4" s="132"/>
      <c r="X4" s="138"/>
      <c r="Y4" s="138"/>
      <c r="Z4" s="138"/>
      <c r="AA4" s="138"/>
      <c r="AB4" s="138"/>
      <c r="AC4" s="132"/>
      <c r="AD4" s="132"/>
      <c r="AE4" s="133"/>
    </row>
    <row r="5" spans="1:36" ht="128.25" thickBot="1">
      <c r="B5" s="126" t="s">
        <v>641</v>
      </c>
      <c r="C5" s="126" t="s">
        <v>301</v>
      </c>
      <c r="D5" s="126" t="s">
        <v>398</v>
      </c>
      <c r="E5" s="126" t="s">
        <v>302</v>
      </c>
      <c r="F5" s="126" t="s">
        <v>630</v>
      </c>
      <c r="G5" s="126" t="s">
        <v>647</v>
      </c>
      <c r="H5" s="126" t="s">
        <v>646</v>
      </c>
      <c r="I5" s="126" t="s">
        <v>1178</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292" t="s">
        <v>1184</v>
      </c>
      <c r="AH5" s="292" t="s">
        <v>1185</v>
      </c>
      <c r="AI5" s="292" t="s">
        <v>1186</v>
      </c>
      <c r="AJ5" s="292" t="s">
        <v>1187</v>
      </c>
    </row>
    <row r="6" spans="1:36" ht="45.75" thickBot="1">
      <c r="B6" t="str">
        <f>C6&amp;D6</f>
        <v>Georgia2016</v>
      </c>
      <c r="C6" s="229" t="str">
        <f>'Exp Database'!C6</f>
        <v>Georgia</v>
      </c>
      <c r="D6" s="229">
        <f>'Exp Database'!D6</f>
        <v>2016</v>
      </c>
      <c r="E6" s="229" t="str">
        <f>'Exp Database'!E6</f>
        <v>Calendar Year</v>
      </c>
      <c r="F6" s="229" t="str">
        <f>'Exp Database'!F6</f>
        <v>Local Currency</v>
      </c>
      <c r="G6" s="229">
        <f>IF('Exp Database'!G6="Units ( x 1)",1,IF('Exp Database'!G6="Thousands (x 1,000)",1000,IF('Exp Database'!G6="Millions (x 1,000,000)",1000000,)))</f>
        <v>1</v>
      </c>
      <c r="H6" s="230">
        <f>IF('Exp Database'!H6&gt;0,'Exp Database'!H6,'Exp Database'!J6)</f>
        <v>2.3666999999999998</v>
      </c>
      <c r="I6" s="230">
        <f>'Exp Database'!H6</f>
        <v>2.3666999999999998</v>
      </c>
      <c r="J6" s="229">
        <f>'Exp Database'!I6</f>
        <v>0</v>
      </c>
      <c r="K6" s="230">
        <f>'Exp Database'!J6</f>
        <v>2.2693416666666701</v>
      </c>
      <c r="L6" s="302"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3194472.8947479618</v>
      </c>
      <c r="O6" s="288">
        <f>IF(OR('Exp Database'!N6=Lists!$G$2,'Exp Database'!N6=Lists!$G$3,'Exp Database'!N6=0),0,IF($F6=Lists!$G$2,('Exp Database'!N6/'Exp with units conversion'!$H6)*'Exp with units conversion'!$G6,'Exp Database'!N6*'Exp with units conversion'!$G6))</f>
        <v>0</v>
      </c>
      <c r="P6" s="288">
        <f>IF(OR('Exp Database'!O6=Lists!$G$2,'Exp Database'!O6=Lists!$G$3,'Exp Database'!O6=0),0,IF($F6=Lists!$G$2,('Exp Database'!O6/'Exp with units conversion'!$H6)*'Exp with units conversion'!$G6,'Exp Database'!O6*'Exp with units conversion'!$G6))</f>
        <v>0</v>
      </c>
      <c r="Q6" s="288">
        <f>IF(OR('Exp Database'!P6=Lists!$G$2,'Exp Database'!P6=Lists!$G$3,'Exp Database'!P6=0),0,IF($F6=Lists!$G$2,('Exp Database'!P6/'Exp with units conversion'!$H6)*'Exp with units conversion'!$G6,'Exp Database'!P6*'Exp with units conversion'!$G6))</f>
        <v>0</v>
      </c>
      <c r="R6" s="288">
        <f>IF(OR('Exp Database'!Q6=Lists!$G$2,'Exp Database'!Q6=Lists!$G$3,'Exp Database'!Q6=0),0,IF($F6=Lists!$G$2,('Exp Database'!Q6/'Exp with units conversion'!$H6)*'Exp with units conversion'!$G6,'Exp Database'!Q6*'Exp with units conversion'!$G6))</f>
        <v>3194472.8947479618</v>
      </c>
      <c r="S6" s="288">
        <f>IF(OR('Exp Database'!R6=Lists!$G$2,'Exp Database'!R6=Lists!$G$3,'Exp Database'!R6=0),0,IF($F6=Lists!$G$2,('Exp Database'!R6/'Exp with units conversion'!$H6)*'Exp with units conversion'!$G6,'Exp Database'!R6*'Exp with units conversion'!$G6))</f>
        <v>0</v>
      </c>
      <c r="T6" s="288">
        <f>IF(OR('Exp Database'!S6=Lists!$G$2,'Exp Database'!S6=Lists!$G$3,'Exp Database'!S6=0),0,IF($F6=Lists!$G$2,('Exp Database'!S6/'Exp with units conversion'!$H6)*'Exp with units conversion'!$G6,'Exp Database'!S6*'Exp with units conversion'!$G6))</f>
        <v>0</v>
      </c>
      <c r="U6" s="288">
        <f>IF(OR('Exp Database'!T6=Lists!$G$2,'Exp Database'!T6=Lists!$G$3,'Exp Database'!T6=0),0,IF($F6=Lists!$G$2,('Exp Database'!T6/'Exp with units conversion'!$H6)*'Exp with units conversion'!$G6,'Exp Database'!T6*'Exp with units conversion'!$G6))</f>
        <v>0</v>
      </c>
      <c r="V6" s="288">
        <f>IF(OR('Exp Database'!U6=Lists!$G$2,'Exp Database'!U6=Lists!$G$3,'Exp Database'!U6=0),0,IF($F6=Lists!$G$2,('Exp Database'!U6/'Exp with units conversion'!$H6)*'Exp with units conversion'!$G6,'Exp Database'!U6*'Exp with units conversion'!$G6))</f>
        <v>0</v>
      </c>
      <c r="W6" s="288">
        <f>IF(OR('Exp Database'!V6=Lists!$G$2,'Exp Database'!V6=Lists!$G$3,'Exp Database'!V6=0),0,IF($F6=Lists!$G$2,('Exp Database'!V6/'Exp with units conversion'!$H6)*'Exp with units conversion'!$G6,'Exp Database'!V6*'Exp with units conversion'!$G6))</f>
        <v>0</v>
      </c>
      <c r="X6" s="288">
        <f>IF(OR('Exp Database'!W6=Lists!$G$2,'Exp Database'!W6=Lists!$G$3,'Exp Database'!W6=0),0,IF($F6=Lists!$G$2,('Exp Database'!W6/'Exp with units conversion'!$H6)*'Exp with units conversion'!$G6,'Exp Database'!W6*'Exp with units conversion'!$G6))</f>
        <v>0</v>
      </c>
      <c r="Y6" s="288">
        <f>IF(OR('Exp Database'!X6=Lists!$G$2,'Exp Database'!X6=Lists!$G$3,'Exp Database'!X6=0),0,IF($F6=Lists!$G$2,('Exp Database'!X6/'Exp with units conversion'!$H6)*'Exp with units conversion'!$G6,'Exp Database'!X6*'Exp with units conversion'!$G6))</f>
        <v>0</v>
      </c>
      <c r="Z6" s="288">
        <f>IF(OR('Exp Database'!Y6=Lists!$G$2,'Exp Database'!Y6=Lists!$G$3,'Exp Database'!Y6=0),0,IF($F6=Lists!$G$2,('Exp Database'!Y6/'Exp with units conversion'!$H6)*'Exp with units conversion'!$G6,'Exp Database'!Y6*'Exp with units conversion'!$G6))</f>
        <v>1618847.7627075675</v>
      </c>
      <c r="AA6" s="288">
        <f>IF(OR('Exp Database'!Z6=Lists!$G$2,'Exp Database'!Z6=Lists!$G$3,'Exp Database'!Z6=0),0,IF($F6=Lists!$G$2,('Exp Database'!Z6/'Exp with units conversion'!$H6)*'Exp with units conversion'!$G6,'Exp Database'!Z6*'Exp with units conversion'!$G6))</f>
        <v>0</v>
      </c>
      <c r="AB6" s="288">
        <f>IF(OR('Exp Database'!AA6=Lists!$G$2,'Exp Database'!AA6=Lists!$G$3,'Exp Database'!AA6=0),0,IF($F6=Lists!$G$2,('Exp Database'!AA6/'Exp with units conversion'!$H6)*'Exp with units conversion'!$G6,'Exp Database'!AA6*'Exp with units conversion'!$G6))</f>
        <v>0</v>
      </c>
      <c r="AC6" s="288">
        <f>IF(OR('Exp Database'!AB6=Lists!$G$2,'Exp Database'!AB6=Lists!$G$3,'Exp Database'!AB6=0),0,IF($F6=Lists!$G$2,('Exp Database'!AB6/'Exp with units conversion'!$H6)*'Exp with units conversion'!$G6,'Exp Database'!AB6*'Exp with units conversion'!$G6))</f>
        <v>0</v>
      </c>
      <c r="AD6" s="288">
        <f>IF(OR('Exp Database'!AC6=Lists!$G$2,'Exp Database'!AC6=Lists!$G$3,'Exp Database'!AC6=0),0,IF($F6=Lists!$G$2,('Exp Database'!AC6/'Exp with units conversion'!$H6)*'Exp with units conversion'!$G6,'Exp Database'!AC6*'Exp with units conversion'!$G6))</f>
        <v>1618847.7627075675</v>
      </c>
      <c r="AE6" s="288">
        <f>IF(OR('Exp Database'!AD6=Lists!$G$2,'Exp Database'!AD6=Lists!$G$3,'Exp Database'!AD6=0),0,IF($F6=Lists!$G$2,('Exp Database'!AD6/'Exp with units conversion'!$H6)*'Exp with units conversion'!$G6,'Exp Database'!AD6*'Exp with units conversion'!$G6))</f>
        <v>4813320.6574555291</v>
      </c>
      <c r="AG6">
        <f>IF((R6+W6+AD6)=AE6,1,0)</f>
        <v>1</v>
      </c>
      <c r="AH6" s="288">
        <f>IF(R6=SUM(N6:Q6),1,0)</f>
        <v>1</v>
      </c>
      <c r="AI6" s="288">
        <f>IF(W6=SUM(S6:V6),1,0)</f>
        <v>1</v>
      </c>
      <c r="AJ6" s="288">
        <f>IF(AD6=SUM(X6:AC6),1,0)</f>
        <v>1</v>
      </c>
    </row>
    <row r="7" spans="1:36" ht="30.75" thickBot="1">
      <c r="B7" t="str">
        <f t="shared" ref="B7:B70" si="0">C7&amp;D7</f>
        <v>Georgia2016</v>
      </c>
      <c r="C7" s="229" t="str">
        <f>'Exp Database'!C7</f>
        <v>Georgia</v>
      </c>
      <c r="D7" s="229">
        <f>'Exp Database'!D7</f>
        <v>2016</v>
      </c>
      <c r="E7" s="229" t="str">
        <f>'Exp Database'!E7</f>
        <v>Calendar Year</v>
      </c>
      <c r="F7" s="229" t="str">
        <f>'Exp Database'!F7</f>
        <v>Local Currency</v>
      </c>
      <c r="G7" s="229">
        <f>IF('Exp Database'!G7="Units ( x 1)",1,IF('Exp Database'!G7="Thousands (x 1,000)",1000,IF('Exp Database'!G7="Millions (x 1,000,000)",1000000,)))</f>
        <v>1</v>
      </c>
      <c r="H7" s="230">
        <f>IF('Exp Database'!H7&gt;0,'Exp Database'!H7,'Exp Database'!J7)</f>
        <v>2.3666999999999998</v>
      </c>
      <c r="I7" s="230">
        <f>'Exp Database'!H7</f>
        <v>2.3666999999999998</v>
      </c>
      <c r="J7" s="229">
        <f>'Exp Database'!I7</f>
        <v>0</v>
      </c>
      <c r="K7" s="230">
        <f>'Exp Database'!J7</f>
        <v>2.2693416666666701</v>
      </c>
      <c r="L7" s="302" t="str">
        <f>'Exp Database'!K7</f>
        <v>HIV testing and counselling (HTC):</v>
      </c>
      <c r="M7" s="288">
        <f>'Exp Database'!L7</f>
        <v>1.1000000000000001</v>
      </c>
      <c r="N7" s="288">
        <f>IF(OR('Exp Database'!M7=Lists!$G$2,'Exp Database'!M7=Lists!$G$3,'Exp Database'!M7=0),0,IF($F7=Lists!$G$2,('Exp Database'!M7/'Exp with units conversion'!$H7)*'Exp with units conversion'!$G7,'Exp Database'!M7*'Exp with units conversion'!$G7))</f>
        <v>419535.64034309378</v>
      </c>
      <c r="O7" s="288">
        <f>IF(OR('Exp Database'!N7=Lists!$G$2,'Exp Database'!N7=Lists!$G$3,'Exp Database'!N7=0),0,IF($F7=Lists!$G$2,('Exp Database'!N7/'Exp with units conversion'!$H7)*'Exp with units conversion'!$G7,'Exp Database'!N7*'Exp with units conversion'!$G7))</f>
        <v>0</v>
      </c>
      <c r="P7" s="288">
        <f>IF(OR('Exp Database'!O7=Lists!$G$2,'Exp Database'!O7=Lists!$G$3,'Exp Database'!O7=0),0,IF($F7=Lists!$G$2,('Exp Database'!O7/'Exp with units conversion'!$H7)*'Exp with units conversion'!$G7,'Exp Database'!O7*'Exp with units conversion'!$G7))</f>
        <v>0</v>
      </c>
      <c r="Q7" s="288">
        <f>IF(OR('Exp Database'!P7=Lists!$G$2,'Exp Database'!P7=Lists!$G$3,'Exp Database'!P7=0),0,IF($F7=Lists!$G$2,('Exp Database'!P7/'Exp with units conversion'!$H7)*'Exp with units conversion'!$G7,'Exp Database'!P7*'Exp with units conversion'!$G7))</f>
        <v>0</v>
      </c>
      <c r="R7" s="288">
        <f>IF(OR('Exp Database'!Q7=Lists!$G$2,'Exp Database'!Q7=Lists!$G$3,'Exp Database'!Q7=0),0,IF($F7=Lists!$G$2,('Exp Database'!Q7/'Exp with units conversion'!$H7)*'Exp with units conversion'!$G7,'Exp Database'!Q7*'Exp with units conversion'!$G7))</f>
        <v>419535.64034309378</v>
      </c>
      <c r="S7" s="288">
        <f>IF(OR('Exp Database'!R7=Lists!$G$2,'Exp Database'!R7=Lists!$G$3,'Exp Database'!R7=0),0,IF($F7=Lists!$G$2,('Exp Database'!R7/'Exp with units conversion'!$H7)*'Exp with units conversion'!$G7,'Exp Database'!R7*'Exp with units conversion'!$G7))</f>
        <v>0</v>
      </c>
      <c r="T7" s="288">
        <f>IF(OR('Exp Database'!S7=Lists!$G$2,'Exp Database'!S7=Lists!$G$3,'Exp Database'!S7=0),0,IF($F7=Lists!$G$2,('Exp Database'!S7/'Exp with units conversion'!$H7)*'Exp with units conversion'!$G7,'Exp Database'!S7*'Exp with units conversion'!$G7))</f>
        <v>0</v>
      </c>
      <c r="U7" s="288">
        <f>IF(OR('Exp Database'!T7=Lists!$G$2,'Exp Database'!T7=Lists!$G$3,'Exp Database'!T7=0),0,IF($F7=Lists!$G$2,('Exp Database'!T7/'Exp with units conversion'!$H7)*'Exp with units conversion'!$G7,'Exp Database'!T7*'Exp with units conversion'!$G7))</f>
        <v>0</v>
      </c>
      <c r="V7" s="288">
        <f>IF(OR('Exp Database'!U7=Lists!$G$2,'Exp Database'!U7=Lists!$G$3,'Exp Database'!U7=0),0,IF($F7=Lists!$G$2,('Exp Database'!U7/'Exp with units conversion'!$H7)*'Exp with units conversion'!$G7,'Exp Database'!U7*'Exp with units conversion'!$G7))</f>
        <v>0</v>
      </c>
      <c r="W7" s="288">
        <f>IF(OR('Exp Database'!V7=Lists!$G$2,'Exp Database'!V7=Lists!$G$3,'Exp Database'!V7=0),0,IF($F7=Lists!$G$2,('Exp Database'!V7/'Exp with units conversion'!$H7)*'Exp with units conversion'!$G7,'Exp Database'!V7*'Exp with units conversion'!$G7))</f>
        <v>0</v>
      </c>
      <c r="X7" s="288">
        <f>IF(OR('Exp Database'!W7=Lists!$G$2,'Exp Database'!W7=Lists!$G$3,'Exp Database'!W7=0),0,IF($F7=Lists!$G$2,('Exp Database'!W7/'Exp with units conversion'!$H7)*'Exp with units conversion'!$G7,'Exp Database'!W7*'Exp with units conversion'!$G7))</f>
        <v>0</v>
      </c>
      <c r="Y7" s="288">
        <f>IF(OR('Exp Database'!X7=Lists!$G$2,'Exp Database'!X7=Lists!$G$3,'Exp Database'!X7=0),0,IF($F7=Lists!$G$2,('Exp Database'!X7/'Exp with units conversion'!$H7)*'Exp with units conversion'!$G7,'Exp Database'!X7*'Exp with units conversion'!$G7))</f>
        <v>0</v>
      </c>
      <c r="Z7" s="288">
        <f>IF(OR('Exp Database'!Y7=Lists!$G$2,'Exp Database'!Y7=Lists!$G$3,'Exp Database'!Y7=0),0,IF($F7=Lists!$G$2,('Exp Database'!Y7/'Exp with units conversion'!$H7)*'Exp with units conversion'!$G7,'Exp Database'!Y7*'Exp with units conversion'!$G7))</f>
        <v>0</v>
      </c>
      <c r="AA7" s="288">
        <f>IF(OR('Exp Database'!Z7=Lists!$G$2,'Exp Database'!Z7=Lists!$G$3,'Exp Database'!Z7=0),0,IF($F7=Lists!$G$2,('Exp Database'!Z7/'Exp with units conversion'!$H7)*'Exp with units conversion'!$G7,'Exp Database'!Z7*'Exp with units conversion'!$G7))</f>
        <v>0</v>
      </c>
      <c r="AB7" s="288">
        <f>IF(OR('Exp Database'!AA7=Lists!$G$2,'Exp Database'!AA7=Lists!$G$3,'Exp Database'!AA7=0),0,IF($F7=Lists!$G$2,('Exp Database'!AA7/'Exp with units conversion'!$H7)*'Exp with units conversion'!$G7,'Exp Database'!AA7*'Exp with units conversion'!$G7))</f>
        <v>0</v>
      </c>
      <c r="AC7" s="288">
        <f>IF(OR('Exp Database'!AB7=Lists!$G$2,'Exp Database'!AB7=Lists!$G$3,'Exp Database'!AB7=0),0,IF($F7=Lists!$G$2,('Exp Database'!AB7/'Exp with units conversion'!$H7)*'Exp with units conversion'!$G7,'Exp Database'!AB7*'Exp with units conversion'!$G7))</f>
        <v>0</v>
      </c>
      <c r="AD7" s="288">
        <f>IF(OR('Exp Database'!AC7=Lists!$G$2,'Exp Database'!AC7=Lists!$G$3,'Exp Database'!AC7=0),0,IF($F7=Lists!$G$2,('Exp Database'!AC7/'Exp with units conversion'!$H7)*'Exp with units conversion'!$G7,'Exp Database'!AC7*'Exp with units conversion'!$G7))</f>
        <v>0</v>
      </c>
      <c r="AE7" s="288">
        <f>IF(OR('Exp Database'!AD7=Lists!$G$2,'Exp Database'!AD7=Lists!$G$3,'Exp Database'!AD7=0),0,IF($F7=Lists!$G$2,('Exp Database'!AD7/'Exp with units conversion'!$H7)*'Exp with units conversion'!$G7,'Exp Database'!AD7*'Exp with units conversion'!$G7))</f>
        <v>419535.64034309378</v>
      </c>
      <c r="AG7">
        <f t="shared" ref="AG7:AG70" si="1">IF((R7+W7+AD7)=AE7,1,0)</f>
        <v>1</v>
      </c>
      <c r="AH7" s="288">
        <f t="shared" ref="AH7:AH70" si="2">IF(R7=SUM(N7:Q7),1,0)</f>
        <v>1</v>
      </c>
      <c r="AI7" s="288">
        <f t="shared" ref="AI7:AI70" si="3">IF(W7=SUM(S7:V7),1,0)</f>
        <v>1</v>
      </c>
      <c r="AJ7" s="288">
        <f t="shared" ref="AJ7:AJ70" si="4">IF(AD7=SUM(X7:AC7),1,0)</f>
        <v>1</v>
      </c>
    </row>
    <row r="8" spans="1:36" ht="30.75" thickBot="1">
      <c r="B8" t="str">
        <f t="shared" si="0"/>
        <v>Georgia2016</v>
      </c>
      <c r="C8" s="229" t="str">
        <f>'Exp Database'!C8</f>
        <v>Georgia</v>
      </c>
      <c r="D8" s="229">
        <f>'Exp Database'!D8</f>
        <v>2016</v>
      </c>
      <c r="E8" s="229" t="str">
        <f>'Exp Database'!E8</f>
        <v>Calendar Year</v>
      </c>
      <c r="F8" s="229" t="str">
        <f>'Exp Database'!F8</f>
        <v>Local Currency</v>
      </c>
      <c r="G8" s="229">
        <f>IF('Exp Database'!G8="Units ( x 1)",1,IF('Exp Database'!G8="Thousands (x 1,000)",1000,IF('Exp Database'!G8="Millions (x 1,000,000)",1000000,)))</f>
        <v>1</v>
      </c>
      <c r="H8" s="230">
        <f>IF('Exp Database'!H8&gt;0,'Exp Database'!H8,'Exp Database'!J8)</f>
        <v>2.3666999999999998</v>
      </c>
      <c r="I8" s="230">
        <f>'Exp Database'!H8</f>
        <v>2.3666999999999998</v>
      </c>
      <c r="J8" s="229">
        <f>'Exp Database'!I8</f>
        <v>0</v>
      </c>
      <c r="K8" s="230">
        <f>'Exp Database'!J8</f>
        <v>2.2693416666666701</v>
      </c>
      <c r="L8" s="302" t="str">
        <f>'Exp Database'!K8</f>
        <v>HIV tests (commodities)</v>
      </c>
      <c r="M8" s="288" t="str">
        <f>'Exp Database'!L8</f>
        <v>1.1.1</v>
      </c>
      <c r="N8" s="288">
        <f>IF(OR('Exp Database'!M8=Lists!$G$2,'Exp Database'!M8=Lists!$G$3,'Exp Database'!M8=0),0,IF($F8=Lists!$G$2,('Exp Database'!M8/'Exp with units conversion'!$H8)*'Exp with units conversion'!$G8,'Exp Database'!M8*'Exp with units conversion'!$G8))</f>
        <v>303662.48362699122</v>
      </c>
      <c r="O8" s="288">
        <f>IF(OR('Exp Database'!N8=Lists!$G$2,'Exp Database'!N8=Lists!$G$3,'Exp Database'!N8=0),0,IF($F8=Lists!$G$2,('Exp Database'!N8/'Exp with units conversion'!$H8)*'Exp with units conversion'!$G8,'Exp Database'!N8*'Exp with units conversion'!$G8))</f>
        <v>0</v>
      </c>
      <c r="P8" s="288">
        <f>IF(OR('Exp Database'!O8=Lists!$G$2,'Exp Database'!O8=Lists!$G$3,'Exp Database'!O8=0),0,IF($F8=Lists!$G$2,('Exp Database'!O8/'Exp with units conversion'!$H8)*'Exp with units conversion'!$G8,'Exp Database'!O8*'Exp with units conversion'!$G8))</f>
        <v>0</v>
      </c>
      <c r="Q8" s="288">
        <f>IF(OR('Exp Database'!P8=Lists!$G$2,'Exp Database'!P8=Lists!$G$3,'Exp Database'!P8=0),0,IF($F8=Lists!$G$2,('Exp Database'!P8/'Exp with units conversion'!$H8)*'Exp with units conversion'!$G8,'Exp Database'!P8*'Exp with units conversion'!$G8))</f>
        <v>0</v>
      </c>
      <c r="R8" s="288">
        <f>IF(OR('Exp Database'!Q8=Lists!$G$2,'Exp Database'!Q8=Lists!$G$3,'Exp Database'!Q8=0),0,IF($F8=Lists!$G$2,('Exp Database'!Q8/'Exp with units conversion'!$H8)*'Exp with units conversion'!$G8,'Exp Database'!Q8*'Exp with units conversion'!$G8))</f>
        <v>303662.48362699122</v>
      </c>
      <c r="S8" s="288">
        <f>IF(OR('Exp Database'!R8=Lists!$G$2,'Exp Database'!R8=Lists!$G$3,'Exp Database'!R8=0),0,IF($F8=Lists!$G$2,('Exp Database'!R8/'Exp with units conversion'!$H8)*'Exp with units conversion'!$G8,'Exp Database'!R8*'Exp with units conversion'!$G8))</f>
        <v>0</v>
      </c>
      <c r="T8" s="288">
        <f>IF(OR('Exp Database'!S8=Lists!$G$2,'Exp Database'!S8=Lists!$G$3,'Exp Database'!S8=0),0,IF($F8=Lists!$G$2,('Exp Database'!S8/'Exp with units conversion'!$H8)*'Exp with units conversion'!$G8,'Exp Database'!S8*'Exp with units conversion'!$G8))</f>
        <v>0</v>
      </c>
      <c r="U8" s="288">
        <f>IF(OR('Exp Database'!T8=Lists!$G$2,'Exp Database'!T8=Lists!$G$3,'Exp Database'!T8=0),0,IF($F8=Lists!$G$2,('Exp Database'!T8/'Exp with units conversion'!$H8)*'Exp with units conversion'!$G8,'Exp Database'!T8*'Exp with units conversion'!$G8))</f>
        <v>0</v>
      </c>
      <c r="V8" s="288">
        <f>IF(OR('Exp Database'!U8=Lists!$G$2,'Exp Database'!U8=Lists!$G$3,'Exp Database'!U8=0),0,IF($F8=Lists!$G$2,('Exp Database'!U8/'Exp with units conversion'!$H8)*'Exp with units conversion'!$G8,'Exp Database'!U8*'Exp with units conversion'!$G8))</f>
        <v>0</v>
      </c>
      <c r="W8" s="288">
        <f>IF(OR('Exp Database'!V8=Lists!$G$2,'Exp Database'!V8=Lists!$G$3,'Exp Database'!V8=0),0,IF($F8=Lists!$G$2,('Exp Database'!V8/'Exp with units conversion'!$H8)*'Exp with units conversion'!$G8,'Exp Database'!V8*'Exp with units conversion'!$G8))</f>
        <v>0</v>
      </c>
      <c r="X8" s="288">
        <f>IF(OR('Exp Database'!W8=Lists!$G$2,'Exp Database'!W8=Lists!$G$3,'Exp Database'!W8=0),0,IF($F8=Lists!$G$2,('Exp Database'!W8/'Exp with units conversion'!$H8)*'Exp with units conversion'!$G8,'Exp Database'!W8*'Exp with units conversion'!$G8))</f>
        <v>0</v>
      </c>
      <c r="Y8" s="288">
        <f>IF(OR('Exp Database'!X8=Lists!$G$2,'Exp Database'!X8=Lists!$G$3,'Exp Database'!X8=0),0,IF($F8=Lists!$G$2,('Exp Database'!X8/'Exp with units conversion'!$H8)*'Exp with units conversion'!$G8,'Exp Database'!X8*'Exp with units conversion'!$G8))</f>
        <v>0</v>
      </c>
      <c r="Z8" s="288">
        <f>IF(OR('Exp Database'!Y8=Lists!$G$2,'Exp Database'!Y8=Lists!$G$3,'Exp Database'!Y8=0),0,IF($F8=Lists!$G$2,('Exp Database'!Y8/'Exp with units conversion'!$H8)*'Exp with units conversion'!$G8,'Exp Database'!Y8*'Exp with units conversion'!$G8))</f>
        <v>0</v>
      </c>
      <c r="AA8" s="288">
        <f>IF(OR('Exp Database'!Z8=Lists!$G$2,'Exp Database'!Z8=Lists!$G$3,'Exp Database'!Z8=0),0,IF($F8=Lists!$G$2,('Exp Database'!Z8/'Exp with units conversion'!$H8)*'Exp with units conversion'!$G8,'Exp Database'!Z8*'Exp with units conversion'!$G8))</f>
        <v>0</v>
      </c>
      <c r="AB8" s="288">
        <f>IF(OR('Exp Database'!AA8=Lists!$G$2,'Exp Database'!AA8=Lists!$G$3,'Exp Database'!AA8=0),0,IF($F8=Lists!$G$2,('Exp Database'!AA8/'Exp with units conversion'!$H8)*'Exp with units conversion'!$G8,'Exp Database'!AA8*'Exp with units conversion'!$G8))</f>
        <v>0</v>
      </c>
      <c r="AC8" s="288">
        <f>IF(OR('Exp Database'!AB8=Lists!$G$2,'Exp Database'!AB8=Lists!$G$3,'Exp Database'!AB8=0),0,IF($F8=Lists!$G$2,('Exp Database'!AB8/'Exp with units conversion'!$H8)*'Exp with units conversion'!$G8,'Exp Database'!AB8*'Exp with units conversion'!$G8))</f>
        <v>0</v>
      </c>
      <c r="AD8" s="288">
        <f>IF(OR('Exp Database'!AC8=Lists!$G$2,'Exp Database'!AC8=Lists!$G$3,'Exp Database'!AC8=0),0,IF($F8=Lists!$G$2,('Exp Database'!AC8/'Exp with units conversion'!$H8)*'Exp with units conversion'!$G8,'Exp Database'!AC8*'Exp with units conversion'!$G8))</f>
        <v>0</v>
      </c>
      <c r="AE8" s="288">
        <f>IF(OR('Exp Database'!AD8=Lists!$G$2,'Exp Database'!AD8=Lists!$G$3,'Exp Database'!AD8=0),0,IF($F8=Lists!$G$2,('Exp Database'!AD8/'Exp with units conversion'!$H8)*'Exp with units conversion'!$G8,'Exp Database'!AD8*'Exp with units conversion'!$G8))</f>
        <v>303662.48362699122</v>
      </c>
      <c r="AG8">
        <f t="shared" si="1"/>
        <v>1</v>
      </c>
      <c r="AH8" s="288">
        <f t="shared" si="2"/>
        <v>1</v>
      </c>
      <c r="AI8" s="288">
        <f t="shared" si="3"/>
        <v>1</v>
      </c>
      <c r="AJ8" s="288">
        <f t="shared" si="4"/>
        <v>1</v>
      </c>
    </row>
    <row r="9" spans="1:36" ht="30.75" thickBot="1">
      <c r="B9" t="str">
        <f t="shared" si="0"/>
        <v>Georgia2016</v>
      </c>
      <c r="C9" s="229" t="str">
        <f>'Exp Database'!C9</f>
        <v>Georgia</v>
      </c>
      <c r="D9" s="229">
        <f>'Exp Database'!D9</f>
        <v>2016</v>
      </c>
      <c r="E9" s="229" t="str">
        <f>'Exp Database'!E9</f>
        <v>Calendar Year</v>
      </c>
      <c r="F9" s="229" t="str">
        <f>'Exp Database'!F9</f>
        <v>Local Currency</v>
      </c>
      <c r="G9" s="229">
        <f>IF('Exp Database'!G9="Units ( x 1)",1,IF('Exp Database'!G9="Thousands (x 1,000)",1000,IF('Exp Database'!G9="Millions (x 1,000,000)",1000000,)))</f>
        <v>1</v>
      </c>
      <c r="H9" s="230">
        <f>IF('Exp Database'!H9&gt;0,'Exp Database'!H9,'Exp Database'!J9)</f>
        <v>2.3666999999999998</v>
      </c>
      <c r="I9" s="230">
        <f>'Exp Database'!H9</f>
        <v>2.3666999999999998</v>
      </c>
      <c r="J9" s="229">
        <f>'Exp Database'!I9</f>
        <v>0</v>
      </c>
      <c r="K9" s="230">
        <f>'Exp Database'!J9</f>
        <v>2.2693416666666701</v>
      </c>
      <c r="L9" s="302" t="str">
        <f>'Exp Database'!K9</f>
        <v xml:space="preserve"> Other direct and indirect costs</v>
      </c>
      <c r="M9" s="288" t="str">
        <f>'Exp Database'!L9</f>
        <v>1.1.2</v>
      </c>
      <c r="N9" s="288">
        <f>IF(OR('Exp Database'!M9=Lists!$G$2,'Exp Database'!M9=Lists!$G$3,'Exp Database'!M9=0),0,IF($F9=Lists!$G$2,('Exp Database'!M9/'Exp with units conversion'!$H9)*'Exp with units conversion'!$G9,'Exp Database'!M9*'Exp with units conversion'!$G9))</f>
        <v>115873.1567161026</v>
      </c>
      <c r="O9" s="288">
        <f>IF(OR('Exp Database'!N9=Lists!$G$2,'Exp Database'!N9=Lists!$G$3,'Exp Database'!N9=0),0,IF($F9=Lists!$G$2,('Exp Database'!N9/'Exp with units conversion'!$H9)*'Exp with units conversion'!$G9,'Exp Database'!N9*'Exp with units conversion'!$G9))</f>
        <v>0</v>
      </c>
      <c r="P9" s="288">
        <f>IF(OR('Exp Database'!O9=Lists!$G$2,'Exp Database'!O9=Lists!$G$3,'Exp Database'!O9=0),0,IF($F9=Lists!$G$2,('Exp Database'!O9/'Exp with units conversion'!$H9)*'Exp with units conversion'!$G9,'Exp Database'!O9*'Exp with units conversion'!$G9))</f>
        <v>0</v>
      </c>
      <c r="Q9" s="288">
        <f>IF(OR('Exp Database'!P9=Lists!$G$2,'Exp Database'!P9=Lists!$G$3,'Exp Database'!P9=0),0,IF($F9=Lists!$G$2,('Exp Database'!P9/'Exp with units conversion'!$H9)*'Exp with units conversion'!$G9,'Exp Database'!P9*'Exp with units conversion'!$G9))</f>
        <v>0</v>
      </c>
      <c r="R9" s="288">
        <f>IF(OR('Exp Database'!Q9=Lists!$G$2,'Exp Database'!Q9=Lists!$G$3,'Exp Database'!Q9=0),0,IF($F9=Lists!$G$2,('Exp Database'!Q9/'Exp with units conversion'!$H9)*'Exp with units conversion'!$G9,'Exp Database'!Q9*'Exp with units conversion'!$G9))</f>
        <v>115873.1567161026</v>
      </c>
      <c r="S9" s="288">
        <f>IF(OR('Exp Database'!R9=Lists!$G$2,'Exp Database'!R9=Lists!$G$3,'Exp Database'!R9=0),0,IF($F9=Lists!$G$2,('Exp Database'!R9/'Exp with units conversion'!$H9)*'Exp with units conversion'!$G9,'Exp Database'!R9*'Exp with units conversion'!$G9))</f>
        <v>0</v>
      </c>
      <c r="T9" s="288">
        <f>IF(OR('Exp Database'!S9=Lists!$G$2,'Exp Database'!S9=Lists!$G$3,'Exp Database'!S9=0),0,IF($F9=Lists!$G$2,('Exp Database'!S9/'Exp with units conversion'!$H9)*'Exp with units conversion'!$G9,'Exp Database'!S9*'Exp with units conversion'!$G9))</f>
        <v>0</v>
      </c>
      <c r="U9" s="288">
        <f>IF(OR('Exp Database'!T9=Lists!$G$2,'Exp Database'!T9=Lists!$G$3,'Exp Database'!T9=0),0,IF($F9=Lists!$G$2,('Exp Database'!T9/'Exp with units conversion'!$H9)*'Exp with units conversion'!$G9,'Exp Database'!T9*'Exp with units conversion'!$G9))</f>
        <v>0</v>
      </c>
      <c r="V9" s="288">
        <f>IF(OR('Exp Database'!U9=Lists!$G$2,'Exp Database'!U9=Lists!$G$3,'Exp Database'!U9=0),0,IF($F9=Lists!$G$2,('Exp Database'!U9/'Exp with units conversion'!$H9)*'Exp with units conversion'!$G9,'Exp Database'!U9*'Exp with units conversion'!$G9))</f>
        <v>0</v>
      </c>
      <c r="W9" s="288">
        <f>IF(OR('Exp Database'!V9=Lists!$G$2,'Exp Database'!V9=Lists!$G$3,'Exp Database'!V9=0),0,IF($F9=Lists!$G$2,('Exp Database'!V9/'Exp with units conversion'!$H9)*'Exp with units conversion'!$G9,'Exp Database'!V9*'Exp with units conversion'!$G9))</f>
        <v>0</v>
      </c>
      <c r="X9" s="288">
        <f>IF(OR('Exp Database'!W9=Lists!$G$2,'Exp Database'!W9=Lists!$G$3,'Exp Database'!W9=0),0,IF($F9=Lists!$G$2,('Exp Database'!W9/'Exp with units conversion'!$H9)*'Exp with units conversion'!$G9,'Exp Database'!W9*'Exp with units conversion'!$G9))</f>
        <v>0</v>
      </c>
      <c r="Y9" s="288">
        <f>IF(OR('Exp Database'!X9=Lists!$G$2,'Exp Database'!X9=Lists!$G$3,'Exp Database'!X9=0),0,IF($F9=Lists!$G$2,('Exp Database'!X9/'Exp with units conversion'!$H9)*'Exp with units conversion'!$G9,'Exp Database'!X9*'Exp with units conversion'!$G9))</f>
        <v>0</v>
      </c>
      <c r="Z9" s="288">
        <f>IF(OR('Exp Database'!Y9=Lists!$G$2,'Exp Database'!Y9=Lists!$G$3,'Exp Database'!Y9=0),0,IF($F9=Lists!$G$2,('Exp Database'!Y9/'Exp with units conversion'!$H9)*'Exp with units conversion'!$G9,'Exp Database'!Y9*'Exp with units conversion'!$G9))</f>
        <v>0</v>
      </c>
      <c r="AA9" s="288">
        <f>IF(OR('Exp Database'!Z9=Lists!$G$2,'Exp Database'!Z9=Lists!$G$3,'Exp Database'!Z9=0),0,IF($F9=Lists!$G$2,('Exp Database'!Z9/'Exp with units conversion'!$H9)*'Exp with units conversion'!$G9,'Exp Database'!Z9*'Exp with units conversion'!$G9))</f>
        <v>0</v>
      </c>
      <c r="AB9" s="288">
        <f>IF(OR('Exp Database'!AA9=Lists!$G$2,'Exp Database'!AA9=Lists!$G$3,'Exp Database'!AA9=0),0,IF($F9=Lists!$G$2,('Exp Database'!AA9/'Exp with units conversion'!$H9)*'Exp with units conversion'!$G9,'Exp Database'!AA9*'Exp with units conversion'!$G9))</f>
        <v>0</v>
      </c>
      <c r="AC9" s="288">
        <f>IF(OR('Exp Database'!AB9=Lists!$G$2,'Exp Database'!AB9=Lists!$G$3,'Exp Database'!AB9=0),0,IF($F9=Lists!$G$2,('Exp Database'!AB9/'Exp with units conversion'!$H9)*'Exp with units conversion'!$G9,'Exp Database'!AB9*'Exp with units conversion'!$G9))</f>
        <v>0</v>
      </c>
      <c r="AD9" s="288">
        <f>IF(OR('Exp Database'!AC9=Lists!$G$2,'Exp Database'!AC9=Lists!$G$3,'Exp Database'!AC9=0),0,IF($F9=Lists!$G$2,('Exp Database'!AC9/'Exp with units conversion'!$H9)*'Exp with units conversion'!$G9,'Exp Database'!AC9*'Exp with units conversion'!$G9))</f>
        <v>0</v>
      </c>
      <c r="AE9" s="288">
        <f>IF(OR('Exp Database'!AD9=Lists!$G$2,'Exp Database'!AD9=Lists!$G$3,'Exp Database'!AD9=0),0,IF($F9=Lists!$G$2,('Exp Database'!AD9/'Exp with units conversion'!$H9)*'Exp with units conversion'!$G9,'Exp Database'!AD9*'Exp with units conversion'!$G9))</f>
        <v>115873.1567161026</v>
      </c>
      <c r="AG9">
        <f t="shared" si="1"/>
        <v>1</v>
      </c>
      <c r="AH9" s="288">
        <f t="shared" si="2"/>
        <v>1</v>
      </c>
      <c r="AI9" s="288">
        <f t="shared" si="3"/>
        <v>1</v>
      </c>
      <c r="AJ9" s="288">
        <f t="shared" si="4"/>
        <v>1</v>
      </c>
    </row>
    <row r="10" spans="1:36" ht="30.75" thickBot="1">
      <c r="B10" t="str">
        <f t="shared" si="0"/>
        <v>Georgia2016</v>
      </c>
      <c r="C10" s="229" t="str">
        <f>'Exp Database'!C10</f>
        <v>Georgia</v>
      </c>
      <c r="D10" s="229">
        <f>'Exp Database'!D10</f>
        <v>2016</v>
      </c>
      <c r="E10" s="229" t="str">
        <f>'Exp Database'!E10</f>
        <v>Calendar Year</v>
      </c>
      <c r="F10" s="229" t="str">
        <f>'Exp Database'!F10</f>
        <v>Local Currency</v>
      </c>
      <c r="G10" s="229">
        <f>IF('Exp Database'!G10="Units ( x 1)",1,IF('Exp Database'!G10="Thousands (x 1,000)",1000,IF('Exp Database'!G10="Millions (x 1,000,000)",1000000,)))</f>
        <v>1</v>
      </c>
      <c r="H10" s="230">
        <f>IF('Exp Database'!H10&gt;0,'Exp Database'!H10,'Exp Database'!J10)</f>
        <v>2.3666999999999998</v>
      </c>
      <c r="I10" s="230">
        <f>'Exp Database'!H10</f>
        <v>2.3666999999999998</v>
      </c>
      <c r="J10" s="229">
        <f>'Exp Database'!I10</f>
        <v>0</v>
      </c>
      <c r="K10" s="230">
        <f>'Exp Database'!J10</f>
        <v>2.2693416666666701</v>
      </c>
      <c r="L10" s="302" t="str">
        <f>'Exp Database'!K10</f>
        <v>Not disaggregated by type of cost</v>
      </c>
      <c r="M10" s="288" t="str">
        <f>'Exp Database'!L10</f>
        <v>1.1.3</v>
      </c>
      <c r="N10" s="288">
        <f>IF(OR('Exp Database'!M10=Lists!$G$2,'Exp Database'!M10=Lists!$G$3,'Exp Database'!M10=0),0,IF($F10=Lists!$G$2,('Exp Database'!M10/'Exp with units conversion'!$H10)*'Exp with units conversion'!$G10,'Exp Database'!M10*'Exp with units conversion'!$G10))</f>
        <v>0</v>
      </c>
      <c r="O10" s="288">
        <f>IF(OR('Exp Database'!N10=Lists!$G$2,'Exp Database'!N10=Lists!$G$3,'Exp Database'!N10=0),0,IF($F10=Lists!$G$2,('Exp Database'!N10/'Exp with units conversion'!$H10)*'Exp with units conversion'!$G10,'Exp Database'!N10*'Exp with units conversion'!$G10))</f>
        <v>0</v>
      </c>
      <c r="P10" s="288">
        <f>IF(OR('Exp Database'!O10=Lists!$G$2,'Exp Database'!O10=Lists!$G$3,'Exp Database'!O10=0),0,IF($F10=Lists!$G$2,('Exp Database'!O10/'Exp with units conversion'!$H10)*'Exp with units conversion'!$G10,'Exp Database'!O10*'Exp with units conversion'!$G10))</f>
        <v>0</v>
      </c>
      <c r="Q10" s="288">
        <f>IF(OR('Exp Database'!P10=Lists!$G$2,'Exp Database'!P10=Lists!$G$3,'Exp Database'!P10=0),0,IF($F10=Lists!$G$2,('Exp Database'!P10/'Exp with units conversion'!$H10)*'Exp with units conversion'!$G10,'Exp Database'!P10*'Exp with units conversion'!$G10))</f>
        <v>0</v>
      </c>
      <c r="R10" s="288">
        <f>IF(OR('Exp Database'!Q10=Lists!$G$2,'Exp Database'!Q10=Lists!$G$3,'Exp Database'!Q10=0),0,IF($F10=Lists!$G$2,('Exp Database'!Q10/'Exp with units conversion'!$H10)*'Exp with units conversion'!$G10,'Exp Database'!Q10*'Exp with units conversion'!$G10))</f>
        <v>0</v>
      </c>
      <c r="S10" s="288">
        <f>IF(OR('Exp Database'!R10=Lists!$G$2,'Exp Database'!R10=Lists!$G$3,'Exp Database'!R10=0),0,IF($F10=Lists!$G$2,('Exp Database'!R10/'Exp with units conversion'!$H10)*'Exp with units conversion'!$G10,'Exp Database'!R10*'Exp with units conversion'!$G10))</f>
        <v>0</v>
      </c>
      <c r="T10" s="288">
        <f>IF(OR('Exp Database'!S10=Lists!$G$2,'Exp Database'!S10=Lists!$G$3,'Exp Database'!S10=0),0,IF($F10=Lists!$G$2,('Exp Database'!S10/'Exp with units conversion'!$H10)*'Exp with units conversion'!$G10,'Exp Database'!S10*'Exp with units conversion'!$G10))</f>
        <v>0</v>
      </c>
      <c r="U10" s="288">
        <f>IF(OR('Exp Database'!T10=Lists!$G$2,'Exp Database'!T10=Lists!$G$3,'Exp Database'!T10=0),0,IF($F10=Lists!$G$2,('Exp Database'!T10/'Exp with units conversion'!$H10)*'Exp with units conversion'!$G10,'Exp Database'!T10*'Exp with units conversion'!$G10))</f>
        <v>0</v>
      </c>
      <c r="V10" s="288">
        <f>IF(OR('Exp Database'!U10=Lists!$G$2,'Exp Database'!U10=Lists!$G$3,'Exp Database'!U10=0),0,IF($F10=Lists!$G$2,('Exp Database'!U10/'Exp with units conversion'!$H10)*'Exp with units conversion'!$G10,'Exp Database'!U10*'Exp with units conversion'!$G10))</f>
        <v>0</v>
      </c>
      <c r="W10" s="288">
        <f>IF(OR('Exp Database'!V10=Lists!$G$2,'Exp Database'!V10=Lists!$G$3,'Exp Database'!V10=0),0,IF($F10=Lists!$G$2,('Exp Database'!V10/'Exp with units conversion'!$H10)*'Exp with units conversion'!$G10,'Exp Database'!V10*'Exp with units conversion'!$G10))</f>
        <v>0</v>
      </c>
      <c r="X10" s="288">
        <f>IF(OR('Exp Database'!W10=Lists!$G$2,'Exp Database'!W10=Lists!$G$3,'Exp Database'!W10=0),0,IF($F10=Lists!$G$2,('Exp Database'!W10/'Exp with units conversion'!$H10)*'Exp with units conversion'!$G10,'Exp Database'!W10*'Exp with units conversion'!$G10))</f>
        <v>0</v>
      </c>
      <c r="Y10" s="288">
        <f>IF(OR('Exp Database'!X10=Lists!$G$2,'Exp Database'!X10=Lists!$G$3,'Exp Database'!X10=0),0,IF($F10=Lists!$G$2,('Exp Database'!X10/'Exp with units conversion'!$H10)*'Exp with units conversion'!$G10,'Exp Database'!X10*'Exp with units conversion'!$G10))</f>
        <v>0</v>
      </c>
      <c r="Z10" s="288">
        <f>IF(OR('Exp Database'!Y10=Lists!$G$2,'Exp Database'!Y10=Lists!$G$3,'Exp Database'!Y10=0),0,IF($F10=Lists!$G$2,('Exp Database'!Y10/'Exp with units conversion'!$H10)*'Exp with units conversion'!$G10,'Exp Database'!Y10*'Exp with units conversion'!$G10))</f>
        <v>0</v>
      </c>
      <c r="AA10" s="288">
        <f>IF(OR('Exp Database'!Z10=Lists!$G$2,'Exp Database'!Z10=Lists!$G$3,'Exp Database'!Z10=0),0,IF($F10=Lists!$G$2,('Exp Database'!Z10/'Exp with units conversion'!$H10)*'Exp with units conversion'!$G10,'Exp Database'!Z10*'Exp with units conversion'!$G10))</f>
        <v>0</v>
      </c>
      <c r="AB10" s="288">
        <f>IF(OR('Exp Database'!AA10=Lists!$G$2,'Exp Database'!AA10=Lists!$G$3,'Exp Database'!AA10=0),0,IF($F10=Lists!$G$2,('Exp Database'!AA10/'Exp with units conversion'!$H10)*'Exp with units conversion'!$G10,'Exp Database'!AA10*'Exp with units conversion'!$G10))</f>
        <v>0</v>
      </c>
      <c r="AC10" s="288">
        <f>IF(OR('Exp Database'!AB10=Lists!$G$2,'Exp Database'!AB10=Lists!$G$3,'Exp Database'!AB10=0),0,IF($F10=Lists!$G$2,('Exp Database'!AB10/'Exp with units conversion'!$H10)*'Exp with units conversion'!$G10,'Exp Database'!AB10*'Exp with units conversion'!$G10))</f>
        <v>0</v>
      </c>
      <c r="AD10" s="288">
        <f>IF(OR('Exp Database'!AC10=Lists!$G$2,'Exp Database'!AC10=Lists!$G$3,'Exp Database'!AC10=0),0,IF($F10=Lists!$G$2,('Exp Database'!AC10/'Exp with units conversion'!$H10)*'Exp with units conversion'!$G10,'Exp Database'!AC10*'Exp with units conversion'!$G10))</f>
        <v>0</v>
      </c>
      <c r="AE10" s="288">
        <f>IF(OR('Exp Database'!AD10=Lists!$G$2,'Exp Database'!AD10=Lists!$G$3,'Exp Database'!AD10=0),0,IF($F10=Lists!$G$2,('Exp Database'!AD10/'Exp with units conversion'!$H10)*'Exp with units conversion'!$G10,'Exp Database'!AD10*'Exp with units conversion'!$G10))</f>
        <v>0</v>
      </c>
      <c r="AG10">
        <f t="shared" si="1"/>
        <v>1</v>
      </c>
      <c r="AH10" s="288">
        <f t="shared" si="2"/>
        <v>1</v>
      </c>
      <c r="AI10" s="288">
        <f t="shared" si="3"/>
        <v>1</v>
      </c>
      <c r="AJ10" s="288">
        <f t="shared" si="4"/>
        <v>1</v>
      </c>
    </row>
    <row r="11" spans="1:36" ht="45.75" thickBot="1">
      <c r="B11" t="str">
        <f t="shared" si="0"/>
        <v>Georgia2016</v>
      </c>
      <c r="C11" s="229" t="str">
        <f>'Exp Database'!C11</f>
        <v>Georgia</v>
      </c>
      <c r="D11" s="229">
        <f>'Exp Database'!D11</f>
        <v>2016</v>
      </c>
      <c r="E11" s="229" t="str">
        <f>'Exp Database'!E11</f>
        <v>Calendar Year</v>
      </c>
      <c r="F11" s="229" t="str">
        <f>'Exp Database'!F11</f>
        <v>Local Currency</v>
      </c>
      <c r="G11" s="229">
        <f>IF('Exp Database'!G11="Units ( x 1)",1,IF('Exp Database'!G11="Thousands (x 1,000)",1000,IF('Exp Database'!G11="Millions (x 1,000,000)",1000000,)))</f>
        <v>1</v>
      </c>
      <c r="H11" s="230">
        <f>IF('Exp Database'!H11&gt;0,'Exp Database'!H11,'Exp Database'!J11)</f>
        <v>2.3666999999999998</v>
      </c>
      <c r="I11" s="230">
        <f>'Exp Database'!H11</f>
        <v>2.3666999999999998</v>
      </c>
      <c r="J11" s="229">
        <f>'Exp Database'!I11</f>
        <v>0</v>
      </c>
      <c r="K11" s="230">
        <f>'Exp Database'!J11</f>
        <v>2.2693416666666701</v>
      </c>
      <c r="L11" s="302" t="str">
        <f>'Exp Database'!K11</f>
        <v>Antiretroviral treatment (sub-total)</v>
      </c>
      <c r="M11" s="288">
        <f>'Exp Database'!L11</f>
        <v>1.2</v>
      </c>
      <c r="N11" s="288">
        <f>IF(OR('Exp Database'!M11=Lists!$G$2,'Exp Database'!M11=Lists!$G$3,'Exp Database'!M11=0),0,IF($F11=Lists!$G$2,('Exp Database'!M11/'Exp with units conversion'!$H11)*'Exp with units conversion'!$G11,'Exp Database'!M11*'Exp with units conversion'!$G11))</f>
        <v>1997933.8319178605</v>
      </c>
      <c r="O11" s="288">
        <f>IF(OR('Exp Database'!N11=Lists!$G$2,'Exp Database'!N11=Lists!$G$3,'Exp Database'!N11=0),0,IF($F11=Lists!$G$2,('Exp Database'!N11/'Exp with units conversion'!$H11)*'Exp with units conversion'!$G11,'Exp Database'!N11*'Exp with units conversion'!$G11))</f>
        <v>0</v>
      </c>
      <c r="P11" s="288">
        <f>IF(OR('Exp Database'!O11=Lists!$G$2,'Exp Database'!O11=Lists!$G$3,'Exp Database'!O11=0),0,IF($F11=Lists!$G$2,('Exp Database'!O11/'Exp with units conversion'!$H11)*'Exp with units conversion'!$G11,'Exp Database'!O11*'Exp with units conversion'!$G11))</f>
        <v>0</v>
      </c>
      <c r="Q11" s="288">
        <f>IF(OR('Exp Database'!P11=Lists!$G$2,'Exp Database'!P11=Lists!$G$3,'Exp Database'!P11=0),0,IF($F11=Lists!$G$2,('Exp Database'!P11/'Exp with units conversion'!$H11)*'Exp with units conversion'!$G11,'Exp Database'!P11*'Exp with units conversion'!$G11))</f>
        <v>0</v>
      </c>
      <c r="R11" s="288">
        <f>IF(OR('Exp Database'!Q11=Lists!$G$2,'Exp Database'!Q11=Lists!$G$3,'Exp Database'!Q11=0),0,IF($F11=Lists!$G$2,('Exp Database'!Q11/'Exp with units conversion'!$H11)*'Exp with units conversion'!$G11,'Exp Database'!Q11*'Exp with units conversion'!$G11))</f>
        <v>1997933.8319178605</v>
      </c>
      <c r="S11" s="288">
        <f>IF(OR('Exp Database'!R11=Lists!$G$2,'Exp Database'!R11=Lists!$G$3,'Exp Database'!R11=0),0,IF($F11=Lists!$G$2,('Exp Database'!R11/'Exp with units conversion'!$H11)*'Exp with units conversion'!$G11,'Exp Database'!R11*'Exp with units conversion'!$G11))</f>
        <v>0</v>
      </c>
      <c r="T11" s="288">
        <f>IF(OR('Exp Database'!S11=Lists!$G$2,'Exp Database'!S11=Lists!$G$3,'Exp Database'!S11=0),0,IF($F11=Lists!$G$2,('Exp Database'!S11/'Exp with units conversion'!$H11)*'Exp with units conversion'!$G11,'Exp Database'!S11*'Exp with units conversion'!$G11))</f>
        <v>0</v>
      </c>
      <c r="U11" s="288">
        <f>IF(OR('Exp Database'!T11=Lists!$G$2,'Exp Database'!T11=Lists!$G$3,'Exp Database'!T11=0),0,IF($F11=Lists!$G$2,('Exp Database'!T11/'Exp with units conversion'!$H11)*'Exp with units conversion'!$G11,'Exp Database'!T11*'Exp with units conversion'!$G11))</f>
        <v>0</v>
      </c>
      <c r="V11" s="288">
        <f>IF(OR('Exp Database'!U11=Lists!$G$2,'Exp Database'!U11=Lists!$G$3,'Exp Database'!U11=0),0,IF($F11=Lists!$G$2,('Exp Database'!U11/'Exp with units conversion'!$H11)*'Exp with units conversion'!$G11,'Exp Database'!U11*'Exp with units conversion'!$G11))</f>
        <v>0</v>
      </c>
      <c r="W11" s="288">
        <f>IF(OR('Exp Database'!V11=Lists!$G$2,'Exp Database'!V11=Lists!$G$3,'Exp Database'!V11=0),0,IF($F11=Lists!$G$2,('Exp Database'!V11/'Exp with units conversion'!$H11)*'Exp with units conversion'!$G11,'Exp Database'!V11*'Exp with units conversion'!$G11))</f>
        <v>0</v>
      </c>
      <c r="X11" s="288">
        <f>IF(OR('Exp Database'!W11=Lists!$G$2,'Exp Database'!W11=Lists!$G$3,'Exp Database'!W11=0),0,IF($F11=Lists!$G$2,('Exp Database'!W11/'Exp with units conversion'!$H11)*'Exp with units conversion'!$G11,'Exp Database'!W11*'Exp with units conversion'!$G11))</f>
        <v>0</v>
      </c>
      <c r="Y11" s="288">
        <f>IF(OR('Exp Database'!X11=Lists!$G$2,'Exp Database'!X11=Lists!$G$3,'Exp Database'!X11=0),0,IF($F11=Lists!$G$2,('Exp Database'!X11/'Exp with units conversion'!$H11)*'Exp with units conversion'!$G11,'Exp Database'!X11*'Exp with units conversion'!$G11))</f>
        <v>0</v>
      </c>
      <c r="Z11" s="288">
        <f>IF(OR('Exp Database'!Y11=Lists!$G$2,'Exp Database'!Y11=Lists!$G$3,'Exp Database'!Y11=0),0,IF($F11=Lists!$G$2,('Exp Database'!Y11/'Exp with units conversion'!$H11)*'Exp with units conversion'!$G11,'Exp Database'!Y11*'Exp with units conversion'!$G11))</f>
        <v>1343996.2817425109</v>
      </c>
      <c r="AA11" s="288">
        <f>IF(OR('Exp Database'!Z11=Lists!$G$2,'Exp Database'!Z11=Lists!$G$3,'Exp Database'!Z11=0),0,IF($F11=Lists!$G$2,('Exp Database'!Z11/'Exp with units conversion'!$H11)*'Exp with units conversion'!$G11,'Exp Database'!Z11*'Exp with units conversion'!$G11))</f>
        <v>0</v>
      </c>
      <c r="AB11" s="288">
        <f>IF(OR('Exp Database'!AA11=Lists!$G$2,'Exp Database'!AA11=Lists!$G$3,'Exp Database'!AA11=0),0,IF($F11=Lists!$G$2,('Exp Database'!AA11/'Exp with units conversion'!$H11)*'Exp with units conversion'!$G11,'Exp Database'!AA11*'Exp with units conversion'!$G11))</f>
        <v>0</v>
      </c>
      <c r="AC11" s="288">
        <f>IF(OR('Exp Database'!AB11=Lists!$G$2,'Exp Database'!AB11=Lists!$G$3,'Exp Database'!AB11=0),0,IF($F11=Lists!$G$2,('Exp Database'!AB11/'Exp with units conversion'!$H11)*'Exp with units conversion'!$G11,'Exp Database'!AB11*'Exp with units conversion'!$G11))</f>
        <v>0</v>
      </c>
      <c r="AD11" s="288">
        <f>IF(OR('Exp Database'!AC11=Lists!$G$2,'Exp Database'!AC11=Lists!$G$3,'Exp Database'!AC11=0),0,IF($F11=Lists!$G$2,('Exp Database'!AC11/'Exp with units conversion'!$H11)*'Exp with units conversion'!$G11,'Exp Database'!AC11*'Exp with units conversion'!$G11))</f>
        <v>1343996.2817425109</v>
      </c>
      <c r="AE11" s="288">
        <f>IF(OR('Exp Database'!AD11=Lists!$G$2,'Exp Database'!AD11=Lists!$G$3,'Exp Database'!AD11=0),0,IF($F11=Lists!$G$2,('Exp Database'!AD11/'Exp with units conversion'!$H11)*'Exp with units conversion'!$G11,'Exp Database'!AD11*'Exp with units conversion'!$G11))</f>
        <v>3341930.1136603714</v>
      </c>
      <c r="AG11">
        <f t="shared" si="1"/>
        <v>1</v>
      </c>
      <c r="AH11" s="288">
        <f t="shared" si="2"/>
        <v>1</v>
      </c>
      <c r="AI11" s="288">
        <f t="shared" si="3"/>
        <v>1</v>
      </c>
      <c r="AJ11" s="288">
        <f t="shared" si="4"/>
        <v>1</v>
      </c>
    </row>
    <row r="12" spans="1:36" ht="30.75" thickBot="1">
      <c r="B12" t="str">
        <f t="shared" si="0"/>
        <v>Georgia2016</v>
      </c>
      <c r="C12" s="229" t="str">
        <f>'Exp Database'!C12</f>
        <v>Georgia</v>
      </c>
      <c r="D12" s="229">
        <f>'Exp Database'!D12</f>
        <v>2016</v>
      </c>
      <c r="E12" s="229" t="str">
        <f>'Exp Database'!E12</f>
        <v>Calendar Year</v>
      </c>
      <c r="F12" s="229" t="str">
        <f>'Exp Database'!F12</f>
        <v>Local Currency</v>
      </c>
      <c r="G12" s="229">
        <f>IF('Exp Database'!G12="Units ( x 1)",1,IF('Exp Database'!G12="Thousands (x 1,000)",1000,IF('Exp Database'!G12="Millions (x 1,000,000)",1000000,)))</f>
        <v>1</v>
      </c>
      <c r="H12" s="230">
        <f>IF('Exp Database'!H12&gt;0,'Exp Database'!H12,'Exp Database'!J12)</f>
        <v>2.3666999999999998</v>
      </c>
      <c r="I12" s="230">
        <f>'Exp Database'!H12</f>
        <v>2.3666999999999998</v>
      </c>
      <c r="J12" s="229">
        <f>'Exp Database'!I12</f>
        <v>0</v>
      </c>
      <c r="K12" s="230">
        <f>'Exp Database'!J12</f>
        <v>2.2693416666666701</v>
      </c>
      <c r="L12" s="302" t="str">
        <f>'Exp Database'!K12</f>
        <v>Adult antiretroviral treatment</v>
      </c>
      <c r="M12" s="288" t="str">
        <f>'Exp Database'!L12</f>
        <v>1.2.1</v>
      </c>
      <c r="N12" s="288">
        <f>IF(OR('Exp Database'!M12=Lists!$G$2,'Exp Database'!M12=Lists!$G$3,'Exp Database'!M12=0),0,IF($F12=Lists!$G$2,('Exp Database'!M12/'Exp with units conversion'!$H12)*'Exp with units conversion'!$G12,'Exp Database'!M12*'Exp with units conversion'!$G12))</f>
        <v>1997933.8319178605</v>
      </c>
      <c r="O12" s="288">
        <f>IF(OR('Exp Database'!N12=Lists!$G$2,'Exp Database'!N12=Lists!$G$3,'Exp Database'!N12=0),0,IF($F12=Lists!$G$2,('Exp Database'!N12/'Exp with units conversion'!$H12)*'Exp with units conversion'!$G12,'Exp Database'!N12*'Exp with units conversion'!$G12))</f>
        <v>0</v>
      </c>
      <c r="P12" s="288">
        <f>IF(OR('Exp Database'!O12=Lists!$G$2,'Exp Database'!O12=Lists!$G$3,'Exp Database'!O12=0),0,IF($F12=Lists!$G$2,('Exp Database'!O12/'Exp with units conversion'!$H12)*'Exp with units conversion'!$G12,'Exp Database'!O12*'Exp with units conversion'!$G12))</f>
        <v>0</v>
      </c>
      <c r="Q12" s="288">
        <f>IF(OR('Exp Database'!P12=Lists!$G$2,'Exp Database'!P12=Lists!$G$3,'Exp Database'!P12=0),0,IF($F12=Lists!$G$2,('Exp Database'!P12/'Exp with units conversion'!$H12)*'Exp with units conversion'!$G12,'Exp Database'!P12*'Exp with units conversion'!$G12))</f>
        <v>0</v>
      </c>
      <c r="R12" s="288">
        <f>IF(OR('Exp Database'!Q12=Lists!$G$2,'Exp Database'!Q12=Lists!$G$3,'Exp Database'!Q12=0),0,IF($F12=Lists!$G$2,('Exp Database'!Q12/'Exp with units conversion'!$H12)*'Exp with units conversion'!$G12,'Exp Database'!Q12*'Exp with units conversion'!$G12))</f>
        <v>1997933.8319178605</v>
      </c>
      <c r="S12" s="288">
        <f>IF(OR('Exp Database'!R12=Lists!$G$2,'Exp Database'!R12=Lists!$G$3,'Exp Database'!R12=0),0,IF($F12=Lists!$G$2,('Exp Database'!R12/'Exp with units conversion'!$H12)*'Exp with units conversion'!$G12,'Exp Database'!R12*'Exp with units conversion'!$G12))</f>
        <v>0</v>
      </c>
      <c r="T12" s="288">
        <f>IF(OR('Exp Database'!S12=Lists!$G$2,'Exp Database'!S12=Lists!$G$3,'Exp Database'!S12=0),0,IF($F12=Lists!$G$2,('Exp Database'!S12/'Exp with units conversion'!$H12)*'Exp with units conversion'!$G12,'Exp Database'!S12*'Exp with units conversion'!$G12))</f>
        <v>0</v>
      </c>
      <c r="U12" s="288">
        <f>IF(OR('Exp Database'!T12=Lists!$G$2,'Exp Database'!T12=Lists!$G$3,'Exp Database'!T12=0),0,IF($F12=Lists!$G$2,('Exp Database'!T12/'Exp with units conversion'!$H12)*'Exp with units conversion'!$G12,'Exp Database'!T12*'Exp with units conversion'!$G12))</f>
        <v>0</v>
      </c>
      <c r="V12" s="288">
        <f>IF(OR('Exp Database'!U12=Lists!$G$2,'Exp Database'!U12=Lists!$G$3,'Exp Database'!U12=0),0,IF($F12=Lists!$G$2,('Exp Database'!U12/'Exp with units conversion'!$H12)*'Exp with units conversion'!$G12,'Exp Database'!U12*'Exp with units conversion'!$G12))</f>
        <v>0</v>
      </c>
      <c r="W12" s="288">
        <f>IF(OR('Exp Database'!V12=Lists!$G$2,'Exp Database'!V12=Lists!$G$3,'Exp Database'!V12=0),0,IF($F12=Lists!$G$2,('Exp Database'!V12/'Exp with units conversion'!$H12)*'Exp with units conversion'!$G12,'Exp Database'!V12*'Exp with units conversion'!$G12))</f>
        <v>0</v>
      </c>
      <c r="X12" s="288">
        <f>IF(OR('Exp Database'!W12=Lists!$G$2,'Exp Database'!W12=Lists!$G$3,'Exp Database'!W12=0),0,IF($F12=Lists!$G$2,('Exp Database'!W12/'Exp with units conversion'!$H12)*'Exp with units conversion'!$G12,'Exp Database'!W12*'Exp with units conversion'!$G12))</f>
        <v>0</v>
      </c>
      <c r="Y12" s="288">
        <f>IF(OR('Exp Database'!X12=Lists!$G$2,'Exp Database'!X12=Lists!$G$3,'Exp Database'!X12=0),0,IF($F12=Lists!$G$2,('Exp Database'!X12/'Exp with units conversion'!$H12)*'Exp with units conversion'!$G12,'Exp Database'!X12*'Exp with units conversion'!$G12))</f>
        <v>0</v>
      </c>
      <c r="Z12" s="288">
        <f>IF(OR('Exp Database'!Y12=Lists!$G$2,'Exp Database'!Y12=Lists!$G$3,'Exp Database'!Y12=0),0,IF($F12=Lists!$G$2,('Exp Database'!Y12/'Exp with units conversion'!$H12)*'Exp with units conversion'!$G12,'Exp Database'!Y12*'Exp with units conversion'!$G12))</f>
        <v>1343996.2817425109</v>
      </c>
      <c r="AA12" s="288">
        <f>IF(OR('Exp Database'!Z12=Lists!$G$2,'Exp Database'!Z12=Lists!$G$3,'Exp Database'!Z12=0),0,IF($F12=Lists!$G$2,('Exp Database'!Z12/'Exp with units conversion'!$H12)*'Exp with units conversion'!$G12,'Exp Database'!Z12*'Exp with units conversion'!$G12))</f>
        <v>0</v>
      </c>
      <c r="AB12" s="288">
        <f>IF(OR('Exp Database'!AA12=Lists!$G$2,'Exp Database'!AA12=Lists!$G$3,'Exp Database'!AA12=0),0,IF($F12=Lists!$G$2,('Exp Database'!AA12/'Exp with units conversion'!$H12)*'Exp with units conversion'!$G12,'Exp Database'!AA12*'Exp with units conversion'!$G12))</f>
        <v>0</v>
      </c>
      <c r="AC12" s="288">
        <f>IF(OR('Exp Database'!AB12=Lists!$G$2,'Exp Database'!AB12=Lists!$G$3,'Exp Database'!AB12=0),0,IF($F12=Lists!$G$2,('Exp Database'!AB12/'Exp with units conversion'!$H12)*'Exp with units conversion'!$G12,'Exp Database'!AB12*'Exp with units conversion'!$G12))</f>
        <v>0</v>
      </c>
      <c r="AD12" s="288">
        <f>IF(OR('Exp Database'!AC12=Lists!$G$2,'Exp Database'!AC12=Lists!$G$3,'Exp Database'!AC12=0),0,IF($F12=Lists!$G$2,('Exp Database'!AC12/'Exp with units conversion'!$H12)*'Exp with units conversion'!$G12,'Exp Database'!AC12*'Exp with units conversion'!$G12))</f>
        <v>1343996.2817425109</v>
      </c>
      <c r="AE12" s="288">
        <f>IF(OR('Exp Database'!AD12=Lists!$G$2,'Exp Database'!AD12=Lists!$G$3,'Exp Database'!AD12=0),0,IF($F12=Lists!$G$2,('Exp Database'!AD12/'Exp with units conversion'!$H12)*'Exp with units conversion'!$G12,'Exp Database'!AD12*'Exp with units conversion'!$G12))</f>
        <v>3341930.1136603714</v>
      </c>
      <c r="AG12">
        <f t="shared" si="1"/>
        <v>1</v>
      </c>
      <c r="AH12" s="288">
        <f t="shared" si="2"/>
        <v>1</v>
      </c>
      <c r="AI12" s="288">
        <f t="shared" si="3"/>
        <v>1</v>
      </c>
      <c r="AJ12" s="288">
        <f t="shared" si="4"/>
        <v>1</v>
      </c>
    </row>
    <row r="13" spans="1:36" ht="15.75" thickBot="1">
      <c r="B13" t="str">
        <f t="shared" si="0"/>
        <v>Georgia2016</v>
      </c>
      <c r="C13" s="229" t="str">
        <f>'Exp Database'!C13</f>
        <v>Georgia</v>
      </c>
      <c r="D13" s="229">
        <f>'Exp Database'!D13</f>
        <v>2016</v>
      </c>
      <c r="E13" s="229" t="str">
        <f>'Exp Database'!E13</f>
        <v>Calendar Year</v>
      </c>
      <c r="F13" s="229" t="str">
        <f>'Exp Database'!F13</f>
        <v>Local Currency</v>
      </c>
      <c r="G13" s="229">
        <f>IF('Exp Database'!G13="Units ( x 1)",1,IF('Exp Database'!G13="Thousands (x 1,000)",1000,IF('Exp Database'!G13="Millions (x 1,000,000)",1000000,)))</f>
        <v>1</v>
      </c>
      <c r="H13" s="230">
        <f>IF('Exp Database'!H13&gt;0,'Exp Database'!H13,'Exp Database'!J13)</f>
        <v>2.3666999999999998</v>
      </c>
      <c r="I13" s="230">
        <f>'Exp Database'!H13</f>
        <v>2.3666999999999998</v>
      </c>
      <c r="J13" s="229">
        <f>'Exp Database'!I13</f>
        <v>0</v>
      </c>
      <c r="K13" s="230">
        <f>'Exp Database'!J13</f>
        <v>2.2693416666666701</v>
      </c>
      <c r="L13" s="302" t="str">
        <f>'Exp Database'!K13</f>
        <v xml:space="preserve"> ARVs</v>
      </c>
      <c r="M13" s="288" t="str">
        <f>'Exp Database'!L13</f>
        <v>1.2.1.1</v>
      </c>
      <c r="N13" s="288">
        <f>IF(OR('Exp Database'!M13=Lists!$G$2,'Exp Database'!M13=Lists!$G$3,'Exp Database'!M13=0),0,IF($F13=Lists!$G$2,('Exp Database'!M13/'Exp with units conversion'!$H13)*'Exp with units conversion'!$G13,'Exp Database'!M13*'Exp with units conversion'!$G13))</f>
        <v>441120.54759792122</v>
      </c>
      <c r="O13" s="288">
        <f>IF(OR('Exp Database'!N13=Lists!$G$2,'Exp Database'!N13=Lists!$G$3,'Exp Database'!N13=0),0,IF($F13=Lists!$G$2,('Exp Database'!N13/'Exp with units conversion'!$H13)*'Exp with units conversion'!$G13,'Exp Database'!N13*'Exp with units conversion'!$G13))</f>
        <v>0</v>
      </c>
      <c r="P13" s="288">
        <f>IF(OR('Exp Database'!O13=Lists!$G$2,'Exp Database'!O13=Lists!$G$3,'Exp Database'!O13=0),0,IF($F13=Lists!$G$2,('Exp Database'!O13/'Exp with units conversion'!$H13)*'Exp with units conversion'!$G13,'Exp Database'!O13*'Exp with units conversion'!$G13))</f>
        <v>0</v>
      </c>
      <c r="Q13" s="288">
        <f>IF(OR('Exp Database'!P13=Lists!$G$2,'Exp Database'!P13=Lists!$G$3,'Exp Database'!P13=0),0,IF($F13=Lists!$G$2,('Exp Database'!P13/'Exp with units conversion'!$H13)*'Exp with units conversion'!$G13,'Exp Database'!P13*'Exp with units conversion'!$G13))</f>
        <v>0</v>
      </c>
      <c r="R13" s="288">
        <f>IF(OR('Exp Database'!Q13=Lists!$G$2,'Exp Database'!Q13=Lists!$G$3,'Exp Database'!Q13=0),0,IF($F13=Lists!$G$2,('Exp Database'!Q13/'Exp with units conversion'!$H13)*'Exp with units conversion'!$G13,'Exp Database'!Q13*'Exp with units conversion'!$G13))</f>
        <v>441120.54759792122</v>
      </c>
      <c r="S13" s="288">
        <f>IF(OR('Exp Database'!R13=Lists!$G$2,'Exp Database'!R13=Lists!$G$3,'Exp Database'!R13=0),0,IF($F13=Lists!$G$2,('Exp Database'!R13/'Exp with units conversion'!$H13)*'Exp with units conversion'!$G13,'Exp Database'!R13*'Exp with units conversion'!$G13))</f>
        <v>0</v>
      </c>
      <c r="T13" s="288">
        <f>IF(OR('Exp Database'!S13=Lists!$G$2,'Exp Database'!S13=Lists!$G$3,'Exp Database'!S13=0),0,IF($F13=Lists!$G$2,('Exp Database'!S13/'Exp with units conversion'!$H13)*'Exp with units conversion'!$G13,'Exp Database'!S13*'Exp with units conversion'!$G13))</f>
        <v>0</v>
      </c>
      <c r="U13" s="288">
        <f>IF(OR('Exp Database'!T13=Lists!$G$2,'Exp Database'!T13=Lists!$G$3,'Exp Database'!T13=0),0,IF($F13=Lists!$G$2,('Exp Database'!T13/'Exp with units conversion'!$H13)*'Exp with units conversion'!$G13,'Exp Database'!T13*'Exp with units conversion'!$G13))</f>
        <v>0</v>
      </c>
      <c r="V13" s="288">
        <f>IF(OR('Exp Database'!U13=Lists!$G$2,'Exp Database'!U13=Lists!$G$3,'Exp Database'!U13=0),0,IF($F13=Lists!$G$2,('Exp Database'!U13/'Exp with units conversion'!$H13)*'Exp with units conversion'!$G13,'Exp Database'!U13*'Exp with units conversion'!$G13))</f>
        <v>0</v>
      </c>
      <c r="W13" s="288">
        <f>IF(OR('Exp Database'!V13=Lists!$G$2,'Exp Database'!V13=Lists!$G$3,'Exp Database'!V13=0),0,IF($F13=Lists!$G$2,('Exp Database'!V13/'Exp with units conversion'!$H13)*'Exp with units conversion'!$G13,'Exp Database'!V13*'Exp with units conversion'!$G13))</f>
        <v>0</v>
      </c>
      <c r="X13" s="288">
        <f>IF(OR('Exp Database'!W13=Lists!$G$2,'Exp Database'!W13=Lists!$G$3,'Exp Database'!W13=0),0,IF($F13=Lists!$G$2,('Exp Database'!W13/'Exp with units conversion'!$H13)*'Exp with units conversion'!$G13,'Exp Database'!W13*'Exp with units conversion'!$G13))</f>
        <v>0</v>
      </c>
      <c r="Y13" s="288">
        <f>IF(OR('Exp Database'!X13=Lists!$G$2,'Exp Database'!X13=Lists!$G$3,'Exp Database'!X13=0),0,IF($F13=Lists!$G$2,('Exp Database'!X13/'Exp with units conversion'!$H13)*'Exp with units conversion'!$G13,'Exp Database'!X13*'Exp with units conversion'!$G13))</f>
        <v>0</v>
      </c>
      <c r="Z13" s="288">
        <f>IF(OR('Exp Database'!Y13=Lists!$G$2,'Exp Database'!Y13=Lists!$G$3,'Exp Database'!Y13=0),0,IF($F13=Lists!$G$2,('Exp Database'!Y13/'Exp with units conversion'!$H13)*'Exp with units conversion'!$G13,'Exp Database'!Y13*'Exp with units conversion'!$G13))</f>
        <v>623314.7420458867</v>
      </c>
      <c r="AA13" s="288">
        <f>IF(OR('Exp Database'!Z13=Lists!$G$2,'Exp Database'!Z13=Lists!$G$3,'Exp Database'!Z13=0),0,IF($F13=Lists!$G$2,('Exp Database'!Z13/'Exp with units conversion'!$H13)*'Exp with units conversion'!$G13,'Exp Database'!Z13*'Exp with units conversion'!$G13))</f>
        <v>0</v>
      </c>
      <c r="AB13" s="288">
        <f>IF(OR('Exp Database'!AA13=Lists!$G$2,'Exp Database'!AA13=Lists!$G$3,'Exp Database'!AA13=0),0,IF($F13=Lists!$G$2,('Exp Database'!AA13/'Exp with units conversion'!$H13)*'Exp with units conversion'!$G13,'Exp Database'!AA13*'Exp with units conversion'!$G13))</f>
        <v>0</v>
      </c>
      <c r="AC13" s="288">
        <f>IF(OR('Exp Database'!AB13=Lists!$G$2,'Exp Database'!AB13=Lists!$G$3,'Exp Database'!AB13=0),0,IF($F13=Lists!$G$2,('Exp Database'!AB13/'Exp with units conversion'!$H13)*'Exp with units conversion'!$G13,'Exp Database'!AB13*'Exp with units conversion'!$G13))</f>
        <v>0</v>
      </c>
      <c r="AD13" s="288">
        <f>IF(OR('Exp Database'!AC13=Lists!$G$2,'Exp Database'!AC13=Lists!$G$3,'Exp Database'!AC13=0),0,IF($F13=Lists!$G$2,('Exp Database'!AC13/'Exp with units conversion'!$H13)*'Exp with units conversion'!$G13,'Exp Database'!AC13*'Exp with units conversion'!$G13))</f>
        <v>623314.7420458867</v>
      </c>
      <c r="AE13" s="288">
        <f>IF(OR('Exp Database'!AD13=Lists!$G$2,'Exp Database'!AD13=Lists!$G$3,'Exp Database'!AD13=0),0,IF($F13=Lists!$G$2,('Exp Database'!AD13/'Exp with units conversion'!$H13)*'Exp with units conversion'!$G13,'Exp Database'!AD13*'Exp with units conversion'!$G13))</f>
        <v>1064435.289643808</v>
      </c>
      <c r="AG13">
        <f t="shared" si="1"/>
        <v>1</v>
      </c>
      <c r="AH13" s="288">
        <f t="shared" si="2"/>
        <v>1</v>
      </c>
      <c r="AI13" s="288">
        <f t="shared" si="3"/>
        <v>1</v>
      </c>
      <c r="AJ13" s="288">
        <f t="shared" si="4"/>
        <v>1</v>
      </c>
    </row>
    <row r="14" spans="1:36" ht="30.75" thickBot="1">
      <c r="B14" t="str">
        <f t="shared" si="0"/>
        <v>Georgia2016</v>
      </c>
      <c r="C14" s="229" t="str">
        <f>'Exp Database'!C14</f>
        <v>Georgia</v>
      </c>
      <c r="D14" s="229">
        <f>'Exp Database'!D14</f>
        <v>2016</v>
      </c>
      <c r="E14" s="229" t="str">
        <f>'Exp Database'!E14</f>
        <v>Calendar Year</v>
      </c>
      <c r="F14" s="229" t="str">
        <f>'Exp Database'!F14</f>
        <v>Local Currency</v>
      </c>
      <c r="G14" s="229">
        <f>IF('Exp Database'!G14="Units ( x 1)",1,IF('Exp Database'!G14="Thousands (x 1,000)",1000,IF('Exp Database'!G14="Millions (x 1,000,000)",1000000,)))</f>
        <v>1</v>
      </c>
      <c r="H14" s="230">
        <f>IF('Exp Database'!H14&gt;0,'Exp Database'!H14,'Exp Database'!J14)</f>
        <v>2.3666999999999998</v>
      </c>
      <c r="I14" s="230">
        <f>'Exp Database'!H14</f>
        <v>2.3666999999999998</v>
      </c>
      <c r="J14" s="229">
        <f>'Exp Database'!I14</f>
        <v>0</v>
      </c>
      <c r="K14" s="230">
        <f>'Exp Database'!J14</f>
        <v>2.2693416666666701</v>
      </c>
      <c r="L14" s="302" t="str">
        <f>'Exp Database'!K14</f>
        <v>Other direct and indirect costs</v>
      </c>
      <c r="M14" s="288" t="str">
        <f>'Exp Database'!L14</f>
        <v>1.2.1.2</v>
      </c>
      <c r="N14" s="288">
        <f>IF(OR('Exp Database'!M14=Lists!$G$2,'Exp Database'!M14=Lists!$G$3,'Exp Database'!M14=0),0,IF($F14=Lists!$G$2,('Exp Database'!M14/'Exp with units conversion'!$H14)*'Exp with units conversion'!$G14,'Exp Database'!M14*'Exp with units conversion'!$G14))</f>
        <v>0</v>
      </c>
      <c r="O14" s="288">
        <f>IF(OR('Exp Database'!N14=Lists!$G$2,'Exp Database'!N14=Lists!$G$3,'Exp Database'!N14=0),0,IF($F14=Lists!$G$2,('Exp Database'!N14/'Exp with units conversion'!$H14)*'Exp with units conversion'!$G14,'Exp Database'!N14*'Exp with units conversion'!$G14))</f>
        <v>0</v>
      </c>
      <c r="P14" s="288">
        <f>IF(OR('Exp Database'!O14=Lists!$G$2,'Exp Database'!O14=Lists!$G$3,'Exp Database'!O14=0),0,IF($F14=Lists!$G$2,('Exp Database'!O14/'Exp with units conversion'!$H14)*'Exp with units conversion'!$G14,'Exp Database'!O14*'Exp with units conversion'!$G14))</f>
        <v>0</v>
      </c>
      <c r="Q14" s="288">
        <f>IF(OR('Exp Database'!P14=Lists!$G$2,'Exp Database'!P14=Lists!$G$3,'Exp Database'!P14=0),0,IF($F14=Lists!$G$2,('Exp Database'!P14/'Exp with units conversion'!$H14)*'Exp with units conversion'!$G14,'Exp Database'!P14*'Exp with units conversion'!$G14))</f>
        <v>0</v>
      </c>
      <c r="R14" s="288">
        <f>IF(OR('Exp Database'!Q14=Lists!$G$2,'Exp Database'!Q14=Lists!$G$3,'Exp Database'!Q14=0),0,IF($F14=Lists!$G$2,('Exp Database'!Q14/'Exp with units conversion'!$H14)*'Exp with units conversion'!$G14,'Exp Database'!Q14*'Exp with units conversion'!$G14))</f>
        <v>0</v>
      </c>
      <c r="S14" s="288">
        <f>IF(OR('Exp Database'!R14=Lists!$G$2,'Exp Database'!R14=Lists!$G$3,'Exp Database'!R14=0),0,IF($F14=Lists!$G$2,('Exp Database'!R14/'Exp with units conversion'!$H14)*'Exp with units conversion'!$G14,'Exp Database'!R14*'Exp with units conversion'!$G14))</f>
        <v>0</v>
      </c>
      <c r="T14" s="288">
        <f>IF(OR('Exp Database'!S14=Lists!$G$2,'Exp Database'!S14=Lists!$G$3,'Exp Database'!S14=0),0,IF($F14=Lists!$G$2,('Exp Database'!S14/'Exp with units conversion'!$H14)*'Exp with units conversion'!$G14,'Exp Database'!S14*'Exp with units conversion'!$G14))</f>
        <v>0</v>
      </c>
      <c r="U14" s="288">
        <f>IF(OR('Exp Database'!T14=Lists!$G$2,'Exp Database'!T14=Lists!$G$3,'Exp Database'!T14=0),0,IF($F14=Lists!$G$2,('Exp Database'!T14/'Exp with units conversion'!$H14)*'Exp with units conversion'!$G14,'Exp Database'!T14*'Exp with units conversion'!$G14))</f>
        <v>0</v>
      </c>
      <c r="V14" s="288">
        <f>IF(OR('Exp Database'!U14=Lists!$G$2,'Exp Database'!U14=Lists!$G$3,'Exp Database'!U14=0),0,IF($F14=Lists!$G$2,('Exp Database'!U14/'Exp with units conversion'!$H14)*'Exp with units conversion'!$G14,'Exp Database'!U14*'Exp with units conversion'!$G14))</f>
        <v>0</v>
      </c>
      <c r="W14" s="288">
        <f>IF(OR('Exp Database'!V14=Lists!$G$2,'Exp Database'!V14=Lists!$G$3,'Exp Database'!V14=0),0,IF($F14=Lists!$G$2,('Exp Database'!V14/'Exp with units conversion'!$H14)*'Exp with units conversion'!$G14,'Exp Database'!V14*'Exp with units conversion'!$G14))</f>
        <v>0</v>
      </c>
      <c r="X14" s="288">
        <f>IF(OR('Exp Database'!W14=Lists!$G$2,'Exp Database'!W14=Lists!$G$3,'Exp Database'!W14=0),0,IF($F14=Lists!$G$2,('Exp Database'!W14/'Exp with units conversion'!$H14)*'Exp with units conversion'!$G14,'Exp Database'!W14*'Exp with units conversion'!$G14))</f>
        <v>0</v>
      </c>
      <c r="Y14" s="288">
        <f>IF(OR('Exp Database'!X14=Lists!$G$2,'Exp Database'!X14=Lists!$G$3,'Exp Database'!X14=0),0,IF($F14=Lists!$G$2,('Exp Database'!X14/'Exp with units conversion'!$H14)*'Exp with units conversion'!$G14,'Exp Database'!X14*'Exp with units conversion'!$G14))</f>
        <v>0</v>
      </c>
      <c r="Z14" s="288">
        <f>IF(OR('Exp Database'!Y14=Lists!$G$2,'Exp Database'!Y14=Lists!$G$3,'Exp Database'!Y14=0),0,IF($F14=Lists!$G$2,('Exp Database'!Y14/'Exp with units conversion'!$H14)*'Exp with units conversion'!$G14,'Exp Database'!Y14*'Exp with units conversion'!$G14))</f>
        <v>720681.53969662404</v>
      </c>
      <c r="AA14" s="288">
        <f>IF(OR('Exp Database'!Z14=Lists!$G$2,'Exp Database'!Z14=Lists!$G$3,'Exp Database'!Z14=0),0,IF($F14=Lists!$G$2,('Exp Database'!Z14/'Exp with units conversion'!$H14)*'Exp with units conversion'!$G14,'Exp Database'!Z14*'Exp with units conversion'!$G14))</f>
        <v>0</v>
      </c>
      <c r="AB14" s="288">
        <f>IF(OR('Exp Database'!AA14=Lists!$G$2,'Exp Database'!AA14=Lists!$G$3,'Exp Database'!AA14=0),0,IF($F14=Lists!$G$2,('Exp Database'!AA14/'Exp with units conversion'!$H14)*'Exp with units conversion'!$G14,'Exp Database'!AA14*'Exp with units conversion'!$G14))</f>
        <v>0</v>
      </c>
      <c r="AC14" s="288">
        <f>IF(OR('Exp Database'!AB14=Lists!$G$2,'Exp Database'!AB14=Lists!$G$3,'Exp Database'!AB14=0),0,IF($F14=Lists!$G$2,('Exp Database'!AB14/'Exp with units conversion'!$H14)*'Exp with units conversion'!$G14,'Exp Database'!AB14*'Exp with units conversion'!$G14))</f>
        <v>0</v>
      </c>
      <c r="AD14" s="288">
        <f>IF(OR('Exp Database'!AC14=Lists!$G$2,'Exp Database'!AC14=Lists!$G$3,'Exp Database'!AC14=0),0,IF($F14=Lists!$G$2,('Exp Database'!AC14/'Exp with units conversion'!$H14)*'Exp with units conversion'!$G14,'Exp Database'!AC14*'Exp with units conversion'!$G14))</f>
        <v>720681.53969662404</v>
      </c>
      <c r="AE14" s="288">
        <f>IF(OR('Exp Database'!AD14=Lists!$G$2,'Exp Database'!AD14=Lists!$G$3,'Exp Database'!AD14=0),0,IF($F14=Lists!$G$2,('Exp Database'!AD14/'Exp with units conversion'!$H14)*'Exp with units conversion'!$G14,'Exp Database'!AD14*'Exp with units conversion'!$G14))</f>
        <v>720681.53969662404</v>
      </c>
      <c r="AG14">
        <f t="shared" si="1"/>
        <v>1</v>
      </c>
      <c r="AH14" s="288">
        <f t="shared" si="2"/>
        <v>1</v>
      </c>
      <c r="AI14" s="288">
        <f t="shared" si="3"/>
        <v>1</v>
      </c>
      <c r="AJ14" s="288">
        <f t="shared" si="4"/>
        <v>1</v>
      </c>
    </row>
    <row r="15" spans="1:36" ht="30.75" thickBot="1">
      <c r="B15" t="str">
        <f t="shared" si="0"/>
        <v>Georgia2016</v>
      </c>
      <c r="C15" s="229" t="str">
        <f>'Exp Database'!C15</f>
        <v>Georgia</v>
      </c>
      <c r="D15" s="229">
        <f>'Exp Database'!D15</f>
        <v>2016</v>
      </c>
      <c r="E15" s="229" t="str">
        <f>'Exp Database'!E15</f>
        <v>Calendar Year</v>
      </c>
      <c r="F15" s="229" t="str">
        <f>'Exp Database'!F15</f>
        <v>Local Currency</v>
      </c>
      <c r="G15" s="229">
        <f>IF('Exp Database'!G15="Units ( x 1)",1,IF('Exp Database'!G15="Thousands (x 1,000)",1000,IF('Exp Database'!G15="Millions (x 1,000,000)",1000000,)))</f>
        <v>1</v>
      </c>
      <c r="H15" s="230">
        <f>IF('Exp Database'!H15&gt;0,'Exp Database'!H15,'Exp Database'!J15)</f>
        <v>2.3666999999999998</v>
      </c>
      <c r="I15" s="230">
        <f>'Exp Database'!H15</f>
        <v>2.3666999999999998</v>
      </c>
      <c r="J15" s="229">
        <f>'Exp Database'!I15</f>
        <v>0</v>
      </c>
      <c r="K15" s="230">
        <f>'Exp Database'!J15</f>
        <v>2.2693416666666701</v>
      </c>
      <c r="L15" s="302" t="str">
        <f>'Exp Database'!K15</f>
        <v>Not disaggregated by type of cost</v>
      </c>
      <c r="M15" s="288" t="str">
        <f>'Exp Database'!L15</f>
        <v>1.2.1.3</v>
      </c>
      <c r="N15" s="288">
        <f>IF(OR('Exp Database'!M15=Lists!$G$2,'Exp Database'!M15=Lists!$G$3,'Exp Database'!M15=0),0,IF($F15=Lists!$G$2,('Exp Database'!M15/'Exp with units conversion'!$H15)*'Exp with units conversion'!$G15,'Exp Database'!M15*'Exp with units conversion'!$G15))</f>
        <v>1556813.2843199393</v>
      </c>
      <c r="O15" s="288">
        <f>IF(OR('Exp Database'!N15=Lists!$G$2,'Exp Database'!N15=Lists!$G$3,'Exp Database'!N15=0),0,IF($F15=Lists!$G$2,('Exp Database'!N15/'Exp with units conversion'!$H15)*'Exp with units conversion'!$G15,'Exp Database'!N15*'Exp with units conversion'!$G15))</f>
        <v>0</v>
      </c>
      <c r="P15" s="288">
        <f>IF(OR('Exp Database'!O15=Lists!$G$2,'Exp Database'!O15=Lists!$G$3,'Exp Database'!O15=0),0,IF($F15=Lists!$G$2,('Exp Database'!O15/'Exp with units conversion'!$H15)*'Exp with units conversion'!$G15,'Exp Database'!O15*'Exp with units conversion'!$G15))</f>
        <v>0</v>
      </c>
      <c r="Q15" s="288">
        <f>IF(OR('Exp Database'!P15=Lists!$G$2,'Exp Database'!P15=Lists!$G$3,'Exp Database'!P15=0),0,IF($F15=Lists!$G$2,('Exp Database'!P15/'Exp with units conversion'!$H15)*'Exp with units conversion'!$G15,'Exp Database'!P15*'Exp with units conversion'!$G15))</f>
        <v>0</v>
      </c>
      <c r="R15" s="288">
        <f>IF(OR('Exp Database'!Q15=Lists!$G$2,'Exp Database'!Q15=Lists!$G$3,'Exp Database'!Q15=0),0,IF($F15=Lists!$G$2,('Exp Database'!Q15/'Exp with units conversion'!$H15)*'Exp with units conversion'!$G15,'Exp Database'!Q15*'Exp with units conversion'!$G15))</f>
        <v>1556813.2843199393</v>
      </c>
      <c r="S15" s="288">
        <f>IF(OR('Exp Database'!R15=Lists!$G$2,'Exp Database'!R15=Lists!$G$3,'Exp Database'!R15=0),0,IF($F15=Lists!$G$2,('Exp Database'!R15/'Exp with units conversion'!$H15)*'Exp with units conversion'!$G15,'Exp Database'!R15*'Exp with units conversion'!$G15))</f>
        <v>0</v>
      </c>
      <c r="T15" s="288">
        <f>IF(OR('Exp Database'!S15=Lists!$G$2,'Exp Database'!S15=Lists!$G$3,'Exp Database'!S15=0),0,IF($F15=Lists!$G$2,('Exp Database'!S15/'Exp with units conversion'!$H15)*'Exp with units conversion'!$G15,'Exp Database'!S15*'Exp with units conversion'!$G15))</f>
        <v>0</v>
      </c>
      <c r="U15" s="288">
        <f>IF(OR('Exp Database'!T15=Lists!$G$2,'Exp Database'!T15=Lists!$G$3,'Exp Database'!T15=0),0,IF($F15=Lists!$G$2,('Exp Database'!T15/'Exp with units conversion'!$H15)*'Exp with units conversion'!$G15,'Exp Database'!T15*'Exp with units conversion'!$G15))</f>
        <v>0</v>
      </c>
      <c r="V15" s="288">
        <f>IF(OR('Exp Database'!U15=Lists!$G$2,'Exp Database'!U15=Lists!$G$3,'Exp Database'!U15=0),0,IF($F15=Lists!$G$2,('Exp Database'!U15/'Exp with units conversion'!$H15)*'Exp with units conversion'!$G15,'Exp Database'!U15*'Exp with units conversion'!$G15))</f>
        <v>0</v>
      </c>
      <c r="W15" s="288">
        <f>IF(OR('Exp Database'!V15=Lists!$G$2,'Exp Database'!V15=Lists!$G$3,'Exp Database'!V15=0),0,IF($F15=Lists!$G$2,('Exp Database'!V15/'Exp with units conversion'!$H15)*'Exp with units conversion'!$G15,'Exp Database'!V15*'Exp with units conversion'!$G15))</f>
        <v>0</v>
      </c>
      <c r="X15" s="288">
        <f>IF(OR('Exp Database'!W15=Lists!$G$2,'Exp Database'!W15=Lists!$G$3,'Exp Database'!W15=0),0,IF($F15=Lists!$G$2,('Exp Database'!W15/'Exp with units conversion'!$H15)*'Exp with units conversion'!$G15,'Exp Database'!W15*'Exp with units conversion'!$G15))</f>
        <v>0</v>
      </c>
      <c r="Y15" s="288">
        <f>IF(OR('Exp Database'!X15=Lists!$G$2,'Exp Database'!X15=Lists!$G$3,'Exp Database'!X15=0),0,IF($F15=Lists!$G$2,('Exp Database'!X15/'Exp with units conversion'!$H15)*'Exp with units conversion'!$G15,'Exp Database'!X15*'Exp with units conversion'!$G15))</f>
        <v>0</v>
      </c>
      <c r="Z15" s="288">
        <f>IF(OR('Exp Database'!Y15=Lists!$G$2,'Exp Database'!Y15=Lists!$G$3,'Exp Database'!Y15=0),0,IF($F15=Lists!$G$2,('Exp Database'!Y15/'Exp with units conversion'!$H15)*'Exp with units conversion'!$G15,'Exp Database'!Y15*'Exp with units conversion'!$G15))</f>
        <v>0</v>
      </c>
      <c r="AA15" s="288">
        <f>IF(OR('Exp Database'!Z15=Lists!$G$2,'Exp Database'!Z15=Lists!$G$3,'Exp Database'!Z15=0),0,IF($F15=Lists!$G$2,('Exp Database'!Z15/'Exp with units conversion'!$H15)*'Exp with units conversion'!$G15,'Exp Database'!Z15*'Exp with units conversion'!$G15))</f>
        <v>0</v>
      </c>
      <c r="AB15" s="288">
        <f>IF(OR('Exp Database'!AA15=Lists!$G$2,'Exp Database'!AA15=Lists!$G$3,'Exp Database'!AA15=0),0,IF($F15=Lists!$G$2,('Exp Database'!AA15/'Exp with units conversion'!$H15)*'Exp with units conversion'!$G15,'Exp Database'!AA15*'Exp with units conversion'!$G15))</f>
        <v>0</v>
      </c>
      <c r="AC15" s="288">
        <f>IF(OR('Exp Database'!AB15=Lists!$G$2,'Exp Database'!AB15=Lists!$G$3,'Exp Database'!AB15=0),0,IF($F15=Lists!$G$2,('Exp Database'!AB15/'Exp with units conversion'!$H15)*'Exp with units conversion'!$G15,'Exp Database'!AB15*'Exp with units conversion'!$G15))</f>
        <v>0</v>
      </c>
      <c r="AD15" s="288">
        <f>IF(OR('Exp Database'!AC15=Lists!$G$2,'Exp Database'!AC15=Lists!$G$3,'Exp Database'!AC15=0),0,IF($F15=Lists!$G$2,('Exp Database'!AC15/'Exp with units conversion'!$H15)*'Exp with units conversion'!$G15,'Exp Database'!AC15*'Exp with units conversion'!$G15))</f>
        <v>0</v>
      </c>
      <c r="AE15" s="288">
        <f>IF(OR('Exp Database'!AD15=Lists!$G$2,'Exp Database'!AD15=Lists!$G$3,'Exp Database'!AD15=0),0,IF($F15=Lists!$G$2,('Exp Database'!AD15/'Exp with units conversion'!$H15)*'Exp with units conversion'!$G15,'Exp Database'!AD15*'Exp with units conversion'!$G15))</f>
        <v>1556813.2843199393</v>
      </c>
      <c r="AG15">
        <f t="shared" si="1"/>
        <v>1</v>
      </c>
      <c r="AH15" s="288">
        <f t="shared" si="2"/>
        <v>1</v>
      </c>
      <c r="AI15" s="288">
        <f t="shared" si="3"/>
        <v>1</v>
      </c>
      <c r="AJ15" s="288">
        <f t="shared" si="4"/>
        <v>1</v>
      </c>
    </row>
    <row r="16" spans="1:36" ht="45.75" thickBot="1">
      <c r="B16" t="str">
        <f t="shared" si="0"/>
        <v>Georgia2016</v>
      </c>
      <c r="C16" s="229" t="str">
        <f>'Exp Database'!C16</f>
        <v>Georgia</v>
      </c>
      <c r="D16" s="229">
        <f>'Exp Database'!D16</f>
        <v>2016</v>
      </c>
      <c r="E16" s="229" t="str">
        <f>'Exp Database'!E16</f>
        <v>Calendar Year</v>
      </c>
      <c r="F16" s="229" t="str">
        <f>'Exp Database'!F16</f>
        <v>Local Currency</v>
      </c>
      <c r="G16" s="229">
        <f>IF('Exp Database'!G16="Units ( x 1)",1,IF('Exp Database'!G16="Thousands (x 1,000)",1000,IF('Exp Database'!G16="Millions (x 1,000,000)",1000000,)))</f>
        <v>1</v>
      </c>
      <c r="H16" s="230">
        <f>IF('Exp Database'!H16&gt;0,'Exp Database'!H16,'Exp Database'!J16)</f>
        <v>2.3666999999999998</v>
      </c>
      <c r="I16" s="230">
        <f>'Exp Database'!H16</f>
        <v>2.3666999999999998</v>
      </c>
      <c r="J16" s="229">
        <f>'Exp Database'!I16</f>
        <v>0</v>
      </c>
      <c r="K16" s="230">
        <f>'Exp Database'!J16</f>
        <v>2.2693416666666701</v>
      </c>
      <c r="L16" s="302" t="str">
        <f>'Exp Database'!K16</f>
        <v>Paediatric antiretroviral treatment:</v>
      </c>
      <c r="M16" s="288" t="str">
        <f>'Exp Database'!L16</f>
        <v>1.2.2</v>
      </c>
      <c r="N16" s="288">
        <f>IF(OR('Exp Database'!M16=Lists!$G$2,'Exp Database'!M16=Lists!$G$3,'Exp Database'!M16=0),0,IF($F16=Lists!$G$2,('Exp Database'!M16/'Exp with units conversion'!$H16)*'Exp with units conversion'!$G16,'Exp Database'!M16*'Exp with units conversion'!$G16))</f>
        <v>0</v>
      </c>
      <c r="O16" s="288">
        <f>IF(OR('Exp Database'!N16=Lists!$G$2,'Exp Database'!N16=Lists!$G$3,'Exp Database'!N16=0),0,IF($F16=Lists!$G$2,('Exp Database'!N16/'Exp with units conversion'!$H16)*'Exp with units conversion'!$G16,'Exp Database'!N16*'Exp with units conversion'!$G16))</f>
        <v>0</v>
      </c>
      <c r="P16" s="288">
        <f>IF(OR('Exp Database'!O16=Lists!$G$2,'Exp Database'!O16=Lists!$G$3,'Exp Database'!O16=0),0,IF($F16=Lists!$G$2,('Exp Database'!O16/'Exp with units conversion'!$H16)*'Exp with units conversion'!$G16,'Exp Database'!O16*'Exp with units conversion'!$G16))</f>
        <v>0</v>
      </c>
      <c r="Q16" s="288">
        <f>IF(OR('Exp Database'!P16=Lists!$G$2,'Exp Database'!P16=Lists!$G$3,'Exp Database'!P16=0),0,IF($F16=Lists!$G$2,('Exp Database'!P16/'Exp with units conversion'!$H16)*'Exp with units conversion'!$G16,'Exp Database'!P16*'Exp with units conversion'!$G16))</f>
        <v>0</v>
      </c>
      <c r="R16" s="288">
        <f>IF(OR('Exp Database'!Q16=Lists!$G$2,'Exp Database'!Q16=Lists!$G$3,'Exp Database'!Q16=0),0,IF($F16=Lists!$G$2,('Exp Database'!Q16/'Exp with units conversion'!$H16)*'Exp with units conversion'!$G16,'Exp Database'!Q16*'Exp with units conversion'!$G16))</f>
        <v>0</v>
      </c>
      <c r="S16" s="288">
        <f>IF(OR('Exp Database'!R16=Lists!$G$2,'Exp Database'!R16=Lists!$G$3,'Exp Database'!R16=0),0,IF($F16=Lists!$G$2,('Exp Database'!R16/'Exp with units conversion'!$H16)*'Exp with units conversion'!$G16,'Exp Database'!R16*'Exp with units conversion'!$G16))</f>
        <v>0</v>
      </c>
      <c r="T16" s="288">
        <f>IF(OR('Exp Database'!S16=Lists!$G$2,'Exp Database'!S16=Lists!$G$3,'Exp Database'!S16=0),0,IF($F16=Lists!$G$2,('Exp Database'!S16/'Exp with units conversion'!$H16)*'Exp with units conversion'!$G16,'Exp Database'!S16*'Exp with units conversion'!$G16))</f>
        <v>0</v>
      </c>
      <c r="U16" s="288">
        <f>IF(OR('Exp Database'!T16=Lists!$G$2,'Exp Database'!T16=Lists!$G$3,'Exp Database'!T16=0),0,IF($F16=Lists!$G$2,('Exp Database'!T16/'Exp with units conversion'!$H16)*'Exp with units conversion'!$G16,'Exp Database'!T16*'Exp with units conversion'!$G16))</f>
        <v>0</v>
      </c>
      <c r="V16" s="288">
        <f>IF(OR('Exp Database'!U16=Lists!$G$2,'Exp Database'!U16=Lists!$G$3,'Exp Database'!U16=0),0,IF($F16=Lists!$G$2,('Exp Database'!U16/'Exp with units conversion'!$H16)*'Exp with units conversion'!$G16,'Exp Database'!U16*'Exp with units conversion'!$G16))</f>
        <v>0</v>
      </c>
      <c r="W16" s="288">
        <f>IF(OR('Exp Database'!V16=Lists!$G$2,'Exp Database'!V16=Lists!$G$3,'Exp Database'!V16=0),0,IF($F16=Lists!$G$2,('Exp Database'!V16/'Exp with units conversion'!$H16)*'Exp with units conversion'!$G16,'Exp Database'!V16*'Exp with units conversion'!$G16))</f>
        <v>0</v>
      </c>
      <c r="X16" s="288">
        <f>IF(OR('Exp Database'!W16=Lists!$G$2,'Exp Database'!W16=Lists!$G$3,'Exp Database'!W16=0),0,IF($F16=Lists!$G$2,('Exp Database'!W16/'Exp with units conversion'!$H16)*'Exp with units conversion'!$G16,'Exp Database'!W16*'Exp with units conversion'!$G16))</f>
        <v>0</v>
      </c>
      <c r="Y16" s="288">
        <f>IF(OR('Exp Database'!X16=Lists!$G$2,'Exp Database'!X16=Lists!$G$3,'Exp Database'!X16=0),0,IF($F16=Lists!$G$2,('Exp Database'!X16/'Exp with units conversion'!$H16)*'Exp with units conversion'!$G16,'Exp Database'!X16*'Exp with units conversion'!$G16))</f>
        <v>0</v>
      </c>
      <c r="Z16" s="288">
        <f>IF(OR('Exp Database'!Y16=Lists!$G$2,'Exp Database'!Y16=Lists!$G$3,'Exp Database'!Y16=0),0,IF($F16=Lists!$G$2,('Exp Database'!Y16/'Exp with units conversion'!$H16)*'Exp with units conversion'!$G16,'Exp Database'!Y16*'Exp with units conversion'!$G16))</f>
        <v>0</v>
      </c>
      <c r="AA16" s="288">
        <f>IF(OR('Exp Database'!Z16=Lists!$G$2,'Exp Database'!Z16=Lists!$G$3,'Exp Database'!Z16=0),0,IF($F16=Lists!$G$2,('Exp Database'!Z16/'Exp with units conversion'!$H16)*'Exp with units conversion'!$G16,'Exp Database'!Z16*'Exp with units conversion'!$G16))</f>
        <v>0</v>
      </c>
      <c r="AB16" s="288">
        <f>IF(OR('Exp Database'!AA16=Lists!$G$2,'Exp Database'!AA16=Lists!$G$3,'Exp Database'!AA16=0),0,IF($F16=Lists!$G$2,('Exp Database'!AA16/'Exp with units conversion'!$H16)*'Exp with units conversion'!$G16,'Exp Database'!AA16*'Exp with units conversion'!$G16))</f>
        <v>0</v>
      </c>
      <c r="AC16" s="288">
        <f>IF(OR('Exp Database'!AB16=Lists!$G$2,'Exp Database'!AB16=Lists!$G$3,'Exp Database'!AB16=0),0,IF($F16=Lists!$G$2,('Exp Database'!AB16/'Exp with units conversion'!$H16)*'Exp with units conversion'!$G16,'Exp Database'!AB16*'Exp with units conversion'!$G16))</f>
        <v>0</v>
      </c>
      <c r="AD16" s="288">
        <f>IF(OR('Exp Database'!AC16=Lists!$G$2,'Exp Database'!AC16=Lists!$G$3,'Exp Database'!AC16=0),0,IF($F16=Lists!$G$2,('Exp Database'!AC16/'Exp with units conversion'!$H16)*'Exp with units conversion'!$G16,'Exp Database'!AC16*'Exp with units conversion'!$G16))</f>
        <v>0</v>
      </c>
      <c r="AE16" s="288">
        <f>IF(OR('Exp Database'!AD16=Lists!$G$2,'Exp Database'!AD16=Lists!$G$3,'Exp Database'!AD16=0),0,IF($F16=Lists!$G$2,('Exp Database'!AD16/'Exp with units conversion'!$H16)*'Exp with units conversion'!$G16,'Exp Database'!AD16*'Exp with units conversion'!$G16))</f>
        <v>0</v>
      </c>
      <c r="AG16">
        <f t="shared" si="1"/>
        <v>1</v>
      </c>
      <c r="AH16" s="288">
        <f t="shared" si="2"/>
        <v>1</v>
      </c>
      <c r="AI16" s="288">
        <f t="shared" si="3"/>
        <v>1</v>
      </c>
      <c r="AJ16" s="288">
        <f t="shared" si="4"/>
        <v>1</v>
      </c>
    </row>
    <row r="17" spans="2:36" ht="15.75" thickBot="1">
      <c r="B17" t="str">
        <f t="shared" si="0"/>
        <v>Georgia2016</v>
      </c>
      <c r="C17" s="229" t="str">
        <f>'Exp Database'!C17</f>
        <v>Georgia</v>
      </c>
      <c r="D17" s="229">
        <f>'Exp Database'!D17</f>
        <v>2016</v>
      </c>
      <c r="E17" s="229" t="str">
        <f>'Exp Database'!E17</f>
        <v>Calendar Year</v>
      </c>
      <c r="F17" s="229" t="str">
        <f>'Exp Database'!F17</f>
        <v>Local Currency</v>
      </c>
      <c r="G17" s="229">
        <f>IF('Exp Database'!G17="Units ( x 1)",1,IF('Exp Database'!G17="Thousands (x 1,000)",1000,IF('Exp Database'!G17="Millions (x 1,000,000)",1000000,)))</f>
        <v>1</v>
      </c>
      <c r="H17" s="230">
        <f>IF('Exp Database'!H17&gt;0,'Exp Database'!H17,'Exp Database'!J17)</f>
        <v>2.3666999999999998</v>
      </c>
      <c r="I17" s="230">
        <f>'Exp Database'!H17</f>
        <v>2.3666999999999998</v>
      </c>
      <c r="J17" s="229">
        <f>'Exp Database'!I17</f>
        <v>0</v>
      </c>
      <c r="K17" s="230">
        <f>'Exp Database'!J17</f>
        <v>2.2693416666666701</v>
      </c>
      <c r="L17" s="302" t="str">
        <f>'Exp Database'!K17</f>
        <v>ARVs</v>
      </c>
      <c r="M17" s="288" t="str">
        <f>'Exp Database'!L17</f>
        <v>1.2.2.1</v>
      </c>
      <c r="N17" s="288">
        <f>IF(OR('Exp Database'!M17=Lists!$G$2,'Exp Database'!M17=Lists!$G$3,'Exp Database'!M17=0),0,IF($F17=Lists!$G$2,('Exp Database'!M17/'Exp with units conversion'!$H17)*'Exp with units conversion'!$G17,'Exp Database'!M17*'Exp with units conversion'!$G17))</f>
        <v>0</v>
      </c>
      <c r="O17" s="288">
        <f>IF(OR('Exp Database'!N17=Lists!$G$2,'Exp Database'!N17=Lists!$G$3,'Exp Database'!N17=0),0,IF($F17=Lists!$G$2,('Exp Database'!N17/'Exp with units conversion'!$H17)*'Exp with units conversion'!$G17,'Exp Database'!N17*'Exp with units conversion'!$G17))</f>
        <v>0</v>
      </c>
      <c r="P17" s="288">
        <f>IF(OR('Exp Database'!O17=Lists!$G$2,'Exp Database'!O17=Lists!$G$3,'Exp Database'!O17=0),0,IF($F17=Lists!$G$2,('Exp Database'!O17/'Exp with units conversion'!$H17)*'Exp with units conversion'!$G17,'Exp Database'!O17*'Exp with units conversion'!$G17))</f>
        <v>0</v>
      </c>
      <c r="Q17" s="288">
        <f>IF(OR('Exp Database'!P17=Lists!$G$2,'Exp Database'!P17=Lists!$G$3,'Exp Database'!P17=0),0,IF($F17=Lists!$G$2,('Exp Database'!P17/'Exp with units conversion'!$H17)*'Exp with units conversion'!$G17,'Exp Database'!P17*'Exp with units conversion'!$G17))</f>
        <v>0</v>
      </c>
      <c r="R17" s="288">
        <f>IF(OR('Exp Database'!Q17=Lists!$G$2,'Exp Database'!Q17=Lists!$G$3,'Exp Database'!Q17=0),0,IF($F17=Lists!$G$2,('Exp Database'!Q17/'Exp with units conversion'!$H17)*'Exp with units conversion'!$G17,'Exp Database'!Q17*'Exp with units conversion'!$G17))</f>
        <v>0</v>
      </c>
      <c r="S17" s="288">
        <f>IF(OR('Exp Database'!R17=Lists!$G$2,'Exp Database'!R17=Lists!$G$3,'Exp Database'!R17=0),0,IF($F17=Lists!$G$2,('Exp Database'!R17/'Exp with units conversion'!$H17)*'Exp with units conversion'!$G17,'Exp Database'!R17*'Exp with units conversion'!$G17))</f>
        <v>0</v>
      </c>
      <c r="T17" s="288">
        <f>IF(OR('Exp Database'!S17=Lists!$G$2,'Exp Database'!S17=Lists!$G$3,'Exp Database'!S17=0),0,IF($F17=Lists!$G$2,('Exp Database'!S17/'Exp with units conversion'!$H17)*'Exp with units conversion'!$G17,'Exp Database'!S17*'Exp with units conversion'!$G17))</f>
        <v>0</v>
      </c>
      <c r="U17" s="288">
        <f>IF(OR('Exp Database'!T17=Lists!$G$2,'Exp Database'!T17=Lists!$G$3,'Exp Database'!T17=0),0,IF($F17=Lists!$G$2,('Exp Database'!T17/'Exp with units conversion'!$H17)*'Exp with units conversion'!$G17,'Exp Database'!T17*'Exp with units conversion'!$G17))</f>
        <v>0</v>
      </c>
      <c r="V17" s="288">
        <f>IF(OR('Exp Database'!U17=Lists!$G$2,'Exp Database'!U17=Lists!$G$3,'Exp Database'!U17=0),0,IF($F17=Lists!$G$2,('Exp Database'!U17/'Exp with units conversion'!$H17)*'Exp with units conversion'!$G17,'Exp Database'!U17*'Exp with units conversion'!$G17))</f>
        <v>0</v>
      </c>
      <c r="W17" s="288">
        <f>IF(OR('Exp Database'!V17=Lists!$G$2,'Exp Database'!V17=Lists!$G$3,'Exp Database'!V17=0),0,IF($F17=Lists!$G$2,('Exp Database'!V17/'Exp with units conversion'!$H17)*'Exp with units conversion'!$G17,'Exp Database'!V17*'Exp with units conversion'!$G17))</f>
        <v>0</v>
      </c>
      <c r="X17" s="288">
        <f>IF(OR('Exp Database'!W17=Lists!$G$2,'Exp Database'!W17=Lists!$G$3,'Exp Database'!W17=0),0,IF($F17=Lists!$G$2,('Exp Database'!W17/'Exp with units conversion'!$H17)*'Exp with units conversion'!$G17,'Exp Database'!W17*'Exp with units conversion'!$G17))</f>
        <v>0</v>
      </c>
      <c r="Y17" s="288">
        <f>IF(OR('Exp Database'!X17=Lists!$G$2,'Exp Database'!X17=Lists!$G$3,'Exp Database'!X17=0),0,IF($F17=Lists!$G$2,('Exp Database'!X17/'Exp with units conversion'!$H17)*'Exp with units conversion'!$G17,'Exp Database'!X17*'Exp with units conversion'!$G17))</f>
        <v>0</v>
      </c>
      <c r="Z17" s="288">
        <f>IF(OR('Exp Database'!Y17=Lists!$G$2,'Exp Database'!Y17=Lists!$G$3,'Exp Database'!Y17=0),0,IF($F17=Lists!$G$2,('Exp Database'!Y17/'Exp with units conversion'!$H17)*'Exp with units conversion'!$G17,'Exp Database'!Y17*'Exp with units conversion'!$G17))</f>
        <v>0</v>
      </c>
      <c r="AA17" s="288">
        <f>IF(OR('Exp Database'!Z17=Lists!$G$2,'Exp Database'!Z17=Lists!$G$3,'Exp Database'!Z17=0),0,IF($F17=Lists!$G$2,('Exp Database'!Z17/'Exp with units conversion'!$H17)*'Exp with units conversion'!$G17,'Exp Database'!Z17*'Exp with units conversion'!$G17))</f>
        <v>0</v>
      </c>
      <c r="AB17" s="288">
        <f>IF(OR('Exp Database'!AA17=Lists!$G$2,'Exp Database'!AA17=Lists!$G$3,'Exp Database'!AA17=0),0,IF($F17=Lists!$G$2,('Exp Database'!AA17/'Exp with units conversion'!$H17)*'Exp with units conversion'!$G17,'Exp Database'!AA17*'Exp with units conversion'!$G17))</f>
        <v>0</v>
      </c>
      <c r="AC17" s="288">
        <f>IF(OR('Exp Database'!AB17=Lists!$G$2,'Exp Database'!AB17=Lists!$G$3,'Exp Database'!AB17=0),0,IF($F17=Lists!$G$2,('Exp Database'!AB17/'Exp with units conversion'!$H17)*'Exp with units conversion'!$G17,'Exp Database'!AB17*'Exp with units conversion'!$G17))</f>
        <v>0</v>
      </c>
      <c r="AD17" s="288">
        <f>IF(OR('Exp Database'!AC17=Lists!$G$2,'Exp Database'!AC17=Lists!$G$3,'Exp Database'!AC17=0),0,IF($F17=Lists!$G$2,('Exp Database'!AC17/'Exp with units conversion'!$H17)*'Exp with units conversion'!$G17,'Exp Database'!AC17*'Exp with units conversion'!$G17))</f>
        <v>0</v>
      </c>
      <c r="AE17" s="288">
        <f>IF(OR('Exp Database'!AD17=Lists!$G$2,'Exp Database'!AD17=Lists!$G$3,'Exp Database'!AD17=0),0,IF($F17=Lists!$G$2,('Exp Database'!AD17/'Exp with units conversion'!$H17)*'Exp with units conversion'!$G17,'Exp Database'!AD17*'Exp with units conversion'!$G17))</f>
        <v>0</v>
      </c>
      <c r="AG17">
        <f t="shared" si="1"/>
        <v>1</v>
      </c>
      <c r="AH17" s="288">
        <f t="shared" si="2"/>
        <v>1</v>
      </c>
      <c r="AI17" s="288">
        <f t="shared" si="3"/>
        <v>1</v>
      </c>
      <c r="AJ17" s="288">
        <f t="shared" si="4"/>
        <v>1</v>
      </c>
    </row>
    <row r="18" spans="2:36" ht="30.75" thickBot="1">
      <c r="B18" t="str">
        <f t="shared" si="0"/>
        <v>Georgia2016</v>
      </c>
      <c r="C18" s="229" t="str">
        <f>'Exp Database'!C18</f>
        <v>Georgia</v>
      </c>
      <c r="D18" s="229">
        <f>'Exp Database'!D18</f>
        <v>2016</v>
      </c>
      <c r="E18" s="229" t="str">
        <f>'Exp Database'!E18</f>
        <v>Calendar Year</v>
      </c>
      <c r="F18" s="229" t="str">
        <f>'Exp Database'!F18</f>
        <v>Local Currency</v>
      </c>
      <c r="G18" s="229">
        <f>IF('Exp Database'!G18="Units ( x 1)",1,IF('Exp Database'!G18="Thousands (x 1,000)",1000,IF('Exp Database'!G18="Millions (x 1,000,000)",1000000,)))</f>
        <v>1</v>
      </c>
      <c r="H18" s="230">
        <f>IF('Exp Database'!H18&gt;0,'Exp Database'!H18,'Exp Database'!J18)</f>
        <v>2.3666999999999998</v>
      </c>
      <c r="I18" s="230">
        <f>'Exp Database'!H18</f>
        <v>2.3666999999999998</v>
      </c>
      <c r="J18" s="229">
        <f>'Exp Database'!I18</f>
        <v>0</v>
      </c>
      <c r="K18" s="230">
        <f>'Exp Database'!J18</f>
        <v>2.2693416666666701</v>
      </c>
      <c r="L18" s="302" t="str">
        <f>'Exp Database'!K18</f>
        <v>Other direct and indirect costs</v>
      </c>
      <c r="M18" s="288" t="str">
        <f>'Exp Database'!L18</f>
        <v>1.2.2.2</v>
      </c>
      <c r="N18" s="288">
        <f>IF(OR('Exp Database'!M18=Lists!$G$2,'Exp Database'!M18=Lists!$G$3,'Exp Database'!M18=0),0,IF($F18=Lists!$G$2,('Exp Database'!M18/'Exp with units conversion'!$H18)*'Exp with units conversion'!$G18,'Exp Database'!M18*'Exp with units conversion'!$G18))</f>
        <v>0</v>
      </c>
      <c r="O18" s="288">
        <f>IF(OR('Exp Database'!N18=Lists!$G$2,'Exp Database'!N18=Lists!$G$3,'Exp Database'!N18=0),0,IF($F18=Lists!$G$2,('Exp Database'!N18/'Exp with units conversion'!$H18)*'Exp with units conversion'!$G18,'Exp Database'!N18*'Exp with units conversion'!$G18))</f>
        <v>0</v>
      </c>
      <c r="P18" s="288">
        <f>IF(OR('Exp Database'!O18=Lists!$G$2,'Exp Database'!O18=Lists!$G$3,'Exp Database'!O18=0),0,IF($F18=Lists!$G$2,('Exp Database'!O18/'Exp with units conversion'!$H18)*'Exp with units conversion'!$G18,'Exp Database'!O18*'Exp with units conversion'!$G18))</f>
        <v>0</v>
      </c>
      <c r="Q18" s="288">
        <f>IF(OR('Exp Database'!P18=Lists!$G$2,'Exp Database'!P18=Lists!$G$3,'Exp Database'!P18=0),0,IF($F18=Lists!$G$2,('Exp Database'!P18/'Exp with units conversion'!$H18)*'Exp with units conversion'!$G18,'Exp Database'!P18*'Exp with units conversion'!$G18))</f>
        <v>0</v>
      </c>
      <c r="R18" s="288">
        <f>IF(OR('Exp Database'!Q18=Lists!$G$2,'Exp Database'!Q18=Lists!$G$3,'Exp Database'!Q18=0),0,IF($F18=Lists!$G$2,('Exp Database'!Q18/'Exp with units conversion'!$H18)*'Exp with units conversion'!$G18,'Exp Database'!Q18*'Exp with units conversion'!$G18))</f>
        <v>0</v>
      </c>
      <c r="S18" s="288">
        <f>IF(OR('Exp Database'!R18=Lists!$G$2,'Exp Database'!R18=Lists!$G$3,'Exp Database'!R18=0),0,IF($F18=Lists!$G$2,('Exp Database'!R18/'Exp with units conversion'!$H18)*'Exp with units conversion'!$G18,'Exp Database'!R18*'Exp with units conversion'!$G18))</f>
        <v>0</v>
      </c>
      <c r="T18" s="288">
        <f>IF(OR('Exp Database'!S18=Lists!$G$2,'Exp Database'!S18=Lists!$G$3,'Exp Database'!S18=0),0,IF($F18=Lists!$G$2,('Exp Database'!S18/'Exp with units conversion'!$H18)*'Exp with units conversion'!$G18,'Exp Database'!S18*'Exp with units conversion'!$G18))</f>
        <v>0</v>
      </c>
      <c r="U18" s="288">
        <f>IF(OR('Exp Database'!T18=Lists!$G$2,'Exp Database'!T18=Lists!$G$3,'Exp Database'!T18=0),0,IF($F18=Lists!$G$2,('Exp Database'!T18/'Exp with units conversion'!$H18)*'Exp with units conversion'!$G18,'Exp Database'!T18*'Exp with units conversion'!$G18))</f>
        <v>0</v>
      </c>
      <c r="V18" s="288">
        <f>IF(OR('Exp Database'!U18=Lists!$G$2,'Exp Database'!U18=Lists!$G$3,'Exp Database'!U18=0),0,IF($F18=Lists!$G$2,('Exp Database'!U18/'Exp with units conversion'!$H18)*'Exp with units conversion'!$G18,'Exp Database'!U18*'Exp with units conversion'!$G18))</f>
        <v>0</v>
      </c>
      <c r="W18" s="288">
        <f>IF(OR('Exp Database'!V18=Lists!$G$2,'Exp Database'!V18=Lists!$G$3,'Exp Database'!V18=0),0,IF($F18=Lists!$G$2,('Exp Database'!V18/'Exp with units conversion'!$H18)*'Exp with units conversion'!$G18,'Exp Database'!V18*'Exp with units conversion'!$G18))</f>
        <v>0</v>
      </c>
      <c r="X18" s="288">
        <f>IF(OR('Exp Database'!W18=Lists!$G$2,'Exp Database'!W18=Lists!$G$3,'Exp Database'!W18=0),0,IF($F18=Lists!$G$2,('Exp Database'!W18/'Exp with units conversion'!$H18)*'Exp with units conversion'!$G18,'Exp Database'!W18*'Exp with units conversion'!$G18))</f>
        <v>0</v>
      </c>
      <c r="Y18" s="288">
        <f>IF(OR('Exp Database'!X18=Lists!$G$2,'Exp Database'!X18=Lists!$G$3,'Exp Database'!X18=0),0,IF($F18=Lists!$G$2,('Exp Database'!X18/'Exp with units conversion'!$H18)*'Exp with units conversion'!$G18,'Exp Database'!X18*'Exp with units conversion'!$G18))</f>
        <v>0</v>
      </c>
      <c r="Z18" s="288">
        <f>IF(OR('Exp Database'!Y18=Lists!$G$2,'Exp Database'!Y18=Lists!$G$3,'Exp Database'!Y18=0),0,IF($F18=Lists!$G$2,('Exp Database'!Y18/'Exp with units conversion'!$H18)*'Exp with units conversion'!$G18,'Exp Database'!Y18*'Exp with units conversion'!$G18))</f>
        <v>0</v>
      </c>
      <c r="AA18" s="288">
        <f>IF(OR('Exp Database'!Z18=Lists!$G$2,'Exp Database'!Z18=Lists!$G$3,'Exp Database'!Z18=0),0,IF($F18=Lists!$G$2,('Exp Database'!Z18/'Exp with units conversion'!$H18)*'Exp with units conversion'!$G18,'Exp Database'!Z18*'Exp with units conversion'!$G18))</f>
        <v>0</v>
      </c>
      <c r="AB18" s="288">
        <f>IF(OR('Exp Database'!AA18=Lists!$G$2,'Exp Database'!AA18=Lists!$G$3,'Exp Database'!AA18=0),0,IF($F18=Lists!$G$2,('Exp Database'!AA18/'Exp with units conversion'!$H18)*'Exp with units conversion'!$G18,'Exp Database'!AA18*'Exp with units conversion'!$G18))</f>
        <v>0</v>
      </c>
      <c r="AC18" s="288">
        <f>IF(OR('Exp Database'!AB18=Lists!$G$2,'Exp Database'!AB18=Lists!$G$3,'Exp Database'!AB18=0),0,IF($F18=Lists!$G$2,('Exp Database'!AB18/'Exp with units conversion'!$H18)*'Exp with units conversion'!$G18,'Exp Database'!AB18*'Exp with units conversion'!$G18))</f>
        <v>0</v>
      </c>
      <c r="AD18" s="288">
        <f>IF(OR('Exp Database'!AC18=Lists!$G$2,'Exp Database'!AC18=Lists!$G$3,'Exp Database'!AC18=0),0,IF($F18=Lists!$G$2,('Exp Database'!AC18/'Exp with units conversion'!$H18)*'Exp with units conversion'!$G18,'Exp Database'!AC18*'Exp with units conversion'!$G18))</f>
        <v>0</v>
      </c>
      <c r="AE18" s="288">
        <f>IF(OR('Exp Database'!AD18=Lists!$G$2,'Exp Database'!AD18=Lists!$G$3,'Exp Database'!AD18=0),0,IF($F18=Lists!$G$2,('Exp Database'!AD18/'Exp with units conversion'!$H18)*'Exp with units conversion'!$G18,'Exp Database'!AD18*'Exp with units conversion'!$G18))</f>
        <v>0</v>
      </c>
      <c r="AG18">
        <f t="shared" si="1"/>
        <v>1</v>
      </c>
      <c r="AH18" s="288">
        <f t="shared" si="2"/>
        <v>1</v>
      </c>
      <c r="AI18" s="288">
        <f t="shared" si="3"/>
        <v>1</v>
      </c>
      <c r="AJ18" s="288">
        <f t="shared" si="4"/>
        <v>1</v>
      </c>
    </row>
    <row r="19" spans="2:36" ht="30.75" thickBot="1">
      <c r="B19" t="str">
        <f t="shared" si="0"/>
        <v>Georgia2016</v>
      </c>
      <c r="C19" s="229" t="str">
        <f>'Exp Database'!C19</f>
        <v>Georgia</v>
      </c>
      <c r="D19" s="229">
        <f>'Exp Database'!D19</f>
        <v>2016</v>
      </c>
      <c r="E19" s="229" t="str">
        <f>'Exp Database'!E19</f>
        <v>Calendar Year</v>
      </c>
      <c r="F19" s="229" t="str">
        <f>'Exp Database'!F19</f>
        <v>Local Currency</v>
      </c>
      <c r="G19" s="229">
        <f>IF('Exp Database'!G19="Units ( x 1)",1,IF('Exp Database'!G19="Thousands (x 1,000)",1000,IF('Exp Database'!G19="Millions (x 1,000,000)",1000000,)))</f>
        <v>1</v>
      </c>
      <c r="H19" s="230">
        <f>IF('Exp Database'!H19&gt;0,'Exp Database'!H19,'Exp Database'!J19)</f>
        <v>2.3666999999999998</v>
      </c>
      <c r="I19" s="230">
        <f>'Exp Database'!H19</f>
        <v>2.3666999999999998</v>
      </c>
      <c r="J19" s="229">
        <f>'Exp Database'!I19</f>
        <v>0</v>
      </c>
      <c r="K19" s="230">
        <f>'Exp Database'!J19</f>
        <v>2.2693416666666701</v>
      </c>
      <c r="L19" s="302" t="str">
        <f>'Exp Database'!K19</f>
        <v xml:space="preserve"> Not disaggregated by type of cost</v>
      </c>
      <c r="M19" s="288" t="str">
        <f>'Exp Database'!L19</f>
        <v>1.2.2.3</v>
      </c>
      <c r="N19" s="288">
        <f>IF(OR('Exp Database'!M19=Lists!$G$2,'Exp Database'!M19=Lists!$G$3,'Exp Database'!M19=0),0,IF($F19=Lists!$G$2,('Exp Database'!M19/'Exp with units conversion'!$H19)*'Exp with units conversion'!$G19,'Exp Database'!M19*'Exp with units conversion'!$G19))</f>
        <v>0</v>
      </c>
      <c r="O19" s="288">
        <f>IF(OR('Exp Database'!N19=Lists!$G$2,'Exp Database'!N19=Lists!$G$3,'Exp Database'!N19=0),0,IF($F19=Lists!$G$2,('Exp Database'!N19/'Exp with units conversion'!$H19)*'Exp with units conversion'!$G19,'Exp Database'!N19*'Exp with units conversion'!$G19))</f>
        <v>0</v>
      </c>
      <c r="P19" s="288">
        <f>IF(OR('Exp Database'!O19=Lists!$G$2,'Exp Database'!O19=Lists!$G$3,'Exp Database'!O19=0),0,IF($F19=Lists!$G$2,('Exp Database'!O19/'Exp with units conversion'!$H19)*'Exp with units conversion'!$G19,'Exp Database'!O19*'Exp with units conversion'!$G19))</f>
        <v>0</v>
      </c>
      <c r="Q19" s="288">
        <f>IF(OR('Exp Database'!P19=Lists!$G$2,'Exp Database'!P19=Lists!$G$3,'Exp Database'!P19=0),0,IF($F19=Lists!$G$2,('Exp Database'!P19/'Exp with units conversion'!$H19)*'Exp with units conversion'!$G19,'Exp Database'!P19*'Exp with units conversion'!$G19))</f>
        <v>0</v>
      </c>
      <c r="R19" s="288">
        <f>IF(OR('Exp Database'!Q19=Lists!$G$2,'Exp Database'!Q19=Lists!$G$3,'Exp Database'!Q19=0),0,IF($F19=Lists!$G$2,('Exp Database'!Q19/'Exp with units conversion'!$H19)*'Exp with units conversion'!$G19,'Exp Database'!Q19*'Exp with units conversion'!$G19))</f>
        <v>0</v>
      </c>
      <c r="S19" s="288">
        <f>IF(OR('Exp Database'!R19=Lists!$G$2,'Exp Database'!R19=Lists!$G$3,'Exp Database'!R19=0),0,IF($F19=Lists!$G$2,('Exp Database'!R19/'Exp with units conversion'!$H19)*'Exp with units conversion'!$G19,'Exp Database'!R19*'Exp with units conversion'!$G19))</f>
        <v>0</v>
      </c>
      <c r="T19" s="288">
        <f>IF(OR('Exp Database'!S19=Lists!$G$2,'Exp Database'!S19=Lists!$G$3,'Exp Database'!S19=0),0,IF($F19=Lists!$G$2,('Exp Database'!S19/'Exp with units conversion'!$H19)*'Exp with units conversion'!$G19,'Exp Database'!S19*'Exp with units conversion'!$G19))</f>
        <v>0</v>
      </c>
      <c r="U19" s="288">
        <f>IF(OR('Exp Database'!T19=Lists!$G$2,'Exp Database'!T19=Lists!$G$3,'Exp Database'!T19=0),0,IF($F19=Lists!$G$2,('Exp Database'!T19/'Exp with units conversion'!$H19)*'Exp with units conversion'!$G19,'Exp Database'!T19*'Exp with units conversion'!$G19))</f>
        <v>0</v>
      </c>
      <c r="V19" s="288">
        <f>IF(OR('Exp Database'!U19=Lists!$G$2,'Exp Database'!U19=Lists!$G$3,'Exp Database'!U19=0),0,IF($F19=Lists!$G$2,('Exp Database'!U19/'Exp with units conversion'!$H19)*'Exp with units conversion'!$G19,'Exp Database'!U19*'Exp with units conversion'!$G19))</f>
        <v>0</v>
      </c>
      <c r="W19" s="288">
        <f>IF(OR('Exp Database'!V19=Lists!$G$2,'Exp Database'!V19=Lists!$G$3,'Exp Database'!V19=0),0,IF($F19=Lists!$G$2,('Exp Database'!V19/'Exp with units conversion'!$H19)*'Exp with units conversion'!$G19,'Exp Database'!V19*'Exp with units conversion'!$G19))</f>
        <v>0</v>
      </c>
      <c r="X19" s="288">
        <f>IF(OR('Exp Database'!W19=Lists!$G$2,'Exp Database'!W19=Lists!$G$3,'Exp Database'!W19=0),0,IF($F19=Lists!$G$2,('Exp Database'!W19/'Exp with units conversion'!$H19)*'Exp with units conversion'!$G19,'Exp Database'!W19*'Exp with units conversion'!$G19))</f>
        <v>0</v>
      </c>
      <c r="Y19" s="288">
        <f>IF(OR('Exp Database'!X19=Lists!$G$2,'Exp Database'!X19=Lists!$G$3,'Exp Database'!X19=0),0,IF($F19=Lists!$G$2,('Exp Database'!X19/'Exp with units conversion'!$H19)*'Exp with units conversion'!$G19,'Exp Database'!X19*'Exp with units conversion'!$G19))</f>
        <v>0</v>
      </c>
      <c r="Z19" s="288">
        <f>IF(OR('Exp Database'!Y19=Lists!$G$2,'Exp Database'!Y19=Lists!$G$3,'Exp Database'!Y19=0),0,IF($F19=Lists!$G$2,('Exp Database'!Y19/'Exp with units conversion'!$H19)*'Exp with units conversion'!$G19,'Exp Database'!Y19*'Exp with units conversion'!$G19))</f>
        <v>0</v>
      </c>
      <c r="AA19" s="288">
        <f>IF(OR('Exp Database'!Z19=Lists!$G$2,'Exp Database'!Z19=Lists!$G$3,'Exp Database'!Z19=0),0,IF($F19=Lists!$G$2,('Exp Database'!Z19/'Exp with units conversion'!$H19)*'Exp with units conversion'!$G19,'Exp Database'!Z19*'Exp with units conversion'!$G19))</f>
        <v>0</v>
      </c>
      <c r="AB19" s="288">
        <f>IF(OR('Exp Database'!AA19=Lists!$G$2,'Exp Database'!AA19=Lists!$G$3,'Exp Database'!AA19=0),0,IF($F19=Lists!$G$2,('Exp Database'!AA19/'Exp with units conversion'!$H19)*'Exp with units conversion'!$G19,'Exp Database'!AA19*'Exp with units conversion'!$G19))</f>
        <v>0</v>
      </c>
      <c r="AC19" s="288">
        <f>IF(OR('Exp Database'!AB19=Lists!$G$2,'Exp Database'!AB19=Lists!$G$3,'Exp Database'!AB19=0),0,IF($F19=Lists!$G$2,('Exp Database'!AB19/'Exp with units conversion'!$H19)*'Exp with units conversion'!$G19,'Exp Database'!AB19*'Exp with units conversion'!$G19))</f>
        <v>0</v>
      </c>
      <c r="AD19" s="288">
        <f>IF(OR('Exp Database'!AC19=Lists!$G$2,'Exp Database'!AC19=Lists!$G$3,'Exp Database'!AC19=0),0,IF($F19=Lists!$G$2,('Exp Database'!AC19/'Exp with units conversion'!$H19)*'Exp with units conversion'!$G19,'Exp Database'!AC19*'Exp with units conversion'!$G19))</f>
        <v>0</v>
      </c>
      <c r="AE19" s="288">
        <f>IF(OR('Exp Database'!AD19=Lists!$G$2,'Exp Database'!AD19=Lists!$G$3,'Exp Database'!AD19=0),0,IF($F19=Lists!$G$2,('Exp Database'!AD19/'Exp with units conversion'!$H19)*'Exp with units conversion'!$G19,'Exp Database'!AD19*'Exp with units conversion'!$G19))</f>
        <v>0</v>
      </c>
      <c r="AG19">
        <f t="shared" si="1"/>
        <v>1</v>
      </c>
      <c r="AH19" s="288">
        <f t="shared" si="2"/>
        <v>1</v>
      </c>
      <c r="AI19" s="288">
        <f t="shared" si="3"/>
        <v>1</v>
      </c>
      <c r="AJ19" s="288">
        <f t="shared" si="4"/>
        <v>1</v>
      </c>
    </row>
    <row r="20" spans="2:36" ht="60.75" thickBot="1">
      <c r="B20" t="str">
        <f t="shared" si="0"/>
        <v>Georgia2016</v>
      </c>
      <c r="C20" s="229" t="str">
        <f>'Exp Database'!C20</f>
        <v>Georgia</v>
      </c>
      <c r="D20" s="229">
        <f>'Exp Database'!D20</f>
        <v>2016</v>
      </c>
      <c r="E20" s="229" t="str">
        <f>'Exp Database'!E20</f>
        <v>Calendar Year</v>
      </c>
      <c r="F20" s="229" t="str">
        <f>'Exp Database'!F20</f>
        <v>Local Currency</v>
      </c>
      <c r="G20" s="229">
        <f>IF('Exp Database'!G20="Units ( x 1)",1,IF('Exp Database'!G20="Thousands (x 1,000)",1000,IF('Exp Database'!G20="Millions (x 1,000,000)",1000000,)))</f>
        <v>1</v>
      </c>
      <c r="H20" s="230">
        <f>IF('Exp Database'!H20&gt;0,'Exp Database'!H20,'Exp Database'!J20)</f>
        <v>2.3666999999999998</v>
      </c>
      <c r="I20" s="230">
        <f>'Exp Database'!H20</f>
        <v>2.3666999999999998</v>
      </c>
      <c r="J20" s="229">
        <f>'Exp Database'!I20</f>
        <v>0</v>
      </c>
      <c r="K20" s="230">
        <f>'Exp Database'!J20</f>
        <v>2.2693416666666701</v>
      </c>
      <c r="L20" s="302" t="str">
        <f>'Exp Database'!K20</f>
        <v>Specific HIV-related laboratory monitoring (CD4, viral load):</v>
      </c>
      <c r="M20" s="288">
        <f>'Exp Database'!L20</f>
        <v>1.3</v>
      </c>
      <c r="N20" s="288">
        <f>IF(OR('Exp Database'!M20=Lists!$G$2,'Exp Database'!M20=Lists!$G$3,'Exp Database'!M20=0),0,IF($F20=Lists!$G$2,('Exp Database'!M20/'Exp with units conversion'!$H20)*'Exp with units conversion'!$G20,'Exp Database'!M20*'Exp with units conversion'!$G20))</f>
        <v>202003.63375163733</v>
      </c>
      <c r="O20" s="288">
        <f>IF(OR('Exp Database'!N20=Lists!$G$2,'Exp Database'!N20=Lists!$G$3,'Exp Database'!N20=0),0,IF($F20=Lists!$G$2,('Exp Database'!N20/'Exp with units conversion'!$H20)*'Exp with units conversion'!$G20,'Exp Database'!N20*'Exp with units conversion'!$G20))</f>
        <v>0</v>
      </c>
      <c r="P20" s="288">
        <f>IF(OR('Exp Database'!O20=Lists!$G$2,'Exp Database'!O20=Lists!$G$3,'Exp Database'!O20=0),0,IF($F20=Lists!$G$2,('Exp Database'!O20/'Exp with units conversion'!$H20)*'Exp with units conversion'!$G20,'Exp Database'!O20*'Exp with units conversion'!$G20))</f>
        <v>0</v>
      </c>
      <c r="Q20" s="288">
        <f>IF(OR('Exp Database'!P20=Lists!$G$2,'Exp Database'!P20=Lists!$G$3,'Exp Database'!P20=0),0,IF($F20=Lists!$G$2,('Exp Database'!P20/'Exp with units conversion'!$H20)*'Exp with units conversion'!$G20,'Exp Database'!P20*'Exp with units conversion'!$G20))</f>
        <v>0</v>
      </c>
      <c r="R20" s="288">
        <f>IF(OR('Exp Database'!Q20=Lists!$G$2,'Exp Database'!Q20=Lists!$G$3,'Exp Database'!Q20=0),0,IF($F20=Lists!$G$2,('Exp Database'!Q20/'Exp with units conversion'!$H20)*'Exp with units conversion'!$G20,'Exp Database'!Q20*'Exp with units conversion'!$G20))</f>
        <v>202003.63375163733</v>
      </c>
      <c r="S20" s="288">
        <f>IF(OR('Exp Database'!R20=Lists!$G$2,'Exp Database'!R20=Lists!$G$3,'Exp Database'!R20=0),0,IF($F20=Lists!$G$2,('Exp Database'!R20/'Exp with units conversion'!$H20)*'Exp with units conversion'!$G20,'Exp Database'!R20*'Exp with units conversion'!$G20))</f>
        <v>0</v>
      </c>
      <c r="T20" s="288">
        <f>IF(OR('Exp Database'!S20=Lists!$G$2,'Exp Database'!S20=Lists!$G$3,'Exp Database'!S20=0),0,IF($F20=Lists!$G$2,('Exp Database'!S20/'Exp with units conversion'!$H20)*'Exp with units conversion'!$G20,'Exp Database'!S20*'Exp with units conversion'!$G20))</f>
        <v>0</v>
      </c>
      <c r="U20" s="288">
        <f>IF(OR('Exp Database'!T20=Lists!$G$2,'Exp Database'!T20=Lists!$G$3,'Exp Database'!T20=0),0,IF($F20=Lists!$G$2,('Exp Database'!T20/'Exp with units conversion'!$H20)*'Exp with units conversion'!$G20,'Exp Database'!T20*'Exp with units conversion'!$G20))</f>
        <v>0</v>
      </c>
      <c r="V20" s="288">
        <f>IF(OR('Exp Database'!U20=Lists!$G$2,'Exp Database'!U20=Lists!$G$3,'Exp Database'!U20=0),0,IF($F20=Lists!$G$2,('Exp Database'!U20/'Exp with units conversion'!$H20)*'Exp with units conversion'!$G20,'Exp Database'!U20*'Exp with units conversion'!$G20))</f>
        <v>0</v>
      </c>
      <c r="W20" s="288">
        <f>IF(OR('Exp Database'!V20=Lists!$G$2,'Exp Database'!V20=Lists!$G$3,'Exp Database'!V20=0),0,IF($F20=Lists!$G$2,('Exp Database'!V20/'Exp with units conversion'!$H20)*'Exp with units conversion'!$G20,'Exp Database'!V20*'Exp with units conversion'!$G20))</f>
        <v>0</v>
      </c>
      <c r="X20" s="288">
        <f>IF(OR('Exp Database'!W20=Lists!$G$2,'Exp Database'!W20=Lists!$G$3,'Exp Database'!W20=0),0,IF($F20=Lists!$G$2,('Exp Database'!W20/'Exp with units conversion'!$H20)*'Exp with units conversion'!$G20,'Exp Database'!W20*'Exp with units conversion'!$G20))</f>
        <v>0</v>
      </c>
      <c r="Y20" s="288">
        <f>IF(OR('Exp Database'!X20=Lists!$G$2,'Exp Database'!X20=Lists!$G$3,'Exp Database'!X20=0),0,IF($F20=Lists!$G$2,('Exp Database'!X20/'Exp with units conversion'!$H20)*'Exp with units conversion'!$G20,'Exp Database'!X20*'Exp with units conversion'!$G20))</f>
        <v>0</v>
      </c>
      <c r="Z20" s="288">
        <f>IF(OR('Exp Database'!Y20=Lists!$G$2,'Exp Database'!Y20=Lists!$G$3,'Exp Database'!Y20=0),0,IF($F20=Lists!$G$2,('Exp Database'!Y20/'Exp with units conversion'!$H20)*'Exp with units conversion'!$G20,'Exp Database'!Y20*'Exp with units conversion'!$G20))</f>
        <v>211098.15354713314</v>
      </c>
      <c r="AA20" s="288">
        <f>IF(OR('Exp Database'!Z20=Lists!$G$2,'Exp Database'!Z20=Lists!$G$3,'Exp Database'!Z20=0),0,IF($F20=Lists!$G$2,('Exp Database'!Z20/'Exp with units conversion'!$H20)*'Exp with units conversion'!$G20,'Exp Database'!Z20*'Exp with units conversion'!$G20))</f>
        <v>0</v>
      </c>
      <c r="AB20" s="288">
        <f>IF(OR('Exp Database'!AA20=Lists!$G$2,'Exp Database'!AA20=Lists!$G$3,'Exp Database'!AA20=0),0,IF($F20=Lists!$G$2,('Exp Database'!AA20/'Exp with units conversion'!$H20)*'Exp with units conversion'!$G20,'Exp Database'!AA20*'Exp with units conversion'!$G20))</f>
        <v>0</v>
      </c>
      <c r="AC20" s="288">
        <f>IF(OR('Exp Database'!AB20=Lists!$G$2,'Exp Database'!AB20=Lists!$G$3,'Exp Database'!AB20=0),0,IF($F20=Lists!$G$2,('Exp Database'!AB20/'Exp with units conversion'!$H20)*'Exp with units conversion'!$G20,'Exp Database'!AB20*'Exp with units conversion'!$G20))</f>
        <v>0</v>
      </c>
      <c r="AD20" s="288">
        <f>IF(OR('Exp Database'!AC20=Lists!$G$2,'Exp Database'!AC20=Lists!$G$3,'Exp Database'!AC20=0),0,IF($F20=Lists!$G$2,('Exp Database'!AC20/'Exp with units conversion'!$H20)*'Exp with units conversion'!$G20,'Exp Database'!AC20*'Exp with units conversion'!$G20))</f>
        <v>211098.15354713314</v>
      </c>
      <c r="AE20" s="288">
        <f>IF(OR('Exp Database'!AD20=Lists!$G$2,'Exp Database'!AD20=Lists!$G$3,'Exp Database'!AD20=0),0,IF($F20=Lists!$G$2,('Exp Database'!AD20/'Exp with units conversion'!$H20)*'Exp with units conversion'!$G20,'Exp Database'!AD20*'Exp with units conversion'!$G20))</f>
        <v>413101.78729877045</v>
      </c>
      <c r="AG20">
        <f t="shared" si="1"/>
        <v>0</v>
      </c>
      <c r="AH20" s="288">
        <f t="shared" si="2"/>
        <v>1</v>
      </c>
      <c r="AI20" s="288">
        <f t="shared" si="3"/>
        <v>1</v>
      </c>
      <c r="AJ20" s="288">
        <f t="shared" si="4"/>
        <v>1</v>
      </c>
    </row>
    <row r="21" spans="2:36" ht="45.75" thickBot="1">
      <c r="B21" t="str">
        <f t="shared" si="0"/>
        <v>Georgia2016</v>
      </c>
      <c r="C21" s="229" t="str">
        <f>'Exp Database'!C21</f>
        <v>Georgia</v>
      </c>
      <c r="D21" s="229">
        <f>'Exp Database'!D21</f>
        <v>2016</v>
      </c>
      <c r="E21" s="229" t="str">
        <f>'Exp Database'!E21</f>
        <v>Calendar Year</v>
      </c>
      <c r="F21" s="229" t="str">
        <f>'Exp Database'!F21</f>
        <v>Local Currency</v>
      </c>
      <c r="G21" s="229">
        <f>IF('Exp Database'!G21="Units ( x 1)",1,IF('Exp Database'!G21="Thousands (x 1,000)",1000,IF('Exp Database'!G21="Millions (x 1,000,000)",1000000,)))</f>
        <v>1</v>
      </c>
      <c r="H21" s="230">
        <f>IF('Exp Database'!H21&gt;0,'Exp Database'!H21,'Exp Database'!J21)</f>
        <v>2.3666999999999998</v>
      </c>
      <c r="I21" s="230">
        <f>'Exp Database'!H21</f>
        <v>2.3666999999999998</v>
      </c>
      <c r="J21" s="229">
        <f>'Exp Database'!I21</f>
        <v>0</v>
      </c>
      <c r="K21" s="230">
        <f>'Exp Database'!J21</f>
        <v>2.2693416666666701</v>
      </c>
      <c r="L21" s="302" t="str">
        <f>'Exp Database'!K21</f>
        <v xml:space="preserve"> CD4 cell count, viral load tests (commodities)</v>
      </c>
      <c r="M21" s="288" t="str">
        <f>'Exp Database'!L21</f>
        <v>1.3.1</v>
      </c>
      <c r="N21" s="288">
        <f>IF(OR('Exp Database'!M21=Lists!$G$2,'Exp Database'!M21=Lists!$G$3,'Exp Database'!M21=0),0,IF($F21=Lists!$G$2,('Exp Database'!M21/'Exp with units conversion'!$H21)*'Exp with units conversion'!$G21,'Exp Database'!M21*'Exp with units conversion'!$G21))</f>
        <v>202003.63375163733</v>
      </c>
      <c r="O21" s="288">
        <f>IF(OR('Exp Database'!N21=Lists!$G$2,'Exp Database'!N21=Lists!$G$3,'Exp Database'!N21=0),0,IF($F21=Lists!$G$2,('Exp Database'!N21/'Exp with units conversion'!$H21)*'Exp with units conversion'!$G21,'Exp Database'!N21*'Exp with units conversion'!$G21))</f>
        <v>0</v>
      </c>
      <c r="P21" s="288">
        <f>IF(OR('Exp Database'!O21=Lists!$G$2,'Exp Database'!O21=Lists!$G$3,'Exp Database'!O21=0),0,IF($F21=Lists!$G$2,('Exp Database'!O21/'Exp with units conversion'!$H21)*'Exp with units conversion'!$G21,'Exp Database'!O21*'Exp with units conversion'!$G21))</f>
        <v>0</v>
      </c>
      <c r="Q21" s="288">
        <f>IF(OR('Exp Database'!P21=Lists!$G$2,'Exp Database'!P21=Lists!$G$3,'Exp Database'!P21=0),0,IF($F21=Lists!$G$2,('Exp Database'!P21/'Exp with units conversion'!$H21)*'Exp with units conversion'!$G21,'Exp Database'!P21*'Exp with units conversion'!$G21))</f>
        <v>0</v>
      </c>
      <c r="R21" s="288">
        <f>IF(OR('Exp Database'!Q21=Lists!$G$2,'Exp Database'!Q21=Lists!$G$3,'Exp Database'!Q21=0),0,IF($F21=Lists!$G$2,('Exp Database'!Q21/'Exp with units conversion'!$H21)*'Exp with units conversion'!$G21,'Exp Database'!Q21*'Exp with units conversion'!$G21))</f>
        <v>202003.63375163733</v>
      </c>
      <c r="S21" s="288">
        <f>IF(OR('Exp Database'!R21=Lists!$G$2,'Exp Database'!R21=Lists!$G$3,'Exp Database'!R21=0),0,IF($F21=Lists!$G$2,('Exp Database'!R21/'Exp with units conversion'!$H21)*'Exp with units conversion'!$G21,'Exp Database'!R21*'Exp with units conversion'!$G21))</f>
        <v>0</v>
      </c>
      <c r="T21" s="288">
        <f>IF(OR('Exp Database'!S21=Lists!$G$2,'Exp Database'!S21=Lists!$G$3,'Exp Database'!S21=0),0,IF($F21=Lists!$G$2,('Exp Database'!S21/'Exp with units conversion'!$H21)*'Exp with units conversion'!$G21,'Exp Database'!S21*'Exp with units conversion'!$G21))</f>
        <v>0</v>
      </c>
      <c r="U21" s="288">
        <f>IF(OR('Exp Database'!T21=Lists!$G$2,'Exp Database'!T21=Lists!$G$3,'Exp Database'!T21=0),0,IF($F21=Lists!$G$2,('Exp Database'!T21/'Exp with units conversion'!$H21)*'Exp with units conversion'!$G21,'Exp Database'!T21*'Exp with units conversion'!$G21))</f>
        <v>0</v>
      </c>
      <c r="V21" s="288">
        <f>IF(OR('Exp Database'!U21=Lists!$G$2,'Exp Database'!U21=Lists!$G$3,'Exp Database'!U21=0),0,IF($F21=Lists!$G$2,('Exp Database'!U21/'Exp with units conversion'!$H21)*'Exp with units conversion'!$G21,'Exp Database'!U21*'Exp with units conversion'!$G21))</f>
        <v>0</v>
      </c>
      <c r="W21" s="288">
        <f>IF(OR('Exp Database'!V21=Lists!$G$2,'Exp Database'!V21=Lists!$G$3,'Exp Database'!V21=0),0,IF($F21=Lists!$G$2,('Exp Database'!V21/'Exp with units conversion'!$H21)*'Exp with units conversion'!$G21,'Exp Database'!V21*'Exp with units conversion'!$G21))</f>
        <v>0</v>
      </c>
      <c r="X21" s="288">
        <f>IF(OR('Exp Database'!W21=Lists!$G$2,'Exp Database'!W21=Lists!$G$3,'Exp Database'!W21=0),0,IF($F21=Lists!$G$2,('Exp Database'!W21/'Exp with units conversion'!$H21)*'Exp with units conversion'!$G21,'Exp Database'!W21*'Exp with units conversion'!$G21))</f>
        <v>0</v>
      </c>
      <c r="Y21" s="288">
        <f>IF(OR('Exp Database'!X21=Lists!$G$2,'Exp Database'!X21=Lists!$G$3,'Exp Database'!X21=0),0,IF($F21=Lists!$G$2,('Exp Database'!X21/'Exp with units conversion'!$H21)*'Exp with units conversion'!$G21,'Exp Database'!X21*'Exp with units conversion'!$G21))</f>
        <v>0</v>
      </c>
      <c r="Z21" s="288">
        <f>IF(OR('Exp Database'!Y21=Lists!$G$2,'Exp Database'!Y21=Lists!$G$3,'Exp Database'!Y21=0),0,IF($F21=Lists!$G$2,('Exp Database'!Y21/'Exp with units conversion'!$H21)*'Exp with units conversion'!$G21,'Exp Database'!Y21*'Exp with units conversion'!$G21))</f>
        <v>211098.15354713314</v>
      </c>
      <c r="AA21" s="288">
        <f>IF(OR('Exp Database'!Z21=Lists!$G$2,'Exp Database'!Z21=Lists!$G$3,'Exp Database'!Z21=0),0,IF($F21=Lists!$G$2,('Exp Database'!Z21/'Exp with units conversion'!$H21)*'Exp with units conversion'!$G21,'Exp Database'!Z21*'Exp with units conversion'!$G21))</f>
        <v>0</v>
      </c>
      <c r="AB21" s="288">
        <f>IF(OR('Exp Database'!AA21=Lists!$G$2,'Exp Database'!AA21=Lists!$G$3,'Exp Database'!AA21=0),0,IF($F21=Lists!$G$2,('Exp Database'!AA21/'Exp with units conversion'!$H21)*'Exp with units conversion'!$G21,'Exp Database'!AA21*'Exp with units conversion'!$G21))</f>
        <v>0</v>
      </c>
      <c r="AC21" s="288">
        <f>IF(OR('Exp Database'!AB21=Lists!$G$2,'Exp Database'!AB21=Lists!$G$3,'Exp Database'!AB21=0),0,IF($F21=Lists!$G$2,('Exp Database'!AB21/'Exp with units conversion'!$H21)*'Exp with units conversion'!$G21,'Exp Database'!AB21*'Exp with units conversion'!$G21))</f>
        <v>0</v>
      </c>
      <c r="AD21" s="288">
        <f>IF(OR('Exp Database'!AC21=Lists!$G$2,'Exp Database'!AC21=Lists!$G$3,'Exp Database'!AC21=0),0,IF($F21=Lists!$G$2,('Exp Database'!AC21/'Exp with units conversion'!$H21)*'Exp with units conversion'!$G21,'Exp Database'!AC21*'Exp with units conversion'!$G21))</f>
        <v>211098.15354713314</v>
      </c>
      <c r="AE21" s="288">
        <f>IF(OR('Exp Database'!AD21=Lists!$G$2,'Exp Database'!AD21=Lists!$G$3,'Exp Database'!AD21=0),0,IF($F21=Lists!$G$2,('Exp Database'!AD21/'Exp with units conversion'!$H21)*'Exp with units conversion'!$G21,'Exp Database'!AD21*'Exp with units conversion'!$G21))</f>
        <v>413101.78729877045</v>
      </c>
      <c r="AG21">
        <f t="shared" si="1"/>
        <v>0</v>
      </c>
      <c r="AH21" s="288">
        <f t="shared" si="2"/>
        <v>1</v>
      </c>
      <c r="AI21" s="288">
        <f t="shared" si="3"/>
        <v>1</v>
      </c>
      <c r="AJ21" s="288">
        <f t="shared" si="4"/>
        <v>1</v>
      </c>
    </row>
    <row r="22" spans="2:36" ht="30.75" thickBot="1">
      <c r="B22" t="str">
        <f t="shared" si="0"/>
        <v>Georgia2016</v>
      </c>
      <c r="C22" s="229" t="str">
        <f>'Exp Database'!C22</f>
        <v>Georgia</v>
      </c>
      <c r="D22" s="229">
        <f>'Exp Database'!D22</f>
        <v>2016</v>
      </c>
      <c r="E22" s="229" t="str">
        <f>'Exp Database'!E22</f>
        <v>Calendar Year</v>
      </c>
      <c r="F22" s="229" t="str">
        <f>'Exp Database'!F22</f>
        <v>Local Currency</v>
      </c>
      <c r="G22" s="229">
        <f>IF('Exp Database'!G22="Units ( x 1)",1,IF('Exp Database'!G22="Thousands (x 1,000)",1000,IF('Exp Database'!G22="Millions (x 1,000,000)",1000000,)))</f>
        <v>1</v>
      </c>
      <c r="H22" s="230">
        <f>IF('Exp Database'!H22&gt;0,'Exp Database'!H22,'Exp Database'!J22)</f>
        <v>2.3666999999999998</v>
      </c>
      <c r="I22" s="230">
        <f>'Exp Database'!H22</f>
        <v>2.3666999999999998</v>
      </c>
      <c r="J22" s="229">
        <f>'Exp Database'!I22</f>
        <v>0</v>
      </c>
      <c r="K22" s="230">
        <f>'Exp Database'!J22</f>
        <v>2.2693416666666701</v>
      </c>
      <c r="L22" s="302" t="str">
        <f>'Exp Database'!K22</f>
        <v xml:space="preserve"> Other direct and indirect costs</v>
      </c>
      <c r="M22" s="288" t="str">
        <f>'Exp Database'!L22</f>
        <v>1.3.2</v>
      </c>
      <c r="N22" s="288">
        <f>IF(OR('Exp Database'!M22=Lists!$G$2,'Exp Database'!M22=Lists!$G$3,'Exp Database'!M22=0),0,IF($F22=Lists!$G$2,('Exp Database'!M22/'Exp with units conversion'!$H22)*'Exp with units conversion'!$G22,'Exp Database'!M22*'Exp with units conversion'!$G22))</f>
        <v>0</v>
      </c>
      <c r="O22" s="288">
        <f>IF(OR('Exp Database'!N22=Lists!$G$2,'Exp Database'!N22=Lists!$G$3,'Exp Database'!N22=0),0,IF($F22=Lists!$G$2,('Exp Database'!N22/'Exp with units conversion'!$H22)*'Exp with units conversion'!$G22,'Exp Database'!N22*'Exp with units conversion'!$G22))</f>
        <v>0</v>
      </c>
      <c r="P22" s="288">
        <f>IF(OR('Exp Database'!O22=Lists!$G$2,'Exp Database'!O22=Lists!$G$3,'Exp Database'!O22=0),0,IF($F22=Lists!$G$2,('Exp Database'!O22/'Exp with units conversion'!$H22)*'Exp with units conversion'!$G22,'Exp Database'!O22*'Exp with units conversion'!$G22))</f>
        <v>0</v>
      </c>
      <c r="Q22" s="288">
        <f>IF(OR('Exp Database'!P22=Lists!$G$2,'Exp Database'!P22=Lists!$G$3,'Exp Database'!P22=0),0,IF($F22=Lists!$G$2,('Exp Database'!P22/'Exp with units conversion'!$H22)*'Exp with units conversion'!$G22,'Exp Database'!P22*'Exp with units conversion'!$G22))</f>
        <v>0</v>
      </c>
      <c r="R22" s="288">
        <f>IF(OR('Exp Database'!Q22=Lists!$G$2,'Exp Database'!Q22=Lists!$G$3,'Exp Database'!Q22=0),0,IF($F22=Lists!$G$2,('Exp Database'!Q22/'Exp with units conversion'!$H22)*'Exp with units conversion'!$G22,'Exp Database'!Q22*'Exp with units conversion'!$G22))</f>
        <v>0</v>
      </c>
      <c r="S22" s="288">
        <f>IF(OR('Exp Database'!R22=Lists!$G$2,'Exp Database'!R22=Lists!$G$3,'Exp Database'!R22=0),0,IF($F22=Lists!$G$2,('Exp Database'!R22/'Exp with units conversion'!$H22)*'Exp with units conversion'!$G22,'Exp Database'!R22*'Exp with units conversion'!$G22))</f>
        <v>0</v>
      </c>
      <c r="T22" s="288">
        <f>IF(OR('Exp Database'!S22=Lists!$G$2,'Exp Database'!S22=Lists!$G$3,'Exp Database'!S22=0),0,IF($F22=Lists!$G$2,('Exp Database'!S22/'Exp with units conversion'!$H22)*'Exp with units conversion'!$G22,'Exp Database'!S22*'Exp with units conversion'!$G22))</f>
        <v>0</v>
      </c>
      <c r="U22" s="288">
        <f>IF(OR('Exp Database'!T22=Lists!$G$2,'Exp Database'!T22=Lists!$G$3,'Exp Database'!T22=0),0,IF($F22=Lists!$G$2,('Exp Database'!T22/'Exp with units conversion'!$H22)*'Exp with units conversion'!$G22,'Exp Database'!T22*'Exp with units conversion'!$G22))</f>
        <v>0</v>
      </c>
      <c r="V22" s="288">
        <f>IF(OR('Exp Database'!U22=Lists!$G$2,'Exp Database'!U22=Lists!$G$3,'Exp Database'!U22=0),0,IF($F22=Lists!$G$2,('Exp Database'!U22/'Exp with units conversion'!$H22)*'Exp with units conversion'!$G22,'Exp Database'!U22*'Exp with units conversion'!$G22))</f>
        <v>0</v>
      </c>
      <c r="W22" s="288">
        <f>IF(OR('Exp Database'!V22=Lists!$G$2,'Exp Database'!V22=Lists!$G$3,'Exp Database'!V22=0),0,IF($F22=Lists!$G$2,('Exp Database'!V22/'Exp with units conversion'!$H22)*'Exp with units conversion'!$G22,'Exp Database'!V22*'Exp with units conversion'!$G22))</f>
        <v>0</v>
      </c>
      <c r="X22" s="288">
        <f>IF(OR('Exp Database'!W22=Lists!$G$2,'Exp Database'!W22=Lists!$G$3,'Exp Database'!W22=0),0,IF($F22=Lists!$G$2,('Exp Database'!W22/'Exp with units conversion'!$H22)*'Exp with units conversion'!$G22,'Exp Database'!W22*'Exp with units conversion'!$G22))</f>
        <v>0</v>
      </c>
      <c r="Y22" s="288">
        <f>IF(OR('Exp Database'!X22=Lists!$G$2,'Exp Database'!X22=Lists!$G$3,'Exp Database'!X22=0),0,IF($F22=Lists!$G$2,('Exp Database'!X22/'Exp with units conversion'!$H22)*'Exp with units conversion'!$G22,'Exp Database'!X22*'Exp with units conversion'!$G22))</f>
        <v>0</v>
      </c>
      <c r="Z22" s="288">
        <f>IF(OR('Exp Database'!Y22=Lists!$G$2,'Exp Database'!Y22=Lists!$G$3,'Exp Database'!Y22=0),0,IF($F22=Lists!$G$2,('Exp Database'!Y22/'Exp with units conversion'!$H22)*'Exp with units conversion'!$G22,'Exp Database'!Y22*'Exp with units conversion'!$G22))</f>
        <v>0</v>
      </c>
      <c r="AA22" s="288">
        <f>IF(OR('Exp Database'!Z22=Lists!$G$2,'Exp Database'!Z22=Lists!$G$3,'Exp Database'!Z22=0),0,IF($F22=Lists!$G$2,('Exp Database'!Z22/'Exp with units conversion'!$H22)*'Exp with units conversion'!$G22,'Exp Database'!Z22*'Exp with units conversion'!$G22))</f>
        <v>0</v>
      </c>
      <c r="AB22" s="288">
        <f>IF(OR('Exp Database'!AA22=Lists!$G$2,'Exp Database'!AA22=Lists!$G$3,'Exp Database'!AA22=0),0,IF($F22=Lists!$G$2,('Exp Database'!AA22/'Exp with units conversion'!$H22)*'Exp with units conversion'!$G22,'Exp Database'!AA22*'Exp with units conversion'!$G22))</f>
        <v>0</v>
      </c>
      <c r="AC22" s="288">
        <f>IF(OR('Exp Database'!AB22=Lists!$G$2,'Exp Database'!AB22=Lists!$G$3,'Exp Database'!AB22=0),0,IF($F22=Lists!$G$2,('Exp Database'!AB22/'Exp with units conversion'!$H22)*'Exp with units conversion'!$G22,'Exp Database'!AB22*'Exp with units conversion'!$G22))</f>
        <v>0</v>
      </c>
      <c r="AD22" s="288">
        <f>IF(OR('Exp Database'!AC22=Lists!$G$2,'Exp Database'!AC22=Lists!$G$3,'Exp Database'!AC22=0),0,IF($F22=Lists!$G$2,('Exp Database'!AC22/'Exp with units conversion'!$H22)*'Exp with units conversion'!$G22,'Exp Database'!AC22*'Exp with units conversion'!$G22))</f>
        <v>0</v>
      </c>
      <c r="AE22" s="288">
        <f>IF(OR('Exp Database'!AD22=Lists!$G$2,'Exp Database'!AD22=Lists!$G$3,'Exp Database'!AD22=0),0,IF($F22=Lists!$G$2,('Exp Database'!AD22/'Exp with units conversion'!$H22)*'Exp with units conversion'!$G22,'Exp Database'!AD22*'Exp with units conversion'!$G22))</f>
        <v>0</v>
      </c>
      <c r="AG22">
        <f t="shared" si="1"/>
        <v>1</v>
      </c>
      <c r="AH22" s="288">
        <f t="shared" si="2"/>
        <v>1</v>
      </c>
      <c r="AI22" s="288">
        <f t="shared" si="3"/>
        <v>1</v>
      </c>
      <c r="AJ22" s="288">
        <f t="shared" si="4"/>
        <v>1</v>
      </c>
    </row>
    <row r="23" spans="2:36" ht="30.75" thickBot="1">
      <c r="B23" t="str">
        <f t="shared" si="0"/>
        <v>Georgia2016</v>
      </c>
      <c r="C23" s="229" t="str">
        <f>'Exp Database'!C23</f>
        <v>Georgia</v>
      </c>
      <c r="D23" s="229">
        <f>'Exp Database'!D23</f>
        <v>2016</v>
      </c>
      <c r="E23" s="229" t="str">
        <f>'Exp Database'!E23</f>
        <v>Calendar Year</v>
      </c>
      <c r="F23" s="229" t="str">
        <f>'Exp Database'!F23</f>
        <v>Local Currency</v>
      </c>
      <c r="G23" s="229">
        <f>IF('Exp Database'!G23="Units ( x 1)",1,IF('Exp Database'!G23="Thousands (x 1,000)",1000,IF('Exp Database'!G23="Millions (x 1,000,000)",1000000,)))</f>
        <v>1</v>
      </c>
      <c r="H23" s="230">
        <f>IF('Exp Database'!H23&gt;0,'Exp Database'!H23,'Exp Database'!J23)</f>
        <v>2.3666999999999998</v>
      </c>
      <c r="I23" s="230">
        <f>'Exp Database'!H23</f>
        <v>2.3666999999999998</v>
      </c>
      <c r="J23" s="229">
        <f>'Exp Database'!I23</f>
        <v>0</v>
      </c>
      <c r="K23" s="230">
        <f>'Exp Database'!J23</f>
        <v>2.2693416666666701</v>
      </c>
      <c r="L23" s="302" t="str">
        <f>'Exp Database'!K23</f>
        <v xml:space="preserve"> Not disaggregated by type of cost</v>
      </c>
      <c r="M23" s="288" t="str">
        <f>'Exp Database'!L23</f>
        <v>1.3.3</v>
      </c>
      <c r="N23" s="288">
        <f>IF(OR('Exp Database'!M23=Lists!$G$2,'Exp Database'!M23=Lists!$G$3,'Exp Database'!M23=0),0,IF($F23=Lists!$G$2,('Exp Database'!M23/'Exp with units conversion'!$H23)*'Exp with units conversion'!$G23,'Exp Database'!M23*'Exp with units conversion'!$G23))</f>
        <v>0</v>
      </c>
      <c r="O23" s="288">
        <f>IF(OR('Exp Database'!N23=Lists!$G$2,'Exp Database'!N23=Lists!$G$3,'Exp Database'!N23=0),0,IF($F23=Lists!$G$2,('Exp Database'!N23/'Exp with units conversion'!$H23)*'Exp with units conversion'!$G23,'Exp Database'!N23*'Exp with units conversion'!$G23))</f>
        <v>0</v>
      </c>
      <c r="P23" s="288">
        <f>IF(OR('Exp Database'!O23=Lists!$G$2,'Exp Database'!O23=Lists!$G$3,'Exp Database'!O23=0),0,IF($F23=Lists!$G$2,('Exp Database'!O23/'Exp with units conversion'!$H23)*'Exp with units conversion'!$G23,'Exp Database'!O23*'Exp with units conversion'!$G23))</f>
        <v>0</v>
      </c>
      <c r="Q23" s="288">
        <f>IF(OR('Exp Database'!P23=Lists!$G$2,'Exp Database'!P23=Lists!$G$3,'Exp Database'!P23=0),0,IF($F23=Lists!$G$2,('Exp Database'!P23/'Exp with units conversion'!$H23)*'Exp with units conversion'!$G23,'Exp Database'!P23*'Exp with units conversion'!$G23))</f>
        <v>0</v>
      </c>
      <c r="R23" s="288">
        <f>IF(OR('Exp Database'!Q23=Lists!$G$2,'Exp Database'!Q23=Lists!$G$3,'Exp Database'!Q23=0),0,IF($F23=Lists!$G$2,('Exp Database'!Q23/'Exp with units conversion'!$H23)*'Exp with units conversion'!$G23,'Exp Database'!Q23*'Exp with units conversion'!$G23))</f>
        <v>0</v>
      </c>
      <c r="S23" s="288">
        <f>IF(OR('Exp Database'!R23=Lists!$G$2,'Exp Database'!R23=Lists!$G$3,'Exp Database'!R23=0),0,IF($F23=Lists!$G$2,('Exp Database'!R23/'Exp with units conversion'!$H23)*'Exp with units conversion'!$G23,'Exp Database'!R23*'Exp with units conversion'!$G23))</f>
        <v>0</v>
      </c>
      <c r="T23" s="288">
        <f>IF(OR('Exp Database'!S23=Lists!$G$2,'Exp Database'!S23=Lists!$G$3,'Exp Database'!S23=0),0,IF($F23=Lists!$G$2,('Exp Database'!S23/'Exp with units conversion'!$H23)*'Exp with units conversion'!$G23,'Exp Database'!S23*'Exp with units conversion'!$G23))</f>
        <v>0</v>
      </c>
      <c r="U23" s="288">
        <f>IF(OR('Exp Database'!T23=Lists!$G$2,'Exp Database'!T23=Lists!$G$3,'Exp Database'!T23=0),0,IF($F23=Lists!$G$2,('Exp Database'!T23/'Exp with units conversion'!$H23)*'Exp with units conversion'!$G23,'Exp Database'!T23*'Exp with units conversion'!$G23))</f>
        <v>0</v>
      </c>
      <c r="V23" s="288">
        <f>IF(OR('Exp Database'!U23=Lists!$G$2,'Exp Database'!U23=Lists!$G$3,'Exp Database'!U23=0),0,IF($F23=Lists!$G$2,('Exp Database'!U23/'Exp with units conversion'!$H23)*'Exp with units conversion'!$G23,'Exp Database'!U23*'Exp with units conversion'!$G23))</f>
        <v>0</v>
      </c>
      <c r="W23" s="288">
        <f>IF(OR('Exp Database'!V23=Lists!$G$2,'Exp Database'!V23=Lists!$G$3,'Exp Database'!V23=0),0,IF($F23=Lists!$G$2,('Exp Database'!V23/'Exp with units conversion'!$H23)*'Exp with units conversion'!$G23,'Exp Database'!V23*'Exp with units conversion'!$G23))</f>
        <v>0</v>
      </c>
      <c r="X23" s="288">
        <f>IF(OR('Exp Database'!W23=Lists!$G$2,'Exp Database'!W23=Lists!$G$3,'Exp Database'!W23=0),0,IF($F23=Lists!$G$2,('Exp Database'!W23/'Exp with units conversion'!$H23)*'Exp with units conversion'!$G23,'Exp Database'!W23*'Exp with units conversion'!$G23))</f>
        <v>0</v>
      </c>
      <c r="Y23" s="288">
        <f>IF(OR('Exp Database'!X23=Lists!$G$2,'Exp Database'!X23=Lists!$G$3,'Exp Database'!X23=0),0,IF($F23=Lists!$G$2,('Exp Database'!X23/'Exp with units conversion'!$H23)*'Exp with units conversion'!$G23,'Exp Database'!X23*'Exp with units conversion'!$G23))</f>
        <v>0</v>
      </c>
      <c r="Z23" s="288">
        <f>IF(OR('Exp Database'!Y23=Lists!$G$2,'Exp Database'!Y23=Lists!$G$3,'Exp Database'!Y23=0),0,IF($F23=Lists!$G$2,('Exp Database'!Y23/'Exp with units conversion'!$H23)*'Exp with units conversion'!$G23,'Exp Database'!Y23*'Exp with units conversion'!$G23))</f>
        <v>0</v>
      </c>
      <c r="AA23" s="288">
        <f>IF(OR('Exp Database'!Z23=Lists!$G$2,'Exp Database'!Z23=Lists!$G$3,'Exp Database'!Z23=0),0,IF($F23=Lists!$G$2,('Exp Database'!Z23/'Exp with units conversion'!$H23)*'Exp with units conversion'!$G23,'Exp Database'!Z23*'Exp with units conversion'!$G23))</f>
        <v>0</v>
      </c>
      <c r="AB23" s="288">
        <f>IF(OR('Exp Database'!AA23=Lists!$G$2,'Exp Database'!AA23=Lists!$G$3,'Exp Database'!AA23=0),0,IF($F23=Lists!$G$2,('Exp Database'!AA23/'Exp with units conversion'!$H23)*'Exp with units conversion'!$G23,'Exp Database'!AA23*'Exp with units conversion'!$G23))</f>
        <v>0</v>
      </c>
      <c r="AC23" s="288">
        <f>IF(OR('Exp Database'!AB23=Lists!$G$2,'Exp Database'!AB23=Lists!$G$3,'Exp Database'!AB23=0),0,IF($F23=Lists!$G$2,('Exp Database'!AB23/'Exp with units conversion'!$H23)*'Exp with units conversion'!$G23,'Exp Database'!AB23*'Exp with units conversion'!$G23))</f>
        <v>0</v>
      </c>
      <c r="AD23" s="288">
        <f>IF(OR('Exp Database'!AC23=Lists!$G$2,'Exp Database'!AC23=Lists!$G$3,'Exp Database'!AC23=0),0,IF($F23=Lists!$G$2,('Exp Database'!AC23/'Exp with units conversion'!$H23)*'Exp with units conversion'!$G23,'Exp Database'!AC23*'Exp with units conversion'!$G23))</f>
        <v>0</v>
      </c>
      <c r="AE23" s="288">
        <f>IF(OR('Exp Database'!AD23=Lists!$G$2,'Exp Database'!AD23=Lists!$G$3,'Exp Database'!AD23=0),0,IF($F23=Lists!$G$2,('Exp Database'!AD23/'Exp with units conversion'!$H23)*'Exp with units conversion'!$G23,'Exp Database'!AD23*'Exp with units conversion'!$G23))</f>
        <v>0</v>
      </c>
      <c r="AG23">
        <f t="shared" si="1"/>
        <v>1</v>
      </c>
      <c r="AH23" s="288">
        <f t="shared" si="2"/>
        <v>1</v>
      </c>
      <c r="AI23" s="288">
        <f t="shared" si="3"/>
        <v>1</v>
      </c>
      <c r="AJ23" s="288">
        <f t="shared" si="4"/>
        <v>1</v>
      </c>
    </row>
    <row r="24" spans="2:36" ht="150.75" thickBot="1">
      <c r="B24" t="str">
        <f t="shared" si="0"/>
        <v>Georgia2016</v>
      </c>
      <c r="C24" s="229" t="str">
        <f>'Exp Database'!C24</f>
        <v>Georgia</v>
      </c>
      <c r="D24" s="229">
        <f>'Exp Database'!D24</f>
        <v>2016</v>
      </c>
      <c r="E24" s="229" t="str">
        <f>'Exp Database'!E24</f>
        <v>Calendar Year</v>
      </c>
      <c r="F24" s="229" t="str">
        <f>'Exp Database'!F24</f>
        <v>Local Currency</v>
      </c>
      <c r="G24" s="229">
        <f>IF('Exp Database'!G24="Units ( x 1)",1,IF('Exp Database'!G24="Thousands (x 1,000)",1000,IF('Exp Database'!G24="Millions (x 1,000,000)",1000000,)))</f>
        <v>1</v>
      </c>
      <c r="H24" s="230">
        <f>IF('Exp Database'!H24&gt;0,'Exp Database'!H24,'Exp Database'!J24)</f>
        <v>2.3666999999999998</v>
      </c>
      <c r="I24" s="230">
        <f>'Exp Database'!H24</f>
        <v>2.3666999999999998</v>
      </c>
      <c r="J24" s="229">
        <f>'Exp Database'!I24</f>
        <v>0</v>
      </c>
      <c r="K24" s="230">
        <f>'Exp Database'!J24</f>
        <v>2.2693416666666701</v>
      </c>
      <c r="L24" s="302" t="str">
        <f>'Exp Database'!K24</f>
        <v xml:space="preserve">Opportunistic infections (OI) prophylaxis and treatment, excluding Treatment and prevention of tuberculosis for people living with HIV </v>
      </c>
      <c r="M24" s="288">
        <f>'Exp Database'!L24</f>
        <v>1.4</v>
      </c>
      <c r="N24" s="288">
        <f>IF(OR('Exp Database'!M24=Lists!$G$2,'Exp Database'!M24=Lists!$G$3,'Exp Database'!M24=0),0,IF($F24=Lists!$G$2,('Exp Database'!M24/'Exp with units conversion'!$H24)*'Exp with units conversion'!$G24,'Exp Database'!M24*'Exp with units conversion'!$G24))</f>
        <v>236651.45561330125</v>
      </c>
      <c r="O24" s="288">
        <f>IF(OR('Exp Database'!N24=Lists!$G$2,'Exp Database'!N24=Lists!$G$3,'Exp Database'!N24=0),0,IF($F24=Lists!$G$2,('Exp Database'!N24/'Exp with units conversion'!$H24)*'Exp with units conversion'!$G24,'Exp Database'!N24*'Exp with units conversion'!$G24))</f>
        <v>0</v>
      </c>
      <c r="P24" s="288">
        <f>IF(OR('Exp Database'!O24=Lists!$G$2,'Exp Database'!O24=Lists!$G$3,'Exp Database'!O24=0),0,IF($F24=Lists!$G$2,('Exp Database'!O24/'Exp with units conversion'!$H24)*'Exp with units conversion'!$G24,'Exp Database'!O24*'Exp with units conversion'!$G24))</f>
        <v>0</v>
      </c>
      <c r="Q24" s="288">
        <f>IF(OR('Exp Database'!P24=Lists!$G$2,'Exp Database'!P24=Lists!$G$3,'Exp Database'!P24=0),0,IF($F24=Lists!$G$2,('Exp Database'!P24/'Exp with units conversion'!$H24)*'Exp with units conversion'!$G24,'Exp Database'!P24*'Exp with units conversion'!$G24))</f>
        <v>0</v>
      </c>
      <c r="R24" s="288">
        <f>IF(OR('Exp Database'!Q24=Lists!$G$2,'Exp Database'!Q24=Lists!$G$3,'Exp Database'!Q24=0),0,IF($F24=Lists!$G$2,('Exp Database'!Q24/'Exp with units conversion'!$H24)*'Exp with units conversion'!$G24,'Exp Database'!Q24*'Exp with units conversion'!$G24))</f>
        <v>236651.45561330125</v>
      </c>
      <c r="S24" s="288">
        <f>IF(OR('Exp Database'!R24=Lists!$G$2,'Exp Database'!R24=Lists!$G$3,'Exp Database'!R24=0),0,IF($F24=Lists!$G$2,('Exp Database'!R24/'Exp with units conversion'!$H24)*'Exp with units conversion'!$G24,'Exp Database'!R24*'Exp with units conversion'!$G24))</f>
        <v>0</v>
      </c>
      <c r="T24" s="288">
        <f>IF(OR('Exp Database'!S24=Lists!$G$2,'Exp Database'!S24=Lists!$G$3,'Exp Database'!S24=0),0,IF($F24=Lists!$G$2,('Exp Database'!S24/'Exp with units conversion'!$H24)*'Exp with units conversion'!$G24,'Exp Database'!S24*'Exp with units conversion'!$G24))</f>
        <v>0</v>
      </c>
      <c r="U24" s="288">
        <f>IF(OR('Exp Database'!T24=Lists!$G$2,'Exp Database'!T24=Lists!$G$3,'Exp Database'!T24=0),0,IF($F24=Lists!$G$2,('Exp Database'!T24/'Exp with units conversion'!$H24)*'Exp with units conversion'!$G24,'Exp Database'!T24*'Exp with units conversion'!$G24))</f>
        <v>0</v>
      </c>
      <c r="V24" s="288">
        <f>IF(OR('Exp Database'!U24=Lists!$G$2,'Exp Database'!U24=Lists!$G$3,'Exp Database'!U24=0),0,IF($F24=Lists!$G$2,('Exp Database'!U24/'Exp with units conversion'!$H24)*'Exp with units conversion'!$G24,'Exp Database'!U24*'Exp with units conversion'!$G24))</f>
        <v>0</v>
      </c>
      <c r="W24" s="288">
        <f>IF(OR('Exp Database'!V24=Lists!$G$2,'Exp Database'!V24=Lists!$G$3,'Exp Database'!V24=0),0,IF($F24=Lists!$G$2,('Exp Database'!V24/'Exp with units conversion'!$H24)*'Exp with units conversion'!$G24,'Exp Database'!V24*'Exp with units conversion'!$G24))</f>
        <v>0</v>
      </c>
      <c r="X24" s="288">
        <f>IF(OR('Exp Database'!W24=Lists!$G$2,'Exp Database'!W24=Lists!$G$3,'Exp Database'!W24=0),0,IF($F24=Lists!$G$2,('Exp Database'!W24/'Exp with units conversion'!$H24)*'Exp with units conversion'!$G24,'Exp Database'!W24*'Exp with units conversion'!$G24))</f>
        <v>0</v>
      </c>
      <c r="Y24" s="288">
        <f>IF(OR('Exp Database'!X24=Lists!$G$2,'Exp Database'!X24=Lists!$G$3,'Exp Database'!X24=0),0,IF($F24=Lists!$G$2,('Exp Database'!X24/'Exp with units conversion'!$H24)*'Exp with units conversion'!$G24,'Exp Database'!X24*'Exp with units conversion'!$G24))</f>
        <v>0</v>
      </c>
      <c r="Z24" s="288">
        <f>IF(OR('Exp Database'!Y24=Lists!$G$2,'Exp Database'!Y24=Lists!$G$3,'Exp Database'!Y24=0),0,IF($F24=Lists!$G$2,('Exp Database'!Y24/'Exp with units conversion'!$H24)*'Exp with units conversion'!$G24,'Exp Database'!Y24*'Exp with units conversion'!$G24))</f>
        <v>0</v>
      </c>
      <c r="AA24" s="288">
        <f>IF(OR('Exp Database'!Z24=Lists!$G$2,'Exp Database'!Z24=Lists!$G$3,'Exp Database'!Z24=0),0,IF($F24=Lists!$G$2,('Exp Database'!Z24/'Exp with units conversion'!$H24)*'Exp with units conversion'!$G24,'Exp Database'!Z24*'Exp with units conversion'!$G24))</f>
        <v>0</v>
      </c>
      <c r="AB24" s="288">
        <f>IF(OR('Exp Database'!AA24=Lists!$G$2,'Exp Database'!AA24=Lists!$G$3,'Exp Database'!AA24=0),0,IF($F24=Lists!$G$2,('Exp Database'!AA24/'Exp with units conversion'!$H24)*'Exp with units conversion'!$G24,'Exp Database'!AA24*'Exp with units conversion'!$G24))</f>
        <v>0</v>
      </c>
      <c r="AC24" s="288">
        <f>IF(OR('Exp Database'!AB24=Lists!$G$2,'Exp Database'!AB24=Lists!$G$3,'Exp Database'!AB24=0),0,IF($F24=Lists!$G$2,('Exp Database'!AB24/'Exp with units conversion'!$H24)*'Exp with units conversion'!$G24,'Exp Database'!AB24*'Exp with units conversion'!$G24))</f>
        <v>0</v>
      </c>
      <c r="AD24" s="288">
        <f>IF(OR('Exp Database'!AC24=Lists!$G$2,'Exp Database'!AC24=Lists!$G$3,'Exp Database'!AC24=0),0,IF($F24=Lists!$G$2,('Exp Database'!AC24/'Exp with units conversion'!$H24)*'Exp with units conversion'!$G24,'Exp Database'!AC24*'Exp with units conversion'!$G24))</f>
        <v>0</v>
      </c>
      <c r="AE24" s="288">
        <f>IF(OR('Exp Database'!AD24=Lists!$G$2,'Exp Database'!AD24=Lists!$G$3,'Exp Database'!AD24=0),0,IF($F24=Lists!$G$2,('Exp Database'!AD24/'Exp with units conversion'!$H24)*'Exp with units conversion'!$G24,'Exp Database'!AD24*'Exp with units conversion'!$G24))</f>
        <v>236651.45561330125</v>
      </c>
      <c r="AG24">
        <f t="shared" si="1"/>
        <v>1</v>
      </c>
      <c r="AH24" s="288">
        <f t="shared" si="2"/>
        <v>1</v>
      </c>
      <c r="AI24" s="288">
        <f t="shared" si="3"/>
        <v>1</v>
      </c>
      <c r="AJ24" s="288">
        <f t="shared" si="4"/>
        <v>1</v>
      </c>
    </row>
    <row r="25" spans="2:36" ht="15.75" thickBot="1">
      <c r="B25" t="str">
        <f t="shared" si="0"/>
        <v>Georgia2016</v>
      </c>
      <c r="C25" s="229" t="str">
        <f>'Exp Database'!C25</f>
        <v>Georgia</v>
      </c>
      <c r="D25" s="229">
        <f>'Exp Database'!D25</f>
        <v>2016</v>
      </c>
      <c r="E25" s="229" t="str">
        <f>'Exp Database'!E25</f>
        <v>Calendar Year</v>
      </c>
      <c r="F25" s="229" t="str">
        <f>'Exp Database'!F25</f>
        <v>Local Currency</v>
      </c>
      <c r="G25" s="229">
        <f>IF('Exp Database'!G25="Units ( x 1)",1,IF('Exp Database'!G25="Thousands (x 1,000)",1000,IF('Exp Database'!G25="Millions (x 1,000,000)",1000000,)))</f>
        <v>1</v>
      </c>
      <c r="H25" s="230">
        <f>IF('Exp Database'!H25&gt;0,'Exp Database'!H25,'Exp Database'!J25)</f>
        <v>2.3666999999999998</v>
      </c>
      <c r="I25" s="230">
        <f>'Exp Database'!H25</f>
        <v>2.3666999999999998</v>
      </c>
      <c r="J25" s="229">
        <f>'Exp Database'!I25</f>
        <v>0</v>
      </c>
      <c r="K25" s="230">
        <f>'Exp Database'!J25</f>
        <v>2.2693416666666701</v>
      </c>
      <c r="L25" s="302" t="str">
        <f>'Exp Database'!K25</f>
        <v>Palliative care</v>
      </c>
      <c r="M25" s="288">
        <f>'Exp Database'!L25</f>
        <v>1.5</v>
      </c>
      <c r="N25" s="288">
        <f>IF(OR('Exp Database'!M25=Lists!$G$2,'Exp Database'!M25=Lists!$G$3,'Exp Database'!M25=0),0,IF($F25=Lists!$G$2,('Exp Database'!M25/'Exp with units conversion'!$H25)*'Exp with units conversion'!$G25,'Exp Database'!M25*'Exp with units conversion'!$G25))</f>
        <v>338348.33312206873</v>
      </c>
      <c r="O25" s="288">
        <f>IF(OR('Exp Database'!N25=Lists!$G$2,'Exp Database'!N25=Lists!$G$3,'Exp Database'!N25=0),0,IF($F25=Lists!$G$2,('Exp Database'!N25/'Exp with units conversion'!$H25)*'Exp with units conversion'!$G25,'Exp Database'!N25*'Exp with units conversion'!$G25))</f>
        <v>0</v>
      </c>
      <c r="P25" s="288">
        <f>IF(OR('Exp Database'!O25=Lists!$G$2,'Exp Database'!O25=Lists!$G$3,'Exp Database'!O25=0),0,IF($F25=Lists!$G$2,('Exp Database'!O25/'Exp with units conversion'!$H25)*'Exp with units conversion'!$G25,'Exp Database'!O25*'Exp with units conversion'!$G25))</f>
        <v>0</v>
      </c>
      <c r="Q25" s="288">
        <f>IF(OR('Exp Database'!P25=Lists!$G$2,'Exp Database'!P25=Lists!$G$3,'Exp Database'!P25=0),0,IF($F25=Lists!$G$2,('Exp Database'!P25/'Exp with units conversion'!$H25)*'Exp with units conversion'!$G25,'Exp Database'!P25*'Exp with units conversion'!$G25))</f>
        <v>0</v>
      </c>
      <c r="R25" s="288">
        <f>IF(OR('Exp Database'!Q25=Lists!$G$2,'Exp Database'!Q25=Lists!$G$3,'Exp Database'!Q25=0),0,IF($F25=Lists!$G$2,('Exp Database'!Q25/'Exp with units conversion'!$H25)*'Exp with units conversion'!$G25,'Exp Database'!Q25*'Exp with units conversion'!$G25))</f>
        <v>338348.33312206873</v>
      </c>
      <c r="S25" s="288">
        <f>IF(OR('Exp Database'!R25=Lists!$G$2,'Exp Database'!R25=Lists!$G$3,'Exp Database'!R25=0),0,IF($F25=Lists!$G$2,('Exp Database'!R25/'Exp with units conversion'!$H25)*'Exp with units conversion'!$G25,'Exp Database'!R25*'Exp with units conversion'!$G25))</f>
        <v>0</v>
      </c>
      <c r="T25" s="288">
        <f>IF(OR('Exp Database'!S25=Lists!$G$2,'Exp Database'!S25=Lists!$G$3,'Exp Database'!S25=0),0,IF($F25=Lists!$G$2,('Exp Database'!S25/'Exp with units conversion'!$H25)*'Exp with units conversion'!$G25,'Exp Database'!S25*'Exp with units conversion'!$G25))</f>
        <v>0</v>
      </c>
      <c r="U25" s="288">
        <f>IF(OR('Exp Database'!T25=Lists!$G$2,'Exp Database'!T25=Lists!$G$3,'Exp Database'!T25=0),0,IF($F25=Lists!$G$2,('Exp Database'!T25/'Exp with units conversion'!$H25)*'Exp with units conversion'!$G25,'Exp Database'!T25*'Exp with units conversion'!$G25))</f>
        <v>0</v>
      </c>
      <c r="V25" s="288">
        <f>IF(OR('Exp Database'!U25=Lists!$G$2,'Exp Database'!U25=Lists!$G$3,'Exp Database'!U25=0),0,IF($F25=Lists!$G$2,('Exp Database'!U25/'Exp with units conversion'!$H25)*'Exp with units conversion'!$G25,'Exp Database'!U25*'Exp with units conversion'!$G25))</f>
        <v>0</v>
      </c>
      <c r="W25" s="288">
        <f>IF(OR('Exp Database'!V25=Lists!$G$2,'Exp Database'!V25=Lists!$G$3,'Exp Database'!V25=0),0,IF($F25=Lists!$G$2,('Exp Database'!V25/'Exp with units conversion'!$H25)*'Exp with units conversion'!$G25,'Exp Database'!V25*'Exp with units conversion'!$G25))</f>
        <v>0</v>
      </c>
      <c r="X25" s="288">
        <f>IF(OR('Exp Database'!W25=Lists!$G$2,'Exp Database'!W25=Lists!$G$3,'Exp Database'!W25=0),0,IF($F25=Lists!$G$2,('Exp Database'!W25/'Exp with units conversion'!$H25)*'Exp with units conversion'!$G25,'Exp Database'!W25*'Exp with units conversion'!$G25))</f>
        <v>0</v>
      </c>
      <c r="Y25" s="288">
        <f>IF(OR('Exp Database'!X25=Lists!$G$2,'Exp Database'!X25=Lists!$G$3,'Exp Database'!X25=0),0,IF($F25=Lists!$G$2,('Exp Database'!X25/'Exp with units conversion'!$H25)*'Exp with units conversion'!$G25,'Exp Database'!X25*'Exp with units conversion'!$G25))</f>
        <v>0</v>
      </c>
      <c r="Z25" s="288">
        <f>IF(OR('Exp Database'!Y25=Lists!$G$2,'Exp Database'!Y25=Lists!$G$3,'Exp Database'!Y25=0),0,IF($F25=Lists!$G$2,('Exp Database'!Y25/'Exp with units conversion'!$H25)*'Exp with units conversion'!$G25,'Exp Database'!Y25*'Exp with units conversion'!$G25))</f>
        <v>0</v>
      </c>
      <c r="AA25" s="288">
        <f>IF(OR('Exp Database'!Z25=Lists!$G$2,'Exp Database'!Z25=Lists!$G$3,'Exp Database'!Z25=0),0,IF($F25=Lists!$G$2,('Exp Database'!Z25/'Exp with units conversion'!$H25)*'Exp with units conversion'!$G25,'Exp Database'!Z25*'Exp with units conversion'!$G25))</f>
        <v>0</v>
      </c>
      <c r="AB25" s="288">
        <f>IF(OR('Exp Database'!AA25=Lists!$G$2,'Exp Database'!AA25=Lists!$G$3,'Exp Database'!AA25=0),0,IF($F25=Lists!$G$2,('Exp Database'!AA25/'Exp with units conversion'!$H25)*'Exp with units conversion'!$G25,'Exp Database'!AA25*'Exp with units conversion'!$G25))</f>
        <v>0</v>
      </c>
      <c r="AC25" s="288">
        <f>IF(OR('Exp Database'!AB25=Lists!$G$2,'Exp Database'!AB25=Lists!$G$3,'Exp Database'!AB25=0),0,IF($F25=Lists!$G$2,('Exp Database'!AB25/'Exp with units conversion'!$H25)*'Exp with units conversion'!$G25,'Exp Database'!AB25*'Exp with units conversion'!$G25))</f>
        <v>0</v>
      </c>
      <c r="AD25" s="288">
        <f>IF(OR('Exp Database'!AC25=Lists!$G$2,'Exp Database'!AC25=Lists!$G$3,'Exp Database'!AC25=0),0,IF($F25=Lists!$G$2,('Exp Database'!AC25/'Exp with units conversion'!$H25)*'Exp with units conversion'!$G25,'Exp Database'!AC25*'Exp with units conversion'!$G25))</f>
        <v>0</v>
      </c>
      <c r="AE25" s="288">
        <f>IF(OR('Exp Database'!AD25=Lists!$G$2,'Exp Database'!AD25=Lists!$G$3,'Exp Database'!AD25=0),0,IF($F25=Lists!$G$2,('Exp Database'!AD25/'Exp with units conversion'!$H25)*'Exp with units conversion'!$G25,'Exp Database'!AD25*'Exp with units conversion'!$G25))</f>
        <v>338348.33312206873</v>
      </c>
      <c r="AG25">
        <f t="shared" si="1"/>
        <v>1</v>
      </c>
      <c r="AH25" s="288">
        <f t="shared" si="2"/>
        <v>1</v>
      </c>
      <c r="AI25" s="288">
        <f t="shared" si="3"/>
        <v>1</v>
      </c>
      <c r="AJ25" s="288">
        <f t="shared" si="4"/>
        <v>1</v>
      </c>
    </row>
    <row r="26" spans="2:36" ht="30.75" thickBot="1">
      <c r="B26" t="str">
        <f t="shared" si="0"/>
        <v>Georgia2016</v>
      </c>
      <c r="C26" s="229" t="str">
        <f>'Exp Database'!C26</f>
        <v>Georgia</v>
      </c>
      <c r="D26" s="229">
        <f>'Exp Database'!D26</f>
        <v>2016</v>
      </c>
      <c r="E26" s="229" t="str">
        <f>'Exp Database'!E26</f>
        <v>Calendar Year</v>
      </c>
      <c r="F26" s="229" t="str">
        <f>'Exp Database'!F26</f>
        <v>Local Currency</v>
      </c>
      <c r="G26" s="229">
        <f>IF('Exp Database'!G26="Units ( x 1)",1,IF('Exp Database'!G26="Thousands (x 1,000)",1000,IF('Exp Database'!G26="Millions (x 1,000,000)",1000000,)))</f>
        <v>1</v>
      </c>
      <c r="H26" s="230">
        <f>IF('Exp Database'!H26&gt;0,'Exp Database'!H26,'Exp Database'!J26)</f>
        <v>2.3666999999999998</v>
      </c>
      <c r="I26" s="230">
        <f>'Exp Database'!H26</f>
        <v>2.3666999999999998</v>
      </c>
      <c r="J26" s="229">
        <f>'Exp Database'!I26</f>
        <v>0</v>
      </c>
      <c r="K26" s="230">
        <f>'Exp Database'!J26</f>
        <v>2.2693416666666701</v>
      </c>
      <c r="L26" s="302" t="str">
        <f>'Exp Database'!K26</f>
        <v>Support and retention</v>
      </c>
      <c r="M26" s="288">
        <f>'Exp Database'!L26</f>
        <v>1.6</v>
      </c>
      <c r="N26" s="288">
        <f>IF(OR('Exp Database'!M26=Lists!$G$2,'Exp Database'!M26=Lists!$G$3,'Exp Database'!M26=0),0,IF($F26=Lists!$G$2,('Exp Database'!M26/'Exp with units conversion'!$H26)*'Exp with units conversion'!$G26,'Exp Database'!M26*'Exp with units conversion'!$G26))</f>
        <v>0</v>
      </c>
      <c r="O26" s="288">
        <f>IF(OR('Exp Database'!N26=Lists!$G$2,'Exp Database'!N26=Lists!$G$3,'Exp Database'!N26=0),0,IF($F26=Lists!$G$2,('Exp Database'!N26/'Exp with units conversion'!$H26)*'Exp with units conversion'!$G26,'Exp Database'!N26*'Exp with units conversion'!$G26))</f>
        <v>0</v>
      </c>
      <c r="P26" s="288">
        <f>IF(OR('Exp Database'!O26=Lists!$G$2,'Exp Database'!O26=Lists!$G$3,'Exp Database'!O26=0),0,IF($F26=Lists!$G$2,('Exp Database'!O26/'Exp with units conversion'!$H26)*'Exp with units conversion'!$G26,'Exp Database'!O26*'Exp with units conversion'!$G26))</f>
        <v>0</v>
      </c>
      <c r="Q26" s="288">
        <f>IF(OR('Exp Database'!P26=Lists!$G$2,'Exp Database'!P26=Lists!$G$3,'Exp Database'!P26=0),0,IF($F26=Lists!$G$2,('Exp Database'!P26/'Exp with units conversion'!$H26)*'Exp with units conversion'!$G26,'Exp Database'!P26*'Exp with units conversion'!$G26))</f>
        <v>0</v>
      </c>
      <c r="R26" s="288">
        <f>IF(OR('Exp Database'!Q26=Lists!$G$2,'Exp Database'!Q26=Lists!$G$3,'Exp Database'!Q26=0),0,IF($F26=Lists!$G$2,('Exp Database'!Q26/'Exp with units conversion'!$H26)*'Exp with units conversion'!$G26,'Exp Database'!Q26*'Exp with units conversion'!$G26))</f>
        <v>0</v>
      </c>
      <c r="S26" s="288">
        <f>IF(OR('Exp Database'!R26=Lists!$G$2,'Exp Database'!R26=Lists!$G$3,'Exp Database'!R26=0),0,IF($F26=Lists!$G$2,('Exp Database'!R26/'Exp with units conversion'!$H26)*'Exp with units conversion'!$G26,'Exp Database'!R26*'Exp with units conversion'!$G26))</f>
        <v>0</v>
      </c>
      <c r="T26" s="288">
        <f>IF(OR('Exp Database'!S26=Lists!$G$2,'Exp Database'!S26=Lists!$G$3,'Exp Database'!S26=0),0,IF($F26=Lists!$G$2,('Exp Database'!S26/'Exp with units conversion'!$H26)*'Exp with units conversion'!$G26,'Exp Database'!S26*'Exp with units conversion'!$G26))</f>
        <v>0</v>
      </c>
      <c r="U26" s="288">
        <f>IF(OR('Exp Database'!T26=Lists!$G$2,'Exp Database'!T26=Lists!$G$3,'Exp Database'!T26=0),0,IF($F26=Lists!$G$2,('Exp Database'!T26/'Exp with units conversion'!$H26)*'Exp with units conversion'!$G26,'Exp Database'!T26*'Exp with units conversion'!$G26))</f>
        <v>0</v>
      </c>
      <c r="V26" s="288">
        <f>IF(OR('Exp Database'!U26=Lists!$G$2,'Exp Database'!U26=Lists!$G$3,'Exp Database'!U26=0),0,IF($F26=Lists!$G$2,('Exp Database'!U26/'Exp with units conversion'!$H26)*'Exp with units conversion'!$G26,'Exp Database'!U26*'Exp with units conversion'!$G26))</f>
        <v>0</v>
      </c>
      <c r="W26" s="288">
        <f>IF(OR('Exp Database'!V26=Lists!$G$2,'Exp Database'!V26=Lists!$G$3,'Exp Database'!V26=0),0,IF($F26=Lists!$G$2,('Exp Database'!V26/'Exp with units conversion'!$H26)*'Exp with units conversion'!$G26,'Exp Database'!V26*'Exp with units conversion'!$G26))</f>
        <v>0</v>
      </c>
      <c r="X26" s="288">
        <f>IF(OR('Exp Database'!W26=Lists!$G$2,'Exp Database'!W26=Lists!$G$3,'Exp Database'!W26=0),0,IF($F26=Lists!$G$2,('Exp Database'!W26/'Exp with units conversion'!$H26)*'Exp with units conversion'!$G26,'Exp Database'!W26*'Exp with units conversion'!$G26))</f>
        <v>0</v>
      </c>
      <c r="Y26" s="288">
        <f>IF(OR('Exp Database'!X26=Lists!$G$2,'Exp Database'!X26=Lists!$G$3,'Exp Database'!X26=0),0,IF($F26=Lists!$G$2,('Exp Database'!X26/'Exp with units conversion'!$H26)*'Exp with units conversion'!$G26,'Exp Database'!X26*'Exp with units conversion'!$G26))</f>
        <v>0</v>
      </c>
      <c r="Z26" s="288">
        <f>IF(OR('Exp Database'!Y26=Lists!$G$2,'Exp Database'!Y26=Lists!$G$3,'Exp Database'!Y26=0),0,IF($F26=Lists!$G$2,('Exp Database'!Y26/'Exp with units conversion'!$H26)*'Exp with units conversion'!$G26,'Exp Database'!Y26*'Exp with units conversion'!$G26))</f>
        <v>63753.327417923698</v>
      </c>
      <c r="AA26" s="288">
        <f>IF(OR('Exp Database'!Z26=Lists!$G$2,'Exp Database'!Z26=Lists!$G$3,'Exp Database'!Z26=0),0,IF($F26=Lists!$G$2,('Exp Database'!Z26/'Exp with units conversion'!$H26)*'Exp with units conversion'!$G26,'Exp Database'!Z26*'Exp with units conversion'!$G26))</f>
        <v>0</v>
      </c>
      <c r="AB26" s="288">
        <f>IF(OR('Exp Database'!AA26=Lists!$G$2,'Exp Database'!AA26=Lists!$G$3,'Exp Database'!AA26=0),0,IF($F26=Lists!$G$2,('Exp Database'!AA26/'Exp with units conversion'!$H26)*'Exp with units conversion'!$G26,'Exp Database'!AA26*'Exp with units conversion'!$G26))</f>
        <v>0</v>
      </c>
      <c r="AC26" s="288">
        <f>IF(OR('Exp Database'!AB26=Lists!$G$2,'Exp Database'!AB26=Lists!$G$3,'Exp Database'!AB26=0),0,IF($F26=Lists!$G$2,('Exp Database'!AB26/'Exp with units conversion'!$H26)*'Exp with units conversion'!$G26,'Exp Database'!AB26*'Exp with units conversion'!$G26))</f>
        <v>0</v>
      </c>
      <c r="AD26" s="288">
        <f>IF(OR('Exp Database'!AC26=Lists!$G$2,'Exp Database'!AC26=Lists!$G$3,'Exp Database'!AC26=0),0,IF($F26=Lists!$G$2,('Exp Database'!AC26/'Exp with units conversion'!$H26)*'Exp with units conversion'!$G26,'Exp Database'!AC26*'Exp with units conversion'!$G26))</f>
        <v>63753.327417923698</v>
      </c>
      <c r="AE26" s="288">
        <f>IF(OR('Exp Database'!AD26=Lists!$G$2,'Exp Database'!AD26=Lists!$G$3,'Exp Database'!AD26=0),0,IF($F26=Lists!$G$2,('Exp Database'!AD26/'Exp with units conversion'!$H26)*'Exp with units conversion'!$G26,'Exp Database'!AD26*'Exp with units conversion'!$G26))</f>
        <v>63753.327417923698</v>
      </c>
      <c r="AG26">
        <f t="shared" si="1"/>
        <v>1</v>
      </c>
      <c r="AH26" s="288">
        <f t="shared" si="2"/>
        <v>1</v>
      </c>
      <c r="AI26" s="288">
        <f t="shared" si="3"/>
        <v>1</v>
      </c>
      <c r="AJ26" s="288">
        <f t="shared" si="4"/>
        <v>1</v>
      </c>
    </row>
    <row r="27" spans="2:36" ht="15.75" thickBot="1">
      <c r="B27" t="str">
        <f t="shared" si="0"/>
        <v>Georgia2016</v>
      </c>
      <c r="C27" s="229" t="str">
        <f>'Exp Database'!C27</f>
        <v>Georgia</v>
      </c>
      <c r="D27" s="229">
        <f>'Exp Database'!D27</f>
        <v>2016</v>
      </c>
      <c r="E27" s="229" t="str">
        <f>'Exp Database'!E27</f>
        <v>Calendar Year</v>
      </c>
      <c r="F27" s="229" t="str">
        <f>'Exp Database'!F27</f>
        <v>Local Currency</v>
      </c>
      <c r="G27" s="229">
        <f>IF('Exp Database'!G27="Units ( x 1)",1,IF('Exp Database'!G27="Thousands (x 1,000)",1000,IF('Exp Database'!G27="Millions (x 1,000,000)",1000000,)))</f>
        <v>1</v>
      </c>
      <c r="H27" s="230">
        <f>IF('Exp Database'!H27&gt;0,'Exp Database'!H27,'Exp Database'!J27)</f>
        <v>2.3666999999999998</v>
      </c>
      <c r="I27" s="230">
        <f>'Exp Database'!H27</f>
        <v>2.3666999999999998</v>
      </c>
      <c r="J27" s="229">
        <f>'Exp Database'!I27</f>
        <v>0</v>
      </c>
      <c r="K27" s="230">
        <f>'Exp Database'!J27</f>
        <v>2.2693416666666701</v>
      </c>
      <c r="L27" s="302">
        <f>'Exp Database'!K27</f>
        <v>0</v>
      </c>
      <c r="M27" s="288">
        <f>'Exp Database'!L27</f>
        <v>0</v>
      </c>
      <c r="N27" s="288">
        <f>IF(OR('Exp Database'!M27=Lists!$G$2,'Exp Database'!M27=Lists!$G$3,'Exp Database'!M27=0),0,IF($F27=Lists!$G$2,('Exp Database'!M27/'Exp with units conversion'!$H27)*'Exp with units conversion'!$G27,'Exp Database'!M27*'Exp with units conversion'!$G27))</f>
        <v>0</v>
      </c>
      <c r="O27" s="288">
        <f>IF(OR('Exp Database'!N27=Lists!$G$2,'Exp Database'!N27=Lists!$G$3,'Exp Database'!N27=0),0,IF($F27=Lists!$G$2,('Exp Database'!N27/'Exp with units conversion'!$H27)*'Exp with units conversion'!$G27,'Exp Database'!N27*'Exp with units conversion'!$G27))</f>
        <v>0</v>
      </c>
      <c r="P27" s="288">
        <f>IF(OR('Exp Database'!O27=Lists!$G$2,'Exp Database'!O27=Lists!$G$3,'Exp Database'!O27=0),0,IF($F27=Lists!$G$2,('Exp Database'!O27/'Exp with units conversion'!$H27)*'Exp with units conversion'!$G27,'Exp Database'!O27*'Exp with units conversion'!$G27))</f>
        <v>0</v>
      </c>
      <c r="Q27" s="288">
        <f>IF(OR('Exp Database'!P27=Lists!$G$2,'Exp Database'!P27=Lists!$G$3,'Exp Database'!P27=0),0,IF($F27=Lists!$G$2,('Exp Database'!P27/'Exp with units conversion'!$H27)*'Exp with units conversion'!$G27,'Exp Database'!P27*'Exp with units conversion'!$G27))</f>
        <v>0</v>
      </c>
      <c r="R27" s="288">
        <f>IF(OR('Exp Database'!Q27=Lists!$G$2,'Exp Database'!Q27=Lists!$G$3,'Exp Database'!Q27=0),0,IF($F27=Lists!$G$2,('Exp Database'!Q27/'Exp with units conversion'!$H27)*'Exp with units conversion'!$G27,'Exp Database'!Q27*'Exp with units conversion'!$G27))</f>
        <v>0</v>
      </c>
      <c r="S27" s="288">
        <f>IF(OR('Exp Database'!R27=Lists!$G$2,'Exp Database'!R27=Lists!$G$3,'Exp Database'!R27=0),0,IF($F27=Lists!$G$2,('Exp Database'!R27/'Exp with units conversion'!$H27)*'Exp with units conversion'!$G27,'Exp Database'!R27*'Exp with units conversion'!$G27))</f>
        <v>0</v>
      </c>
      <c r="T27" s="288">
        <f>IF(OR('Exp Database'!S27=Lists!$G$2,'Exp Database'!S27=Lists!$G$3,'Exp Database'!S27=0),0,IF($F27=Lists!$G$2,('Exp Database'!S27/'Exp with units conversion'!$H27)*'Exp with units conversion'!$G27,'Exp Database'!S27*'Exp with units conversion'!$G27))</f>
        <v>0</v>
      </c>
      <c r="U27" s="288">
        <f>IF(OR('Exp Database'!T27=Lists!$G$2,'Exp Database'!T27=Lists!$G$3,'Exp Database'!T27=0),0,IF($F27=Lists!$G$2,('Exp Database'!T27/'Exp with units conversion'!$H27)*'Exp with units conversion'!$G27,'Exp Database'!T27*'Exp with units conversion'!$G27))</f>
        <v>0</v>
      </c>
      <c r="V27" s="288">
        <f>IF(OR('Exp Database'!U27=Lists!$G$2,'Exp Database'!U27=Lists!$G$3,'Exp Database'!U27=0),0,IF($F27=Lists!$G$2,('Exp Database'!U27/'Exp with units conversion'!$H27)*'Exp with units conversion'!$G27,'Exp Database'!U27*'Exp with units conversion'!$G27))</f>
        <v>0</v>
      </c>
      <c r="W27" s="288">
        <f>IF(OR('Exp Database'!V27=Lists!$G$2,'Exp Database'!V27=Lists!$G$3,'Exp Database'!V27=0),0,IF($F27=Lists!$G$2,('Exp Database'!V27/'Exp with units conversion'!$H27)*'Exp with units conversion'!$G27,'Exp Database'!V27*'Exp with units conversion'!$G27))</f>
        <v>0</v>
      </c>
      <c r="X27" s="288">
        <f>IF(OR('Exp Database'!W27=Lists!$G$2,'Exp Database'!W27=Lists!$G$3,'Exp Database'!W27=0),0,IF($F27=Lists!$G$2,('Exp Database'!W27/'Exp with units conversion'!$H27)*'Exp with units conversion'!$G27,'Exp Database'!W27*'Exp with units conversion'!$G27))</f>
        <v>0</v>
      </c>
      <c r="Y27" s="288">
        <f>IF(OR('Exp Database'!X27=Lists!$G$2,'Exp Database'!X27=Lists!$G$3,'Exp Database'!X27=0),0,IF($F27=Lists!$G$2,('Exp Database'!X27/'Exp with units conversion'!$H27)*'Exp with units conversion'!$G27,'Exp Database'!X27*'Exp with units conversion'!$G27))</f>
        <v>0</v>
      </c>
      <c r="Z27" s="288">
        <f>IF(OR('Exp Database'!Y27=Lists!$G$2,'Exp Database'!Y27=Lists!$G$3,'Exp Database'!Y27=0),0,IF($F27=Lists!$G$2,('Exp Database'!Y27/'Exp with units conversion'!$H27)*'Exp with units conversion'!$G27,'Exp Database'!Y27*'Exp with units conversion'!$G27))</f>
        <v>0</v>
      </c>
      <c r="AA27" s="288">
        <f>IF(OR('Exp Database'!Z27=Lists!$G$2,'Exp Database'!Z27=Lists!$G$3,'Exp Database'!Z27=0),0,IF($F27=Lists!$G$2,('Exp Database'!Z27/'Exp with units conversion'!$H27)*'Exp with units conversion'!$G27,'Exp Database'!Z27*'Exp with units conversion'!$G27))</f>
        <v>0</v>
      </c>
      <c r="AB27" s="288">
        <f>IF(OR('Exp Database'!AA27=Lists!$G$2,'Exp Database'!AA27=Lists!$G$3,'Exp Database'!AA27=0),0,IF($F27=Lists!$G$2,('Exp Database'!AA27/'Exp with units conversion'!$H27)*'Exp with units conversion'!$G27,'Exp Database'!AA27*'Exp with units conversion'!$G27))</f>
        <v>0</v>
      </c>
      <c r="AC27" s="288">
        <f>IF(OR('Exp Database'!AB27=Lists!$G$2,'Exp Database'!AB27=Lists!$G$3,'Exp Database'!AB27=0),0,IF($F27=Lists!$G$2,('Exp Database'!AB27/'Exp with units conversion'!$H27)*'Exp with units conversion'!$G27,'Exp Database'!AB27*'Exp with units conversion'!$G27))</f>
        <v>0</v>
      </c>
      <c r="AD27" s="288">
        <f>IF(OR('Exp Database'!AC27=Lists!$G$2,'Exp Database'!AC27=Lists!$G$3,'Exp Database'!AC27=0),0,IF($F27=Lists!$G$2,('Exp Database'!AC27/'Exp with units conversion'!$H27)*'Exp with units conversion'!$G27,'Exp Database'!AC27*'Exp with units conversion'!$G27))</f>
        <v>0</v>
      </c>
      <c r="AE27" s="288">
        <f>IF(OR('Exp Database'!AD27=Lists!$G$2,'Exp Database'!AD27=Lists!$G$3,'Exp Database'!AD27=0),0,IF($F27=Lists!$G$2,('Exp Database'!AD27/'Exp with units conversion'!$H27)*'Exp with units conversion'!$G27,'Exp Database'!AD27*'Exp with units conversion'!$G27))</f>
        <v>0</v>
      </c>
      <c r="AG27">
        <f t="shared" si="1"/>
        <v>1</v>
      </c>
      <c r="AH27" s="288">
        <f t="shared" si="2"/>
        <v>1</v>
      </c>
      <c r="AI27" s="288">
        <f t="shared" si="3"/>
        <v>1</v>
      </c>
      <c r="AJ27" s="288">
        <f t="shared" si="4"/>
        <v>1</v>
      </c>
    </row>
    <row r="28" spans="2:36" ht="60.75" thickBot="1">
      <c r="B28" t="str">
        <f t="shared" si="0"/>
        <v>Georgia2016</v>
      </c>
      <c r="C28" s="229" t="str">
        <f>'Exp Database'!C28</f>
        <v>Georgia</v>
      </c>
      <c r="D28" s="229">
        <f>'Exp Database'!D28</f>
        <v>2016</v>
      </c>
      <c r="E28" s="229" t="str">
        <f>'Exp Database'!E28</f>
        <v>Calendar Year</v>
      </c>
      <c r="F28" s="229" t="str">
        <f>'Exp Database'!F28</f>
        <v>Local Currency</v>
      </c>
      <c r="G28" s="229">
        <f>IF('Exp Database'!G28="Units ( x 1)",1,IF('Exp Database'!G28="Thousands (x 1,000)",1000,IF('Exp Database'!G28="Millions (x 1,000,000)",1000000,)))</f>
        <v>1</v>
      </c>
      <c r="H28" s="230">
        <f>IF('Exp Database'!H28&gt;0,'Exp Database'!H28,'Exp Database'!J28)</f>
        <v>2.3666999999999998</v>
      </c>
      <c r="I28" s="230">
        <f>'Exp Database'!H28</f>
        <v>2.3666999999999998</v>
      </c>
      <c r="J28" s="229">
        <f>'Exp Database'!I28</f>
        <v>0</v>
      </c>
      <c r="K28" s="230">
        <f>'Exp Database'!J28</f>
        <v>2.2693416666666701</v>
      </c>
      <c r="L28" s="302" t="str">
        <f>'Exp Database'!K28</f>
        <v>Prevention of vertical transmission of HIV (sub-total)</v>
      </c>
      <c r="M28" s="288">
        <f>'Exp Database'!L28</f>
        <v>2</v>
      </c>
      <c r="N28" s="288">
        <f>IF(OR('Exp Database'!M28=Lists!$G$2,'Exp Database'!M28=Lists!$G$3,'Exp Database'!M28=0),0,IF($F28=Lists!$G$2,('Exp Database'!M28/'Exp with units conversion'!$H28)*'Exp with units conversion'!$G28,'Exp Database'!M28*'Exp with units conversion'!$G28))</f>
        <v>686801.87602991518</v>
      </c>
      <c r="O28" s="288">
        <f>IF(OR('Exp Database'!N28=Lists!$G$2,'Exp Database'!N28=Lists!$G$3,'Exp Database'!N28=0),0,IF($F28=Lists!$G$2,('Exp Database'!N28/'Exp with units conversion'!$H28)*'Exp with units conversion'!$G28,'Exp Database'!N28*'Exp with units conversion'!$G28))</f>
        <v>0</v>
      </c>
      <c r="P28" s="288">
        <f>IF(OR('Exp Database'!O28=Lists!$G$2,'Exp Database'!O28=Lists!$G$3,'Exp Database'!O28=0),0,IF($F28=Lists!$G$2,('Exp Database'!O28/'Exp with units conversion'!$H28)*'Exp with units conversion'!$G28,'Exp Database'!O28*'Exp with units conversion'!$G28))</f>
        <v>0</v>
      </c>
      <c r="Q28" s="288">
        <f>IF(OR('Exp Database'!P28=Lists!$G$2,'Exp Database'!P28=Lists!$G$3,'Exp Database'!P28=0),0,IF($F28=Lists!$G$2,('Exp Database'!P28/'Exp with units conversion'!$H28)*'Exp with units conversion'!$G28,'Exp Database'!P28*'Exp with units conversion'!$G28))</f>
        <v>0</v>
      </c>
      <c r="R28" s="288">
        <f>IF(OR('Exp Database'!Q28=Lists!$G$2,'Exp Database'!Q28=Lists!$G$3,'Exp Database'!Q28=0),0,IF($F28=Lists!$G$2,('Exp Database'!Q28/'Exp with units conversion'!$H28)*'Exp with units conversion'!$G28,'Exp Database'!Q28*'Exp with units conversion'!$G28))</f>
        <v>686801.87602991518</v>
      </c>
      <c r="S28" s="288">
        <f>IF(OR('Exp Database'!R28=Lists!$G$2,'Exp Database'!R28=Lists!$G$3,'Exp Database'!R28=0),0,IF($F28=Lists!$G$2,('Exp Database'!R28/'Exp with units conversion'!$H28)*'Exp with units conversion'!$G28,'Exp Database'!R28*'Exp with units conversion'!$G28))</f>
        <v>0</v>
      </c>
      <c r="T28" s="288">
        <f>IF(OR('Exp Database'!S28=Lists!$G$2,'Exp Database'!S28=Lists!$G$3,'Exp Database'!S28=0),0,IF($F28=Lists!$G$2,('Exp Database'!S28/'Exp with units conversion'!$H28)*'Exp with units conversion'!$G28,'Exp Database'!S28*'Exp with units conversion'!$G28))</f>
        <v>0</v>
      </c>
      <c r="U28" s="288">
        <f>IF(OR('Exp Database'!T28=Lists!$G$2,'Exp Database'!T28=Lists!$G$3,'Exp Database'!T28=0),0,IF($F28=Lists!$G$2,('Exp Database'!T28/'Exp with units conversion'!$H28)*'Exp with units conversion'!$G28,'Exp Database'!T28*'Exp with units conversion'!$G28))</f>
        <v>0</v>
      </c>
      <c r="V28" s="288">
        <f>IF(OR('Exp Database'!U28=Lists!$G$2,'Exp Database'!U28=Lists!$G$3,'Exp Database'!U28=0),0,IF($F28=Lists!$G$2,('Exp Database'!U28/'Exp with units conversion'!$H28)*'Exp with units conversion'!$G28,'Exp Database'!U28*'Exp with units conversion'!$G28))</f>
        <v>0</v>
      </c>
      <c r="W28" s="288">
        <f>IF(OR('Exp Database'!V28=Lists!$G$2,'Exp Database'!V28=Lists!$G$3,'Exp Database'!V28=0),0,IF($F28=Lists!$G$2,('Exp Database'!V28/'Exp with units conversion'!$H28)*'Exp with units conversion'!$G28,'Exp Database'!V28*'Exp with units conversion'!$G28))</f>
        <v>0</v>
      </c>
      <c r="X28" s="288">
        <f>IF(OR('Exp Database'!W28=Lists!$G$2,'Exp Database'!W28=Lists!$G$3,'Exp Database'!W28=0),0,IF($F28=Lists!$G$2,('Exp Database'!W28/'Exp with units conversion'!$H28)*'Exp with units conversion'!$G28,'Exp Database'!W28*'Exp with units conversion'!$G28))</f>
        <v>0</v>
      </c>
      <c r="Y28" s="288">
        <f>IF(OR('Exp Database'!X28=Lists!$G$2,'Exp Database'!X28=Lists!$G$3,'Exp Database'!X28=0),0,IF($F28=Lists!$G$2,('Exp Database'!X28/'Exp with units conversion'!$H28)*'Exp with units conversion'!$G28,'Exp Database'!X28*'Exp with units conversion'!$G28))</f>
        <v>0</v>
      </c>
      <c r="Z28" s="288">
        <f>IF(OR('Exp Database'!Y28=Lists!$G$2,'Exp Database'!Y28=Lists!$G$3,'Exp Database'!Y28=0),0,IF($F28=Lists!$G$2,('Exp Database'!Y28/'Exp with units conversion'!$H28)*'Exp with units conversion'!$G28,'Exp Database'!Y28*'Exp with units conversion'!$G28))</f>
        <v>0</v>
      </c>
      <c r="AA28" s="288">
        <f>IF(OR('Exp Database'!Z28=Lists!$G$2,'Exp Database'!Z28=Lists!$G$3,'Exp Database'!Z28=0),0,IF($F28=Lists!$G$2,('Exp Database'!Z28/'Exp with units conversion'!$H28)*'Exp with units conversion'!$G28,'Exp Database'!Z28*'Exp with units conversion'!$G28))</f>
        <v>0</v>
      </c>
      <c r="AB28" s="288">
        <f>IF(OR('Exp Database'!AA28=Lists!$G$2,'Exp Database'!AA28=Lists!$G$3,'Exp Database'!AA28=0),0,IF($F28=Lists!$G$2,('Exp Database'!AA28/'Exp with units conversion'!$H28)*'Exp with units conversion'!$G28,'Exp Database'!AA28*'Exp with units conversion'!$G28))</f>
        <v>0</v>
      </c>
      <c r="AC28" s="288">
        <f>IF(OR('Exp Database'!AB28=Lists!$G$2,'Exp Database'!AB28=Lists!$G$3,'Exp Database'!AB28=0),0,IF($F28=Lists!$G$2,('Exp Database'!AB28/'Exp with units conversion'!$H28)*'Exp with units conversion'!$G28,'Exp Database'!AB28*'Exp with units conversion'!$G28))</f>
        <v>0</v>
      </c>
      <c r="AD28" s="288">
        <f>IF(OR('Exp Database'!AC28=Lists!$G$2,'Exp Database'!AC28=Lists!$G$3,'Exp Database'!AC28=0),0,IF($F28=Lists!$G$2,('Exp Database'!AC28/'Exp with units conversion'!$H28)*'Exp with units conversion'!$G28,'Exp Database'!AC28*'Exp with units conversion'!$G28))</f>
        <v>0</v>
      </c>
      <c r="AE28" s="288">
        <f>IF(OR('Exp Database'!AD28=Lists!$G$2,'Exp Database'!AD28=Lists!$G$3,'Exp Database'!AD28=0),0,IF($F28=Lists!$G$2,('Exp Database'!AD28/'Exp with units conversion'!$H28)*'Exp with units conversion'!$G28,'Exp Database'!AD28*'Exp with units conversion'!$G28))</f>
        <v>686801.87602991518</v>
      </c>
      <c r="AG28">
        <f t="shared" si="1"/>
        <v>1</v>
      </c>
      <c r="AH28" s="288">
        <f t="shared" si="2"/>
        <v>1</v>
      </c>
      <c r="AI28" s="288">
        <f t="shared" si="3"/>
        <v>1</v>
      </c>
      <c r="AJ28" s="288">
        <f t="shared" si="4"/>
        <v>1</v>
      </c>
    </row>
    <row r="29" spans="2:36" ht="60.75" thickBot="1">
      <c r="B29" t="str">
        <f t="shared" si="0"/>
        <v>Georgia2016</v>
      </c>
      <c r="C29" s="229" t="str">
        <f>'Exp Database'!C29</f>
        <v>Georgia</v>
      </c>
      <c r="D29" s="229">
        <f>'Exp Database'!D29</f>
        <v>2016</v>
      </c>
      <c r="E29" s="229" t="str">
        <f>'Exp Database'!E29</f>
        <v>Calendar Year</v>
      </c>
      <c r="F29" s="229" t="str">
        <f>'Exp Database'!F29</f>
        <v>Local Currency</v>
      </c>
      <c r="G29" s="229">
        <f>IF('Exp Database'!G29="Units ( x 1)",1,IF('Exp Database'!G29="Thousands (x 1,000)",1000,IF('Exp Database'!G29="Millions (x 1,000,000)",1000000,)))</f>
        <v>1</v>
      </c>
      <c r="H29" s="230">
        <f>IF('Exp Database'!H29&gt;0,'Exp Database'!H29,'Exp Database'!J29)</f>
        <v>2.3666999999999998</v>
      </c>
      <c r="I29" s="230">
        <f>'Exp Database'!H29</f>
        <v>2.3666999999999998</v>
      </c>
      <c r="J29" s="229">
        <f>'Exp Database'!I29</f>
        <v>0</v>
      </c>
      <c r="K29" s="230">
        <f>'Exp Database'!J29</f>
        <v>2.2693416666666701</v>
      </c>
      <c r="L29" s="302" t="str">
        <f>'Exp Database'!K29</f>
        <v>HIV testing and counselling (HTC) for pregnant women:</v>
      </c>
      <c r="M29" s="288">
        <f>'Exp Database'!L29</f>
        <v>2.1</v>
      </c>
      <c r="N29" s="288">
        <f>IF(OR('Exp Database'!M29=Lists!$G$2,'Exp Database'!M29=Lists!$G$3,'Exp Database'!M29=0),0,IF($F29=Lists!$G$2,('Exp Database'!M29/'Exp with units conversion'!$H29)*'Exp with units conversion'!$G29,'Exp Database'!M29*'Exp with units conversion'!$G29))</f>
        <v>686801.87602991518</v>
      </c>
      <c r="O29" s="288">
        <f>IF(OR('Exp Database'!N29=Lists!$G$2,'Exp Database'!N29=Lists!$G$3,'Exp Database'!N29=0),0,IF($F29=Lists!$G$2,('Exp Database'!N29/'Exp with units conversion'!$H29)*'Exp with units conversion'!$G29,'Exp Database'!N29*'Exp with units conversion'!$G29))</f>
        <v>0</v>
      </c>
      <c r="P29" s="288">
        <f>IF(OR('Exp Database'!O29=Lists!$G$2,'Exp Database'!O29=Lists!$G$3,'Exp Database'!O29=0),0,IF($F29=Lists!$G$2,('Exp Database'!O29/'Exp with units conversion'!$H29)*'Exp with units conversion'!$G29,'Exp Database'!O29*'Exp with units conversion'!$G29))</f>
        <v>0</v>
      </c>
      <c r="Q29" s="288">
        <f>IF(OR('Exp Database'!P29=Lists!$G$2,'Exp Database'!P29=Lists!$G$3,'Exp Database'!P29=0),0,IF($F29=Lists!$G$2,('Exp Database'!P29/'Exp with units conversion'!$H29)*'Exp with units conversion'!$G29,'Exp Database'!P29*'Exp with units conversion'!$G29))</f>
        <v>0</v>
      </c>
      <c r="R29" s="288">
        <f>IF(OR('Exp Database'!Q29=Lists!$G$2,'Exp Database'!Q29=Lists!$G$3,'Exp Database'!Q29=0),0,IF($F29=Lists!$G$2,('Exp Database'!Q29/'Exp with units conversion'!$H29)*'Exp with units conversion'!$G29,'Exp Database'!Q29*'Exp with units conversion'!$G29))</f>
        <v>686801.87602991518</v>
      </c>
      <c r="S29" s="288">
        <f>IF(OR('Exp Database'!R29=Lists!$G$2,'Exp Database'!R29=Lists!$G$3,'Exp Database'!R29=0),0,IF($F29=Lists!$G$2,('Exp Database'!R29/'Exp with units conversion'!$H29)*'Exp with units conversion'!$G29,'Exp Database'!R29*'Exp with units conversion'!$G29))</f>
        <v>0</v>
      </c>
      <c r="T29" s="288">
        <f>IF(OR('Exp Database'!S29=Lists!$G$2,'Exp Database'!S29=Lists!$G$3,'Exp Database'!S29=0),0,IF($F29=Lists!$G$2,('Exp Database'!S29/'Exp with units conversion'!$H29)*'Exp with units conversion'!$G29,'Exp Database'!S29*'Exp with units conversion'!$G29))</f>
        <v>0</v>
      </c>
      <c r="U29" s="288">
        <f>IF(OR('Exp Database'!T29=Lists!$G$2,'Exp Database'!T29=Lists!$G$3,'Exp Database'!T29=0),0,IF($F29=Lists!$G$2,('Exp Database'!T29/'Exp with units conversion'!$H29)*'Exp with units conversion'!$G29,'Exp Database'!T29*'Exp with units conversion'!$G29))</f>
        <v>0</v>
      </c>
      <c r="V29" s="288">
        <f>IF(OR('Exp Database'!U29=Lists!$G$2,'Exp Database'!U29=Lists!$G$3,'Exp Database'!U29=0),0,IF($F29=Lists!$G$2,('Exp Database'!U29/'Exp with units conversion'!$H29)*'Exp with units conversion'!$G29,'Exp Database'!U29*'Exp with units conversion'!$G29))</f>
        <v>0</v>
      </c>
      <c r="W29" s="288">
        <f>IF(OR('Exp Database'!V29=Lists!$G$2,'Exp Database'!V29=Lists!$G$3,'Exp Database'!V29=0),0,IF($F29=Lists!$G$2,('Exp Database'!V29/'Exp with units conversion'!$H29)*'Exp with units conversion'!$G29,'Exp Database'!V29*'Exp with units conversion'!$G29))</f>
        <v>0</v>
      </c>
      <c r="X29" s="288">
        <f>IF(OR('Exp Database'!W29=Lists!$G$2,'Exp Database'!W29=Lists!$G$3,'Exp Database'!W29=0),0,IF($F29=Lists!$G$2,('Exp Database'!W29/'Exp with units conversion'!$H29)*'Exp with units conversion'!$G29,'Exp Database'!W29*'Exp with units conversion'!$G29))</f>
        <v>0</v>
      </c>
      <c r="Y29" s="288">
        <f>IF(OR('Exp Database'!X29=Lists!$G$2,'Exp Database'!X29=Lists!$G$3,'Exp Database'!X29=0),0,IF($F29=Lists!$G$2,('Exp Database'!X29/'Exp with units conversion'!$H29)*'Exp with units conversion'!$G29,'Exp Database'!X29*'Exp with units conversion'!$G29))</f>
        <v>0</v>
      </c>
      <c r="Z29" s="288">
        <f>IF(OR('Exp Database'!Y29=Lists!$G$2,'Exp Database'!Y29=Lists!$G$3,'Exp Database'!Y29=0),0,IF($F29=Lists!$G$2,('Exp Database'!Y29/'Exp with units conversion'!$H29)*'Exp with units conversion'!$G29,'Exp Database'!Y29*'Exp with units conversion'!$G29))</f>
        <v>0</v>
      </c>
      <c r="AA29" s="288">
        <f>IF(OR('Exp Database'!Z29=Lists!$G$2,'Exp Database'!Z29=Lists!$G$3,'Exp Database'!Z29=0),0,IF($F29=Lists!$G$2,('Exp Database'!Z29/'Exp with units conversion'!$H29)*'Exp with units conversion'!$G29,'Exp Database'!Z29*'Exp with units conversion'!$G29))</f>
        <v>0</v>
      </c>
      <c r="AB29" s="288">
        <f>IF(OR('Exp Database'!AA29=Lists!$G$2,'Exp Database'!AA29=Lists!$G$3,'Exp Database'!AA29=0),0,IF($F29=Lists!$G$2,('Exp Database'!AA29/'Exp with units conversion'!$H29)*'Exp with units conversion'!$G29,'Exp Database'!AA29*'Exp with units conversion'!$G29))</f>
        <v>0</v>
      </c>
      <c r="AC29" s="288">
        <f>IF(OR('Exp Database'!AB29=Lists!$G$2,'Exp Database'!AB29=Lists!$G$3,'Exp Database'!AB29=0),0,IF($F29=Lists!$G$2,('Exp Database'!AB29/'Exp with units conversion'!$H29)*'Exp with units conversion'!$G29,'Exp Database'!AB29*'Exp with units conversion'!$G29))</f>
        <v>0</v>
      </c>
      <c r="AD29" s="288">
        <f>IF(OR('Exp Database'!AC29=Lists!$G$2,'Exp Database'!AC29=Lists!$G$3,'Exp Database'!AC29=0),0,IF($F29=Lists!$G$2,('Exp Database'!AC29/'Exp with units conversion'!$H29)*'Exp with units conversion'!$G29,'Exp Database'!AC29*'Exp with units conversion'!$G29))</f>
        <v>0</v>
      </c>
      <c r="AE29" s="288">
        <f>IF(OR('Exp Database'!AD29=Lists!$G$2,'Exp Database'!AD29=Lists!$G$3,'Exp Database'!AD29=0),0,IF($F29=Lists!$G$2,('Exp Database'!AD29/'Exp with units conversion'!$H29)*'Exp with units conversion'!$G29,'Exp Database'!AD29*'Exp with units conversion'!$G29))</f>
        <v>686801.87602991518</v>
      </c>
      <c r="AG29">
        <f t="shared" si="1"/>
        <v>1</v>
      </c>
      <c r="AH29" s="288">
        <f t="shared" si="2"/>
        <v>1</v>
      </c>
      <c r="AI29" s="288">
        <f t="shared" si="3"/>
        <v>1</v>
      </c>
      <c r="AJ29" s="288">
        <f t="shared" si="4"/>
        <v>1</v>
      </c>
    </row>
    <row r="30" spans="2:36" ht="30.75" thickBot="1">
      <c r="B30" t="str">
        <f t="shared" si="0"/>
        <v>Georgia2016</v>
      </c>
      <c r="C30" s="229" t="str">
        <f>'Exp Database'!C30</f>
        <v>Georgia</v>
      </c>
      <c r="D30" s="229">
        <f>'Exp Database'!D30</f>
        <v>2016</v>
      </c>
      <c r="E30" s="229" t="str">
        <f>'Exp Database'!E30</f>
        <v>Calendar Year</v>
      </c>
      <c r="F30" s="229" t="str">
        <f>'Exp Database'!F30</f>
        <v>Local Currency</v>
      </c>
      <c r="G30" s="229">
        <f>IF('Exp Database'!G30="Units ( x 1)",1,IF('Exp Database'!G30="Thousands (x 1,000)",1000,IF('Exp Database'!G30="Millions (x 1,000,000)",1000000,)))</f>
        <v>1</v>
      </c>
      <c r="H30" s="230">
        <f>IF('Exp Database'!H30&gt;0,'Exp Database'!H30,'Exp Database'!J30)</f>
        <v>2.3666999999999998</v>
      </c>
      <c r="I30" s="230">
        <f>'Exp Database'!H30</f>
        <v>2.3666999999999998</v>
      </c>
      <c r="J30" s="229">
        <f>'Exp Database'!I30</f>
        <v>0</v>
      </c>
      <c r="K30" s="230">
        <f>'Exp Database'!J30</f>
        <v>2.2693416666666701</v>
      </c>
      <c r="L30" s="302" t="str">
        <f>'Exp Database'!K30</f>
        <v>HIV tests (commodities)</v>
      </c>
      <c r="M30" s="288" t="str">
        <f>'Exp Database'!L30</f>
        <v>2.1.1</v>
      </c>
      <c r="N30" s="288">
        <f>IF(OR('Exp Database'!M30=Lists!$G$2,'Exp Database'!M30=Lists!$G$3,'Exp Database'!M30=0),0,IF($F30=Lists!$G$2,('Exp Database'!M30/'Exp with units conversion'!$H30)*'Exp with units conversion'!$G30,'Exp Database'!M30*'Exp with units conversion'!$G30))</f>
        <v>686801.87602991518</v>
      </c>
      <c r="O30" s="288">
        <f>IF(OR('Exp Database'!N30=Lists!$G$2,'Exp Database'!N30=Lists!$G$3,'Exp Database'!N30=0),0,IF($F30=Lists!$G$2,('Exp Database'!N30/'Exp with units conversion'!$H30)*'Exp with units conversion'!$G30,'Exp Database'!N30*'Exp with units conversion'!$G30))</f>
        <v>0</v>
      </c>
      <c r="P30" s="288">
        <f>IF(OR('Exp Database'!O30=Lists!$G$2,'Exp Database'!O30=Lists!$G$3,'Exp Database'!O30=0),0,IF($F30=Lists!$G$2,('Exp Database'!O30/'Exp with units conversion'!$H30)*'Exp with units conversion'!$G30,'Exp Database'!O30*'Exp with units conversion'!$G30))</f>
        <v>0</v>
      </c>
      <c r="Q30" s="288">
        <f>IF(OR('Exp Database'!P30=Lists!$G$2,'Exp Database'!P30=Lists!$G$3,'Exp Database'!P30=0),0,IF($F30=Lists!$G$2,('Exp Database'!P30/'Exp with units conversion'!$H30)*'Exp with units conversion'!$G30,'Exp Database'!P30*'Exp with units conversion'!$G30))</f>
        <v>0</v>
      </c>
      <c r="R30" s="288">
        <f>IF(OR('Exp Database'!Q30=Lists!$G$2,'Exp Database'!Q30=Lists!$G$3,'Exp Database'!Q30=0),0,IF($F30=Lists!$G$2,('Exp Database'!Q30/'Exp with units conversion'!$H30)*'Exp with units conversion'!$G30,'Exp Database'!Q30*'Exp with units conversion'!$G30))</f>
        <v>686801.87602991518</v>
      </c>
      <c r="S30" s="288">
        <f>IF(OR('Exp Database'!R30=Lists!$G$2,'Exp Database'!R30=Lists!$G$3,'Exp Database'!R30=0),0,IF($F30=Lists!$G$2,('Exp Database'!R30/'Exp with units conversion'!$H30)*'Exp with units conversion'!$G30,'Exp Database'!R30*'Exp with units conversion'!$G30))</f>
        <v>0</v>
      </c>
      <c r="T30" s="288">
        <f>IF(OR('Exp Database'!S30=Lists!$G$2,'Exp Database'!S30=Lists!$G$3,'Exp Database'!S30=0),0,IF($F30=Lists!$G$2,('Exp Database'!S30/'Exp with units conversion'!$H30)*'Exp with units conversion'!$G30,'Exp Database'!S30*'Exp with units conversion'!$G30))</f>
        <v>0</v>
      </c>
      <c r="U30" s="288">
        <f>IF(OR('Exp Database'!T30=Lists!$G$2,'Exp Database'!T30=Lists!$G$3,'Exp Database'!T30=0),0,IF($F30=Lists!$G$2,('Exp Database'!T30/'Exp with units conversion'!$H30)*'Exp with units conversion'!$G30,'Exp Database'!T30*'Exp with units conversion'!$G30))</f>
        <v>0</v>
      </c>
      <c r="V30" s="288">
        <f>IF(OR('Exp Database'!U30=Lists!$G$2,'Exp Database'!U30=Lists!$G$3,'Exp Database'!U30=0),0,IF($F30=Lists!$G$2,('Exp Database'!U30/'Exp with units conversion'!$H30)*'Exp with units conversion'!$G30,'Exp Database'!U30*'Exp with units conversion'!$G30))</f>
        <v>0</v>
      </c>
      <c r="W30" s="288">
        <f>IF(OR('Exp Database'!V30=Lists!$G$2,'Exp Database'!V30=Lists!$G$3,'Exp Database'!V30=0),0,IF($F30=Lists!$G$2,('Exp Database'!V30/'Exp with units conversion'!$H30)*'Exp with units conversion'!$G30,'Exp Database'!V30*'Exp with units conversion'!$G30))</f>
        <v>0</v>
      </c>
      <c r="X30" s="288">
        <f>IF(OR('Exp Database'!W30=Lists!$G$2,'Exp Database'!W30=Lists!$G$3,'Exp Database'!W30=0),0,IF($F30=Lists!$G$2,('Exp Database'!W30/'Exp with units conversion'!$H30)*'Exp with units conversion'!$G30,'Exp Database'!W30*'Exp with units conversion'!$G30))</f>
        <v>0</v>
      </c>
      <c r="Y30" s="288">
        <f>IF(OR('Exp Database'!X30=Lists!$G$2,'Exp Database'!X30=Lists!$G$3,'Exp Database'!X30=0),0,IF($F30=Lists!$G$2,('Exp Database'!X30/'Exp with units conversion'!$H30)*'Exp with units conversion'!$G30,'Exp Database'!X30*'Exp with units conversion'!$G30))</f>
        <v>0</v>
      </c>
      <c r="Z30" s="288">
        <f>IF(OR('Exp Database'!Y30=Lists!$G$2,'Exp Database'!Y30=Lists!$G$3,'Exp Database'!Y30=0),0,IF($F30=Lists!$G$2,('Exp Database'!Y30/'Exp with units conversion'!$H30)*'Exp with units conversion'!$G30,'Exp Database'!Y30*'Exp with units conversion'!$G30))</f>
        <v>0</v>
      </c>
      <c r="AA30" s="288">
        <f>IF(OR('Exp Database'!Z30=Lists!$G$2,'Exp Database'!Z30=Lists!$G$3,'Exp Database'!Z30=0),0,IF($F30=Lists!$G$2,('Exp Database'!Z30/'Exp with units conversion'!$H30)*'Exp with units conversion'!$G30,'Exp Database'!Z30*'Exp with units conversion'!$G30))</f>
        <v>0</v>
      </c>
      <c r="AB30" s="288">
        <f>IF(OR('Exp Database'!AA30=Lists!$G$2,'Exp Database'!AA30=Lists!$G$3,'Exp Database'!AA30=0),0,IF($F30=Lists!$G$2,('Exp Database'!AA30/'Exp with units conversion'!$H30)*'Exp with units conversion'!$G30,'Exp Database'!AA30*'Exp with units conversion'!$G30))</f>
        <v>0</v>
      </c>
      <c r="AC30" s="288">
        <f>IF(OR('Exp Database'!AB30=Lists!$G$2,'Exp Database'!AB30=Lists!$G$3,'Exp Database'!AB30=0),0,IF($F30=Lists!$G$2,('Exp Database'!AB30/'Exp with units conversion'!$H30)*'Exp with units conversion'!$G30,'Exp Database'!AB30*'Exp with units conversion'!$G30))</f>
        <v>0</v>
      </c>
      <c r="AD30" s="288">
        <f>IF(OR('Exp Database'!AC30=Lists!$G$2,'Exp Database'!AC30=Lists!$G$3,'Exp Database'!AC30=0),0,IF($F30=Lists!$G$2,('Exp Database'!AC30/'Exp with units conversion'!$H30)*'Exp with units conversion'!$G30,'Exp Database'!AC30*'Exp with units conversion'!$G30))</f>
        <v>0</v>
      </c>
      <c r="AE30" s="288">
        <f>IF(OR('Exp Database'!AD30=Lists!$G$2,'Exp Database'!AD30=Lists!$G$3,'Exp Database'!AD30=0),0,IF($F30=Lists!$G$2,('Exp Database'!AD30/'Exp with units conversion'!$H30)*'Exp with units conversion'!$G30,'Exp Database'!AD30*'Exp with units conversion'!$G30))</f>
        <v>686801.87602991518</v>
      </c>
      <c r="AG30">
        <f t="shared" si="1"/>
        <v>1</v>
      </c>
      <c r="AH30" s="288">
        <f t="shared" si="2"/>
        <v>1</v>
      </c>
      <c r="AI30" s="288">
        <f t="shared" si="3"/>
        <v>1</v>
      </c>
      <c r="AJ30" s="288">
        <f t="shared" si="4"/>
        <v>1</v>
      </c>
    </row>
    <row r="31" spans="2:36" ht="30.75" thickBot="1">
      <c r="B31" t="str">
        <f t="shared" si="0"/>
        <v>Georgia2016</v>
      </c>
      <c r="C31" s="229" t="str">
        <f>'Exp Database'!C31</f>
        <v>Georgia</v>
      </c>
      <c r="D31" s="229">
        <f>'Exp Database'!D31</f>
        <v>2016</v>
      </c>
      <c r="E31" s="229" t="str">
        <f>'Exp Database'!E31</f>
        <v>Calendar Year</v>
      </c>
      <c r="F31" s="229" t="str">
        <f>'Exp Database'!F31</f>
        <v>Local Currency</v>
      </c>
      <c r="G31" s="229">
        <f>IF('Exp Database'!G31="Units ( x 1)",1,IF('Exp Database'!G31="Thousands (x 1,000)",1000,IF('Exp Database'!G31="Millions (x 1,000,000)",1000000,)))</f>
        <v>1</v>
      </c>
      <c r="H31" s="230">
        <f>IF('Exp Database'!H31&gt;0,'Exp Database'!H31,'Exp Database'!J31)</f>
        <v>2.3666999999999998</v>
      </c>
      <c r="I31" s="230">
        <f>'Exp Database'!H31</f>
        <v>2.3666999999999998</v>
      </c>
      <c r="J31" s="229">
        <f>'Exp Database'!I31</f>
        <v>0</v>
      </c>
      <c r="K31" s="230">
        <f>'Exp Database'!J31</f>
        <v>2.2693416666666701</v>
      </c>
      <c r="L31" s="302" t="str">
        <f>'Exp Database'!K31</f>
        <v>Other direct and indirect costs</v>
      </c>
      <c r="M31" s="288" t="str">
        <f>'Exp Database'!L31</f>
        <v>2.1.2</v>
      </c>
      <c r="N31" s="288">
        <f>IF(OR('Exp Database'!M31=Lists!$G$2,'Exp Database'!M31=Lists!$G$3,'Exp Database'!M31=0),0,IF($F31=Lists!$G$2,('Exp Database'!M31/'Exp with units conversion'!$H31)*'Exp with units conversion'!$G31,'Exp Database'!M31*'Exp with units conversion'!$G31))</f>
        <v>0</v>
      </c>
      <c r="O31" s="288">
        <f>IF(OR('Exp Database'!N31=Lists!$G$2,'Exp Database'!N31=Lists!$G$3,'Exp Database'!N31=0),0,IF($F31=Lists!$G$2,('Exp Database'!N31/'Exp with units conversion'!$H31)*'Exp with units conversion'!$G31,'Exp Database'!N31*'Exp with units conversion'!$G31))</f>
        <v>0</v>
      </c>
      <c r="P31" s="288">
        <f>IF(OR('Exp Database'!O31=Lists!$G$2,'Exp Database'!O31=Lists!$G$3,'Exp Database'!O31=0),0,IF($F31=Lists!$G$2,('Exp Database'!O31/'Exp with units conversion'!$H31)*'Exp with units conversion'!$G31,'Exp Database'!O31*'Exp with units conversion'!$G31))</f>
        <v>0</v>
      </c>
      <c r="Q31" s="288">
        <f>IF(OR('Exp Database'!P31=Lists!$G$2,'Exp Database'!P31=Lists!$G$3,'Exp Database'!P31=0),0,IF($F31=Lists!$G$2,('Exp Database'!P31/'Exp with units conversion'!$H31)*'Exp with units conversion'!$G31,'Exp Database'!P31*'Exp with units conversion'!$G31))</f>
        <v>0</v>
      </c>
      <c r="R31" s="288">
        <f>IF(OR('Exp Database'!Q31=Lists!$G$2,'Exp Database'!Q31=Lists!$G$3,'Exp Database'!Q31=0),0,IF($F31=Lists!$G$2,('Exp Database'!Q31/'Exp with units conversion'!$H31)*'Exp with units conversion'!$G31,'Exp Database'!Q31*'Exp with units conversion'!$G31))</f>
        <v>0</v>
      </c>
      <c r="S31" s="288">
        <f>IF(OR('Exp Database'!R31=Lists!$G$2,'Exp Database'!R31=Lists!$G$3,'Exp Database'!R31=0),0,IF($F31=Lists!$G$2,('Exp Database'!R31/'Exp with units conversion'!$H31)*'Exp with units conversion'!$G31,'Exp Database'!R31*'Exp with units conversion'!$G31))</f>
        <v>0</v>
      </c>
      <c r="T31" s="288">
        <f>IF(OR('Exp Database'!S31=Lists!$G$2,'Exp Database'!S31=Lists!$G$3,'Exp Database'!S31=0),0,IF($F31=Lists!$G$2,('Exp Database'!S31/'Exp with units conversion'!$H31)*'Exp with units conversion'!$G31,'Exp Database'!S31*'Exp with units conversion'!$G31))</f>
        <v>0</v>
      </c>
      <c r="U31" s="288">
        <f>IF(OR('Exp Database'!T31=Lists!$G$2,'Exp Database'!T31=Lists!$G$3,'Exp Database'!T31=0),0,IF($F31=Lists!$G$2,('Exp Database'!T31/'Exp with units conversion'!$H31)*'Exp with units conversion'!$G31,'Exp Database'!T31*'Exp with units conversion'!$G31))</f>
        <v>0</v>
      </c>
      <c r="V31" s="288">
        <f>IF(OR('Exp Database'!U31=Lists!$G$2,'Exp Database'!U31=Lists!$G$3,'Exp Database'!U31=0),0,IF($F31=Lists!$G$2,('Exp Database'!U31/'Exp with units conversion'!$H31)*'Exp with units conversion'!$G31,'Exp Database'!U31*'Exp with units conversion'!$G31))</f>
        <v>0</v>
      </c>
      <c r="W31" s="288">
        <f>IF(OR('Exp Database'!V31=Lists!$G$2,'Exp Database'!V31=Lists!$G$3,'Exp Database'!V31=0),0,IF($F31=Lists!$G$2,('Exp Database'!V31/'Exp with units conversion'!$H31)*'Exp with units conversion'!$G31,'Exp Database'!V31*'Exp with units conversion'!$G31))</f>
        <v>0</v>
      </c>
      <c r="X31" s="288">
        <f>IF(OR('Exp Database'!W31=Lists!$G$2,'Exp Database'!W31=Lists!$G$3,'Exp Database'!W31=0),0,IF($F31=Lists!$G$2,('Exp Database'!W31/'Exp with units conversion'!$H31)*'Exp with units conversion'!$G31,'Exp Database'!W31*'Exp with units conversion'!$G31))</f>
        <v>0</v>
      </c>
      <c r="Y31" s="288">
        <f>IF(OR('Exp Database'!X31=Lists!$G$2,'Exp Database'!X31=Lists!$G$3,'Exp Database'!X31=0),0,IF($F31=Lists!$G$2,('Exp Database'!X31/'Exp with units conversion'!$H31)*'Exp with units conversion'!$G31,'Exp Database'!X31*'Exp with units conversion'!$G31))</f>
        <v>0</v>
      </c>
      <c r="Z31" s="288">
        <f>IF(OR('Exp Database'!Y31=Lists!$G$2,'Exp Database'!Y31=Lists!$G$3,'Exp Database'!Y31=0),0,IF($F31=Lists!$G$2,('Exp Database'!Y31/'Exp with units conversion'!$H31)*'Exp with units conversion'!$G31,'Exp Database'!Y31*'Exp with units conversion'!$G31))</f>
        <v>0</v>
      </c>
      <c r="AA31" s="288">
        <f>IF(OR('Exp Database'!Z31=Lists!$G$2,'Exp Database'!Z31=Lists!$G$3,'Exp Database'!Z31=0),0,IF($F31=Lists!$G$2,('Exp Database'!Z31/'Exp with units conversion'!$H31)*'Exp with units conversion'!$G31,'Exp Database'!Z31*'Exp with units conversion'!$G31))</f>
        <v>0</v>
      </c>
      <c r="AB31" s="288">
        <f>IF(OR('Exp Database'!AA31=Lists!$G$2,'Exp Database'!AA31=Lists!$G$3,'Exp Database'!AA31=0),0,IF($F31=Lists!$G$2,('Exp Database'!AA31/'Exp with units conversion'!$H31)*'Exp with units conversion'!$G31,'Exp Database'!AA31*'Exp with units conversion'!$G31))</f>
        <v>0</v>
      </c>
      <c r="AC31" s="288">
        <f>IF(OR('Exp Database'!AB31=Lists!$G$2,'Exp Database'!AB31=Lists!$G$3,'Exp Database'!AB31=0),0,IF($F31=Lists!$G$2,('Exp Database'!AB31/'Exp with units conversion'!$H31)*'Exp with units conversion'!$G31,'Exp Database'!AB31*'Exp with units conversion'!$G31))</f>
        <v>0</v>
      </c>
      <c r="AD31" s="288">
        <f>IF(OR('Exp Database'!AC31=Lists!$G$2,'Exp Database'!AC31=Lists!$G$3,'Exp Database'!AC31=0),0,IF($F31=Lists!$G$2,('Exp Database'!AC31/'Exp with units conversion'!$H31)*'Exp with units conversion'!$G31,'Exp Database'!AC31*'Exp with units conversion'!$G31))</f>
        <v>0</v>
      </c>
      <c r="AE31" s="288">
        <f>IF(OR('Exp Database'!AD31=Lists!$G$2,'Exp Database'!AD31=Lists!$G$3,'Exp Database'!AD31=0),0,IF($F31=Lists!$G$2,('Exp Database'!AD31/'Exp with units conversion'!$H31)*'Exp with units conversion'!$G31,'Exp Database'!AD31*'Exp with units conversion'!$G31))</f>
        <v>0</v>
      </c>
      <c r="AG31">
        <f t="shared" si="1"/>
        <v>1</v>
      </c>
      <c r="AH31" s="288">
        <f t="shared" si="2"/>
        <v>1</v>
      </c>
      <c r="AI31" s="288">
        <f t="shared" si="3"/>
        <v>1</v>
      </c>
      <c r="AJ31" s="288">
        <f t="shared" si="4"/>
        <v>1</v>
      </c>
    </row>
    <row r="32" spans="2:36" ht="30.75" thickBot="1">
      <c r="B32" t="str">
        <f t="shared" si="0"/>
        <v>Georgia2016</v>
      </c>
      <c r="C32" s="229" t="str">
        <f>'Exp Database'!C32</f>
        <v>Georgia</v>
      </c>
      <c r="D32" s="229">
        <f>'Exp Database'!D32</f>
        <v>2016</v>
      </c>
      <c r="E32" s="229" t="str">
        <f>'Exp Database'!E32</f>
        <v>Calendar Year</v>
      </c>
      <c r="F32" s="229" t="str">
        <f>'Exp Database'!F32</f>
        <v>Local Currency</v>
      </c>
      <c r="G32" s="229">
        <f>IF('Exp Database'!G32="Units ( x 1)",1,IF('Exp Database'!G32="Thousands (x 1,000)",1000,IF('Exp Database'!G32="Millions (x 1,000,000)",1000000,)))</f>
        <v>1</v>
      </c>
      <c r="H32" s="230">
        <f>IF('Exp Database'!H32&gt;0,'Exp Database'!H32,'Exp Database'!J32)</f>
        <v>2.3666999999999998</v>
      </c>
      <c r="I32" s="230">
        <f>'Exp Database'!H32</f>
        <v>2.3666999999999998</v>
      </c>
      <c r="J32" s="229">
        <f>'Exp Database'!I32</f>
        <v>0</v>
      </c>
      <c r="K32" s="230">
        <f>'Exp Database'!J32</f>
        <v>2.2693416666666701</v>
      </c>
      <c r="L32" s="302" t="str">
        <f>'Exp Database'!K32</f>
        <v>Not disaggregated by type of cost</v>
      </c>
      <c r="M32" s="288" t="str">
        <f>'Exp Database'!L32</f>
        <v>2.1.3</v>
      </c>
      <c r="N32" s="288">
        <f>IF(OR('Exp Database'!M32=Lists!$G$2,'Exp Database'!M32=Lists!$G$3,'Exp Database'!M32=0),0,IF($F32=Lists!$G$2,('Exp Database'!M32/'Exp with units conversion'!$H32)*'Exp with units conversion'!$G32,'Exp Database'!M32*'Exp with units conversion'!$G32))</f>
        <v>0</v>
      </c>
      <c r="O32" s="288">
        <f>IF(OR('Exp Database'!N32=Lists!$G$2,'Exp Database'!N32=Lists!$G$3,'Exp Database'!N32=0),0,IF($F32=Lists!$G$2,('Exp Database'!N32/'Exp with units conversion'!$H32)*'Exp with units conversion'!$G32,'Exp Database'!N32*'Exp with units conversion'!$G32))</f>
        <v>0</v>
      </c>
      <c r="P32" s="288">
        <f>IF(OR('Exp Database'!O32=Lists!$G$2,'Exp Database'!O32=Lists!$G$3,'Exp Database'!O32=0),0,IF($F32=Lists!$G$2,('Exp Database'!O32/'Exp with units conversion'!$H32)*'Exp with units conversion'!$G32,'Exp Database'!O32*'Exp with units conversion'!$G32))</f>
        <v>0</v>
      </c>
      <c r="Q32" s="288">
        <f>IF(OR('Exp Database'!P32=Lists!$G$2,'Exp Database'!P32=Lists!$G$3,'Exp Database'!P32=0),0,IF($F32=Lists!$G$2,('Exp Database'!P32/'Exp with units conversion'!$H32)*'Exp with units conversion'!$G32,'Exp Database'!P32*'Exp with units conversion'!$G32))</f>
        <v>0</v>
      </c>
      <c r="R32" s="288">
        <f>IF(OR('Exp Database'!Q32=Lists!$G$2,'Exp Database'!Q32=Lists!$G$3,'Exp Database'!Q32=0),0,IF($F32=Lists!$G$2,('Exp Database'!Q32/'Exp with units conversion'!$H32)*'Exp with units conversion'!$G32,'Exp Database'!Q32*'Exp with units conversion'!$G32))</f>
        <v>0</v>
      </c>
      <c r="S32" s="288">
        <f>IF(OR('Exp Database'!R32=Lists!$G$2,'Exp Database'!R32=Lists!$G$3,'Exp Database'!R32=0),0,IF($F32=Lists!$G$2,('Exp Database'!R32/'Exp with units conversion'!$H32)*'Exp with units conversion'!$G32,'Exp Database'!R32*'Exp with units conversion'!$G32))</f>
        <v>0</v>
      </c>
      <c r="T32" s="288">
        <f>IF(OR('Exp Database'!S32=Lists!$G$2,'Exp Database'!S32=Lists!$G$3,'Exp Database'!S32=0),0,IF($F32=Lists!$G$2,('Exp Database'!S32/'Exp with units conversion'!$H32)*'Exp with units conversion'!$G32,'Exp Database'!S32*'Exp with units conversion'!$G32))</f>
        <v>0</v>
      </c>
      <c r="U32" s="288">
        <f>IF(OR('Exp Database'!T32=Lists!$G$2,'Exp Database'!T32=Lists!$G$3,'Exp Database'!T32=0),0,IF($F32=Lists!$G$2,('Exp Database'!T32/'Exp with units conversion'!$H32)*'Exp with units conversion'!$G32,'Exp Database'!T32*'Exp with units conversion'!$G32))</f>
        <v>0</v>
      </c>
      <c r="V32" s="288">
        <f>IF(OR('Exp Database'!U32=Lists!$G$2,'Exp Database'!U32=Lists!$G$3,'Exp Database'!U32=0),0,IF($F32=Lists!$G$2,('Exp Database'!U32/'Exp with units conversion'!$H32)*'Exp with units conversion'!$G32,'Exp Database'!U32*'Exp with units conversion'!$G32))</f>
        <v>0</v>
      </c>
      <c r="W32" s="288">
        <f>IF(OR('Exp Database'!V32=Lists!$G$2,'Exp Database'!V32=Lists!$G$3,'Exp Database'!V32=0),0,IF($F32=Lists!$G$2,('Exp Database'!V32/'Exp with units conversion'!$H32)*'Exp with units conversion'!$G32,'Exp Database'!V32*'Exp with units conversion'!$G32))</f>
        <v>0</v>
      </c>
      <c r="X32" s="288">
        <f>IF(OR('Exp Database'!W32=Lists!$G$2,'Exp Database'!W32=Lists!$G$3,'Exp Database'!W32=0),0,IF($F32=Lists!$G$2,('Exp Database'!W32/'Exp with units conversion'!$H32)*'Exp with units conversion'!$G32,'Exp Database'!W32*'Exp with units conversion'!$G32))</f>
        <v>0</v>
      </c>
      <c r="Y32" s="288">
        <f>IF(OR('Exp Database'!X32=Lists!$G$2,'Exp Database'!X32=Lists!$G$3,'Exp Database'!X32=0),0,IF($F32=Lists!$G$2,('Exp Database'!X32/'Exp with units conversion'!$H32)*'Exp with units conversion'!$G32,'Exp Database'!X32*'Exp with units conversion'!$G32))</f>
        <v>0</v>
      </c>
      <c r="Z32" s="288">
        <f>IF(OR('Exp Database'!Y32=Lists!$G$2,'Exp Database'!Y32=Lists!$G$3,'Exp Database'!Y32=0),0,IF($F32=Lists!$G$2,('Exp Database'!Y32/'Exp with units conversion'!$H32)*'Exp with units conversion'!$G32,'Exp Database'!Y32*'Exp with units conversion'!$G32))</f>
        <v>0</v>
      </c>
      <c r="AA32" s="288">
        <f>IF(OR('Exp Database'!Z32=Lists!$G$2,'Exp Database'!Z32=Lists!$G$3,'Exp Database'!Z32=0),0,IF($F32=Lists!$G$2,('Exp Database'!Z32/'Exp with units conversion'!$H32)*'Exp with units conversion'!$G32,'Exp Database'!Z32*'Exp with units conversion'!$G32))</f>
        <v>0</v>
      </c>
      <c r="AB32" s="288">
        <f>IF(OR('Exp Database'!AA32=Lists!$G$2,'Exp Database'!AA32=Lists!$G$3,'Exp Database'!AA32=0),0,IF($F32=Lists!$G$2,('Exp Database'!AA32/'Exp with units conversion'!$H32)*'Exp with units conversion'!$G32,'Exp Database'!AA32*'Exp with units conversion'!$G32))</f>
        <v>0</v>
      </c>
      <c r="AC32" s="288">
        <f>IF(OR('Exp Database'!AB32=Lists!$G$2,'Exp Database'!AB32=Lists!$G$3,'Exp Database'!AB32=0),0,IF($F32=Lists!$G$2,('Exp Database'!AB32/'Exp with units conversion'!$H32)*'Exp with units conversion'!$G32,'Exp Database'!AB32*'Exp with units conversion'!$G32))</f>
        <v>0</v>
      </c>
      <c r="AD32" s="288">
        <f>IF(OR('Exp Database'!AC32=Lists!$G$2,'Exp Database'!AC32=Lists!$G$3,'Exp Database'!AC32=0),0,IF($F32=Lists!$G$2,('Exp Database'!AC32/'Exp with units conversion'!$H32)*'Exp with units conversion'!$G32,'Exp Database'!AC32*'Exp with units conversion'!$G32))</f>
        <v>0</v>
      </c>
      <c r="AE32" s="288">
        <f>IF(OR('Exp Database'!AD32=Lists!$G$2,'Exp Database'!AD32=Lists!$G$3,'Exp Database'!AD32=0),0,IF($F32=Lists!$G$2,('Exp Database'!AD32/'Exp with units conversion'!$H32)*'Exp with units conversion'!$G32,'Exp Database'!AD32*'Exp with units conversion'!$G32))</f>
        <v>0</v>
      </c>
      <c r="AG32">
        <f t="shared" si="1"/>
        <v>1</v>
      </c>
      <c r="AH32" s="288">
        <f t="shared" si="2"/>
        <v>1</v>
      </c>
      <c r="AI32" s="288">
        <f t="shared" si="3"/>
        <v>1</v>
      </c>
      <c r="AJ32" s="288">
        <f t="shared" si="4"/>
        <v>1</v>
      </c>
    </row>
    <row r="33" spans="2:36" ht="30.75" thickBot="1">
      <c r="B33" t="str">
        <f t="shared" si="0"/>
        <v>Georgia2016</v>
      </c>
      <c r="C33" s="229" t="str">
        <f>'Exp Database'!C33</f>
        <v>Georgia</v>
      </c>
      <c r="D33" s="229">
        <f>'Exp Database'!D33</f>
        <v>2016</v>
      </c>
      <c r="E33" s="229" t="str">
        <f>'Exp Database'!E33</f>
        <v>Calendar Year</v>
      </c>
      <c r="F33" s="229" t="str">
        <f>'Exp Database'!F33</f>
        <v>Local Currency</v>
      </c>
      <c r="G33" s="229">
        <f>IF('Exp Database'!G33="Units ( x 1)",1,IF('Exp Database'!G33="Thousands (x 1,000)",1000,IF('Exp Database'!G33="Millions (x 1,000,000)",1000000,)))</f>
        <v>1</v>
      </c>
      <c r="H33" s="230">
        <f>IF('Exp Database'!H33&gt;0,'Exp Database'!H33,'Exp Database'!J33)</f>
        <v>2.3666999999999998</v>
      </c>
      <c r="I33" s="230">
        <f>'Exp Database'!H33</f>
        <v>2.3666999999999998</v>
      </c>
      <c r="J33" s="229">
        <f>'Exp Database'!I33</f>
        <v>0</v>
      </c>
      <c r="K33" s="230">
        <f>'Exp Database'!J33</f>
        <v>2.2693416666666701</v>
      </c>
      <c r="L33" s="302" t="str">
        <f>'Exp Database'!K33</f>
        <v>Early infant diagnosis:</v>
      </c>
      <c r="M33" s="288">
        <f>'Exp Database'!L33</f>
        <v>2.2000000000000002</v>
      </c>
      <c r="N33" s="288">
        <f>IF(OR('Exp Database'!M33=Lists!$G$2,'Exp Database'!M33=Lists!$G$3,'Exp Database'!M33=0),0,IF($F33=Lists!$G$2,('Exp Database'!M33/'Exp with units conversion'!$H33)*'Exp with units conversion'!$G33,'Exp Database'!M33*'Exp with units conversion'!$G33))</f>
        <v>0</v>
      </c>
      <c r="O33" s="288">
        <f>IF(OR('Exp Database'!N33=Lists!$G$2,'Exp Database'!N33=Lists!$G$3,'Exp Database'!N33=0),0,IF($F33=Lists!$G$2,('Exp Database'!N33/'Exp with units conversion'!$H33)*'Exp with units conversion'!$G33,'Exp Database'!N33*'Exp with units conversion'!$G33))</f>
        <v>0</v>
      </c>
      <c r="P33" s="288">
        <f>IF(OR('Exp Database'!O33=Lists!$G$2,'Exp Database'!O33=Lists!$G$3,'Exp Database'!O33=0),0,IF($F33=Lists!$G$2,('Exp Database'!O33/'Exp with units conversion'!$H33)*'Exp with units conversion'!$G33,'Exp Database'!O33*'Exp with units conversion'!$G33))</f>
        <v>0</v>
      </c>
      <c r="Q33" s="288">
        <f>IF(OR('Exp Database'!P33=Lists!$G$2,'Exp Database'!P33=Lists!$G$3,'Exp Database'!P33=0),0,IF($F33=Lists!$G$2,('Exp Database'!P33/'Exp with units conversion'!$H33)*'Exp with units conversion'!$G33,'Exp Database'!P33*'Exp with units conversion'!$G33))</f>
        <v>0</v>
      </c>
      <c r="R33" s="288">
        <f>IF(OR('Exp Database'!Q33=Lists!$G$2,'Exp Database'!Q33=Lists!$G$3,'Exp Database'!Q33=0),0,IF($F33=Lists!$G$2,('Exp Database'!Q33/'Exp with units conversion'!$H33)*'Exp with units conversion'!$G33,'Exp Database'!Q33*'Exp with units conversion'!$G33))</f>
        <v>0</v>
      </c>
      <c r="S33" s="288">
        <f>IF(OR('Exp Database'!R33=Lists!$G$2,'Exp Database'!R33=Lists!$G$3,'Exp Database'!R33=0),0,IF($F33=Lists!$G$2,('Exp Database'!R33/'Exp with units conversion'!$H33)*'Exp with units conversion'!$G33,'Exp Database'!R33*'Exp with units conversion'!$G33))</f>
        <v>0</v>
      </c>
      <c r="T33" s="288">
        <f>IF(OR('Exp Database'!S33=Lists!$G$2,'Exp Database'!S33=Lists!$G$3,'Exp Database'!S33=0),0,IF($F33=Lists!$G$2,('Exp Database'!S33/'Exp with units conversion'!$H33)*'Exp with units conversion'!$G33,'Exp Database'!S33*'Exp with units conversion'!$G33))</f>
        <v>0</v>
      </c>
      <c r="U33" s="288">
        <f>IF(OR('Exp Database'!T33=Lists!$G$2,'Exp Database'!T33=Lists!$G$3,'Exp Database'!T33=0),0,IF($F33=Lists!$G$2,('Exp Database'!T33/'Exp with units conversion'!$H33)*'Exp with units conversion'!$G33,'Exp Database'!T33*'Exp with units conversion'!$G33))</f>
        <v>0</v>
      </c>
      <c r="V33" s="288">
        <f>IF(OR('Exp Database'!U33=Lists!$G$2,'Exp Database'!U33=Lists!$G$3,'Exp Database'!U33=0),0,IF($F33=Lists!$G$2,('Exp Database'!U33/'Exp with units conversion'!$H33)*'Exp with units conversion'!$G33,'Exp Database'!U33*'Exp with units conversion'!$G33))</f>
        <v>0</v>
      </c>
      <c r="W33" s="288">
        <f>IF(OR('Exp Database'!V33=Lists!$G$2,'Exp Database'!V33=Lists!$G$3,'Exp Database'!V33=0),0,IF($F33=Lists!$G$2,('Exp Database'!V33/'Exp with units conversion'!$H33)*'Exp with units conversion'!$G33,'Exp Database'!V33*'Exp with units conversion'!$G33))</f>
        <v>0</v>
      </c>
      <c r="X33" s="288">
        <f>IF(OR('Exp Database'!W33=Lists!$G$2,'Exp Database'!W33=Lists!$G$3,'Exp Database'!W33=0),0,IF($F33=Lists!$G$2,('Exp Database'!W33/'Exp with units conversion'!$H33)*'Exp with units conversion'!$G33,'Exp Database'!W33*'Exp with units conversion'!$G33))</f>
        <v>0</v>
      </c>
      <c r="Y33" s="288">
        <f>IF(OR('Exp Database'!X33=Lists!$G$2,'Exp Database'!X33=Lists!$G$3,'Exp Database'!X33=0),0,IF($F33=Lists!$G$2,('Exp Database'!X33/'Exp with units conversion'!$H33)*'Exp with units conversion'!$G33,'Exp Database'!X33*'Exp with units conversion'!$G33))</f>
        <v>0</v>
      </c>
      <c r="Z33" s="288">
        <f>IF(OR('Exp Database'!Y33=Lists!$G$2,'Exp Database'!Y33=Lists!$G$3,'Exp Database'!Y33=0),0,IF($F33=Lists!$G$2,('Exp Database'!Y33/'Exp with units conversion'!$H33)*'Exp with units conversion'!$G33,'Exp Database'!Y33*'Exp with units conversion'!$G33))</f>
        <v>0</v>
      </c>
      <c r="AA33" s="288">
        <f>IF(OR('Exp Database'!Z33=Lists!$G$2,'Exp Database'!Z33=Lists!$G$3,'Exp Database'!Z33=0),0,IF($F33=Lists!$G$2,('Exp Database'!Z33/'Exp with units conversion'!$H33)*'Exp with units conversion'!$G33,'Exp Database'!Z33*'Exp with units conversion'!$G33))</f>
        <v>0</v>
      </c>
      <c r="AB33" s="288">
        <f>IF(OR('Exp Database'!AA33=Lists!$G$2,'Exp Database'!AA33=Lists!$G$3,'Exp Database'!AA33=0),0,IF($F33=Lists!$G$2,('Exp Database'!AA33/'Exp with units conversion'!$H33)*'Exp with units conversion'!$G33,'Exp Database'!AA33*'Exp with units conversion'!$G33))</f>
        <v>0</v>
      </c>
      <c r="AC33" s="288">
        <f>IF(OR('Exp Database'!AB33=Lists!$G$2,'Exp Database'!AB33=Lists!$G$3,'Exp Database'!AB33=0),0,IF($F33=Lists!$G$2,('Exp Database'!AB33/'Exp with units conversion'!$H33)*'Exp with units conversion'!$G33,'Exp Database'!AB33*'Exp with units conversion'!$G33))</f>
        <v>0</v>
      </c>
      <c r="AD33" s="288">
        <f>IF(OR('Exp Database'!AC33=Lists!$G$2,'Exp Database'!AC33=Lists!$G$3,'Exp Database'!AC33=0),0,IF($F33=Lists!$G$2,('Exp Database'!AC33/'Exp with units conversion'!$H33)*'Exp with units conversion'!$G33,'Exp Database'!AC33*'Exp with units conversion'!$G33))</f>
        <v>0</v>
      </c>
      <c r="AE33" s="288">
        <f>IF(OR('Exp Database'!AD33=Lists!$G$2,'Exp Database'!AD33=Lists!$G$3,'Exp Database'!AD33=0),0,IF($F33=Lists!$G$2,('Exp Database'!AD33/'Exp with units conversion'!$H33)*'Exp with units conversion'!$G33,'Exp Database'!AD33*'Exp with units conversion'!$G33))</f>
        <v>0</v>
      </c>
      <c r="AG33">
        <f t="shared" si="1"/>
        <v>1</v>
      </c>
      <c r="AH33" s="288">
        <f t="shared" si="2"/>
        <v>1</v>
      </c>
      <c r="AI33" s="288">
        <f t="shared" si="3"/>
        <v>1</v>
      </c>
      <c r="AJ33" s="288">
        <f t="shared" si="4"/>
        <v>1</v>
      </c>
    </row>
    <row r="34" spans="2:36" ht="30.75" thickBot="1">
      <c r="B34" t="str">
        <f t="shared" si="0"/>
        <v>Georgia2016</v>
      </c>
      <c r="C34" s="229" t="str">
        <f>'Exp Database'!C34</f>
        <v>Georgia</v>
      </c>
      <c r="D34" s="229">
        <f>'Exp Database'!D34</f>
        <v>2016</v>
      </c>
      <c r="E34" s="229" t="str">
        <f>'Exp Database'!E34</f>
        <v>Calendar Year</v>
      </c>
      <c r="F34" s="229" t="str">
        <f>'Exp Database'!F34</f>
        <v>Local Currency</v>
      </c>
      <c r="G34" s="229">
        <f>IF('Exp Database'!G34="Units ( x 1)",1,IF('Exp Database'!G34="Thousands (x 1,000)",1000,IF('Exp Database'!G34="Millions (x 1,000,000)",1000000,)))</f>
        <v>1</v>
      </c>
      <c r="H34" s="230">
        <f>IF('Exp Database'!H34&gt;0,'Exp Database'!H34,'Exp Database'!J34)</f>
        <v>2.3666999999999998</v>
      </c>
      <c r="I34" s="230">
        <f>'Exp Database'!H34</f>
        <v>2.3666999999999998</v>
      </c>
      <c r="J34" s="229">
        <f>'Exp Database'!I34</f>
        <v>0</v>
      </c>
      <c r="K34" s="230">
        <f>'Exp Database'!J34</f>
        <v>2.2693416666666701</v>
      </c>
      <c r="L34" s="302" t="str">
        <f>'Exp Database'!K34</f>
        <v>HIV tests (commodities)</v>
      </c>
      <c r="M34" s="288" t="str">
        <f>'Exp Database'!L34</f>
        <v>2.2.1</v>
      </c>
      <c r="N34" s="288">
        <f>IF(OR('Exp Database'!M34=Lists!$G$2,'Exp Database'!M34=Lists!$G$3,'Exp Database'!M34=0),0,IF($F34=Lists!$G$2,('Exp Database'!M34/'Exp with units conversion'!$H34)*'Exp with units conversion'!$G34,'Exp Database'!M34*'Exp with units conversion'!$G34))</f>
        <v>0</v>
      </c>
      <c r="O34" s="288">
        <f>IF(OR('Exp Database'!N34=Lists!$G$2,'Exp Database'!N34=Lists!$G$3,'Exp Database'!N34=0),0,IF($F34=Lists!$G$2,('Exp Database'!N34/'Exp with units conversion'!$H34)*'Exp with units conversion'!$G34,'Exp Database'!N34*'Exp with units conversion'!$G34))</f>
        <v>0</v>
      </c>
      <c r="P34" s="288">
        <f>IF(OR('Exp Database'!O34=Lists!$G$2,'Exp Database'!O34=Lists!$G$3,'Exp Database'!O34=0),0,IF($F34=Lists!$G$2,('Exp Database'!O34/'Exp with units conversion'!$H34)*'Exp with units conversion'!$G34,'Exp Database'!O34*'Exp with units conversion'!$G34))</f>
        <v>0</v>
      </c>
      <c r="Q34" s="288">
        <f>IF(OR('Exp Database'!P34=Lists!$G$2,'Exp Database'!P34=Lists!$G$3,'Exp Database'!P34=0),0,IF($F34=Lists!$G$2,('Exp Database'!P34/'Exp with units conversion'!$H34)*'Exp with units conversion'!$G34,'Exp Database'!P34*'Exp with units conversion'!$G34))</f>
        <v>0</v>
      </c>
      <c r="R34" s="288">
        <f>IF(OR('Exp Database'!Q34=Lists!$G$2,'Exp Database'!Q34=Lists!$G$3,'Exp Database'!Q34=0),0,IF($F34=Lists!$G$2,('Exp Database'!Q34/'Exp with units conversion'!$H34)*'Exp with units conversion'!$G34,'Exp Database'!Q34*'Exp with units conversion'!$G34))</f>
        <v>0</v>
      </c>
      <c r="S34" s="288">
        <f>IF(OR('Exp Database'!R34=Lists!$G$2,'Exp Database'!R34=Lists!$G$3,'Exp Database'!R34=0),0,IF($F34=Lists!$G$2,('Exp Database'!R34/'Exp with units conversion'!$H34)*'Exp with units conversion'!$G34,'Exp Database'!R34*'Exp with units conversion'!$G34))</f>
        <v>0</v>
      </c>
      <c r="T34" s="288">
        <f>IF(OR('Exp Database'!S34=Lists!$G$2,'Exp Database'!S34=Lists!$G$3,'Exp Database'!S34=0),0,IF($F34=Lists!$G$2,('Exp Database'!S34/'Exp with units conversion'!$H34)*'Exp with units conversion'!$G34,'Exp Database'!S34*'Exp with units conversion'!$G34))</f>
        <v>0</v>
      </c>
      <c r="U34" s="288">
        <f>IF(OR('Exp Database'!T34=Lists!$G$2,'Exp Database'!T34=Lists!$G$3,'Exp Database'!T34=0),0,IF($F34=Lists!$G$2,('Exp Database'!T34/'Exp with units conversion'!$H34)*'Exp with units conversion'!$G34,'Exp Database'!T34*'Exp with units conversion'!$G34))</f>
        <v>0</v>
      </c>
      <c r="V34" s="288">
        <f>IF(OR('Exp Database'!U34=Lists!$G$2,'Exp Database'!U34=Lists!$G$3,'Exp Database'!U34=0),0,IF($F34=Lists!$G$2,('Exp Database'!U34/'Exp with units conversion'!$H34)*'Exp with units conversion'!$G34,'Exp Database'!U34*'Exp with units conversion'!$G34))</f>
        <v>0</v>
      </c>
      <c r="W34" s="288">
        <f>IF(OR('Exp Database'!V34=Lists!$G$2,'Exp Database'!V34=Lists!$G$3,'Exp Database'!V34=0),0,IF($F34=Lists!$G$2,('Exp Database'!V34/'Exp with units conversion'!$H34)*'Exp with units conversion'!$G34,'Exp Database'!V34*'Exp with units conversion'!$G34))</f>
        <v>0</v>
      </c>
      <c r="X34" s="288">
        <f>IF(OR('Exp Database'!W34=Lists!$G$2,'Exp Database'!W34=Lists!$G$3,'Exp Database'!W34=0),0,IF($F34=Lists!$G$2,('Exp Database'!W34/'Exp with units conversion'!$H34)*'Exp with units conversion'!$G34,'Exp Database'!W34*'Exp with units conversion'!$G34))</f>
        <v>0</v>
      </c>
      <c r="Y34" s="288">
        <f>IF(OR('Exp Database'!X34=Lists!$G$2,'Exp Database'!X34=Lists!$G$3,'Exp Database'!X34=0),0,IF($F34=Lists!$G$2,('Exp Database'!X34/'Exp with units conversion'!$H34)*'Exp with units conversion'!$G34,'Exp Database'!X34*'Exp with units conversion'!$G34))</f>
        <v>0</v>
      </c>
      <c r="Z34" s="288">
        <f>IF(OR('Exp Database'!Y34=Lists!$G$2,'Exp Database'!Y34=Lists!$G$3,'Exp Database'!Y34=0),0,IF($F34=Lists!$G$2,('Exp Database'!Y34/'Exp with units conversion'!$H34)*'Exp with units conversion'!$G34,'Exp Database'!Y34*'Exp with units conversion'!$G34))</f>
        <v>0</v>
      </c>
      <c r="AA34" s="288">
        <f>IF(OR('Exp Database'!Z34=Lists!$G$2,'Exp Database'!Z34=Lists!$G$3,'Exp Database'!Z34=0),0,IF($F34=Lists!$G$2,('Exp Database'!Z34/'Exp with units conversion'!$H34)*'Exp with units conversion'!$G34,'Exp Database'!Z34*'Exp with units conversion'!$G34))</f>
        <v>0</v>
      </c>
      <c r="AB34" s="288">
        <f>IF(OR('Exp Database'!AA34=Lists!$G$2,'Exp Database'!AA34=Lists!$G$3,'Exp Database'!AA34=0),0,IF($F34=Lists!$G$2,('Exp Database'!AA34/'Exp with units conversion'!$H34)*'Exp with units conversion'!$G34,'Exp Database'!AA34*'Exp with units conversion'!$G34))</f>
        <v>0</v>
      </c>
      <c r="AC34" s="288">
        <f>IF(OR('Exp Database'!AB34=Lists!$G$2,'Exp Database'!AB34=Lists!$G$3,'Exp Database'!AB34=0),0,IF($F34=Lists!$G$2,('Exp Database'!AB34/'Exp with units conversion'!$H34)*'Exp with units conversion'!$G34,'Exp Database'!AB34*'Exp with units conversion'!$G34))</f>
        <v>0</v>
      </c>
      <c r="AD34" s="288">
        <f>IF(OR('Exp Database'!AC34=Lists!$G$2,'Exp Database'!AC34=Lists!$G$3,'Exp Database'!AC34=0),0,IF($F34=Lists!$G$2,('Exp Database'!AC34/'Exp with units conversion'!$H34)*'Exp with units conversion'!$G34,'Exp Database'!AC34*'Exp with units conversion'!$G34))</f>
        <v>0</v>
      </c>
      <c r="AE34" s="288">
        <f>IF(OR('Exp Database'!AD34=Lists!$G$2,'Exp Database'!AD34=Lists!$G$3,'Exp Database'!AD34=0),0,IF($F34=Lists!$G$2,('Exp Database'!AD34/'Exp with units conversion'!$H34)*'Exp with units conversion'!$G34,'Exp Database'!AD34*'Exp with units conversion'!$G34))</f>
        <v>0</v>
      </c>
      <c r="AG34">
        <f t="shared" si="1"/>
        <v>1</v>
      </c>
      <c r="AH34" s="288">
        <f t="shared" si="2"/>
        <v>1</v>
      </c>
      <c r="AI34" s="288">
        <f t="shared" si="3"/>
        <v>1</v>
      </c>
      <c r="AJ34" s="288">
        <f t="shared" si="4"/>
        <v>1</v>
      </c>
    </row>
    <row r="35" spans="2:36" ht="30.75" thickBot="1">
      <c r="B35" t="str">
        <f t="shared" si="0"/>
        <v>Georgia2016</v>
      </c>
      <c r="C35" s="229" t="str">
        <f>'Exp Database'!C35</f>
        <v>Georgia</v>
      </c>
      <c r="D35" s="229">
        <f>'Exp Database'!D35</f>
        <v>2016</v>
      </c>
      <c r="E35" s="229" t="str">
        <f>'Exp Database'!E35</f>
        <v>Calendar Year</v>
      </c>
      <c r="F35" s="229" t="str">
        <f>'Exp Database'!F35</f>
        <v>Local Currency</v>
      </c>
      <c r="G35" s="229">
        <f>IF('Exp Database'!G35="Units ( x 1)",1,IF('Exp Database'!G35="Thousands (x 1,000)",1000,IF('Exp Database'!G35="Millions (x 1,000,000)",1000000,)))</f>
        <v>1</v>
      </c>
      <c r="H35" s="230">
        <f>IF('Exp Database'!H35&gt;0,'Exp Database'!H35,'Exp Database'!J35)</f>
        <v>2.3666999999999998</v>
      </c>
      <c r="I35" s="230">
        <f>'Exp Database'!H35</f>
        <v>2.3666999999999998</v>
      </c>
      <c r="J35" s="229">
        <f>'Exp Database'!I35</f>
        <v>0</v>
      </c>
      <c r="K35" s="230">
        <f>'Exp Database'!J35</f>
        <v>2.2693416666666701</v>
      </c>
      <c r="L35" s="302" t="str">
        <f>'Exp Database'!K35</f>
        <v>Other direct and indirect costs</v>
      </c>
      <c r="M35" s="288" t="str">
        <f>'Exp Database'!L35</f>
        <v>2.2.2</v>
      </c>
      <c r="N35" s="288">
        <f>IF(OR('Exp Database'!M35=Lists!$G$2,'Exp Database'!M35=Lists!$G$3,'Exp Database'!M35=0),0,IF($F35=Lists!$G$2,('Exp Database'!M35/'Exp with units conversion'!$H35)*'Exp with units conversion'!$G35,'Exp Database'!M35*'Exp with units conversion'!$G35))</f>
        <v>0</v>
      </c>
      <c r="O35" s="288">
        <f>IF(OR('Exp Database'!N35=Lists!$G$2,'Exp Database'!N35=Lists!$G$3,'Exp Database'!N35=0),0,IF($F35=Lists!$G$2,('Exp Database'!N35/'Exp with units conversion'!$H35)*'Exp with units conversion'!$G35,'Exp Database'!N35*'Exp with units conversion'!$G35))</f>
        <v>0</v>
      </c>
      <c r="P35" s="288">
        <f>IF(OR('Exp Database'!O35=Lists!$G$2,'Exp Database'!O35=Lists!$G$3,'Exp Database'!O35=0),0,IF($F35=Lists!$G$2,('Exp Database'!O35/'Exp with units conversion'!$H35)*'Exp with units conversion'!$G35,'Exp Database'!O35*'Exp with units conversion'!$G35))</f>
        <v>0</v>
      </c>
      <c r="Q35" s="288">
        <f>IF(OR('Exp Database'!P35=Lists!$G$2,'Exp Database'!P35=Lists!$G$3,'Exp Database'!P35=0),0,IF($F35=Lists!$G$2,('Exp Database'!P35/'Exp with units conversion'!$H35)*'Exp with units conversion'!$G35,'Exp Database'!P35*'Exp with units conversion'!$G35))</f>
        <v>0</v>
      </c>
      <c r="R35" s="288">
        <f>IF(OR('Exp Database'!Q35=Lists!$G$2,'Exp Database'!Q35=Lists!$G$3,'Exp Database'!Q35=0),0,IF($F35=Lists!$G$2,('Exp Database'!Q35/'Exp with units conversion'!$H35)*'Exp with units conversion'!$G35,'Exp Database'!Q35*'Exp with units conversion'!$G35))</f>
        <v>0</v>
      </c>
      <c r="S35" s="288">
        <f>IF(OR('Exp Database'!R35=Lists!$G$2,'Exp Database'!R35=Lists!$G$3,'Exp Database'!R35=0),0,IF($F35=Lists!$G$2,('Exp Database'!R35/'Exp with units conversion'!$H35)*'Exp with units conversion'!$G35,'Exp Database'!R35*'Exp with units conversion'!$G35))</f>
        <v>0</v>
      </c>
      <c r="T35" s="288">
        <f>IF(OR('Exp Database'!S35=Lists!$G$2,'Exp Database'!S35=Lists!$G$3,'Exp Database'!S35=0),0,IF($F35=Lists!$G$2,('Exp Database'!S35/'Exp with units conversion'!$H35)*'Exp with units conversion'!$G35,'Exp Database'!S35*'Exp with units conversion'!$G35))</f>
        <v>0</v>
      </c>
      <c r="U35" s="288">
        <f>IF(OR('Exp Database'!T35=Lists!$G$2,'Exp Database'!T35=Lists!$G$3,'Exp Database'!T35=0),0,IF($F35=Lists!$G$2,('Exp Database'!T35/'Exp with units conversion'!$H35)*'Exp with units conversion'!$G35,'Exp Database'!T35*'Exp with units conversion'!$G35))</f>
        <v>0</v>
      </c>
      <c r="V35" s="288">
        <f>IF(OR('Exp Database'!U35=Lists!$G$2,'Exp Database'!U35=Lists!$G$3,'Exp Database'!U35=0),0,IF($F35=Lists!$G$2,('Exp Database'!U35/'Exp with units conversion'!$H35)*'Exp with units conversion'!$G35,'Exp Database'!U35*'Exp with units conversion'!$G35))</f>
        <v>0</v>
      </c>
      <c r="W35" s="288">
        <f>IF(OR('Exp Database'!V35=Lists!$G$2,'Exp Database'!V35=Lists!$G$3,'Exp Database'!V35=0),0,IF($F35=Lists!$G$2,('Exp Database'!V35/'Exp with units conversion'!$H35)*'Exp with units conversion'!$G35,'Exp Database'!V35*'Exp with units conversion'!$G35))</f>
        <v>0</v>
      </c>
      <c r="X35" s="288">
        <f>IF(OR('Exp Database'!W35=Lists!$G$2,'Exp Database'!W35=Lists!$G$3,'Exp Database'!W35=0),0,IF($F35=Lists!$G$2,('Exp Database'!W35/'Exp with units conversion'!$H35)*'Exp with units conversion'!$G35,'Exp Database'!W35*'Exp with units conversion'!$G35))</f>
        <v>0</v>
      </c>
      <c r="Y35" s="288">
        <f>IF(OR('Exp Database'!X35=Lists!$G$2,'Exp Database'!X35=Lists!$G$3,'Exp Database'!X35=0),0,IF($F35=Lists!$G$2,('Exp Database'!X35/'Exp with units conversion'!$H35)*'Exp with units conversion'!$G35,'Exp Database'!X35*'Exp with units conversion'!$G35))</f>
        <v>0</v>
      </c>
      <c r="Z35" s="288">
        <f>IF(OR('Exp Database'!Y35=Lists!$G$2,'Exp Database'!Y35=Lists!$G$3,'Exp Database'!Y35=0),0,IF($F35=Lists!$G$2,('Exp Database'!Y35/'Exp with units conversion'!$H35)*'Exp with units conversion'!$G35,'Exp Database'!Y35*'Exp with units conversion'!$G35))</f>
        <v>0</v>
      </c>
      <c r="AA35" s="288">
        <f>IF(OR('Exp Database'!Z35=Lists!$G$2,'Exp Database'!Z35=Lists!$G$3,'Exp Database'!Z35=0),0,IF($F35=Lists!$G$2,('Exp Database'!Z35/'Exp with units conversion'!$H35)*'Exp with units conversion'!$G35,'Exp Database'!Z35*'Exp with units conversion'!$G35))</f>
        <v>0</v>
      </c>
      <c r="AB35" s="288">
        <f>IF(OR('Exp Database'!AA35=Lists!$G$2,'Exp Database'!AA35=Lists!$G$3,'Exp Database'!AA35=0),0,IF($F35=Lists!$G$2,('Exp Database'!AA35/'Exp with units conversion'!$H35)*'Exp with units conversion'!$G35,'Exp Database'!AA35*'Exp with units conversion'!$G35))</f>
        <v>0</v>
      </c>
      <c r="AC35" s="288">
        <f>IF(OR('Exp Database'!AB35=Lists!$G$2,'Exp Database'!AB35=Lists!$G$3,'Exp Database'!AB35=0),0,IF($F35=Lists!$G$2,('Exp Database'!AB35/'Exp with units conversion'!$H35)*'Exp with units conversion'!$G35,'Exp Database'!AB35*'Exp with units conversion'!$G35))</f>
        <v>0</v>
      </c>
      <c r="AD35" s="288">
        <f>IF(OR('Exp Database'!AC35=Lists!$G$2,'Exp Database'!AC35=Lists!$G$3,'Exp Database'!AC35=0),0,IF($F35=Lists!$G$2,('Exp Database'!AC35/'Exp with units conversion'!$H35)*'Exp with units conversion'!$G35,'Exp Database'!AC35*'Exp with units conversion'!$G35))</f>
        <v>0</v>
      </c>
      <c r="AE35" s="288">
        <f>IF(OR('Exp Database'!AD35=Lists!$G$2,'Exp Database'!AD35=Lists!$G$3,'Exp Database'!AD35=0),0,IF($F35=Lists!$G$2,('Exp Database'!AD35/'Exp with units conversion'!$H35)*'Exp with units conversion'!$G35,'Exp Database'!AD35*'Exp with units conversion'!$G35))</f>
        <v>0</v>
      </c>
      <c r="AG35">
        <f t="shared" si="1"/>
        <v>1</v>
      </c>
      <c r="AH35" s="288">
        <f t="shared" si="2"/>
        <v>1</v>
      </c>
      <c r="AI35" s="288">
        <f t="shared" si="3"/>
        <v>1</v>
      </c>
      <c r="AJ35" s="288">
        <f t="shared" si="4"/>
        <v>1</v>
      </c>
    </row>
    <row r="36" spans="2:36" ht="30.75" thickBot="1">
      <c r="B36" t="str">
        <f t="shared" si="0"/>
        <v>Georgia2016</v>
      </c>
      <c r="C36" s="229" t="str">
        <f>'Exp Database'!C36</f>
        <v>Georgia</v>
      </c>
      <c r="D36" s="229">
        <f>'Exp Database'!D36</f>
        <v>2016</v>
      </c>
      <c r="E36" s="229" t="str">
        <f>'Exp Database'!E36</f>
        <v>Calendar Year</v>
      </c>
      <c r="F36" s="229" t="str">
        <f>'Exp Database'!F36</f>
        <v>Local Currency</v>
      </c>
      <c r="G36" s="229">
        <f>IF('Exp Database'!G36="Units ( x 1)",1,IF('Exp Database'!G36="Thousands (x 1,000)",1000,IF('Exp Database'!G36="Millions (x 1,000,000)",1000000,)))</f>
        <v>1</v>
      </c>
      <c r="H36" s="230">
        <f>IF('Exp Database'!H36&gt;0,'Exp Database'!H36,'Exp Database'!J36)</f>
        <v>2.3666999999999998</v>
      </c>
      <c r="I36" s="230">
        <f>'Exp Database'!H36</f>
        <v>2.3666999999999998</v>
      </c>
      <c r="J36" s="229">
        <f>'Exp Database'!I36</f>
        <v>0</v>
      </c>
      <c r="K36" s="230">
        <f>'Exp Database'!J36</f>
        <v>2.2693416666666701</v>
      </c>
      <c r="L36" s="302" t="str">
        <f>'Exp Database'!K36</f>
        <v>Not disaggregated by type of cost</v>
      </c>
      <c r="M36" s="288" t="str">
        <f>'Exp Database'!L36</f>
        <v>2.2.3</v>
      </c>
      <c r="N36" s="288">
        <f>IF(OR('Exp Database'!M36=Lists!$G$2,'Exp Database'!M36=Lists!$G$3,'Exp Database'!M36=0),0,IF($F36=Lists!$G$2,('Exp Database'!M36/'Exp with units conversion'!$H36)*'Exp with units conversion'!$G36,'Exp Database'!M36*'Exp with units conversion'!$G36))</f>
        <v>0</v>
      </c>
      <c r="O36" s="288">
        <f>IF(OR('Exp Database'!N36=Lists!$G$2,'Exp Database'!N36=Lists!$G$3,'Exp Database'!N36=0),0,IF($F36=Lists!$G$2,('Exp Database'!N36/'Exp with units conversion'!$H36)*'Exp with units conversion'!$G36,'Exp Database'!N36*'Exp with units conversion'!$G36))</f>
        <v>0</v>
      </c>
      <c r="P36" s="288">
        <f>IF(OR('Exp Database'!O36=Lists!$G$2,'Exp Database'!O36=Lists!$G$3,'Exp Database'!O36=0),0,IF($F36=Lists!$G$2,('Exp Database'!O36/'Exp with units conversion'!$H36)*'Exp with units conversion'!$G36,'Exp Database'!O36*'Exp with units conversion'!$G36))</f>
        <v>0</v>
      </c>
      <c r="Q36" s="288">
        <f>IF(OR('Exp Database'!P36=Lists!$G$2,'Exp Database'!P36=Lists!$G$3,'Exp Database'!P36=0),0,IF($F36=Lists!$G$2,('Exp Database'!P36/'Exp with units conversion'!$H36)*'Exp with units conversion'!$G36,'Exp Database'!P36*'Exp with units conversion'!$G36))</f>
        <v>0</v>
      </c>
      <c r="R36" s="288">
        <f>IF(OR('Exp Database'!Q36=Lists!$G$2,'Exp Database'!Q36=Lists!$G$3,'Exp Database'!Q36=0),0,IF($F36=Lists!$G$2,('Exp Database'!Q36/'Exp with units conversion'!$H36)*'Exp with units conversion'!$G36,'Exp Database'!Q36*'Exp with units conversion'!$G36))</f>
        <v>0</v>
      </c>
      <c r="S36" s="288">
        <f>IF(OR('Exp Database'!R36=Lists!$G$2,'Exp Database'!R36=Lists!$G$3,'Exp Database'!R36=0),0,IF($F36=Lists!$G$2,('Exp Database'!R36/'Exp with units conversion'!$H36)*'Exp with units conversion'!$G36,'Exp Database'!R36*'Exp with units conversion'!$G36))</f>
        <v>0</v>
      </c>
      <c r="T36" s="288">
        <f>IF(OR('Exp Database'!S36=Lists!$G$2,'Exp Database'!S36=Lists!$G$3,'Exp Database'!S36=0),0,IF($F36=Lists!$G$2,('Exp Database'!S36/'Exp with units conversion'!$H36)*'Exp with units conversion'!$G36,'Exp Database'!S36*'Exp with units conversion'!$G36))</f>
        <v>0</v>
      </c>
      <c r="U36" s="288">
        <f>IF(OR('Exp Database'!T36=Lists!$G$2,'Exp Database'!T36=Lists!$G$3,'Exp Database'!T36=0),0,IF($F36=Lists!$G$2,('Exp Database'!T36/'Exp with units conversion'!$H36)*'Exp with units conversion'!$G36,'Exp Database'!T36*'Exp with units conversion'!$G36))</f>
        <v>0</v>
      </c>
      <c r="V36" s="288">
        <f>IF(OR('Exp Database'!U36=Lists!$G$2,'Exp Database'!U36=Lists!$G$3,'Exp Database'!U36=0),0,IF($F36=Lists!$G$2,('Exp Database'!U36/'Exp with units conversion'!$H36)*'Exp with units conversion'!$G36,'Exp Database'!U36*'Exp with units conversion'!$G36))</f>
        <v>0</v>
      </c>
      <c r="W36" s="288">
        <f>IF(OR('Exp Database'!V36=Lists!$G$2,'Exp Database'!V36=Lists!$G$3,'Exp Database'!V36=0),0,IF($F36=Lists!$G$2,('Exp Database'!V36/'Exp with units conversion'!$H36)*'Exp with units conversion'!$G36,'Exp Database'!V36*'Exp with units conversion'!$G36))</f>
        <v>0</v>
      </c>
      <c r="X36" s="288">
        <f>IF(OR('Exp Database'!W36=Lists!$G$2,'Exp Database'!W36=Lists!$G$3,'Exp Database'!W36=0),0,IF($F36=Lists!$G$2,('Exp Database'!W36/'Exp with units conversion'!$H36)*'Exp with units conversion'!$G36,'Exp Database'!W36*'Exp with units conversion'!$G36))</f>
        <v>0</v>
      </c>
      <c r="Y36" s="288">
        <f>IF(OR('Exp Database'!X36=Lists!$G$2,'Exp Database'!X36=Lists!$G$3,'Exp Database'!X36=0),0,IF($F36=Lists!$G$2,('Exp Database'!X36/'Exp with units conversion'!$H36)*'Exp with units conversion'!$G36,'Exp Database'!X36*'Exp with units conversion'!$G36))</f>
        <v>0</v>
      </c>
      <c r="Z36" s="288">
        <f>IF(OR('Exp Database'!Y36=Lists!$G$2,'Exp Database'!Y36=Lists!$G$3,'Exp Database'!Y36=0),0,IF($F36=Lists!$G$2,('Exp Database'!Y36/'Exp with units conversion'!$H36)*'Exp with units conversion'!$G36,'Exp Database'!Y36*'Exp with units conversion'!$G36))</f>
        <v>0</v>
      </c>
      <c r="AA36" s="288">
        <f>IF(OR('Exp Database'!Z36=Lists!$G$2,'Exp Database'!Z36=Lists!$G$3,'Exp Database'!Z36=0),0,IF($F36=Lists!$G$2,('Exp Database'!Z36/'Exp with units conversion'!$H36)*'Exp with units conversion'!$G36,'Exp Database'!Z36*'Exp with units conversion'!$G36))</f>
        <v>0</v>
      </c>
      <c r="AB36" s="288">
        <f>IF(OR('Exp Database'!AA36=Lists!$G$2,'Exp Database'!AA36=Lists!$G$3,'Exp Database'!AA36=0),0,IF($F36=Lists!$G$2,('Exp Database'!AA36/'Exp with units conversion'!$H36)*'Exp with units conversion'!$G36,'Exp Database'!AA36*'Exp with units conversion'!$G36))</f>
        <v>0</v>
      </c>
      <c r="AC36" s="288">
        <f>IF(OR('Exp Database'!AB36=Lists!$G$2,'Exp Database'!AB36=Lists!$G$3,'Exp Database'!AB36=0),0,IF($F36=Lists!$G$2,('Exp Database'!AB36/'Exp with units conversion'!$H36)*'Exp with units conversion'!$G36,'Exp Database'!AB36*'Exp with units conversion'!$G36))</f>
        <v>0</v>
      </c>
      <c r="AD36" s="288">
        <f>IF(OR('Exp Database'!AC36=Lists!$G$2,'Exp Database'!AC36=Lists!$G$3,'Exp Database'!AC36=0),0,IF($F36=Lists!$G$2,('Exp Database'!AC36/'Exp with units conversion'!$H36)*'Exp with units conversion'!$G36,'Exp Database'!AC36*'Exp with units conversion'!$G36))</f>
        <v>0</v>
      </c>
      <c r="AE36" s="288">
        <f>IF(OR('Exp Database'!AD36=Lists!$G$2,'Exp Database'!AD36=Lists!$G$3,'Exp Database'!AD36=0),0,IF($F36=Lists!$G$2,('Exp Database'!AD36/'Exp with units conversion'!$H36)*'Exp with units conversion'!$G36,'Exp Database'!AD36*'Exp with units conversion'!$G36))</f>
        <v>0</v>
      </c>
      <c r="AG36">
        <f t="shared" si="1"/>
        <v>1</v>
      </c>
      <c r="AH36" s="288">
        <f t="shared" si="2"/>
        <v>1</v>
      </c>
      <c r="AI36" s="288">
        <f t="shared" si="3"/>
        <v>1</v>
      </c>
      <c r="AJ36" s="288">
        <f t="shared" si="4"/>
        <v>1</v>
      </c>
    </row>
    <row r="37" spans="2:36" ht="75.75" thickBot="1">
      <c r="B37" t="str">
        <f t="shared" si="0"/>
        <v>Georgia2016</v>
      </c>
      <c r="C37" s="229" t="str">
        <f>'Exp Database'!C37</f>
        <v>Georgia</v>
      </c>
      <c r="D37" s="229">
        <f>'Exp Database'!D37</f>
        <v>2016</v>
      </c>
      <c r="E37" s="229" t="str">
        <f>'Exp Database'!E37</f>
        <v>Calendar Year</v>
      </c>
      <c r="F37" s="229" t="str">
        <f>'Exp Database'!F37</f>
        <v>Local Currency</v>
      </c>
      <c r="G37" s="229">
        <f>IF('Exp Database'!G37="Units ( x 1)",1,IF('Exp Database'!G37="Thousands (x 1,000)",1000,IF('Exp Database'!G37="Millions (x 1,000,000)",1000000,)))</f>
        <v>1</v>
      </c>
      <c r="H37" s="230">
        <f>IF('Exp Database'!H37&gt;0,'Exp Database'!H37,'Exp Database'!J37)</f>
        <v>2.3666999999999998</v>
      </c>
      <c r="I37" s="230">
        <f>'Exp Database'!H37</f>
        <v>2.3666999999999998</v>
      </c>
      <c r="J37" s="229">
        <f>'Exp Database'!I37</f>
        <v>0</v>
      </c>
      <c r="K37" s="230">
        <f>'Exp Database'!J37</f>
        <v>2.2693416666666701</v>
      </c>
      <c r="L37" s="302" t="str">
        <f>'Exp Database'!K37</f>
        <v>Antiretroviral treatment to reduce vertical transmission of HIV:</v>
      </c>
      <c r="M37" s="288">
        <f>'Exp Database'!L37</f>
        <v>2.2999999999999998</v>
      </c>
      <c r="N37" s="288">
        <f>IF(OR('Exp Database'!M37=Lists!$G$2,'Exp Database'!M37=Lists!$G$3,'Exp Database'!M37=0),0,IF($F37=Lists!$G$2,('Exp Database'!M37/'Exp with units conversion'!$H37)*'Exp with units conversion'!$G37,'Exp Database'!M37*'Exp with units conversion'!$G37))</f>
        <v>0</v>
      </c>
      <c r="O37" s="288">
        <f>IF(OR('Exp Database'!N37=Lists!$G$2,'Exp Database'!N37=Lists!$G$3,'Exp Database'!N37=0),0,IF($F37=Lists!$G$2,('Exp Database'!N37/'Exp with units conversion'!$H37)*'Exp with units conversion'!$G37,'Exp Database'!N37*'Exp with units conversion'!$G37))</f>
        <v>0</v>
      </c>
      <c r="P37" s="288">
        <f>IF(OR('Exp Database'!O37=Lists!$G$2,'Exp Database'!O37=Lists!$G$3,'Exp Database'!O37=0),0,IF($F37=Lists!$G$2,('Exp Database'!O37/'Exp with units conversion'!$H37)*'Exp with units conversion'!$G37,'Exp Database'!O37*'Exp with units conversion'!$G37))</f>
        <v>0</v>
      </c>
      <c r="Q37" s="288">
        <f>IF(OR('Exp Database'!P37=Lists!$G$2,'Exp Database'!P37=Lists!$G$3,'Exp Database'!P37=0),0,IF($F37=Lists!$G$2,('Exp Database'!P37/'Exp with units conversion'!$H37)*'Exp with units conversion'!$G37,'Exp Database'!P37*'Exp with units conversion'!$G37))</f>
        <v>0</v>
      </c>
      <c r="R37" s="288">
        <f>IF(OR('Exp Database'!Q37=Lists!$G$2,'Exp Database'!Q37=Lists!$G$3,'Exp Database'!Q37=0),0,IF($F37=Lists!$G$2,('Exp Database'!Q37/'Exp with units conversion'!$H37)*'Exp with units conversion'!$G37,'Exp Database'!Q37*'Exp with units conversion'!$G37))</f>
        <v>0</v>
      </c>
      <c r="S37" s="288">
        <f>IF(OR('Exp Database'!R37=Lists!$G$2,'Exp Database'!R37=Lists!$G$3,'Exp Database'!R37=0),0,IF($F37=Lists!$G$2,('Exp Database'!R37/'Exp with units conversion'!$H37)*'Exp with units conversion'!$G37,'Exp Database'!R37*'Exp with units conversion'!$G37))</f>
        <v>0</v>
      </c>
      <c r="T37" s="288">
        <f>IF(OR('Exp Database'!S37=Lists!$G$2,'Exp Database'!S37=Lists!$G$3,'Exp Database'!S37=0),0,IF($F37=Lists!$G$2,('Exp Database'!S37/'Exp with units conversion'!$H37)*'Exp with units conversion'!$G37,'Exp Database'!S37*'Exp with units conversion'!$G37))</f>
        <v>0</v>
      </c>
      <c r="U37" s="288">
        <f>IF(OR('Exp Database'!T37=Lists!$G$2,'Exp Database'!T37=Lists!$G$3,'Exp Database'!T37=0),0,IF($F37=Lists!$G$2,('Exp Database'!T37/'Exp with units conversion'!$H37)*'Exp with units conversion'!$G37,'Exp Database'!T37*'Exp with units conversion'!$G37))</f>
        <v>0</v>
      </c>
      <c r="V37" s="288">
        <f>IF(OR('Exp Database'!U37=Lists!$G$2,'Exp Database'!U37=Lists!$G$3,'Exp Database'!U37=0),0,IF($F37=Lists!$G$2,('Exp Database'!U37/'Exp with units conversion'!$H37)*'Exp with units conversion'!$G37,'Exp Database'!U37*'Exp with units conversion'!$G37))</f>
        <v>0</v>
      </c>
      <c r="W37" s="288">
        <f>IF(OR('Exp Database'!V37=Lists!$G$2,'Exp Database'!V37=Lists!$G$3,'Exp Database'!V37=0),0,IF($F37=Lists!$G$2,('Exp Database'!V37/'Exp with units conversion'!$H37)*'Exp with units conversion'!$G37,'Exp Database'!V37*'Exp with units conversion'!$G37))</f>
        <v>0</v>
      </c>
      <c r="X37" s="288">
        <f>IF(OR('Exp Database'!W37=Lists!$G$2,'Exp Database'!W37=Lists!$G$3,'Exp Database'!W37=0),0,IF($F37=Lists!$G$2,('Exp Database'!W37/'Exp with units conversion'!$H37)*'Exp with units conversion'!$G37,'Exp Database'!W37*'Exp with units conversion'!$G37))</f>
        <v>0</v>
      </c>
      <c r="Y37" s="288">
        <f>IF(OR('Exp Database'!X37=Lists!$G$2,'Exp Database'!X37=Lists!$G$3,'Exp Database'!X37=0),0,IF($F37=Lists!$G$2,('Exp Database'!X37/'Exp with units conversion'!$H37)*'Exp with units conversion'!$G37,'Exp Database'!X37*'Exp with units conversion'!$G37))</f>
        <v>0</v>
      </c>
      <c r="Z37" s="288">
        <f>IF(OR('Exp Database'!Y37=Lists!$G$2,'Exp Database'!Y37=Lists!$G$3,'Exp Database'!Y37=0),0,IF($F37=Lists!$G$2,('Exp Database'!Y37/'Exp with units conversion'!$H37)*'Exp with units conversion'!$G37,'Exp Database'!Y37*'Exp with units conversion'!$G37))</f>
        <v>0</v>
      </c>
      <c r="AA37" s="288">
        <f>IF(OR('Exp Database'!Z37=Lists!$G$2,'Exp Database'!Z37=Lists!$G$3,'Exp Database'!Z37=0),0,IF($F37=Lists!$G$2,('Exp Database'!Z37/'Exp with units conversion'!$H37)*'Exp with units conversion'!$G37,'Exp Database'!Z37*'Exp with units conversion'!$G37))</f>
        <v>0</v>
      </c>
      <c r="AB37" s="288">
        <f>IF(OR('Exp Database'!AA37=Lists!$G$2,'Exp Database'!AA37=Lists!$G$3,'Exp Database'!AA37=0),0,IF($F37=Lists!$G$2,('Exp Database'!AA37/'Exp with units conversion'!$H37)*'Exp with units conversion'!$G37,'Exp Database'!AA37*'Exp with units conversion'!$G37))</f>
        <v>0</v>
      </c>
      <c r="AC37" s="288">
        <f>IF(OR('Exp Database'!AB37=Lists!$G$2,'Exp Database'!AB37=Lists!$G$3,'Exp Database'!AB37=0),0,IF($F37=Lists!$G$2,('Exp Database'!AB37/'Exp with units conversion'!$H37)*'Exp with units conversion'!$G37,'Exp Database'!AB37*'Exp with units conversion'!$G37))</f>
        <v>0</v>
      </c>
      <c r="AD37" s="288">
        <f>IF(OR('Exp Database'!AC37=Lists!$G$2,'Exp Database'!AC37=Lists!$G$3,'Exp Database'!AC37=0),0,IF($F37=Lists!$G$2,('Exp Database'!AC37/'Exp with units conversion'!$H37)*'Exp with units conversion'!$G37,'Exp Database'!AC37*'Exp with units conversion'!$G37))</f>
        <v>0</v>
      </c>
      <c r="AE37" s="288">
        <f>IF(OR('Exp Database'!AD37=Lists!$G$2,'Exp Database'!AD37=Lists!$G$3,'Exp Database'!AD37=0),0,IF($F37=Lists!$G$2,('Exp Database'!AD37/'Exp with units conversion'!$H37)*'Exp with units conversion'!$G37,'Exp Database'!AD37*'Exp with units conversion'!$G37))</f>
        <v>0</v>
      </c>
      <c r="AG37">
        <f t="shared" si="1"/>
        <v>1</v>
      </c>
      <c r="AH37" s="288">
        <f t="shared" si="2"/>
        <v>1</v>
      </c>
      <c r="AI37" s="288">
        <f t="shared" si="3"/>
        <v>1</v>
      </c>
      <c r="AJ37" s="288">
        <f t="shared" si="4"/>
        <v>1</v>
      </c>
    </row>
    <row r="38" spans="2:36" ht="15.75" thickBot="1">
      <c r="B38" t="str">
        <f t="shared" si="0"/>
        <v>Georgia2016</v>
      </c>
      <c r="C38" s="229" t="str">
        <f>'Exp Database'!C38</f>
        <v>Georgia</v>
      </c>
      <c r="D38" s="229">
        <f>'Exp Database'!D38</f>
        <v>2016</v>
      </c>
      <c r="E38" s="229" t="str">
        <f>'Exp Database'!E38</f>
        <v>Calendar Year</v>
      </c>
      <c r="F38" s="229" t="str">
        <f>'Exp Database'!F38</f>
        <v>Local Currency</v>
      </c>
      <c r="G38" s="229">
        <f>IF('Exp Database'!G38="Units ( x 1)",1,IF('Exp Database'!G38="Thousands (x 1,000)",1000,IF('Exp Database'!G38="Millions (x 1,000,000)",1000000,)))</f>
        <v>1</v>
      </c>
      <c r="H38" s="230">
        <f>IF('Exp Database'!H38&gt;0,'Exp Database'!H38,'Exp Database'!J38)</f>
        <v>2.3666999999999998</v>
      </c>
      <c r="I38" s="230">
        <f>'Exp Database'!H38</f>
        <v>2.3666999999999998</v>
      </c>
      <c r="J38" s="229">
        <f>'Exp Database'!I38</f>
        <v>0</v>
      </c>
      <c r="K38" s="230">
        <f>'Exp Database'!J38</f>
        <v>2.2693416666666701</v>
      </c>
      <c r="L38" s="302" t="str">
        <f>'Exp Database'!K38</f>
        <v>ARVs</v>
      </c>
      <c r="M38" s="288" t="str">
        <f>'Exp Database'!L38</f>
        <v>2.3.1</v>
      </c>
      <c r="N38" s="288">
        <f>IF(OR('Exp Database'!M38=Lists!$G$2,'Exp Database'!M38=Lists!$G$3,'Exp Database'!M38=0),0,IF($F38=Lists!$G$2,('Exp Database'!M38/'Exp with units conversion'!$H38)*'Exp with units conversion'!$G38,'Exp Database'!M38*'Exp with units conversion'!$G38))</f>
        <v>0</v>
      </c>
      <c r="O38" s="288">
        <f>IF(OR('Exp Database'!N38=Lists!$G$2,'Exp Database'!N38=Lists!$G$3,'Exp Database'!N38=0),0,IF($F38=Lists!$G$2,('Exp Database'!N38/'Exp with units conversion'!$H38)*'Exp with units conversion'!$G38,'Exp Database'!N38*'Exp with units conversion'!$G38))</f>
        <v>0</v>
      </c>
      <c r="P38" s="288">
        <f>IF(OR('Exp Database'!O38=Lists!$G$2,'Exp Database'!O38=Lists!$G$3,'Exp Database'!O38=0),0,IF($F38=Lists!$G$2,('Exp Database'!O38/'Exp with units conversion'!$H38)*'Exp with units conversion'!$G38,'Exp Database'!O38*'Exp with units conversion'!$G38))</f>
        <v>0</v>
      </c>
      <c r="Q38" s="288">
        <f>IF(OR('Exp Database'!P38=Lists!$G$2,'Exp Database'!P38=Lists!$G$3,'Exp Database'!P38=0),0,IF($F38=Lists!$G$2,('Exp Database'!P38/'Exp with units conversion'!$H38)*'Exp with units conversion'!$G38,'Exp Database'!P38*'Exp with units conversion'!$G38))</f>
        <v>0</v>
      </c>
      <c r="R38" s="288">
        <f>IF(OR('Exp Database'!Q38=Lists!$G$2,'Exp Database'!Q38=Lists!$G$3,'Exp Database'!Q38=0),0,IF($F38=Lists!$G$2,('Exp Database'!Q38/'Exp with units conversion'!$H38)*'Exp with units conversion'!$G38,'Exp Database'!Q38*'Exp with units conversion'!$G38))</f>
        <v>0</v>
      </c>
      <c r="S38" s="288">
        <f>IF(OR('Exp Database'!R38=Lists!$G$2,'Exp Database'!R38=Lists!$G$3,'Exp Database'!R38=0),0,IF($F38=Lists!$G$2,('Exp Database'!R38/'Exp with units conversion'!$H38)*'Exp with units conversion'!$G38,'Exp Database'!R38*'Exp with units conversion'!$G38))</f>
        <v>0</v>
      </c>
      <c r="T38" s="288">
        <f>IF(OR('Exp Database'!S38=Lists!$G$2,'Exp Database'!S38=Lists!$G$3,'Exp Database'!S38=0),0,IF($F38=Lists!$G$2,('Exp Database'!S38/'Exp with units conversion'!$H38)*'Exp with units conversion'!$G38,'Exp Database'!S38*'Exp with units conversion'!$G38))</f>
        <v>0</v>
      </c>
      <c r="U38" s="288">
        <f>IF(OR('Exp Database'!T38=Lists!$G$2,'Exp Database'!T38=Lists!$G$3,'Exp Database'!T38=0),0,IF($F38=Lists!$G$2,('Exp Database'!T38/'Exp with units conversion'!$H38)*'Exp with units conversion'!$G38,'Exp Database'!T38*'Exp with units conversion'!$G38))</f>
        <v>0</v>
      </c>
      <c r="V38" s="288">
        <f>IF(OR('Exp Database'!U38=Lists!$G$2,'Exp Database'!U38=Lists!$G$3,'Exp Database'!U38=0),0,IF($F38=Lists!$G$2,('Exp Database'!U38/'Exp with units conversion'!$H38)*'Exp with units conversion'!$G38,'Exp Database'!U38*'Exp with units conversion'!$G38))</f>
        <v>0</v>
      </c>
      <c r="W38" s="288">
        <f>IF(OR('Exp Database'!V38=Lists!$G$2,'Exp Database'!V38=Lists!$G$3,'Exp Database'!V38=0),0,IF($F38=Lists!$G$2,('Exp Database'!V38/'Exp with units conversion'!$H38)*'Exp with units conversion'!$G38,'Exp Database'!V38*'Exp with units conversion'!$G38))</f>
        <v>0</v>
      </c>
      <c r="X38" s="288">
        <f>IF(OR('Exp Database'!W38=Lists!$G$2,'Exp Database'!W38=Lists!$G$3,'Exp Database'!W38=0),0,IF($F38=Lists!$G$2,('Exp Database'!W38/'Exp with units conversion'!$H38)*'Exp with units conversion'!$G38,'Exp Database'!W38*'Exp with units conversion'!$G38))</f>
        <v>0</v>
      </c>
      <c r="Y38" s="288">
        <f>IF(OR('Exp Database'!X38=Lists!$G$2,'Exp Database'!X38=Lists!$G$3,'Exp Database'!X38=0),0,IF($F38=Lists!$G$2,('Exp Database'!X38/'Exp with units conversion'!$H38)*'Exp with units conversion'!$G38,'Exp Database'!X38*'Exp with units conversion'!$G38))</f>
        <v>0</v>
      </c>
      <c r="Z38" s="288">
        <f>IF(OR('Exp Database'!Y38=Lists!$G$2,'Exp Database'!Y38=Lists!$G$3,'Exp Database'!Y38=0),0,IF($F38=Lists!$G$2,('Exp Database'!Y38/'Exp with units conversion'!$H38)*'Exp with units conversion'!$G38,'Exp Database'!Y38*'Exp with units conversion'!$G38))</f>
        <v>0</v>
      </c>
      <c r="AA38" s="288">
        <f>IF(OR('Exp Database'!Z38=Lists!$G$2,'Exp Database'!Z38=Lists!$G$3,'Exp Database'!Z38=0),0,IF($F38=Lists!$G$2,('Exp Database'!Z38/'Exp with units conversion'!$H38)*'Exp with units conversion'!$G38,'Exp Database'!Z38*'Exp with units conversion'!$G38))</f>
        <v>0</v>
      </c>
      <c r="AB38" s="288">
        <f>IF(OR('Exp Database'!AA38=Lists!$G$2,'Exp Database'!AA38=Lists!$G$3,'Exp Database'!AA38=0),0,IF($F38=Lists!$G$2,('Exp Database'!AA38/'Exp with units conversion'!$H38)*'Exp with units conversion'!$G38,'Exp Database'!AA38*'Exp with units conversion'!$G38))</f>
        <v>0</v>
      </c>
      <c r="AC38" s="288">
        <f>IF(OR('Exp Database'!AB38=Lists!$G$2,'Exp Database'!AB38=Lists!$G$3,'Exp Database'!AB38=0),0,IF($F38=Lists!$G$2,('Exp Database'!AB38/'Exp with units conversion'!$H38)*'Exp with units conversion'!$G38,'Exp Database'!AB38*'Exp with units conversion'!$G38))</f>
        <v>0</v>
      </c>
      <c r="AD38" s="288">
        <f>IF(OR('Exp Database'!AC38=Lists!$G$2,'Exp Database'!AC38=Lists!$G$3,'Exp Database'!AC38=0),0,IF($F38=Lists!$G$2,('Exp Database'!AC38/'Exp with units conversion'!$H38)*'Exp with units conversion'!$G38,'Exp Database'!AC38*'Exp with units conversion'!$G38))</f>
        <v>0</v>
      </c>
      <c r="AE38" s="288">
        <f>IF(OR('Exp Database'!AD38=Lists!$G$2,'Exp Database'!AD38=Lists!$G$3,'Exp Database'!AD38=0),0,IF($F38=Lists!$G$2,('Exp Database'!AD38/'Exp with units conversion'!$H38)*'Exp with units conversion'!$G38,'Exp Database'!AD38*'Exp with units conversion'!$G38))</f>
        <v>0</v>
      </c>
      <c r="AG38">
        <f t="shared" si="1"/>
        <v>1</v>
      </c>
      <c r="AH38" s="288">
        <f t="shared" si="2"/>
        <v>1</v>
      </c>
      <c r="AI38" s="288">
        <f t="shared" si="3"/>
        <v>1</v>
      </c>
      <c r="AJ38" s="288">
        <f t="shared" si="4"/>
        <v>1</v>
      </c>
    </row>
    <row r="39" spans="2:36" ht="30.75" thickBot="1">
      <c r="B39" t="str">
        <f t="shared" si="0"/>
        <v>Georgia2016</v>
      </c>
      <c r="C39" s="229" t="str">
        <f>'Exp Database'!C39</f>
        <v>Georgia</v>
      </c>
      <c r="D39" s="229">
        <f>'Exp Database'!D39</f>
        <v>2016</v>
      </c>
      <c r="E39" s="229" t="str">
        <f>'Exp Database'!E39</f>
        <v>Calendar Year</v>
      </c>
      <c r="F39" s="229" t="str">
        <f>'Exp Database'!F39</f>
        <v>Local Currency</v>
      </c>
      <c r="G39" s="229">
        <f>IF('Exp Database'!G39="Units ( x 1)",1,IF('Exp Database'!G39="Thousands (x 1,000)",1000,IF('Exp Database'!G39="Millions (x 1,000,000)",1000000,)))</f>
        <v>1</v>
      </c>
      <c r="H39" s="230">
        <f>IF('Exp Database'!H39&gt;0,'Exp Database'!H39,'Exp Database'!J39)</f>
        <v>2.3666999999999998</v>
      </c>
      <c r="I39" s="230">
        <f>'Exp Database'!H39</f>
        <v>2.3666999999999998</v>
      </c>
      <c r="J39" s="229">
        <f>'Exp Database'!I39</f>
        <v>0</v>
      </c>
      <c r="K39" s="230">
        <f>'Exp Database'!J39</f>
        <v>2.2693416666666701</v>
      </c>
      <c r="L39" s="302" t="str">
        <f>'Exp Database'!K39</f>
        <v>Other direct and indirect costs</v>
      </c>
      <c r="M39" s="288" t="str">
        <f>'Exp Database'!L39</f>
        <v>2.3.2</v>
      </c>
      <c r="N39" s="288">
        <f>IF(OR('Exp Database'!M39=Lists!$G$2,'Exp Database'!M39=Lists!$G$3,'Exp Database'!M39=0),0,IF($F39=Lists!$G$2,('Exp Database'!M39/'Exp with units conversion'!$H39)*'Exp with units conversion'!$G39,'Exp Database'!M39*'Exp with units conversion'!$G39))</f>
        <v>0</v>
      </c>
      <c r="O39" s="288">
        <f>IF(OR('Exp Database'!N39=Lists!$G$2,'Exp Database'!N39=Lists!$G$3,'Exp Database'!N39=0),0,IF($F39=Lists!$G$2,('Exp Database'!N39/'Exp with units conversion'!$H39)*'Exp with units conversion'!$G39,'Exp Database'!N39*'Exp with units conversion'!$G39))</f>
        <v>0</v>
      </c>
      <c r="P39" s="288">
        <f>IF(OR('Exp Database'!O39=Lists!$G$2,'Exp Database'!O39=Lists!$G$3,'Exp Database'!O39=0),0,IF($F39=Lists!$G$2,('Exp Database'!O39/'Exp with units conversion'!$H39)*'Exp with units conversion'!$G39,'Exp Database'!O39*'Exp with units conversion'!$G39))</f>
        <v>0</v>
      </c>
      <c r="Q39" s="288">
        <f>IF(OR('Exp Database'!P39=Lists!$G$2,'Exp Database'!P39=Lists!$G$3,'Exp Database'!P39=0),0,IF($F39=Lists!$G$2,('Exp Database'!P39/'Exp with units conversion'!$H39)*'Exp with units conversion'!$G39,'Exp Database'!P39*'Exp with units conversion'!$G39))</f>
        <v>0</v>
      </c>
      <c r="R39" s="288">
        <f>IF(OR('Exp Database'!Q39=Lists!$G$2,'Exp Database'!Q39=Lists!$G$3,'Exp Database'!Q39=0),0,IF($F39=Lists!$G$2,('Exp Database'!Q39/'Exp with units conversion'!$H39)*'Exp with units conversion'!$G39,'Exp Database'!Q39*'Exp with units conversion'!$G39))</f>
        <v>0</v>
      </c>
      <c r="S39" s="288">
        <f>IF(OR('Exp Database'!R39=Lists!$G$2,'Exp Database'!R39=Lists!$G$3,'Exp Database'!R39=0),0,IF($F39=Lists!$G$2,('Exp Database'!R39/'Exp with units conversion'!$H39)*'Exp with units conversion'!$G39,'Exp Database'!R39*'Exp with units conversion'!$G39))</f>
        <v>0</v>
      </c>
      <c r="T39" s="288">
        <f>IF(OR('Exp Database'!S39=Lists!$G$2,'Exp Database'!S39=Lists!$G$3,'Exp Database'!S39=0),0,IF($F39=Lists!$G$2,('Exp Database'!S39/'Exp with units conversion'!$H39)*'Exp with units conversion'!$G39,'Exp Database'!S39*'Exp with units conversion'!$G39))</f>
        <v>0</v>
      </c>
      <c r="U39" s="288">
        <f>IF(OR('Exp Database'!T39=Lists!$G$2,'Exp Database'!T39=Lists!$G$3,'Exp Database'!T39=0),0,IF($F39=Lists!$G$2,('Exp Database'!T39/'Exp with units conversion'!$H39)*'Exp with units conversion'!$G39,'Exp Database'!T39*'Exp with units conversion'!$G39))</f>
        <v>0</v>
      </c>
      <c r="V39" s="288">
        <f>IF(OR('Exp Database'!U39=Lists!$G$2,'Exp Database'!U39=Lists!$G$3,'Exp Database'!U39=0),0,IF($F39=Lists!$G$2,('Exp Database'!U39/'Exp with units conversion'!$H39)*'Exp with units conversion'!$G39,'Exp Database'!U39*'Exp with units conversion'!$G39))</f>
        <v>0</v>
      </c>
      <c r="W39" s="288">
        <f>IF(OR('Exp Database'!V39=Lists!$G$2,'Exp Database'!V39=Lists!$G$3,'Exp Database'!V39=0),0,IF($F39=Lists!$G$2,('Exp Database'!V39/'Exp with units conversion'!$H39)*'Exp with units conversion'!$G39,'Exp Database'!V39*'Exp with units conversion'!$G39))</f>
        <v>0</v>
      </c>
      <c r="X39" s="288">
        <f>IF(OR('Exp Database'!W39=Lists!$G$2,'Exp Database'!W39=Lists!$G$3,'Exp Database'!W39=0),0,IF($F39=Lists!$G$2,('Exp Database'!W39/'Exp with units conversion'!$H39)*'Exp with units conversion'!$G39,'Exp Database'!W39*'Exp with units conversion'!$G39))</f>
        <v>0</v>
      </c>
      <c r="Y39" s="288">
        <f>IF(OR('Exp Database'!X39=Lists!$G$2,'Exp Database'!X39=Lists!$G$3,'Exp Database'!X39=0),0,IF($F39=Lists!$G$2,('Exp Database'!X39/'Exp with units conversion'!$H39)*'Exp with units conversion'!$G39,'Exp Database'!X39*'Exp with units conversion'!$G39))</f>
        <v>0</v>
      </c>
      <c r="Z39" s="288">
        <f>IF(OR('Exp Database'!Y39=Lists!$G$2,'Exp Database'!Y39=Lists!$G$3,'Exp Database'!Y39=0),0,IF($F39=Lists!$G$2,('Exp Database'!Y39/'Exp with units conversion'!$H39)*'Exp with units conversion'!$G39,'Exp Database'!Y39*'Exp with units conversion'!$G39))</f>
        <v>0</v>
      </c>
      <c r="AA39" s="288">
        <f>IF(OR('Exp Database'!Z39=Lists!$G$2,'Exp Database'!Z39=Lists!$G$3,'Exp Database'!Z39=0),0,IF($F39=Lists!$G$2,('Exp Database'!Z39/'Exp with units conversion'!$H39)*'Exp with units conversion'!$G39,'Exp Database'!Z39*'Exp with units conversion'!$G39))</f>
        <v>0</v>
      </c>
      <c r="AB39" s="288">
        <f>IF(OR('Exp Database'!AA39=Lists!$G$2,'Exp Database'!AA39=Lists!$G$3,'Exp Database'!AA39=0),0,IF($F39=Lists!$G$2,('Exp Database'!AA39/'Exp with units conversion'!$H39)*'Exp with units conversion'!$G39,'Exp Database'!AA39*'Exp with units conversion'!$G39))</f>
        <v>0</v>
      </c>
      <c r="AC39" s="288">
        <f>IF(OR('Exp Database'!AB39=Lists!$G$2,'Exp Database'!AB39=Lists!$G$3,'Exp Database'!AB39=0),0,IF($F39=Lists!$G$2,('Exp Database'!AB39/'Exp with units conversion'!$H39)*'Exp with units conversion'!$G39,'Exp Database'!AB39*'Exp with units conversion'!$G39))</f>
        <v>0</v>
      </c>
      <c r="AD39" s="288">
        <f>IF(OR('Exp Database'!AC39=Lists!$G$2,'Exp Database'!AC39=Lists!$G$3,'Exp Database'!AC39=0),0,IF($F39=Lists!$G$2,('Exp Database'!AC39/'Exp with units conversion'!$H39)*'Exp with units conversion'!$G39,'Exp Database'!AC39*'Exp with units conversion'!$G39))</f>
        <v>0</v>
      </c>
      <c r="AE39" s="288">
        <f>IF(OR('Exp Database'!AD39=Lists!$G$2,'Exp Database'!AD39=Lists!$G$3,'Exp Database'!AD39=0),0,IF($F39=Lists!$G$2,('Exp Database'!AD39/'Exp with units conversion'!$H39)*'Exp with units conversion'!$G39,'Exp Database'!AD39*'Exp with units conversion'!$G39))</f>
        <v>0</v>
      </c>
      <c r="AG39">
        <f t="shared" si="1"/>
        <v>1</v>
      </c>
      <c r="AH39" s="288">
        <f t="shared" si="2"/>
        <v>1</v>
      </c>
      <c r="AI39" s="288">
        <f t="shared" si="3"/>
        <v>1</v>
      </c>
      <c r="AJ39" s="288">
        <f t="shared" si="4"/>
        <v>1</v>
      </c>
    </row>
    <row r="40" spans="2:36" ht="30.75" thickBot="1">
      <c r="B40" t="str">
        <f t="shared" si="0"/>
        <v>Georgia2016</v>
      </c>
      <c r="C40" s="229" t="str">
        <f>'Exp Database'!C40</f>
        <v>Georgia</v>
      </c>
      <c r="D40" s="229">
        <f>'Exp Database'!D40</f>
        <v>2016</v>
      </c>
      <c r="E40" s="229" t="str">
        <f>'Exp Database'!E40</f>
        <v>Calendar Year</v>
      </c>
      <c r="F40" s="229" t="str">
        <f>'Exp Database'!F40</f>
        <v>Local Currency</v>
      </c>
      <c r="G40" s="229">
        <f>IF('Exp Database'!G40="Units ( x 1)",1,IF('Exp Database'!G40="Thousands (x 1,000)",1000,IF('Exp Database'!G40="Millions (x 1,000,000)",1000000,)))</f>
        <v>1</v>
      </c>
      <c r="H40" s="230">
        <f>IF('Exp Database'!H40&gt;0,'Exp Database'!H40,'Exp Database'!J40)</f>
        <v>2.3666999999999998</v>
      </c>
      <c r="I40" s="230">
        <f>'Exp Database'!H40</f>
        <v>2.3666999999999998</v>
      </c>
      <c r="J40" s="229">
        <f>'Exp Database'!I40</f>
        <v>0</v>
      </c>
      <c r="K40" s="230">
        <f>'Exp Database'!J40</f>
        <v>2.2693416666666701</v>
      </c>
      <c r="L40" s="302" t="str">
        <f>'Exp Database'!K40</f>
        <v>Not disaggregated by type of cost</v>
      </c>
      <c r="M40" s="288" t="str">
        <f>'Exp Database'!L40</f>
        <v>2.3.3</v>
      </c>
      <c r="N40" s="288">
        <f>IF(OR('Exp Database'!M40=Lists!$G$2,'Exp Database'!M40=Lists!$G$3,'Exp Database'!M40=0),0,IF($F40=Lists!$G$2,('Exp Database'!M40/'Exp with units conversion'!$H40)*'Exp with units conversion'!$G40,'Exp Database'!M40*'Exp with units conversion'!$G40))</f>
        <v>0</v>
      </c>
      <c r="O40" s="288">
        <f>IF(OR('Exp Database'!N40=Lists!$G$2,'Exp Database'!N40=Lists!$G$3,'Exp Database'!N40=0),0,IF($F40=Lists!$G$2,('Exp Database'!N40/'Exp with units conversion'!$H40)*'Exp with units conversion'!$G40,'Exp Database'!N40*'Exp with units conversion'!$G40))</f>
        <v>0</v>
      </c>
      <c r="P40" s="288">
        <f>IF(OR('Exp Database'!O40=Lists!$G$2,'Exp Database'!O40=Lists!$G$3,'Exp Database'!O40=0),0,IF($F40=Lists!$G$2,('Exp Database'!O40/'Exp with units conversion'!$H40)*'Exp with units conversion'!$G40,'Exp Database'!O40*'Exp with units conversion'!$G40))</f>
        <v>0</v>
      </c>
      <c r="Q40" s="288">
        <f>IF(OR('Exp Database'!P40=Lists!$G$2,'Exp Database'!P40=Lists!$G$3,'Exp Database'!P40=0),0,IF($F40=Lists!$G$2,('Exp Database'!P40/'Exp with units conversion'!$H40)*'Exp with units conversion'!$G40,'Exp Database'!P40*'Exp with units conversion'!$G40))</f>
        <v>0</v>
      </c>
      <c r="R40" s="288">
        <f>IF(OR('Exp Database'!Q40=Lists!$G$2,'Exp Database'!Q40=Lists!$G$3,'Exp Database'!Q40=0),0,IF($F40=Lists!$G$2,('Exp Database'!Q40/'Exp with units conversion'!$H40)*'Exp with units conversion'!$G40,'Exp Database'!Q40*'Exp with units conversion'!$G40))</f>
        <v>0</v>
      </c>
      <c r="S40" s="288">
        <f>IF(OR('Exp Database'!R40=Lists!$G$2,'Exp Database'!R40=Lists!$G$3,'Exp Database'!R40=0),0,IF($F40=Lists!$G$2,('Exp Database'!R40/'Exp with units conversion'!$H40)*'Exp with units conversion'!$G40,'Exp Database'!R40*'Exp with units conversion'!$G40))</f>
        <v>0</v>
      </c>
      <c r="T40" s="288">
        <f>IF(OR('Exp Database'!S40=Lists!$G$2,'Exp Database'!S40=Lists!$G$3,'Exp Database'!S40=0),0,IF($F40=Lists!$G$2,('Exp Database'!S40/'Exp with units conversion'!$H40)*'Exp with units conversion'!$G40,'Exp Database'!S40*'Exp with units conversion'!$G40))</f>
        <v>0</v>
      </c>
      <c r="U40" s="288">
        <f>IF(OR('Exp Database'!T40=Lists!$G$2,'Exp Database'!T40=Lists!$G$3,'Exp Database'!T40=0),0,IF($F40=Lists!$G$2,('Exp Database'!T40/'Exp with units conversion'!$H40)*'Exp with units conversion'!$G40,'Exp Database'!T40*'Exp with units conversion'!$G40))</f>
        <v>0</v>
      </c>
      <c r="V40" s="288">
        <f>IF(OR('Exp Database'!U40=Lists!$G$2,'Exp Database'!U40=Lists!$G$3,'Exp Database'!U40=0),0,IF($F40=Lists!$G$2,('Exp Database'!U40/'Exp with units conversion'!$H40)*'Exp with units conversion'!$G40,'Exp Database'!U40*'Exp with units conversion'!$G40))</f>
        <v>0</v>
      </c>
      <c r="W40" s="288">
        <f>IF(OR('Exp Database'!V40=Lists!$G$2,'Exp Database'!V40=Lists!$G$3,'Exp Database'!V40=0),0,IF($F40=Lists!$G$2,('Exp Database'!V40/'Exp with units conversion'!$H40)*'Exp with units conversion'!$G40,'Exp Database'!V40*'Exp with units conversion'!$G40))</f>
        <v>0</v>
      </c>
      <c r="X40" s="288">
        <f>IF(OR('Exp Database'!W40=Lists!$G$2,'Exp Database'!W40=Lists!$G$3,'Exp Database'!W40=0),0,IF($F40=Lists!$G$2,('Exp Database'!W40/'Exp with units conversion'!$H40)*'Exp with units conversion'!$G40,'Exp Database'!W40*'Exp with units conversion'!$G40))</f>
        <v>0</v>
      </c>
      <c r="Y40" s="288">
        <f>IF(OR('Exp Database'!X40=Lists!$G$2,'Exp Database'!X40=Lists!$G$3,'Exp Database'!X40=0),0,IF($F40=Lists!$G$2,('Exp Database'!X40/'Exp with units conversion'!$H40)*'Exp with units conversion'!$G40,'Exp Database'!X40*'Exp with units conversion'!$G40))</f>
        <v>0</v>
      </c>
      <c r="Z40" s="288">
        <f>IF(OR('Exp Database'!Y40=Lists!$G$2,'Exp Database'!Y40=Lists!$G$3,'Exp Database'!Y40=0),0,IF($F40=Lists!$G$2,('Exp Database'!Y40/'Exp with units conversion'!$H40)*'Exp with units conversion'!$G40,'Exp Database'!Y40*'Exp with units conversion'!$G40))</f>
        <v>0</v>
      </c>
      <c r="AA40" s="288">
        <f>IF(OR('Exp Database'!Z40=Lists!$G$2,'Exp Database'!Z40=Lists!$G$3,'Exp Database'!Z40=0),0,IF($F40=Lists!$G$2,('Exp Database'!Z40/'Exp with units conversion'!$H40)*'Exp with units conversion'!$G40,'Exp Database'!Z40*'Exp with units conversion'!$G40))</f>
        <v>0</v>
      </c>
      <c r="AB40" s="288">
        <f>IF(OR('Exp Database'!AA40=Lists!$G$2,'Exp Database'!AA40=Lists!$G$3,'Exp Database'!AA40=0),0,IF($F40=Lists!$G$2,('Exp Database'!AA40/'Exp with units conversion'!$H40)*'Exp with units conversion'!$G40,'Exp Database'!AA40*'Exp with units conversion'!$G40))</f>
        <v>0</v>
      </c>
      <c r="AC40" s="288">
        <f>IF(OR('Exp Database'!AB40=Lists!$G$2,'Exp Database'!AB40=Lists!$G$3,'Exp Database'!AB40=0),0,IF($F40=Lists!$G$2,('Exp Database'!AB40/'Exp with units conversion'!$H40)*'Exp with units conversion'!$G40,'Exp Database'!AB40*'Exp with units conversion'!$G40))</f>
        <v>0</v>
      </c>
      <c r="AD40" s="288">
        <f>IF(OR('Exp Database'!AC40=Lists!$G$2,'Exp Database'!AC40=Lists!$G$3,'Exp Database'!AC40=0),0,IF($F40=Lists!$G$2,('Exp Database'!AC40/'Exp with units conversion'!$H40)*'Exp with units conversion'!$G40,'Exp Database'!AC40*'Exp with units conversion'!$G40))</f>
        <v>0</v>
      </c>
      <c r="AE40" s="288">
        <f>IF(OR('Exp Database'!AD40=Lists!$G$2,'Exp Database'!AD40=Lists!$G$3,'Exp Database'!AD40=0),0,IF($F40=Lists!$G$2,('Exp Database'!AD40/'Exp with units conversion'!$H40)*'Exp with units conversion'!$G40,'Exp Database'!AD40*'Exp with units conversion'!$G40))</f>
        <v>0</v>
      </c>
      <c r="AG40">
        <f t="shared" si="1"/>
        <v>1</v>
      </c>
      <c r="AH40" s="288">
        <f t="shared" si="2"/>
        <v>1</v>
      </c>
      <c r="AI40" s="288">
        <f t="shared" si="3"/>
        <v>1</v>
      </c>
      <c r="AJ40" s="288">
        <f t="shared" si="4"/>
        <v>1</v>
      </c>
    </row>
    <row r="41" spans="2:36" ht="45.75" thickBot="1">
      <c r="B41" t="str">
        <f t="shared" si="0"/>
        <v>Georgia2016</v>
      </c>
      <c r="C41" s="229" t="str">
        <f>'Exp Database'!C41</f>
        <v>Georgia</v>
      </c>
      <c r="D41" s="229">
        <f>'Exp Database'!D41</f>
        <v>2016</v>
      </c>
      <c r="E41" s="229" t="str">
        <f>'Exp Database'!E41</f>
        <v>Calendar Year</v>
      </c>
      <c r="F41" s="229" t="str">
        <f>'Exp Database'!F41</f>
        <v>Local Currency</v>
      </c>
      <c r="G41" s="229">
        <f>IF('Exp Database'!G41="Units ( x 1)",1,IF('Exp Database'!G41="Thousands (x 1,000)",1000,IF('Exp Database'!G41="Millions (x 1,000,000)",1000000,)))</f>
        <v>1</v>
      </c>
      <c r="H41" s="230">
        <f>IF('Exp Database'!H41&gt;0,'Exp Database'!H41,'Exp Database'!J41)</f>
        <v>2.3666999999999998</v>
      </c>
      <c r="I41" s="230">
        <f>'Exp Database'!H41</f>
        <v>2.3666999999999998</v>
      </c>
      <c r="J41" s="229">
        <f>'Exp Database'!I41</f>
        <v>0</v>
      </c>
      <c r="K41" s="230">
        <f>'Exp Database'!J41</f>
        <v>2.2693416666666701</v>
      </c>
      <c r="L41" s="302" t="str">
        <f>'Exp Database'!K41</f>
        <v>Non ARV related component of PMTCT</v>
      </c>
      <c r="M41" s="288">
        <f>'Exp Database'!L41</f>
        <v>2.4</v>
      </c>
      <c r="N41" s="288">
        <f>IF(OR('Exp Database'!M41=Lists!$G$2,'Exp Database'!M41=Lists!$G$3,'Exp Database'!M41=0),0,IF($F41=Lists!$G$2,('Exp Database'!M41/'Exp with units conversion'!$H41)*'Exp with units conversion'!$G41,'Exp Database'!M41*'Exp with units conversion'!$G41))</f>
        <v>0</v>
      </c>
      <c r="O41" s="288">
        <f>IF(OR('Exp Database'!N41=Lists!$G$2,'Exp Database'!N41=Lists!$G$3,'Exp Database'!N41=0),0,IF($F41=Lists!$G$2,('Exp Database'!N41/'Exp with units conversion'!$H41)*'Exp with units conversion'!$G41,'Exp Database'!N41*'Exp with units conversion'!$G41))</f>
        <v>0</v>
      </c>
      <c r="P41" s="288">
        <f>IF(OR('Exp Database'!O41=Lists!$G$2,'Exp Database'!O41=Lists!$G$3,'Exp Database'!O41=0),0,IF($F41=Lists!$G$2,('Exp Database'!O41/'Exp with units conversion'!$H41)*'Exp with units conversion'!$G41,'Exp Database'!O41*'Exp with units conversion'!$G41))</f>
        <v>0</v>
      </c>
      <c r="Q41" s="288">
        <f>IF(OR('Exp Database'!P41=Lists!$G$2,'Exp Database'!P41=Lists!$G$3,'Exp Database'!P41=0),0,IF($F41=Lists!$G$2,('Exp Database'!P41/'Exp with units conversion'!$H41)*'Exp with units conversion'!$G41,'Exp Database'!P41*'Exp with units conversion'!$G41))</f>
        <v>0</v>
      </c>
      <c r="R41" s="288">
        <f>IF(OR('Exp Database'!Q41=Lists!$G$2,'Exp Database'!Q41=Lists!$G$3,'Exp Database'!Q41=0),0,IF($F41=Lists!$G$2,('Exp Database'!Q41/'Exp with units conversion'!$H41)*'Exp with units conversion'!$G41,'Exp Database'!Q41*'Exp with units conversion'!$G41))</f>
        <v>0</v>
      </c>
      <c r="S41" s="288">
        <f>IF(OR('Exp Database'!R41=Lists!$G$2,'Exp Database'!R41=Lists!$G$3,'Exp Database'!R41=0),0,IF($F41=Lists!$G$2,('Exp Database'!R41/'Exp with units conversion'!$H41)*'Exp with units conversion'!$G41,'Exp Database'!R41*'Exp with units conversion'!$G41))</f>
        <v>0</v>
      </c>
      <c r="T41" s="288">
        <f>IF(OR('Exp Database'!S41=Lists!$G$2,'Exp Database'!S41=Lists!$G$3,'Exp Database'!S41=0),0,IF($F41=Lists!$G$2,('Exp Database'!S41/'Exp with units conversion'!$H41)*'Exp with units conversion'!$G41,'Exp Database'!S41*'Exp with units conversion'!$G41))</f>
        <v>0</v>
      </c>
      <c r="U41" s="288">
        <f>IF(OR('Exp Database'!T41=Lists!$G$2,'Exp Database'!T41=Lists!$G$3,'Exp Database'!T41=0),0,IF($F41=Lists!$G$2,('Exp Database'!T41/'Exp with units conversion'!$H41)*'Exp with units conversion'!$G41,'Exp Database'!T41*'Exp with units conversion'!$G41))</f>
        <v>0</v>
      </c>
      <c r="V41" s="288">
        <f>IF(OR('Exp Database'!U41=Lists!$G$2,'Exp Database'!U41=Lists!$G$3,'Exp Database'!U41=0),0,IF($F41=Lists!$G$2,('Exp Database'!U41/'Exp with units conversion'!$H41)*'Exp with units conversion'!$G41,'Exp Database'!U41*'Exp with units conversion'!$G41))</f>
        <v>0</v>
      </c>
      <c r="W41" s="288">
        <f>IF(OR('Exp Database'!V41=Lists!$G$2,'Exp Database'!V41=Lists!$G$3,'Exp Database'!V41=0),0,IF($F41=Lists!$G$2,('Exp Database'!V41/'Exp with units conversion'!$H41)*'Exp with units conversion'!$G41,'Exp Database'!V41*'Exp with units conversion'!$G41))</f>
        <v>0</v>
      </c>
      <c r="X41" s="288">
        <f>IF(OR('Exp Database'!W41=Lists!$G$2,'Exp Database'!W41=Lists!$G$3,'Exp Database'!W41=0),0,IF($F41=Lists!$G$2,('Exp Database'!W41/'Exp with units conversion'!$H41)*'Exp with units conversion'!$G41,'Exp Database'!W41*'Exp with units conversion'!$G41))</f>
        <v>0</v>
      </c>
      <c r="Y41" s="288">
        <f>IF(OR('Exp Database'!X41=Lists!$G$2,'Exp Database'!X41=Lists!$G$3,'Exp Database'!X41=0),0,IF($F41=Lists!$G$2,('Exp Database'!X41/'Exp with units conversion'!$H41)*'Exp with units conversion'!$G41,'Exp Database'!X41*'Exp with units conversion'!$G41))</f>
        <v>0</v>
      </c>
      <c r="Z41" s="288">
        <f>IF(OR('Exp Database'!Y41=Lists!$G$2,'Exp Database'!Y41=Lists!$G$3,'Exp Database'!Y41=0),0,IF($F41=Lists!$G$2,('Exp Database'!Y41/'Exp with units conversion'!$H41)*'Exp with units conversion'!$G41,'Exp Database'!Y41*'Exp with units conversion'!$G41))</f>
        <v>0</v>
      </c>
      <c r="AA41" s="288">
        <f>IF(OR('Exp Database'!Z41=Lists!$G$2,'Exp Database'!Z41=Lists!$G$3,'Exp Database'!Z41=0),0,IF($F41=Lists!$G$2,('Exp Database'!Z41/'Exp with units conversion'!$H41)*'Exp with units conversion'!$G41,'Exp Database'!Z41*'Exp with units conversion'!$G41))</f>
        <v>0</v>
      </c>
      <c r="AB41" s="288">
        <f>IF(OR('Exp Database'!AA41=Lists!$G$2,'Exp Database'!AA41=Lists!$G$3,'Exp Database'!AA41=0),0,IF($F41=Lists!$G$2,('Exp Database'!AA41/'Exp with units conversion'!$H41)*'Exp with units conversion'!$G41,'Exp Database'!AA41*'Exp with units conversion'!$G41))</f>
        <v>0</v>
      </c>
      <c r="AC41" s="288">
        <f>IF(OR('Exp Database'!AB41=Lists!$G$2,'Exp Database'!AB41=Lists!$G$3,'Exp Database'!AB41=0),0,IF($F41=Lists!$G$2,('Exp Database'!AB41/'Exp with units conversion'!$H41)*'Exp with units conversion'!$G41,'Exp Database'!AB41*'Exp with units conversion'!$G41))</f>
        <v>0</v>
      </c>
      <c r="AD41" s="288">
        <f>IF(OR('Exp Database'!AC41=Lists!$G$2,'Exp Database'!AC41=Lists!$G$3,'Exp Database'!AC41=0),0,IF($F41=Lists!$G$2,('Exp Database'!AC41/'Exp with units conversion'!$H41)*'Exp with units conversion'!$G41,'Exp Database'!AC41*'Exp with units conversion'!$G41))</f>
        <v>0</v>
      </c>
      <c r="AE41" s="288">
        <f>IF(OR('Exp Database'!AD41=Lists!$G$2,'Exp Database'!AD41=Lists!$G$3,'Exp Database'!AD41=0),0,IF($F41=Lists!$G$2,('Exp Database'!AD41/'Exp with units conversion'!$H41)*'Exp with units conversion'!$G41,'Exp Database'!AD41*'Exp with units conversion'!$G41))</f>
        <v>0</v>
      </c>
      <c r="AG41">
        <f t="shared" si="1"/>
        <v>1</v>
      </c>
      <c r="AH41" s="288">
        <f t="shared" si="2"/>
        <v>1</v>
      </c>
      <c r="AI41" s="288">
        <f t="shared" si="3"/>
        <v>1</v>
      </c>
      <c r="AJ41" s="288">
        <f t="shared" si="4"/>
        <v>1</v>
      </c>
    </row>
    <row r="42" spans="2:36" ht="15.75" thickBot="1">
      <c r="B42" t="str">
        <f t="shared" si="0"/>
        <v>Georgia2016</v>
      </c>
      <c r="C42" s="229" t="str">
        <f>'Exp Database'!C42</f>
        <v>Georgia</v>
      </c>
      <c r="D42" s="229">
        <f>'Exp Database'!D42</f>
        <v>2016</v>
      </c>
      <c r="E42" s="229" t="str">
        <f>'Exp Database'!E42</f>
        <v>Calendar Year</v>
      </c>
      <c r="F42" s="229" t="str">
        <f>'Exp Database'!F42</f>
        <v>Local Currency</v>
      </c>
      <c r="G42" s="229">
        <f>IF('Exp Database'!G42="Units ( x 1)",1,IF('Exp Database'!G42="Thousands (x 1,000)",1000,IF('Exp Database'!G42="Millions (x 1,000,000)",1000000,)))</f>
        <v>1</v>
      </c>
      <c r="H42" s="230">
        <f>IF('Exp Database'!H42&gt;0,'Exp Database'!H42,'Exp Database'!J42)</f>
        <v>2.3666999999999998</v>
      </c>
      <c r="I42" s="230">
        <f>'Exp Database'!H42</f>
        <v>2.3666999999999998</v>
      </c>
      <c r="J42" s="229">
        <f>'Exp Database'!I42</f>
        <v>0</v>
      </c>
      <c r="K42" s="230">
        <f>'Exp Database'!J42</f>
        <v>2.2693416666666701</v>
      </c>
      <c r="L42" s="302">
        <f>'Exp Database'!K42</f>
        <v>0</v>
      </c>
      <c r="M42" s="288">
        <f>'Exp Database'!L42</f>
        <v>0</v>
      </c>
      <c r="N42" s="288">
        <f>IF(OR('Exp Database'!M42=Lists!$G$2,'Exp Database'!M42=Lists!$G$3,'Exp Database'!M42=0),0,IF($F42=Lists!$G$2,('Exp Database'!M42/'Exp with units conversion'!$H42)*'Exp with units conversion'!$G42,'Exp Database'!M42*'Exp with units conversion'!$G42))</f>
        <v>0</v>
      </c>
      <c r="O42" s="288">
        <f>IF(OR('Exp Database'!N42=Lists!$G$2,'Exp Database'!N42=Lists!$G$3,'Exp Database'!N42=0),0,IF($F42=Lists!$G$2,('Exp Database'!N42/'Exp with units conversion'!$H42)*'Exp with units conversion'!$G42,'Exp Database'!N42*'Exp with units conversion'!$G42))</f>
        <v>0</v>
      </c>
      <c r="P42" s="288">
        <f>IF(OR('Exp Database'!O42=Lists!$G$2,'Exp Database'!O42=Lists!$G$3,'Exp Database'!O42=0),0,IF($F42=Lists!$G$2,('Exp Database'!O42/'Exp with units conversion'!$H42)*'Exp with units conversion'!$G42,'Exp Database'!O42*'Exp with units conversion'!$G42))</f>
        <v>0</v>
      </c>
      <c r="Q42" s="288">
        <f>IF(OR('Exp Database'!P42=Lists!$G$2,'Exp Database'!P42=Lists!$G$3,'Exp Database'!P42=0),0,IF($F42=Lists!$G$2,('Exp Database'!P42/'Exp with units conversion'!$H42)*'Exp with units conversion'!$G42,'Exp Database'!P42*'Exp with units conversion'!$G42))</f>
        <v>0</v>
      </c>
      <c r="R42" s="288">
        <f>IF(OR('Exp Database'!Q42=Lists!$G$2,'Exp Database'!Q42=Lists!$G$3,'Exp Database'!Q42=0),0,IF($F42=Lists!$G$2,('Exp Database'!Q42/'Exp with units conversion'!$H42)*'Exp with units conversion'!$G42,'Exp Database'!Q42*'Exp with units conversion'!$G42))</f>
        <v>0</v>
      </c>
      <c r="S42" s="288">
        <f>IF(OR('Exp Database'!R42=Lists!$G$2,'Exp Database'!R42=Lists!$G$3,'Exp Database'!R42=0),0,IF($F42=Lists!$G$2,('Exp Database'!R42/'Exp with units conversion'!$H42)*'Exp with units conversion'!$G42,'Exp Database'!R42*'Exp with units conversion'!$G42))</f>
        <v>0</v>
      </c>
      <c r="T42" s="288">
        <f>IF(OR('Exp Database'!S42=Lists!$G$2,'Exp Database'!S42=Lists!$G$3,'Exp Database'!S42=0),0,IF($F42=Lists!$G$2,('Exp Database'!S42/'Exp with units conversion'!$H42)*'Exp with units conversion'!$G42,'Exp Database'!S42*'Exp with units conversion'!$G42))</f>
        <v>0</v>
      </c>
      <c r="U42" s="288">
        <f>IF(OR('Exp Database'!T42=Lists!$G$2,'Exp Database'!T42=Lists!$G$3,'Exp Database'!T42=0),0,IF($F42=Lists!$G$2,('Exp Database'!T42/'Exp with units conversion'!$H42)*'Exp with units conversion'!$G42,'Exp Database'!T42*'Exp with units conversion'!$G42))</f>
        <v>0</v>
      </c>
      <c r="V42" s="288">
        <f>IF(OR('Exp Database'!U42=Lists!$G$2,'Exp Database'!U42=Lists!$G$3,'Exp Database'!U42=0),0,IF($F42=Lists!$G$2,('Exp Database'!U42/'Exp with units conversion'!$H42)*'Exp with units conversion'!$G42,'Exp Database'!U42*'Exp with units conversion'!$G42))</f>
        <v>0</v>
      </c>
      <c r="W42" s="288">
        <f>IF(OR('Exp Database'!V42=Lists!$G$2,'Exp Database'!V42=Lists!$G$3,'Exp Database'!V42=0),0,IF($F42=Lists!$G$2,('Exp Database'!V42/'Exp with units conversion'!$H42)*'Exp with units conversion'!$G42,'Exp Database'!V42*'Exp with units conversion'!$G42))</f>
        <v>0</v>
      </c>
      <c r="X42" s="288">
        <f>IF(OR('Exp Database'!W42=Lists!$G$2,'Exp Database'!W42=Lists!$G$3,'Exp Database'!W42=0),0,IF($F42=Lists!$G$2,('Exp Database'!W42/'Exp with units conversion'!$H42)*'Exp with units conversion'!$G42,'Exp Database'!W42*'Exp with units conversion'!$G42))</f>
        <v>0</v>
      </c>
      <c r="Y42" s="288">
        <f>IF(OR('Exp Database'!X42=Lists!$G$2,'Exp Database'!X42=Lists!$G$3,'Exp Database'!X42=0),0,IF($F42=Lists!$G$2,('Exp Database'!X42/'Exp with units conversion'!$H42)*'Exp with units conversion'!$G42,'Exp Database'!X42*'Exp with units conversion'!$G42))</f>
        <v>0</v>
      </c>
      <c r="Z42" s="288">
        <f>IF(OR('Exp Database'!Y42=Lists!$G$2,'Exp Database'!Y42=Lists!$G$3,'Exp Database'!Y42=0),0,IF($F42=Lists!$G$2,('Exp Database'!Y42/'Exp with units conversion'!$H42)*'Exp with units conversion'!$G42,'Exp Database'!Y42*'Exp with units conversion'!$G42))</f>
        <v>0</v>
      </c>
      <c r="AA42" s="288">
        <f>IF(OR('Exp Database'!Z42=Lists!$G$2,'Exp Database'!Z42=Lists!$G$3,'Exp Database'!Z42=0),0,IF($F42=Lists!$G$2,('Exp Database'!Z42/'Exp with units conversion'!$H42)*'Exp with units conversion'!$G42,'Exp Database'!Z42*'Exp with units conversion'!$G42))</f>
        <v>0</v>
      </c>
      <c r="AB42" s="288">
        <f>IF(OR('Exp Database'!AA42=Lists!$G$2,'Exp Database'!AA42=Lists!$G$3,'Exp Database'!AA42=0),0,IF($F42=Lists!$G$2,('Exp Database'!AA42/'Exp with units conversion'!$H42)*'Exp with units conversion'!$G42,'Exp Database'!AA42*'Exp with units conversion'!$G42))</f>
        <v>0</v>
      </c>
      <c r="AC42" s="288">
        <f>IF(OR('Exp Database'!AB42=Lists!$G$2,'Exp Database'!AB42=Lists!$G$3,'Exp Database'!AB42=0),0,IF($F42=Lists!$G$2,('Exp Database'!AB42/'Exp with units conversion'!$H42)*'Exp with units conversion'!$G42,'Exp Database'!AB42*'Exp with units conversion'!$G42))</f>
        <v>0</v>
      </c>
      <c r="AD42" s="288">
        <f>IF(OR('Exp Database'!AC42=Lists!$G$2,'Exp Database'!AC42=Lists!$G$3,'Exp Database'!AC42=0),0,IF($F42=Lists!$G$2,('Exp Database'!AC42/'Exp with units conversion'!$H42)*'Exp with units conversion'!$G42,'Exp Database'!AC42*'Exp with units conversion'!$G42))</f>
        <v>0</v>
      </c>
      <c r="AE42" s="288">
        <f>IF(OR('Exp Database'!AD42=Lists!$G$2,'Exp Database'!AD42=Lists!$G$3,'Exp Database'!AD42=0),0,IF($F42=Lists!$G$2,('Exp Database'!AD42/'Exp with units conversion'!$H42)*'Exp with units conversion'!$G42,'Exp Database'!AD42*'Exp with units conversion'!$G42))</f>
        <v>0</v>
      </c>
      <c r="AG42">
        <f t="shared" si="1"/>
        <v>1</v>
      </c>
      <c r="AH42" s="288">
        <f t="shared" si="2"/>
        <v>1</v>
      </c>
      <c r="AI42" s="288">
        <f t="shared" si="3"/>
        <v>1</v>
      </c>
      <c r="AJ42" s="288">
        <f t="shared" si="4"/>
        <v>1</v>
      </c>
    </row>
    <row r="43" spans="2:36" ht="30.75" thickBot="1">
      <c r="B43" t="str">
        <f t="shared" si="0"/>
        <v>Georgia2016</v>
      </c>
      <c r="C43" s="229" t="str">
        <f>'Exp Database'!C43</f>
        <v>Georgia</v>
      </c>
      <c r="D43" s="229">
        <f>'Exp Database'!D43</f>
        <v>2016</v>
      </c>
      <c r="E43" s="229" t="str">
        <f>'Exp Database'!E43</f>
        <v>Calendar Year</v>
      </c>
      <c r="F43" s="229" t="str">
        <f>'Exp Database'!F43</f>
        <v>Local Currency</v>
      </c>
      <c r="G43" s="229">
        <f>IF('Exp Database'!G43="Units ( x 1)",1,IF('Exp Database'!G43="Thousands (x 1,000)",1000,IF('Exp Database'!G43="Millions (x 1,000,000)",1000000,)))</f>
        <v>1</v>
      </c>
      <c r="H43" s="230">
        <f>IF('Exp Database'!H43&gt;0,'Exp Database'!H43,'Exp Database'!J43)</f>
        <v>2.3666999999999998</v>
      </c>
      <c r="I43" s="230">
        <f>'Exp Database'!H43</f>
        <v>2.3666999999999998</v>
      </c>
      <c r="J43" s="229">
        <f>'Exp Database'!I43</f>
        <v>0</v>
      </c>
      <c r="K43" s="230">
        <f>'Exp Database'!J43</f>
        <v>2.2693416666666701</v>
      </c>
      <c r="L43" s="302" t="str">
        <f>'Exp Database'!K43</f>
        <v>Prevention (sub-total)</v>
      </c>
      <c r="M43" s="288">
        <f>'Exp Database'!L43</f>
        <v>3</v>
      </c>
      <c r="N43" s="288">
        <f>IF(OR('Exp Database'!M43=Lists!$G$2,'Exp Database'!M43=Lists!$G$3,'Exp Database'!M43=0),0,IF($F43=Lists!$G$2,('Exp Database'!M43/'Exp with units conversion'!$H43)*'Exp with units conversion'!$G43,'Exp Database'!M43*'Exp with units conversion'!$G43))</f>
        <v>7081369.417332151</v>
      </c>
      <c r="O43" s="288">
        <f>IF(OR('Exp Database'!N43=Lists!$G$2,'Exp Database'!N43=Lists!$G$3,'Exp Database'!N43=0),0,IF($F43=Lists!$G$2,('Exp Database'!N43/'Exp with units conversion'!$H43)*'Exp with units conversion'!$G43,'Exp Database'!N43*'Exp with units conversion'!$G43))</f>
        <v>133659.10339290998</v>
      </c>
      <c r="P43" s="288">
        <f>IF(OR('Exp Database'!O43=Lists!$G$2,'Exp Database'!O43=Lists!$G$3,'Exp Database'!O43=0),0,IF($F43=Lists!$G$2,('Exp Database'!O43/'Exp with units conversion'!$H43)*'Exp with units conversion'!$G43,'Exp Database'!O43*'Exp with units conversion'!$G43))</f>
        <v>0</v>
      </c>
      <c r="Q43" s="288">
        <f>IF(OR('Exp Database'!P43=Lists!$G$2,'Exp Database'!P43=Lists!$G$3,'Exp Database'!P43=0),0,IF($F43=Lists!$G$2,('Exp Database'!P43/'Exp with units conversion'!$H43)*'Exp with units conversion'!$G43,'Exp Database'!P43*'Exp with units conversion'!$G43))</f>
        <v>0</v>
      </c>
      <c r="R43" s="288">
        <f>IF(OR('Exp Database'!Q43=Lists!$G$2,'Exp Database'!Q43=Lists!$G$3,'Exp Database'!Q43=0),0,IF($F43=Lists!$G$2,('Exp Database'!Q43/'Exp with units conversion'!$H43)*'Exp with units conversion'!$G43,'Exp Database'!Q43*'Exp with units conversion'!$G43))</f>
        <v>7215028.5207250612</v>
      </c>
      <c r="S43" s="288">
        <f>IF(OR('Exp Database'!R43=Lists!$G$2,'Exp Database'!R43=Lists!$G$3,'Exp Database'!R43=0),0,IF($F43=Lists!$G$2,('Exp Database'!R43/'Exp with units conversion'!$H43)*'Exp with units conversion'!$G43,'Exp Database'!R43*'Exp with units conversion'!$G43))</f>
        <v>0</v>
      </c>
      <c r="T43" s="288">
        <f>IF(OR('Exp Database'!S43=Lists!$G$2,'Exp Database'!S43=Lists!$G$3,'Exp Database'!S43=0),0,IF($F43=Lists!$G$2,('Exp Database'!S43/'Exp with units conversion'!$H43)*'Exp with units conversion'!$G43,'Exp Database'!S43*'Exp with units conversion'!$G43))</f>
        <v>522390.67055393592</v>
      </c>
      <c r="U43" s="288">
        <f>IF(OR('Exp Database'!T43=Lists!$G$2,'Exp Database'!T43=Lists!$G$3,'Exp Database'!T43=0),0,IF($F43=Lists!$G$2,('Exp Database'!T43/'Exp with units conversion'!$H43)*'Exp with units conversion'!$G43,'Exp Database'!T43*'Exp with units conversion'!$G43))</f>
        <v>0</v>
      </c>
      <c r="V43" s="288">
        <f>IF(OR('Exp Database'!U43=Lists!$G$2,'Exp Database'!U43=Lists!$G$3,'Exp Database'!U43=0),0,IF($F43=Lists!$G$2,('Exp Database'!U43/'Exp with units conversion'!$H43)*'Exp with units conversion'!$G43,'Exp Database'!U43*'Exp with units conversion'!$G43))</f>
        <v>0</v>
      </c>
      <c r="W43" s="288">
        <f>IF(OR('Exp Database'!V43=Lists!$G$2,'Exp Database'!V43=Lists!$G$3,'Exp Database'!V43=0),0,IF($F43=Lists!$G$2,('Exp Database'!V43/'Exp with units conversion'!$H43)*'Exp with units conversion'!$G43,'Exp Database'!V43*'Exp with units conversion'!$G43))</f>
        <v>522390.67055393592</v>
      </c>
      <c r="X43" s="288">
        <f>IF(OR('Exp Database'!W43=Lists!$G$2,'Exp Database'!W43=Lists!$G$3,'Exp Database'!W43=0),0,IF($F43=Lists!$G$2,('Exp Database'!W43/'Exp with units conversion'!$H43)*'Exp with units conversion'!$G43,'Exp Database'!W43*'Exp with units conversion'!$G43))</f>
        <v>0</v>
      </c>
      <c r="Y43" s="288">
        <f>IF(OR('Exp Database'!X43=Lists!$G$2,'Exp Database'!X43=Lists!$G$3,'Exp Database'!X43=0),0,IF($F43=Lists!$G$2,('Exp Database'!X43/'Exp with units conversion'!$H43)*'Exp with units conversion'!$G43,'Exp Database'!X43*'Exp with units conversion'!$G43))</f>
        <v>0</v>
      </c>
      <c r="Z43" s="288">
        <f>IF(OR('Exp Database'!Y43=Lists!$G$2,'Exp Database'!Y43=Lists!$G$3,'Exp Database'!Y43=0),0,IF($F43=Lists!$G$2,('Exp Database'!Y43/'Exp with units conversion'!$H43)*'Exp with units conversion'!$G43,'Exp Database'!Y43*'Exp with units conversion'!$G43))</f>
        <v>2921895.0437317789</v>
      </c>
      <c r="AA43" s="288">
        <f>IF(OR('Exp Database'!Z43=Lists!$G$2,'Exp Database'!Z43=Lists!$G$3,'Exp Database'!Z43=0),0,IF($F43=Lists!$G$2,('Exp Database'!Z43/'Exp with units conversion'!$H43)*'Exp with units conversion'!$G43,'Exp Database'!Z43*'Exp with units conversion'!$G43))</f>
        <v>0</v>
      </c>
      <c r="AB43" s="288">
        <f>IF(OR('Exp Database'!AA43=Lists!$G$2,'Exp Database'!AA43=Lists!$G$3,'Exp Database'!AA43=0),0,IF($F43=Lists!$G$2,('Exp Database'!AA43/'Exp with units conversion'!$H43)*'Exp with units conversion'!$G43,'Exp Database'!AA43*'Exp with units conversion'!$G43))</f>
        <v>6337.9389022689829</v>
      </c>
      <c r="AC43" s="288">
        <f>IF(OR('Exp Database'!AB43=Lists!$G$2,'Exp Database'!AB43=Lists!$G$3,'Exp Database'!AB43=0),0,IF($F43=Lists!$G$2,('Exp Database'!AB43/'Exp with units conversion'!$H43)*'Exp with units conversion'!$G43,'Exp Database'!AB43*'Exp with units conversion'!$G43))</f>
        <v>44665.568090590277</v>
      </c>
      <c r="AD43" s="288">
        <f>IF(OR('Exp Database'!AC43=Lists!$G$2,'Exp Database'!AC43=Lists!$G$3,'Exp Database'!AC43=0),0,IF($F43=Lists!$G$2,('Exp Database'!AC43/'Exp with units conversion'!$H43)*'Exp with units conversion'!$G43,'Exp Database'!AC43*'Exp with units conversion'!$G43))</f>
        <v>2972898.5507246377</v>
      </c>
      <c r="AE43" s="288">
        <f>IF(OR('Exp Database'!AD43=Lists!$G$2,'Exp Database'!AD43=Lists!$G$3,'Exp Database'!AD43=0),0,IF($F43=Lists!$G$2,('Exp Database'!AD43/'Exp with units conversion'!$H43)*'Exp with units conversion'!$G43,'Exp Database'!AD43*'Exp with units conversion'!$G43))</f>
        <v>10710317.742003635</v>
      </c>
      <c r="AG43">
        <f t="shared" si="1"/>
        <v>1</v>
      </c>
      <c r="AH43" s="288">
        <f t="shared" si="2"/>
        <v>1</v>
      </c>
      <c r="AI43" s="288">
        <f t="shared" si="3"/>
        <v>1</v>
      </c>
      <c r="AJ43" s="288">
        <f t="shared" si="4"/>
        <v>1</v>
      </c>
    </row>
    <row r="44" spans="2:36" ht="45.75" thickBot="1">
      <c r="B44" t="str">
        <f t="shared" si="0"/>
        <v>Georgia2016</v>
      </c>
      <c r="C44" s="229" t="str">
        <f>'Exp Database'!C44</f>
        <v>Georgia</v>
      </c>
      <c r="D44" s="229">
        <f>'Exp Database'!D44</f>
        <v>2016</v>
      </c>
      <c r="E44" s="229" t="str">
        <f>'Exp Database'!E44</f>
        <v>Calendar Year</v>
      </c>
      <c r="F44" s="229" t="str">
        <f>'Exp Database'!F44</f>
        <v>Local Currency</v>
      </c>
      <c r="G44" s="229">
        <f>IF('Exp Database'!G44="Units ( x 1)",1,IF('Exp Database'!G44="Thousands (x 1,000)",1000,IF('Exp Database'!G44="Millions (x 1,000,000)",1000000,)))</f>
        <v>1</v>
      </c>
      <c r="H44" s="230">
        <f>IF('Exp Database'!H44&gt;0,'Exp Database'!H44,'Exp Database'!J44)</f>
        <v>2.3666999999999998</v>
      </c>
      <c r="I44" s="230">
        <f>'Exp Database'!H44</f>
        <v>2.3666999999999998</v>
      </c>
      <c r="J44" s="229">
        <f>'Exp Database'!I44</f>
        <v>0</v>
      </c>
      <c r="K44" s="230">
        <f>'Exp Database'!J44</f>
        <v>2.2693416666666701</v>
      </c>
      <c r="L44" s="302" t="str">
        <f>'Exp Database'!K44</f>
        <v>Social and behavior change (SBC) programmes</v>
      </c>
      <c r="M44" s="288">
        <f>'Exp Database'!L44</f>
        <v>3.1</v>
      </c>
      <c r="N44" s="288">
        <f>IF(OR('Exp Database'!M44=Lists!$G$2,'Exp Database'!M44=Lists!$G$3,'Exp Database'!M44=0),0,IF($F44=Lists!$G$2,('Exp Database'!M44/'Exp with units conversion'!$H44)*'Exp with units conversion'!$G44,'Exp Database'!M44*'Exp with units conversion'!$G44))</f>
        <v>0</v>
      </c>
      <c r="O44" s="288">
        <f>IF(OR('Exp Database'!N44=Lists!$G$2,'Exp Database'!N44=Lists!$G$3,'Exp Database'!N44=0),0,IF($F44=Lists!$G$2,('Exp Database'!N44/'Exp with units conversion'!$H44)*'Exp with units conversion'!$G44,'Exp Database'!N44*'Exp with units conversion'!$G44))</f>
        <v>0</v>
      </c>
      <c r="P44" s="288">
        <f>IF(OR('Exp Database'!O44=Lists!$G$2,'Exp Database'!O44=Lists!$G$3,'Exp Database'!O44=0),0,IF($F44=Lists!$G$2,('Exp Database'!O44/'Exp with units conversion'!$H44)*'Exp with units conversion'!$G44,'Exp Database'!O44*'Exp with units conversion'!$G44))</f>
        <v>0</v>
      </c>
      <c r="Q44" s="288">
        <f>IF(OR('Exp Database'!P44=Lists!$G$2,'Exp Database'!P44=Lists!$G$3,'Exp Database'!P44=0),0,IF($F44=Lists!$G$2,('Exp Database'!P44/'Exp with units conversion'!$H44)*'Exp with units conversion'!$G44,'Exp Database'!P44*'Exp with units conversion'!$G44))</f>
        <v>0</v>
      </c>
      <c r="R44" s="288">
        <f>IF(OR('Exp Database'!Q44=Lists!$G$2,'Exp Database'!Q44=Lists!$G$3,'Exp Database'!Q44=0),0,IF($F44=Lists!$G$2,('Exp Database'!Q44/'Exp with units conversion'!$H44)*'Exp with units conversion'!$G44,'Exp Database'!Q44*'Exp with units conversion'!$G44))</f>
        <v>0</v>
      </c>
      <c r="S44" s="288">
        <f>IF(OR('Exp Database'!R44=Lists!$G$2,'Exp Database'!R44=Lists!$G$3,'Exp Database'!R44=0),0,IF($F44=Lists!$G$2,('Exp Database'!R44/'Exp with units conversion'!$H44)*'Exp with units conversion'!$G44,'Exp Database'!R44*'Exp with units conversion'!$G44))</f>
        <v>0</v>
      </c>
      <c r="T44" s="288">
        <f>IF(OR('Exp Database'!S44=Lists!$G$2,'Exp Database'!S44=Lists!$G$3,'Exp Database'!S44=0),0,IF($F44=Lists!$G$2,('Exp Database'!S44/'Exp with units conversion'!$H44)*'Exp with units conversion'!$G44,'Exp Database'!S44*'Exp with units conversion'!$G44))</f>
        <v>0</v>
      </c>
      <c r="U44" s="288">
        <f>IF(OR('Exp Database'!T44=Lists!$G$2,'Exp Database'!T44=Lists!$G$3,'Exp Database'!T44=0),0,IF($F44=Lists!$G$2,('Exp Database'!T44/'Exp with units conversion'!$H44)*'Exp with units conversion'!$G44,'Exp Database'!T44*'Exp with units conversion'!$G44))</f>
        <v>0</v>
      </c>
      <c r="V44" s="288">
        <f>IF(OR('Exp Database'!U44=Lists!$G$2,'Exp Database'!U44=Lists!$G$3,'Exp Database'!U44=0),0,IF($F44=Lists!$G$2,('Exp Database'!U44/'Exp with units conversion'!$H44)*'Exp with units conversion'!$G44,'Exp Database'!U44*'Exp with units conversion'!$G44))</f>
        <v>0</v>
      </c>
      <c r="W44" s="288">
        <f>IF(OR('Exp Database'!V44=Lists!$G$2,'Exp Database'!V44=Lists!$G$3,'Exp Database'!V44=0),0,IF($F44=Lists!$G$2,('Exp Database'!V44/'Exp with units conversion'!$H44)*'Exp with units conversion'!$G44,'Exp Database'!V44*'Exp with units conversion'!$G44))</f>
        <v>0</v>
      </c>
      <c r="X44" s="288">
        <f>IF(OR('Exp Database'!W44=Lists!$G$2,'Exp Database'!W44=Lists!$G$3,'Exp Database'!W44=0),0,IF($F44=Lists!$G$2,('Exp Database'!W44/'Exp with units conversion'!$H44)*'Exp with units conversion'!$G44,'Exp Database'!W44*'Exp with units conversion'!$G44))</f>
        <v>0</v>
      </c>
      <c r="Y44" s="288">
        <f>IF(OR('Exp Database'!X44=Lists!$G$2,'Exp Database'!X44=Lists!$G$3,'Exp Database'!X44=0),0,IF($F44=Lists!$G$2,('Exp Database'!X44/'Exp with units conversion'!$H44)*'Exp with units conversion'!$G44,'Exp Database'!X44*'Exp with units conversion'!$G44))</f>
        <v>0</v>
      </c>
      <c r="Z44" s="288">
        <f>IF(OR('Exp Database'!Y44=Lists!$G$2,'Exp Database'!Y44=Lists!$G$3,'Exp Database'!Y44=0),0,IF($F44=Lists!$G$2,('Exp Database'!Y44/'Exp with units conversion'!$H44)*'Exp with units conversion'!$G44,'Exp Database'!Y44*'Exp with units conversion'!$G44))</f>
        <v>0</v>
      </c>
      <c r="AA44" s="288">
        <f>IF(OR('Exp Database'!Z44=Lists!$G$2,'Exp Database'!Z44=Lists!$G$3,'Exp Database'!Z44=0),0,IF($F44=Lists!$G$2,('Exp Database'!Z44/'Exp with units conversion'!$H44)*'Exp with units conversion'!$G44,'Exp Database'!Z44*'Exp with units conversion'!$G44))</f>
        <v>0</v>
      </c>
      <c r="AB44" s="288">
        <f>IF(OR('Exp Database'!AA44=Lists!$G$2,'Exp Database'!AA44=Lists!$G$3,'Exp Database'!AA44=0),0,IF($F44=Lists!$G$2,('Exp Database'!AA44/'Exp with units conversion'!$H44)*'Exp with units conversion'!$G44,'Exp Database'!AA44*'Exp with units conversion'!$G44))</f>
        <v>0</v>
      </c>
      <c r="AC44" s="288">
        <f>IF(OR('Exp Database'!AB44=Lists!$G$2,'Exp Database'!AB44=Lists!$G$3,'Exp Database'!AB44=0),0,IF($F44=Lists!$G$2,('Exp Database'!AB44/'Exp with units conversion'!$H44)*'Exp with units conversion'!$G44,'Exp Database'!AB44*'Exp with units conversion'!$G44))</f>
        <v>12430.810833650232</v>
      </c>
      <c r="AD44" s="288">
        <f>IF(OR('Exp Database'!AC44=Lists!$G$2,'Exp Database'!AC44=Lists!$G$3,'Exp Database'!AC44=0),0,IF($F44=Lists!$G$2,('Exp Database'!AC44/'Exp with units conversion'!$H44)*'Exp with units conversion'!$G44,'Exp Database'!AC44*'Exp with units conversion'!$G44))</f>
        <v>12430.810833650232</v>
      </c>
      <c r="AE44" s="288">
        <f>IF(OR('Exp Database'!AD44=Lists!$G$2,'Exp Database'!AD44=Lists!$G$3,'Exp Database'!AD44=0),0,IF($F44=Lists!$G$2,('Exp Database'!AD44/'Exp with units conversion'!$H44)*'Exp with units conversion'!$G44,'Exp Database'!AD44*'Exp with units conversion'!$G44))</f>
        <v>12430.810833650232</v>
      </c>
      <c r="AG44">
        <f t="shared" si="1"/>
        <v>1</v>
      </c>
      <c r="AH44" s="288">
        <f t="shared" si="2"/>
        <v>1</v>
      </c>
      <c r="AI44" s="288">
        <f t="shared" si="3"/>
        <v>1</v>
      </c>
      <c r="AJ44" s="288">
        <f t="shared" si="4"/>
        <v>1</v>
      </c>
    </row>
    <row r="45" spans="2:36" ht="15.75" thickBot="1">
      <c r="B45" t="str">
        <f t="shared" si="0"/>
        <v>Georgia2016</v>
      </c>
      <c r="C45" s="229" t="str">
        <f>'Exp Database'!C45</f>
        <v>Georgia</v>
      </c>
      <c r="D45" s="229">
        <f>'Exp Database'!D45</f>
        <v>2016</v>
      </c>
      <c r="E45" s="229" t="str">
        <f>'Exp Database'!E45</f>
        <v>Calendar Year</v>
      </c>
      <c r="F45" s="229" t="str">
        <f>'Exp Database'!F45</f>
        <v>Local Currency</v>
      </c>
      <c r="G45" s="229">
        <f>IF('Exp Database'!G45="Units ( x 1)",1,IF('Exp Database'!G45="Thousands (x 1,000)",1000,IF('Exp Database'!G45="Millions (x 1,000,000)",1000000,)))</f>
        <v>1</v>
      </c>
      <c r="H45" s="230">
        <f>IF('Exp Database'!H45&gt;0,'Exp Database'!H45,'Exp Database'!J45)</f>
        <v>2.3666999999999998</v>
      </c>
      <c r="I45" s="230">
        <f>'Exp Database'!H45</f>
        <v>2.3666999999999998</v>
      </c>
      <c r="J45" s="229">
        <f>'Exp Database'!I45</f>
        <v>0</v>
      </c>
      <c r="K45" s="230">
        <f>'Exp Database'!J45</f>
        <v>2.2693416666666701</v>
      </c>
      <c r="L45" s="302" t="str">
        <f>'Exp Database'!K45</f>
        <v>Condoms</v>
      </c>
      <c r="M45" s="288">
        <f>'Exp Database'!L45</f>
        <v>3.2</v>
      </c>
      <c r="N45" s="288">
        <f>IF(OR('Exp Database'!M45=Lists!$G$2,'Exp Database'!M45=Lists!$G$3,'Exp Database'!M45=0),0,IF($F45=Lists!$G$2,('Exp Database'!M45/'Exp with units conversion'!$H45)*'Exp with units conversion'!$G45,'Exp Database'!M45*'Exp with units conversion'!$G45))</f>
        <v>0</v>
      </c>
      <c r="O45" s="288">
        <f>IF(OR('Exp Database'!N45=Lists!$G$2,'Exp Database'!N45=Lists!$G$3,'Exp Database'!N45=0),0,IF($F45=Lists!$G$2,('Exp Database'!N45/'Exp with units conversion'!$H45)*'Exp with units conversion'!$G45,'Exp Database'!N45*'Exp with units conversion'!$G45))</f>
        <v>0</v>
      </c>
      <c r="P45" s="288">
        <f>IF(OR('Exp Database'!O45=Lists!$G$2,'Exp Database'!O45=Lists!$G$3,'Exp Database'!O45=0),0,IF($F45=Lists!$G$2,('Exp Database'!O45/'Exp with units conversion'!$H45)*'Exp with units conversion'!$G45,'Exp Database'!O45*'Exp with units conversion'!$G45))</f>
        <v>0</v>
      </c>
      <c r="Q45" s="288">
        <f>IF(OR('Exp Database'!P45=Lists!$G$2,'Exp Database'!P45=Lists!$G$3,'Exp Database'!P45=0),0,IF($F45=Lists!$G$2,('Exp Database'!P45/'Exp with units conversion'!$H45)*'Exp with units conversion'!$G45,'Exp Database'!P45*'Exp with units conversion'!$G45))</f>
        <v>0</v>
      </c>
      <c r="R45" s="288">
        <f>IF(OR('Exp Database'!Q45=Lists!$G$2,'Exp Database'!Q45=Lists!$G$3,'Exp Database'!Q45=0),0,IF($F45=Lists!$G$2,('Exp Database'!Q45/'Exp with units conversion'!$H45)*'Exp with units conversion'!$G45,'Exp Database'!Q45*'Exp with units conversion'!$G45))</f>
        <v>0</v>
      </c>
      <c r="S45" s="288">
        <f>IF(OR('Exp Database'!R45=Lists!$G$2,'Exp Database'!R45=Lists!$G$3,'Exp Database'!R45=0),0,IF($F45=Lists!$G$2,('Exp Database'!R45/'Exp with units conversion'!$H45)*'Exp with units conversion'!$G45,'Exp Database'!R45*'Exp with units conversion'!$G45))</f>
        <v>0</v>
      </c>
      <c r="T45" s="288">
        <f>IF(OR('Exp Database'!S45=Lists!$G$2,'Exp Database'!S45=Lists!$G$3,'Exp Database'!S45=0),0,IF($F45=Lists!$G$2,('Exp Database'!S45/'Exp with units conversion'!$H45)*'Exp with units conversion'!$G45,'Exp Database'!S45*'Exp with units conversion'!$G45))</f>
        <v>0</v>
      </c>
      <c r="U45" s="288">
        <f>IF(OR('Exp Database'!T45=Lists!$G$2,'Exp Database'!T45=Lists!$G$3,'Exp Database'!T45=0),0,IF($F45=Lists!$G$2,('Exp Database'!T45/'Exp with units conversion'!$H45)*'Exp with units conversion'!$G45,'Exp Database'!T45*'Exp with units conversion'!$G45))</f>
        <v>0</v>
      </c>
      <c r="V45" s="288">
        <f>IF(OR('Exp Database'!U45=Lists!$G$2,'Exp Database'!U45=Lists!$G$3,'Exp Database'!U45=0),0,IF($F45=Lists!$G$2,('Exp Database'!U45/'Exp with units conversion'!$H45)*'Exp with units conversion'!$G45,'Exp Database'!U45*'Exp with units conversion'!$G45))</f>
        <v>0</v>
      </c>
      <c r="W45" s="288">
        <f>IF(OR('Exp Database'!V45=Lists!$G$2,'Exp Database'!V45=Lists!$G$3,'Exp Database'!V45=0),0,IF($F45=Lists!$G$2,('Exp Database'!V45/'Exp with units conversion'!$H45)*'Exp with units conversion'!$G45,'Exp Database'!V45*'Exp with units conversion'!$G45))</f>
        <v>0</v>
      </c>
      <c r="X45" s="288">
        <f>IF(OR('Exp Database'!W45=Lists!$G$2,'Exp Database'!W45=Lists!$G$3,'Exp Database'!W45=0),0,IF($F45=Lists!$G$2,('Exp Database'!W45/'Exp with units conversion'!$H45)*'Exp with units conversion'!$G45,'Exp Database'!W45*'Exp with units conversion'!$G45))</f>
        <v>0</v>
      </c>
      <c r="Y45" s="288">
        <f>IF(OR('Exp Database'!X45=Lists!$G$2,'Exp Database'!X45=Lists!$G$3,'Exp Database'!X45=0),0,IF($F45=Lists!$G$2,('Exp Database'!X45/'Exp with units conversion'!$H45)*'Exp with units conversion'!$G45,'Exp Database'!X45*'Exp with units conversion'!$G45))</f>
        <v>0</v>
      </c>
      <c r="Z45" s="288">
        <f>IF(OR('Exp Database'!Y45=Lists!$G$2,'Exp Database'!Y45=Lists!$G$3,'Exp Database'!Y45=0),0,IF($F45=Lists!$G$2,('Exp Database'!Y45/'Exp with units conversion'!$H45)*'Exp with units conversion'!$G45,'Exp Database'!Y45*'Exp with units conversion'!$G45))</f>
        <v>0</v>
      </c>
      <c r="AA45" s="288">
        <f>IF(OR('Exp Database'!Z45=Lists!$G$2,'Exp Database'!Z45=Lists!$G$3,'Exp Database'!Z45=0),0,IF($F45=Lists!$G$2,('Exp Database'!Z45/'Exp with units conversion'!$H45)*'Exp with units conversion'!$G45,'Exp Database'!Z45*'Exp with units conversion'!$G45))</f>
        <v>0</v>
      </c>
      <c r="AB45" s="288">
        <f>IF(OR('Exp Database'!AA45=Lists!$G$2,'Exp Database'!AA45=Lists!$G$3,'Exp Database'!AA45=0),0,IF($F45=Lists!$G$2,('Exp Database'!AA45/'Exp with units conversion'!$H45)*'Exp with units conversion'!$G45,'Exp Database'!AA45*'Exp with units conversion'!$G45))</f>
        <v>6337.9389022689829</v>
      </c>
      <c r="AC45" s="288">
        <f>IF(OR('Exp Database'!AB45=Lists!$G$2,'Exp Database'!AB45=Lists!$G$3,'Exp Database'!AB45=0),0,IF($F45=Lists!$G$2,('Exp Database'!AB45/'Exp with units conversion'!$H45)*'Exp with units conversion'!$G45,'Exp Database'!AB45*'Exp with units conversion'!$G45))</f>
        <v>0</v>
      </c>
      <c r="AD45" s="288">
        <f>IF(OR('Exp Database'!AC45=Lists!$G$2,'Exp Database'!AC45=Lists!$G$3,'Exp Database'!AC45=0),0,IF($F45=Lists!$G$2,('Exp Database'!AC45/'Exp with units conversion'!$H45)*'Exp with units conversion'!$G45,'Exp Database'!AC45*'Exp with units conversion'!$G45))</f>
        <v>6337.9389022689829</v>
      </c>
      <c r="AE45" s="288">
        <f>IF(OR('Exp Database'!AD45=Lists!$G$2,'Exp Database'!AD45=Lists!$G$3,'Exp Database'!AD45=0),0,IF($F45=Lists!$G$2,('Exp Database'!AD45/'Exp with units conversion'!$H45)*'Exp with units conversion'!$G45,'Exp Database'!AD45*'Exp with units conversion'!$G45))</f>
        <v>6337.9389022689829</v>
      </c>
      <c r="AG45">
        <f t="shared" si="1"/>
        <v>1</v>
      </c>
      <c r="AH45" s="288">
        <f t="shared" si="2"/>
        <v>1</v>
      </c>
      <c r="AI45" s="288">
        <f t="shared" si="3"/>
        <v>1</v>
      </c>
      <c r="AJ45" s="288">
        <f t="shared" si="4"/>
        <v>1</v>
      </c>
    </row>
    <row r="46" spans="2:36" ht="30.75" thickBot="1">
      <c r="B46" t="str">
        <f t="shared" si="0"/>
        <v>Georgia2016</v>
      </c>
      <c r="C46" s="229" t="str">
        <f>'Exp Database'!C46</f>
        <v>Georgia</v>
      </c>
      <c r="D46" s="229">
        <f>'Exp Database'!D46</f>
        <v>2016</v>
      </c>
      <c r="E46" s="229" t="str">
        <f>'Exp Database'!E46</f>
        <v>Calendar Year</v>
      </c>
      <c r="F46" s="229" t="str">
        <f>'Exp Database'!F46</f>
        <v>Local Currency</v>
      </c>
      <c r="G46" s="229">
        <f>IF('Exp Database'!G46="Units ( x 1)",1,IF('Exp Database'!G46="Thousands (x 1,000)",1000,IF('Exp Database'!G46="Millions (x 1,000,000)",1000000,)))</f>
        <v>1</v>
      </c>
      <c r="H46" s="230">
        <f>IF('Exp Database'!H46&gt;0,'Exp Database'!H46,'Exp Database'!J46)</f>
        <v>2.3666999999999998</v>
      </c>
      <c r="I46" s="230">
        <f>'Exp Database'!H46</f>
        <v>2.3666999999999998</v>
      </c>
      <c r="J46" s="229">
        <f>'Exp Database'!I46</f>
        <v>0</v>
      </c>
      <c r="K46" s="230">
        <f>'Exp Database'!J46</f>
        <v>2.2693416666666701</v>
      </c>
      <c r="L46" s="302" t="str">
        <f>'Exp Database'!K46</f>
        <v>Condoms (commodities)</v>
      </c>
      <c r="M46" s="288" t="str">
        <f>'Exp Database'!L46</f>
        <v>3.2.1</v>
      </c>
      <c r="N46" s="288">
        <f>IF(OR('Exp Database'!M46=Lists!$G$2,'Exp Database'!M46=Lists!$G$3,'Exp Database'!M46=0),0,IF($F46=Lists!$G$2,('Exp Database'!M46/'Exp with units conversion'!$H46)*'Exp with units conversion'!$G46,'Exp Database'!M46*'Exp with units conversion'!$G46))</f>
        <v>0</v>
      </c>
      <c r="O46" s="288">
        <f>IF(OR('Exp Database'!N46=Lists!$G$2,'Exp Database'!N46=Lists!$G$3,'Exp Database'!N46=0),0,IF($F46=Lists!$G$2,('Exp Database'!N46/'Exp with units conversion'!$H46)*'Exp with units conversion'!$G46,'Exp Database'!N46*'Exp with units conversion'!$G46))</f>
        <v>0</v>
      </c>
      <c r="P46" s="288">
        <f>IF(OR('Exp Database'!O46=Lists!$G$2,'Exp Database'!O46=Lists!$G$3,'Exp Database'!O46=0),0,IF($F46=Lists!$G$2,('Exp Database'!O46/'Exp with units conversion'!$H46)*'Exp with units conversion'!$G46,'Exp Database'!O46*'Exp with units conversion'!$G46))</f>
        <v>0</v>
      </c>
      <c r="Q46" s="288">
        <f>IF(OR('Exp Database'!P46=Lists!$G$2,'Exp Database'!P46=Lists!$G$3,'Exp Database'!P46=0),0,IF($F46=Lists!$G$2,('Exp Database'!P46/'Exp with units conversion'!$H46)*'Exp with units conversion'!$G46,'Exp Database'!P46*'Exp with units conversion'!$G46))</f>
        <v>0</v>
      </c>
      <c r="R46" s="288">
        <f>IF(OR('Exp Database'!Q46=Lists!$G$2,'Exp Database'!Q46=Lists!$G$3,'Exp Database'!Q46=0),0,IF($F46=Lists!$G$2,('Exp Database'!Q46/'Exp with units conversion'!$H46)*'Exp with units conversion'!$G46,'Exp Database'!Q46*'Exp with units conversion'!$G46))</f>
        <v>0</v>
      </c>
      <c r="S46" s="288">
        <f>IF(OR('Exp Database'!R46=Lists!$G$2,'Exp Database'!R46=Lists!$G$3,'Exp Database'!R46=0),0,IF($F46=Lists!$G$2,('Exp Database'!R46/'Exp with units conversion'!$H46)*'Exp with units conversion'!$G46,'Exp Database'!R46*'Exp with units conversion'!$G46))</f>
        <v>0</v>
      </c>
      <c r="T46" s="288">
        <f>IF(OR('Exp Database'!S46=Lists!$G$2,'Exp Database'!S46=Lists!$G$3,'Exp Database'!S46=0),0,IF($F46=Lists!$G$2,('Exp Database'!S46/'Exp with units conversion'!$H46)*'Exp with units conversion'!$G46,'Exp Database'!S46*'Exp with units conversion'!$G46))</f>
        <v>0</v>
      </c>
      <c r="U46" s="288">
        <f>IF(OR('Exp Database'!T46=Lists!$G$2,'Exp Database'!T46=Lists!$G$3,'Exp Database'!T46=0),0,IF($F46=Lists!$G$2,('Exp Database'!T46/'Exp with units conversion'!$H46)*'Exp with units conversion'!$G46,'Exp Database'!T46*'Exp with units conversion'!$G46))</f>
        <v>0</v>
      </c>
      <c r="V46" s="288">
        <f>IF(OR('Exp Database'!U46=Lists!$G$2,'Exp Database'!U46=Lists!$G$3,'Exp Database'!U46=0),0,IF($F46=Lists!$G$2,('Exp Database'!U46/'Exp with units conversion'!$H46)*'Exp with units conversion'!$G46,'Exp Database'!U46*'Exp with units conversion'!$G46))</f>
        <v>0</v>
      </c>
      <c r="W46" s="288">
        <f>IF(OR('Exp Database'!V46=Lists!$G$2,'Exp Database'!V46=Lists!$G$3,'Exp Database'!V46=0),0,IF($F46=Lists!$G$2,('Exp Database'!V46/'Exp with units conversion'!$H46)*'Exp with units conversion'!$G46,'Exp Database'!V46*'Exp with units conversion'!$G46))</f>
        <v>0</v>
      </c>
      <c r="X46" s="288">
        <f>IF(OR('Exp Database'!W46=Lists!$G$2,'Exp Database'!W46=Lists!$G$3,'Exp Database'!W46=0),0,IF($F46=Lists!$G$2,('Exp Database'!W46/'Exp with units conversion'!$H46)*'Exp with units conversion'!$G46,'Exp Database'!W46*'Exp with units conversion'!$G46))</f>
        <v>0</v>
      </c>
      <c r="Y46" s="288">
        <f>IF(OR('Exp Database'!X46=Lists!$G$2,'Exp Database'!X46=Lists!$G$3,'Exp Database'!X46=0),0,IF($F46=Lists!$G$2,('Exp Database'!X46/'Exp with units conversion'!$H46)*'Exp with units conversion'!$G46,'Exp Database'!X46*'Exp with units conversion'!$G46))</f>
        <v>0</v>
      </c>
      <c r="Z46" s="288">
        <f>IF(OR('Exp Database'!Y46=Lists!$G$2,'Exp Database'!Y46=Lists!$G$3,'Exp Database'!Y46=0),0,IF($F46=Lists!$G$2,('Exp Database'!Y46/'Exp with units conversion'!$H46)*'Exp with units conversion'!$G46,'Exp Database'!Y46*'Exp with units conversion'!$G46))</f>
        <v>0</v>
      </c>
      <c r="AA46" s="288">
        <f>IF(OR('Exp Database'!Z46=Lists!$G$2,'Exp Database'!Z46=Lists!$G$3,'Exp Database'!Z46=0),0,IF($F46=Lists!$G$2,('Exp Database'!Z46/'Exp with units conversion'!$H46)*'Exp with units conversion'!$G46,'Exp Database'!Z46*'Exp with units conversion'!$G46))</f>
        <v>0</v>
      </c>
      <c r="AB46" s="288">
        <f>IF(OR('Exp Database'!AA46=Lists!$G$2,'Exp Database'!AA46=Lists!$G$3,'Exp Database'!AA46=0),0,IF($F46=Lists!$G$2,('Exp Database'!AA46/'Exp with units conversion'!$H46)*'Exp with units conversion'!$G46,'Exp Database'!AA46*'Exp with units conversion'!$G46))</f>
        <v>0</v>
      </c>
      <c r="AC46" s="288">
        <f>IF(OR('Exp Database'!AB46=Lists!$G$2,'Exp Database'!AB46=Lists!$G$3,'Exp Database'!AB46=0),0,IF($F46=Lists!$G$2,('Exp Database'!AB46/'Exp with units conversion'!$H46)*'Exp with units conversion'!$G46,'Exp Database'!AB46*'Exp with units conversion'!$G46))</f>
        <v>0</v>
      </c>
      <c r="AD46" s="288">
        <f>IF(OR('Exp Database'!AC46=Lists!$G$2,'Exp Database'!AC46=Lists!$G$3,'Exp Database'!AC46=0),0,IF($F46=Lists!$G$2,('Exp Database'!AC46/'Exp with units conversion'!$H46)*'Exp with units conversion'!$G46,'Exp Database'!AC46*'Exp with units conversion'!$G46))</f>
        <v>0</v>
      </c>
      <c r="AE46" s="288">
        <f>IF(OR('Exp Database'!AD46=Lists!$G$2,'Exp Database'!AD46=Lists!$G$3,'Exp Database'!AD46=0),0,IF($F46=Lists!$G$2,('Exp Database'!AD46/'Exp with units conversion'!$H46)*'Exp with units conversion'!$G46,'Exp Database'!AD46*'Exp with units conversion'!$G46))</f>
        <v>0</v>
      </c>
      <c r="AG46">
        <f t="shared" si="1"/>
        <v>1</v>
      </c>
      <c r="AH46" s="288">
        <f t="shared" si="2"/>
        <v>1</v>
      </c>
      <c r="AI46" s="288">
        <f t="shared" si="3"/>
        <v>1</v>
      </c>
      <c r="AJ46" s="288">
        <f t="shared" si="4"/>
        <v>1</v>
      </c>
    </row>
    <row r="47" spans="2:36" ht="30.75" thickBot="1">
      <c r="B47" t="str">
        <f t="shared" si="0"/>
        <v>Georgia2016</v>
      </c>
      <c r="C47" s="229" t="str">
        <f>'Exp Database'!C47</f>
        <v>Georgia</v>
      </c>
      <c r="D47" s="229">
        <f>'Exp Database'!D47</f>
        <v>2016</v>
      </c>
      <c r="E47" s="229" t="str">
        <f>'Exp Database'!E47</f>
        <v>Calendar Year</v>
      </c>
      <c r="F47" s="229" t="str">
        <f>'Exp Database'!F47</f>
        <v>Local Currency</v>
      </c>
      <c r="G47" s="229">
        <f>IF('Exp Database'!G47="Units ( x 1)",1,IF('Exp Database'!G47="Thousands (x 1,000)",1000,IF('Exp Database'!G47="Millions (x 1,000,000)",1000000,)))</f>
        <v>1</v>
      </c>
      <c r="H47" s="230">
        <f>IF('Exp Database'!H47&gt;0,'Exp Database'!H47,'Exp Database'!J47)</f>
        <v>2.3666999999999998</v>
      </c>
      <c r="I47" s="230">
        <f>'Exp Database'!H47</f>
        <v>2.3666999999999998</v>
      </c>
      <c r="J47" s="229">
        <f>'Exp Database'!I47</f>
        <v>0</v>
      </c>
      <c r="K47" s="230">
        <f>'Exp Database'!J47</f>
        <v>2.2693416666666701</v>
      </c>
      <c r="L47" s="302" t="str">
        <f>'Exp Database'!K47</f>
        <v>Other direct and indirect costs</v>
      </c>
      <c r="M47" s="288" t="str">
        <f>'Exp Database'!L47</f>
        <v>3.2.2</v>
      </c>
      <c r="N47" s="288">
        <f>IF(OR('Exp Database'!M47=Lists!$G$2,'Exp Database'!M47=Lists!$G$3,'Exp Database'!M47=0),0,IF($F47=Lists!$G$2,('Exp Database'!M47/'Exp with units conversion'!$H47)*'Exp with units conversion'!$G47,'Exp Database'!M47*'Exp with units conversion'!$G47))</f>
        <v>0</v>
      </c>
      <c r="O47" s="288">
        <f>IF(OR('Exp Database'!N47=Lists!$G$2,'Exp Database'!N47=Lists!$G$3,'Exp Database'!N47=0),0,IF($F47=Lists!$G$2,('Exp Database'!N47/'Exp with units conversion'!$H47)*'Exp with units conversion'!$G47,'Exp Database'!N47*'Exp with units conversion'!$G47))</f>
        <v>0</v>
      </c>
      <c r="P47" s="288">
        <f>IF(OR('Exp Database'!O47=Lists!$G$2,'Exp Database'!O47=Lists!$G$3,'Exp Database'!O47=0),0,IF($F47=Lists!$G$2,('Exp Database'!O47/'Exp with units conversion'!$H47)*'Exp with units conversion'!$G47,'Exp Database'!O47*'Exp with units conversion'!$G47))</f>
        <v>0</v>
      </c>
      <c r="Q47" s="288">
        <f>IF(OR('Exp Database'!P47=Lists!$G$2,'Exp Database'!P47=Lists!$G$3,'Exp Database'!P47=0),0,IF($F47=Lists!$G$2,('Exp Database'!P47/'Exp with units conversion'!$H47)*'Exp with units conversion'!$G47,'Exp Database'!P47*'Exp with units conversion'!$G47))</f>
        <v>0</v>
      </c>
      <c r="R47" s="288">
        <f>IF(OR('Exp Database'!Q47=Lists!$G$2,'Exp Database'!Q47=Lists!$G$3,'Exp Database'!Q47=0),0,IF($F47=Lists!$G$2,('Exp Database'!Q47/'Exp with units conversion'!$H47)*'Exp with units conversion'!$G47,'Exp Database'!Q47*'Exp with units conversion'!$G47))</f>
        <v>0</v>
      </c>
      <c r="S47" s="288">
        <f>IF(OR('Exp Database'!R47=Lists!$G$2,'Exp Database'!R47=Lists!$G$3,'Exp Database'!R47=0),0,IF($F47=Lists!$G$2,('Exp Database'!R47/'Exp with units conversion'!$H47)*'Exp with units conversion'!$G47,'Exp Database'!R47*'Exp with units conversion'!$G47))</f>
        <v>0</v>
      </c>
      <c r="T47" s="288">
        <f>IF(OR('Exp Database'!S47=Lists!$G$2,'Exp Database'!S47=Lists!$G$3,'Exp Database'!S47=0),0,IF($F47=Lists!$G$2,('Exp Database'!S47/'Exp with units conversion'!$H47)*'Exp with units conversion'!$G47,'Exp Database'!S47*'Exp with units conversion'!$G47))</f>
        <v>0</v>
      </c>
      <c r="U47" s="288">
        <f>IF(OR('Exp Database'!T47=Lists!$G$2,'Exp Database'!T47=Lists!$G$3,'Exp Database'!T47=0),0,IF($F47=Lists!$G$2,('Exp Database'!T47/'Exp with units conversion'!$H47)*'Exp with units conversion'!$G47,'Exp Database'!T47*'Exp with units conversion'!$G47))</f>
        <v>0</v>
      </c>
      <c r="V47" s="288">
        <f>IF(OR('Exp Database'!U47=Lists!$G$2,'Exp Database'!U47=Lists!$G$3,'Exp Database'!U47=0),0,IF($F47=Lists!$G$2,('Exp Database'!U47/'Exp with units conversion'!$H47)*'Exp with units conversion'!$G47,'Exp Database'!U47*'Exp with units conversion'!$G47))</f>
        <v>0</v>
      </c>
      <c r="W47" s="288">
        <f>IF(OR('Exp Database'!V47=Lists!$G$2,'Exp Database'!V47=Lists!$G$3,'Exp Database'!V47=0),0,IF($F47=Lists!$G$2,('Exp Database'!V47/'Exp with units conversion'!$H47)*'Exp with units conversion'!$G47,'Exp Database'!V47*'Exp with units conversion'!$G47))</f>
        <v>0</v>
      </c>
      <c r="X47" s="288">
        <f>IF(OR('Exp Database'!W47=Lists!$G$2,'Exp Database'!W47=Lists!$G$3,'Exp Database'!W47=0),0,IF($F47=Lists!$G$2,('Exp Database'!W47/'Exp with units conversion'!$H47)*'Exp with units conversion'!$G47,'Exp Database'!W47*'Exp with units conversion'!$G47))</f>
        <v>0</v>
      </c>
      <c r="Y47" s="288">
        <f>IF(OR('Exp Database'!X47=Lists!$G$2,'Exp Database'!X47=Lists!$G$3,'Exp Database'!X47=0),0,IF($F47=Lists!$G$2,('Exp Database'!X47/'Exp with units conversion'!$H47)*'Exp with units conversion'!$G47,'Exp Database'!X47*'Exp with units conversion'!$G47))</f>
        <v>0</v>
      </c>
      <c r="Z47" s="288">
        <f>IF(OR('Exp Database'!Y47=Lists!$G$2,'Exp Database'!Y47=Lists!$G$3,'Exp Database'!Y47=0),0,IF($F47=Lists!$G$2,('Exp Database'!Y47/'Exp with units conversion'!$H47)*'Exp with units conversion'!$G47,'Exp Database'!Y47*'Exp with units conversion'!$G47))</f>
        <v>0</v>
      </c>
      <c r="AA47" s="288">
        <f>IF(OR('Exp Database'!Z47=Lists!$G$2,'Exp Database'!Z47=Lists!$G$3,'Exp Database'!Z47=0),0,IF($F47=Lists!$G$2,('Exp Database'!Z47/'Exp with units conversion'!$H47)*'Exp with units conversion'!$G47,'Exp Database'!Z47*'Exp with units conversion'!$G47))</f>
        <v>0</v>
      </c>
      <c r="AB47" s="288">
        <f>IF(OR('Exp Database'!AA47=Lists!$G$2,'Exp Database'!AA47=Lists!$G$3,'Exp Database'!AA47=0),0,IF($F47=Lists!$G$2,('Exp Database'!AA47/'Exp with units conversion'!$H47)*'Exp with units conversion'!$G47,'Exp Database'!AA47*'Exp with units conversion'!$G47))</f>
        <v>0</v>
      </c>
      <c r="AC47" s="288">
        <f>IF(OR('Exp Database'!AB47=Lists!$G$2,'Exp Database'!AB47=Lists!$G$3,'Exp Database'!AB47=0),0,IF($F47=Lists!$G$2,('Exp Database'!AB47/'Exp with units conversion'!$H47)*'Exp with units conversion'!$G47,'Exp Database'!AB47*'Exp with units conversion'!$G47))</f>
        <v>0</v>
      </c>
      <c r="AD47" s="288">
        <f>IF(OR('Exp Database'!AC47=Lists!$G$2,'Exp Database'!AC47=Lists!$G$3,'Exp Database'!AC47=0),0,IF($F47=Lists!$G$2,('Exp Database'!AC47/'Exp with units conversion'!$H47)*'Exp with units conversion'!$G47,'Exp Database'!AC47*'Exp with units conversion'!$G47))</f>
        <v>0</v>
      </c>
      <c r="AE47" s="288">
        <f>IF(OR('Exp Database'!AD47=Lists!$G$2,'Exp Database'!AD47=Lists!$G$3,'Exp Database'!AD47=0),0,IF($F47=Lists!$G$2,('Exp Database'!AD47/'Exp with units conversion'!$H47)*'Exp with units conversion'!$G47,'Exp Database'!AD47*'Exp with units conversion'!$G47))</f>
        <v>0</v>
      </c>
      <c r="AG47">
        <f t="shared" si="1"/>
        <v>1</v>
      </c>
      <c r="AH47" s="288">
        <f t="shared" si="2"/>
        <v>1</v>
      </c>
      <c r="AI47" s="288">
        <f t="shared" si="3"/>
        <v>1</v>
      </c>
      <c r="AJ47" s="288">
        <f t="shared" si="4"/>
        <v>1</v>
      </c>
    </row>
    <row r="48" spans="2:36" ht="30.75" thickBot="1">
      <c r="B48" t="str">
        <f t="shared" si="0"/>
        <v>Georgia2016</v>
      </c>
      <c r="C48" s="229" t="str">
        <f>'Exp Database'!C48</f>
        <v>Georgia</v>
      </c>
      <c r="D48" s="229">
        <f>'Exp Database'!D48</f>
        <v>2016</v>
      </c>
      <c r="E48" s="229" t="str">
        <f>'Exp Database'!E48</f>
        <v>Calendar Year</v>
      </c>
      <c r="F48" s="229" t="str">
        <f>'Exp Database'!F48</f>
        <v>Local Currency</v>
      </c>
      <c r="G48" s="229">
        <f>IF('Exp Database'!G48="Units ( x 1)",1,IF('Exp Database'!G48="Thousands (x 1,000)",1000,IF('Exp Database'!G48="Millions (x 1,000,000)",1000000,)))</f>
        <v>1</v>
      </c>
      <c r="H48" s="230">
        <f>IF('Exp Database'!H48&gt;0,'Exp Database'!H48,'Exp Database'!J48)</f>
        <v>2.3666999999999998</v>
      </c>
      <c r="I48" s="230">
        <f>'Exp Database'!H48</f>
        <v>2.3666999999999998</v>
      </c>
      <c r="J48" s="229">
        <f>'Exp Database'!I48</f>
        <v>0</v>
      </c>
      <c r="K48" s="230">
        <f>'Exp Database'!J48</f>
        <v>2.2693416666666701</v>
      </c>
      <c r="L48" s="302" t="str">
        <f>'Exp Database'!K48</f>
        <v>Not disaggregated by type of cost</v>
      </c>
      <c r="M48" s="288" t="str">
        <f>'Exp Database'!L48</f>
        <v>3.2.3</v>
      </c>
      <c r="N48" s="288">
        <f>IF(OR('Exp Database'!M48=Lists!$G$2,'Exp Database'!M48=Lists!$G$3,'Exp Database'!M48=0),0,IF($F48=Lists!$G$2,('Exp Database'!M48/'Exp with units conversion'!$H48)*'Exp with units conversion'!$G48,'Exp Database'!M48*'Exp with units conversion'!$G48))</f>
        <v>0</v>
      </c>
      <c r="O48" s="288">
        <f>IF(OR('Exp Database'!N48=Lists!$G$2,'Exp Database'!N48=Lists!$G$3,'Exp Database'!N48=0),0,IF($F48=Lists!$G$2,('Exp Database'!N48/'Exp with units conversion'!$H48)*'Exp with units conversion'!$G48,'Exp Database'!N48*'Exp with units conversion'!$G48))</f>
        <v>0</v>
      </c>
      <c r="P48" s="288">
        <f>IF(OR('Exp Database'!O48=Lists!$G$2,'Exp Database'!O48=Lists!$G$3,'Exp Database'!O48=0),0,IF($F48=Lists!$G$2,('Exp Database'!O48/'Exp with units conversion'!$H48)*'Exp with units conversion'!$G48,'Exp Database'!O48*'Exp with units conversion'!$G48))</f>
        <v>0</v>
      </c>
      <c r="Q48" s="288">
        <f>IF(OR('Exp Database'!P48=Lists!$G$2,'Exp Database'!P48=Lists!$G$3,'Exp Database'!P48=0),0,IF($F48=Lists!$G$2,('Exp Database'!P48/'Exp with units conversion'!$H48)*'Exp with units conversion'!$G48,'Exp Database'!P48*'Exp with units conversion'!$G48))</f>
        <v>0</v>
      </c>
      <c r="R48" s="288">
        <f>IF(OR('Exp Database'!Q48=Lists!$G$2,'Exp Database'!Q48=Lists!$G$3,'Exp Database'!Q48=0),0,IF($F48=Lists!$G$2,('Exp Database'!Q48/'Exp with units conversion'!$H48)*'Exp with units conversion'!$G48,'Exp Database'!Q48*'Exp with units conversion'!$G48))</f>
        <v>0</v>
      </c>
      <c r="S48" s="288">
        <f>IF(OR('Exp Database'!R48=Lists!$G$2,'Exp Database'!R48=Lists!$G$3,'Exp Database'!R48=0),0,IF($F48=Lists!$G$2,('Exp Database'!R48/'Exp with units conversion'!$H48)*'Exp with units conversion'!$G48,'Exp Database'!R48*'Exp with units conversion'!$G48))</f>
        <v>0</v>
      </c>
      <c r="T48" s="288">
        <f>IF(OR('Exp Database'!S48=Lists!$G$2,'Exp Database'!S48=Lists!$G$3,'Exp Database'!S48=0),0,IF($F48=Lists!$G$2,('Exp Database'!S48/'Exp with units conversion'!$H48)*'Exp with units conversion'!$G48,'Exp Database'!S48*'Exp with units conversion'!$G48))</f>
        <v>0</v>
      </c>
      <c r="U48" s="288">
        <f>IF(OR('Exp Database'!T48=Lists!$G$2,'Exp Database'!T48=Lists!$G$3,'Exp Database'!T48=0),0,IF($F48=Lists!$G$2,('Exp Database'!T48/'Exp with units conversion'!$H48)*'Exp with units conversion'!$G48,'Exp Database'!T48*'Exp with units conversion'!$G48))</f>
        <v>0</v>
      </c>
      <c r="V48" s="288">
        <f>IF(OR('Exp Database'!U48=Lists!$G$2,'Exp Database'!U48=Lists!$G$3,'Exp Database'!U48=0),0,IF($F48=Lists!$G$2,('Exp Database'!U48/'Exp with units conversion'!$H48)*'Exp with units conversion'!$G48,'Exp Database'!U48*'Exp with units conversion'!$G48))</f>
        <v>0</v>
      </c>
      <c r="W48" s="288">
        <f>IF(OR('Exp Database'!V48=Lists!$G$2,'Exp Database'!V48=Lists!$G$3,'Exp Database'!V48=0),0,IF($F48=Lists!$G$2,('Exp Database'!V48/'Exp with units conversion'!$H48)*'Exp with units conversion'!$G48,'Exp Database'!V48*'Exp with units conversion'!$G48))</f>
        <v>0</v>
      </c>
      <c r="X48" s="288">
        <f>IF(OR('Exp Database'!W48=Lists!$G$2,'Exp Database'!W48=Lists!$G$3,'Exp Database'!W48=0),0,IF($F48=Lists!$G$2,('Exp Database'!W48/'Exp with units conversion'!$H48)*'Exp with units conversion'!$G48,'Exp Database'!W48*'Exp with units conversion'!$G48))</f>
        <v>0</v>
      </c>
      <c r="Y48" s="288">
        <f>IF(OR('Exp Database'!X48=Lists!$G$2,'Exp Database'!X48=Lists!$G$3,'Exp Database'!X48=0),0,IF($F48=Lists!$G$2,('Exp Database'!X48/'Exp with units conversion'!$H48)*'Exp with units conversion'!$G48,'Exp Database'!X48*'Exp with units conversion'!$G48))</f>
        <v>0</v>
      </c>
      <c r="Z48" s="288">
        <f>IF(OR('Exp Database'!Y48=Lists!$G$2,'Exp Database'!Y48=Lists!$G$3,'Exp Database'!Y48=0),0,IF($F48=Lists!$G$2,('Exp Database'!Y48/'Exp with units conversion'!$H48)*'Exp with units conversion'!$G48,'Exp Database'!Y48*'Exp with units conversion'!$G48))</f>
        <v>0</v>
      </c>
      <c r="AA48" s="288">
        <f>IF(OR('Exp Database'!Z48=Lists!$G$2,'Exp Database'!Z48=Lists!$G$3,'Exp Database'!Z48=0),0,IF($F48=Lists!$G$2,('Exp Database'!Z48/'Exp with units conversion'!$H48)*'Exp with units conversion'!$G48,'Exp Database'!Z48*'Exp with units conversion'!$G48))</f>
        <v>0</v>
      </c>
      <c r="AB48" s="288">
        <f>IF(OR('Exp Database'!AA48=Lists!$G$2,'Exp Database'!AA48=Lists!$G$3,'Exp Database'!AA48=0),0,IF($F48=Lists!$G$2,('Exp Database'!AA48/'Exp with units conversion'!$H48)*'Exp with units conversion'!$G48,'Exp Database'!AA48*'Exp with units conversion'!$G48))</f>
        <v>6337.9389022689829</v>
      </c>
      <c r="AC48" s="288">
        <f>IF(OR('Exp Database'!AB48=Lists!$G$2,'Exp Database'!AB48=Lists!$G$3,'Exp Database'!AB48=0),0,IF($F48=Lists!$G$2,('Exp Database'!AB48/'Exp with units conversion'!$H48)*'Exp with units conversion'!$G48,'Exp Database'!AB48*'Exp with units conversion'!$G48))</f>
        <v>0</v>
      </c>
      <c r="AD48" s="288">
        <f>IF(OR('Exp Database'!AC48=Lists!$G$2,'Exp Database'!AC48=Lists!$G$3,'Exp Database'!AC48=0),0,IF($F48=Lists!$G$2,('Exp Database'!AC48/'Exp with units conversion'!$H48)*'Exp with units conversion'!$G48,'Exp Database'!AC48*'Exp with units conversion'!$G48))</f>
        <v>6337.9389022689829</v>
      </c>
      <c r="AE48" s="288">
        <f>IF(OR('Exp Database'!AD48=Lists!$G$2,'Exp Database'!AD48=Lists!$G$3,'Exp Database'!AD48=0),0,IF($F48=Lists!$G$2,('Exp Database'!AD48/'Exp with units conversion'!$H48)*'Exp with units conversion'!$G48,'Exp Database'!AD48*'Exp with units conversion'!$G48))</f>
        <v>6337.9389022689829</v>
      </c>
      <c r="AG48">
        <f t="shared" si="1"/>
        <v>1</v>
      </c>
      <c r="AH48" s="288">
        <f t="shared" si="2"/>
        <v>1</v>
      </c>
      <c r="AI48" s="288">
        <f t="shared" si="3"/>
        <v>1</v>
      </c>
      <c r="AJ48" s="288">
        <f t="shared" si="4"/>
        <v>1</v>
      </c>
    </row>
    <row r="49" spans="2:36" ht="75.75" thickBot="1">
      <c r="B49" t="str">
        <f t="shared" si="0"/>
        <v>Georgia2016</v>
      </c>
      <c r="C49" s="229" t="str">
        <f>'Exp Database'!C49</f>
        <v>Georgia</v>
      </c>
      <c r="D49" s="229">
        <f>'Exp Database'!D49</f>
        <v>2016</v>
      </c>
      <c r="E49" s="229" t="str">
        <f>'Exp Database'!E49</f>
        <v>Calendar Year</v>
      </c>
      <c r="F49" s="229" t="str">
        <f>'Exp Database'!F49</f>
        <v>Local Currency</v>
      </c>
      <c r="G49" s="229">
        <f>IF('Exp Database'!G49="Units ( x 1)",1,IF('Exp Database'!G49="Thousands (x 1,000)",1000,IF('Exp Database'!G49="Millions (x 1,000,000)",1000000,)))</f>
        <v>1</v>
      </c>
      <c r="H49" s="230">
        <f>IF('Exp Database'!H49&gt;0,'Exp Database'!H49,'Exp Database'!J49)</f>
        <v>2.3666999999999998</v>
      </c>
      <c r="I49" s="230">
        <f>'Exp Database'!H49</f>
        <v>2.3666999999999998</v>
      </c>
      <c r="J49" s="229">
        <f>'Exp Database'!I49</f>
        <v>0</v>
      </c>
      <c r="K49" s="230">
        <f>'Exp Database'!J49</f>
        <v>2.2693416666666701</v>
      </c>
      <c r="L49" s="302" t="str">
        <f>'Exp Database'!K49</f>
        <v>Pre-Exposure Prophylaxis (PrEP) disaggregated by key populations (sub-total)</v>
      </c>
      <c r="M49" s="288">
        <f>'Exp Database'!L49</f>
        <v>3.3</v>
      </c>
      <c r="N49" s="288">
        <f>IF(OR('Exp Database'!M49=Lists!$G$2,'Exp Database'!M49=Lists!$G$3,'Exp Database'!M49=0),0,IF($F49=Lists!$G$2,('Exp Database'!M49/'Exp with units conversion'!$H49)*'Exp with units conversion'!$G49,'Exp Database'!M49*'Exp with units conversion'!$G49))</f>
        <v>0</v>
      </c>
      <c r="O49" s="288">
        <f>IF(OR('Exp Database'!N49=Lists!$G$2,'Exp Database'!N49=Lists!$G$3,'Exp Database'!N49=0),0,IF($F49=Lists!$G$2,('Exp Database'!N49/'Exp with units conversion'!$H49)*'Exp with units conversion'!$G49,'Exp Database'!N49*'Exp with units conversion'!$G49))</f>
        <v>0</v>
      </c>
      <c r="P49" s="288">
        <f>IF(OR('Exp Database'!O49=Lists!$G$2,'Exp Database'!O49=Lists!$G$3,'Exp Database'!O49=0),0,IF($F49=Lists!$G$2,('Exp Database'!O49/'Exp with units conversion'!$H49)*'Exp with units conversion'!$G49,'Exp Database'!O49*'Exp with units conversion'!$G49))</f>
        <v>0</v>
      </c>
      <c r="Q49" s="288">
        <f>IF(OR('Exp Database'!P49=Lists!$G$2,'Exp Database'!P49=Lists!$G$3,'Exp Database'!P49=0),0,IF($F49=Lists!$G$2,('Exp Database'!P49/'Exp with units conversion'!$H49)*'Exp with units conversion'!$G49,'Exp Database'!P49*'Exp with units conversion'!$G49))</f>
        <v>0</v>
      </c>
      <c r="R49" s="288">
        <f>IF(OR('Exp Database'!Q49=Lists!$G$2,'Exp Database'!Q49=Lists!$G$3,'Exp Database'!Q49=0),0,IF($F49=Lists!$G$2,('Exp Database'!Q49/'Exp with units conversion'!$H49)*'Exp with units conversion'!$G49,'Exp Database'!Q49*'Exp with units conversion'!$G49))</f>
        <v>0</v>
      </c>
      <c r="S49" s="288">
        <f>IF(OR('Exp Database'!R49=Lists!$G$2,'Exp Database'!R49=Lists!$G$3,'Exp Database'!R49=0),0,IF($F49=Lists!$G$2,('Exp Database'!R49/'Exp with units conversion'!$H49)*'Exp with units conversion'!$G49,'Exp Database'!R49*'Exp with units conversion'!$G49))</f>
        <v>0</v>
      </c>
      <c r="T49" s="288">
        <f>IF(OR('Exp Database'!S49=Lists!$G$2,'Exp Database'!S49=Lists!$G$3,'Exp Database'!S49=0),0,IF($F49=Lists!$G$2,('Exp Database'!S49/'Exp with units conversion'!$H49)*'Exp with units conversion'!$G49,'Exp Database'!S49*'Exp with units conversion'!$G49))</f>
        <v>0</v>
      </c>
      <c r="U49" s="288">
        <f>IF(OR('Exp Database'!T49=Lists!$G$2,'Exp Database'!T49=Lists!$G$3,'Exp Database'!T49=0),0,IF($F49=Lists!$G$2,('Exp Database'!T49/'Exp with units conversion'!$H49)*'Exp with units conversion'!$G49,'Exp Database'!T49*'Exp with units conversion'!$G49))</f>
        <v>0</v>
      </c>
      <c r="V49" s="288">
        <f>IF(OR('Exp Database'!U49=Lists!$G$2,'Exp Database'!U49=Lists!$G$3,'Exp Database'!U49=0),0,IF($F49=Lists!$G$2,('Exp Database'!U49/'Exp with units conversion'!$H49)*'Exp with units conversion'!$G49,'Exp Database'!U49*'Exp with units conversion'!$G49))</f>
        <v>0</v>
      </c>
      <c r="W49" s="288">
        <f>IF(OR('Exp Database'!V49=Lists!$G$2,'Exp Database'!V49=Lists!$G$3,'Exp Database'!V49=0),0,IF($F49=Lists!$G$2,('Exp Database'!V49/'Exp with units conversion'!$H49)*'Exp with units conversion'!$G49,'Exp Database'!V49*'Exp with units conversion'!$G49))</f>
        <v>0</v>
      </c>
      <c r="X49" s="288">
        <f>IF(OR('Exp Database'!W49=Lists!$G$2,'Exp Database'!W49=Lists!$G$3,'Exp Database'!W49=0),0,IF($F49=Lists!$G$2,('Exp Database'!W49/'Exp with units conversion'!$H49)*'Exp with units conversion'!$G49,'Exp Database'!W49*'Exp with units conversion'!$G49))</f>
        <v>0</v>
      </c>
      <c r="Y49" s="288">
        <f>IF(OR('Exp Database'!X49=Lists!$G$2,'Exp Database'!X49=Lists!$G$3,'Exp Database'!X49=0),0,IF($F49=Lists!$G$2,('Exp Database'!X49/'Exp with units conversion'!$H49)*'Exp with units conversion'!$G49,'Exp Database'!X49*'Exp with units conversion'!$G49))</f>
        <v>0</v>
      </c>
      <c r="Z49" s="288">
        <f>IF(OR('Exp Database'!Y49=Lists!$G$2,'Exp Database'!Y49=Lists!$G$3,'Exp Database'!Y49=0),0,IF($F49=Lists!$G$2,('Exp Database'!Y49/'Exp with units conversion'!$H49)*'Exp with units conversion'!$G49,'Exp Database'!Y49*'Exp with units conversion'!$G49))</f>
        <v>0</v>
      </c>
      <c r="AA49" s="288">
        <f>IF(OR('Exp Database'!Z49=Lists!$G$2,'Exp Database'!Z49=Lists!$G$3,'Exp Database'!Z49=0),0,IF($F49=Lists!$G$2,('Exp Database'!Z49/'Exp with units conversion'!$H49)*'Exp with units conversion'!$G49,'Exp Database'!Z49*'Exp with units conversion'!$G49))</f>
        <v>0</v>
      </c>
      <c r="AB49" s="288">
        <f>IF(OR('Exp Database'!AA49=Lists!$G$2,'Exp Database'!AA49=Lists!$G$3,'Exp Database'!AA49=0),0,IF($F49=Lists!$G$2,('Exp Database'!AA49/'Exp with units conversion'!$H49)*'Exp with units conversion'!$G49,'Exp Database'!AA49*'Exp with units conversion'!$G49))</f>
        <v>0</v>
      </c>
      <c r="AC49" s="288">
        <f>IF(OR('Exp Database'!AB49=Lists!$G$2,'Exp Database'!AB49=Lists!$G$3,'Exp Database'!AB49=0),0,IF($F49=Lists!$G$2,('Exp Database'!AB49/'Exp with units conversion'!$H49)*'Exp with units conversion'!$G49,'Exp Database'!AB49*'Exp with units conversion'!$G49))</f>
        <v>0</v>
      </c>
      <c r="AD49" s="288">
        <f>IF(OR('Exp Database'!AC49=Lists!$G$2,'Exp Database'!AC49=Lists!$G$3,'Exp Database'!AC49=0),0,IF($F49=Lists!$G$2,('Exp Database'!AC49/'Exp with units conversion'!$H49)*'Exp with units conversion'!$G49,'Exp Database'!AC49*'Exp with units conversion'!$G49))</f>
        <v>0</v>
      </c>
      <c r="AE49" s="288">
        <f>IF(OR('Exp Database'!AD49=Lists!$G$2,'Exp Database'!AD49=Lists!$G$3,'Exp Database'!AD49=0),0,IF($F49=Lists!$G$2,('Exp Database'!AD49/'Exp with units conversion'!$H49)*'Exp with units conversion'!$G49,'Exp Database'!AD49*'Exp with units conversion'!$G49))</f>
        <v>0</v>
      </c>
      <c r="AG49">
        <f t="shared" si="1"/>
        <v>1</v>
      </c>
      <c r="AH49" s="288">
        <f t="shared" si="2"/>
        <v>1</v>
      </c>
      <c r="AI49" s="288">
        <f t="shared" si="3"/>
        <v>1</v>
      </c>
      <c r="AJ49" s="288">
        <f t="shared" si="4"/>
        <v>1</v>
      </c>
    </row>
    <row r="50" spans="2:36" ht="60.75" thickBot="1">
      <c r="B50" t="str">
        <f t="shared" si="0"/>
        <v>Georgia2016</v>
      </c>
      <c r="C50" s="229" t="str">
        <f>'Exp Database'!C50</f>
        <v>Georgia</v>
      </c>
      <c r="D50" s="229">
        <f>'Exp Database'!D50</f>
        <v>2016</v>
      </c>
      <c r="E50" s="229" t="str">
        <f>'Exp Database'!E50</f>
        <v>Calendar Year</v>
      </c>
      <c r="F50" s="229" t="str">
        <f>'Exp Database'!F50</f>
        <v>Local Currency</v>
      </c>
      <c r="G50" s="229">
        <f>IF('Exp Database'!G50="Units ( x 1)",1,IF('Exp Database'!G50="Thousands (x 1,000)",1000,IF('Exp Database'!G50="Millions (x 1,000,000)",1000000,)))</f>
        <v>1</v>
      </c>
      <c r="H50" s="230">
        <f>IF('Exp Database'!H50&gt;0,'Exp Database'!H50,'Exp Database'!J50)</f>
        <v>2.3666999999999998</v>
      </c>
      <c r="I50" s="230">
        <f>'Exp Database'!H50</f>
        <v>2.3666999999999998</v>
      </c>
      <c r="J50" s="229">
        <f>'Exp Database'!I50</f>
        <v>0</v>
      </c>
      <c r="K50" s="230">
        <f>'Exp Database'!J50</f>
        <v>2.2693416666666701</v>
      </c>
      <c r="L50" s="302" t="str">
        <f>'Exp Database'!K50</f>
        <v>PrEP for gay men and other men who have sex with men (MSM)</v>
      </c>
      <c r="M50" s="288" t="str">
        <f>'Exp Database'!L50</f>
        <v>3.3.1</v>
      </c>
      <c r="N50" s="288">
        <f>IF(OR('Exp Database'!M50=Lists!$G$2,'Exp Database'!M50=Lists!$G$3,'Exp Database'!M50=0),0,IF($F50=Lists!$G$2,('Exp Database'!M50/'Exp with units conversion'!$H50)*'Exp with units conversion'!$G50,'Exp Database'!M50*'Exp with units conversion'!$G50))</f>
        <v>0</v>
      </c>
      <c r="O50" s="288">
        <f>IF(OR('Exp Database'!N50=Lists!$G$2,'Exp Database'!N50=Lists!$G$3,'Exp Database'!N50=0),0,IF($F50=Lists!$G$2,('Exp Database'!N50/'Exp with units conversion'!$H50)*'Exp with units conversion'!$G50,'Exp Database'!N50*'Exp with units conversion'!$G50))</f>
        <v>0</v>
      </c>
      <c r="P50" s="288">
        <f>IF(OR('Exp Database'!O50=Lists!$G$2,'Exp Database'!O50=Lists!$G$3,'Exp Database'!O50=0),0,IF($F50=Lists!$G$2,('Exp Database'!O50/'Exp with units conversion'!$H50)*'Exp with units conversion'!$G50,'Exp Database'!O50*'Exp with units conversion'!$G50))</f>
        <v>0</v>
      </c>
      <c r="Q50" s="288">
        <f>IF(OR('Exp Database'!P50=Lists!$G$2,'Exp Database'!P50=Lists!$G$3,'Exp Database'!P50=0),0,IF($F50=Lists!$G$2,('Exp Database'!P50/'Exp with units conversion'!$H50)*'Exp with units conversion'!$G50,'Exp Database'!P50*'Exp with units conversion'!$G50))</f>
        <v>0</v>
      </c>
      <c r="R50" s="288">
        <f>IF(OR('Exp Database'!Q50=Lists!$G$2,'Exp Database'!Q50=Lists!$G$3,'Exp Database'!Q50=0),0,IF($F50=Lists!$G$2,('Exp Database'!Q50/'Exp with units conversion'!$H50)*'Exp with units conversion'!$G50,'Exp Database'!Q50*'Exp with units conversion'!$G50))</f>
        <v>0</v>
      </c>
      <c r="S50" s="288">
        <f>IF(OR('Exp Database'!R50=Lists!$G$2,'Exp Database'!R50=Lists!$G$3,'Exp Database'!R50=0),0,IF($F50=Lists!$G$2,('Exp Database'!R50/'Exp with units conversion'!$H50)*'Exp with units conversion'!$G50,'Exp Database'!R50*'Exp with units conversion'!$G50))</f>
        <v>0</v>
      </c>
      <c r="T50" s="288">
        <f>IF(OR('Exp Database'!S50=Lists!$G$2,'Exp Database'!S50=Lists!$G$3,'Exp Database'!S50=0),0,IF($F50=Lists!$G$2,('Exp Database'!S50/'Exp with units conversion'!$H50)*'Exp with units conversion'!$G50,'Exp Database'!S50*'Exp with units conversion'!$G50))</f>
        <v>0</v>
      </c>
      <c r="U50" s="288">
        <f>IF(OR('Exp Database'!T50=Lists!$G$2,'Exp Database'!T50=Lists!$G$3,'Exp Database'!T50=0),0,IF($F50=Lists!$G$2,('Exp Database'!T50/'Exp with units conversion'!$H50)*'Exp with units conversion'!$G50,'Exp Database'!T50*'Exp with units conversion'!$G50))</f>
        <v>0</v>
      </c>
      <c r="V50" s="288">
        <f>IF(OR('Exp Database'!U50=Lists!$G$2,'Exp Database'!U50=Lists!$G$3,'Exp Database'!U50=0),0,IF($F50=Lists!$G$2,('Exp Database'!U50/'Exp with units conversion'!$H50)*'Exp with units conversion'!$G50,'Exp Database'!U50*'Exp with units conversion'!$G50))</f>
        <v>0</v>
      </c>
      <c r="W50" s="288">
        <f>IF(OR('Exp Database'!V50=Lists!$G$2,'Exp Database'!V50=Lists!$G$3,'Exp Database'!V50=0),0,IF($F50=Lists!$G$2,('Exp Database'!V50/'Exp with units conversion'!$H50)*'Exp with units conversion'!$G50,'Exp Database'!V50*'Exp with units conversion'!$G50))</f>
        <v>0</v>
      </c>
      <c r="X50" s="288">
        <f>IF(OR('Exp Database'!W50=Lists!$G$2,'Exp Database'!W50=Lists!$G$3,'Exp Database'!W50=0),0,IF($F50=Lists!$G$2,('Exp Database'!W50/'Exp with units conversion'!$H50)*'Exp with units conversion'!$G50,'Exp Database'!W50*'Exp with units conversion'!$G50))</f>
        <v>0</v>
      </c>
      <c r="Y50" s="288">
        <f>IF(OR('Exp Database'!X50=Lists!$G$2,'Exp Database'!X50=Lists!$G$3,'Exp Database'!X50=0),0,IF($F50=Lists!$G$2,('Exp Database'!X50/'Exp with units conversion'!$H50)*'Exp with units conversion'!$G50,'Exp Database'!X50*'Exp with units conversion'!$G50))</f>
        <v>0</v>
      </c>
      <c r="Z50" s="288">
        <f>IF(OR('Exp Database'!Y50=Lists!$G$2,'Exp Database'!Y50=Lists!$G$3,'Exp Database'!Y50=0),0,IF($F50=Lists!$G$2,('Exp Database'!Y50/'Exp with units conversion'!$H50)*'Exp with units conversion'!$G50,'Exp Database'!Y50*'Exp with units conversion'!$G50))</f>
        <v>0</v>
      </c>
      <c r="AA50" s="288">
        <f>IF(OR('Exp Database'!Z50=Lists!$G$2,'Exp Database'!Z50=Lists!$G$3,'Exp Database'!Z50=0),0,IF($F50=Lists!$G$2,('Exp Database'!Z50/'Exp with units conversion'!$H50)*'Exp with units conversion'!$G50,'Exp Database'!Z50*'Exp with units conversion'!$G50))</f>
        <v>0</v>
      </c>
      <c r="AB50" s="288">
        <f>IF(OR('Exp Database'!AA50=Lists!$G$2,'Exp Database'!AA50=Lists!$G$3,'Exp Database'!AA50=0),0,IF($F50=Lists!$G$2,('Exp Database'!AA50/'Exp with units conversion'!$H50)*'Exp with units conversion'!$G50,'Exp Database'!AA50*'Exp with units conversion'!$G50))</f>
        <v>0</v>
      </c>
      <c r="AC50" s="288">
        <f>IF(OR('Exp Database'!AB50=Lists!$G$2,'Exp Database'!AB50=Lists!$G$3,'Exp Database'!AB50=0),0,IF($F50=Lists!$G$2,('Exp Database'!AB50/'Exp with units conversion'!$H50)*'Exp with units conversion'!$G50,'Exp Database'!AB50*'Exp with units conversion'!$G50))</f>
        <v>0</v>
      </c>
      <c r="AD50" s="288">
        <f>IF(OR('Exp Database'!AC50=Lists!$G$2,'Exp Database'!AC50=Lists!$G$3,'Exp Database'!AC50=0),0,IF($F50=Lists!$G$2,('Exp Database'!AC50/'Exp with units conversion'!$H50)*'Exp with units conversion'!$G50,'Exp Database'!AC50*'Exp with units conversion'!$G50))</f>
        <v>0</v>
      </c>
      <c r="AE50" s="288">
        <f>IF(OR('Exp Database'!AD50=Lists!$G$2,'Exp Database'!AD50=Lists!$G$3,'Exp Database'!AD50=0),0,IF($F50=Lists!$G$2,('Exp Database'!AD50/'Exp with units conversion'!$H50)*'Exp with units conversion'!$G50,'Exp Database'!AD50*'Exp with units conversion'!$G50))</f>
        <v>0</v>
      </c>
      <c r="AG50">
        <f t="shared" si="1"/>
        <v>1</v>
      </c>
      <c r="AH50" s="288">
        <f t="shared" si="2"/>
        <v>1</v>
      </c>
      <c r="AI50" s="288">
        <f t="shared" si="3"/>
        <v>1</v>
      </c>
      <c r="AJ50" s="288">
        <f t="shared" si="4"/>
        <v>1</v>
      </c>
    </row>
    <row r="51" spans="2:36" ht="30.75" thickBot="1">
      <c r="B51" t="str">
        <f t="shared" si="0"/>
        <v>Georgia2016</v>
      </c>
      <c r="C51" s="229" t="str">
        <f>'Exp Database'!C51</f>
        <v>Georgia</v>
      </c>
      <c r="D51" s="229">
        <f>'Exp Database'!D51</f>
        <v>2016</v>
      </c>
      <c r="E51" s="229" t="str">
        <f>'Exp Database'!E51</f>
        <v>Calendar Year</v>
      </c>
      <c r="F51" s="229" t="str">
        <f>'Exp Database'!F51</f>
        <v>Local Currency</v>
      </c>
      <c r="G51" s="229">
        <f>IF('Exp Database'!G51="Units ( x 1)",1,IF('Exp Database'!G51="Thousands (x 1,000)",1000,IF('Exp Database'!G51="Millions (x 1,000,000)",1000000,)))</f>
        <v>1</v>
      </c>
      <c r="H51" s="230">
        <f>IF('Exp Database'!H51&gt;0,'Exp Database'!H51,'Exp Database'!J51)</f>
        <v>2.3666999999999998</v>
      </c>
      <c r="I51" s="230">
        <f>'Exp Database'!H51</f>
        <v>2.3666999999999998</v>
      </c>
      <c r="J51" s="229">
        <f>'Exp Database'!I51</f>
        <v>0</v>
      </c>
      <c r="K51" s="230">
        <f>'Exp Database'!J51</f>
        <v>2.2693416666666701</v>
      </c>
      <c r="L51" s="302" t="str">
        <f>'Exp Database'!K51</f>
        <v>PrEP for sex workers</v>
      </c>
      <c r="M51" s="288" t="str">
        <f>'Exp Database'!L51</f>
        <v>3.3.2</v>
      </c>
      <c r="N51" s="288">
        <f>IF(OR('Exp Database'!M51=Lists!$G$2,'Exp Database'!M51=Lists!$G$3,'Exp Database'!M51=0),0,IF($F51=Lists!$G$2,('Exp Database'!M51/'Exp with units conversion'!$H51)*'Exp with units conversion'!$G51,'Exp Database'!M51*'Exp with units conversion'!$G51))</f>
        <v>0</v>
      </c>
      <c r="O51" s="288">
        <f>IF(OR('Exp Database'!N51=Lists!$G$2,'Exp Database'!N51=Lists!$G$3,'Exp Database'!N51=0),0,IF($F51=Lists!$G$2,('Exp Database'!N51/'Exp with units conversion'!$H51)*'Exp with units conversion'!$G51,'Exp Database'!N51*'Exp with units conversion'!$G51))</f>
        <v>0</v>
      </c>
      <c r="P51" s="288">
        <f>IF(OR('Exp Database'!O51=Lists!$G$2,'Exp Database'!O51=Lists!$G$3,'Exp Database'!O51=0),0,IF($F51=Lists!$G$2,('Exp Database'!O51/'Exp with units conversion'!$H51)*'Exp with units conversion'!$G51,'Exp Database'!O51*'Exp with units conversion'!$G51))</f>
        <v>0</v>
      </c>
      <c r="Q51" s="288">
        <f>IF(OR('Exp Database'!P51=Lists!$G$2,'Exp Database'!P51=Lists!$G$3,'Exp Database'!P51=0),0,IF($F51=Lists!$G$2,('Exp Database'!P51/'Exp with units conversion'!$H51)*'Exp with units conversion'!$G51,'Exp Database'!P51*'Exp with units conversion'!$G51))</f>
        <v>0</v>
      </c>
      <c r="R51" s="288">
        <f>IF(OR('Exp Database'!Q51=Lists!$G$2,'Exp Database'!Q51=Lists!$G$3,'Exp Database'!Q51=0),0,IF($F51=Lists!$G$2,('Exp Database'!Q51/'Exp with units conversion'!$H51)*'Exp with units conversion'!$G51,'Exp Database'!Q51*'Exp with units conversion'!$G51))</f>
        <v>0</v>
      </c>
      <c r="S51" s="288">
        <f>IF(OR('Exp Database'!R51=Lists!$G$2,'Exp Database'!R51=Lists!$G$3,'Exp Database'!R51=0),0,IF($F51=Lists!$G$2,('Exp Database'!R51/'Exp with units conversion'!$H51)*'Exp with units conversion'!$G51,'Exp Database'!R51*'Exp with units conversion'!$G51))</f>
        <v>0</v>
      </c>
      <c r="T51" s="288">
        <f>IF(OR('Exp Database'!S51=Lists!$G$2,'Exp Database'!S51=Lists!$G$3,'Exp Database'!S51=0),0,IF($F51=Lists!$G$2,('Exp Database'!S51/'Exp with units conversion'!$H51)*'Exp with units conversion'!$G51,'Exp Database'!S51*'Exp with units conversion'!$G51))</f>
        <v>0</v>
      </c>
      <c r="U51" s="288">
        <f>IF(OR('Exp Database'!T51=Lists!$G$2,'Exp Database'!T51=Lists!$G$3,'Exp Database'!T51=0),0,IF($F51=Lists!$G$2,('Exp Database'!T51/'Exp with units conversion'!$H51)*'Exp with units conversion'!$G51,'Exp Database'!T51*'Exp with units conversion'!$G51))</f>
        <v>0</v>
      </c>
      <c r="V51" s="288">
        <f>IF(OR('Exp Database'!U51=Lists!$G$2,'Exp Database'!U51=Lists!$G$3,'Exp Database'!U51=0),0,IF($F51=Lists!$G$2,('Exp Database'!U51/'Exp with units conversion'!$H51)*'Exp with units conversion'!$G51,'Exp Database'!U51*'Exp with units conversion'!$G51))</f>
        <v>0</v>
      </c>
      <c r="W51" s="288">
        <f>IF(OR('Exp Database'!V51=Lists!$G$2,'Exp Database'!V51=Lists!$G$3,'Exp Database'!V51=0),0,IF($F51=Lists!$G$2,('Exp Database'!V51/'Exp with units conversion'!$H51)*'Exp with units conversion'!$G51,'Exp Database'!V51*'Exp with units conversion'!$G51))</f>
        <v>0</v>
      </c>
      <c r="X51" s="288">
        <f>IF(OR('Exp Database'!W51=Lists!$G$2,'Exp Database'!W51=Lists!$G$3,'Exp Database'!W51=0),0,IF($F51=Lists!$G$2,('Exp Database'!W51/'Exp with units conversion'!$H51)*'Exp with units conversion'!$G51,'Exp Database'!W51*'Exp with units conversion'!$G51))</f>
        <v>0</v>
      </c>
      <c r="Y51" s="288">
        <f>IF(OR('Exp Database'!X51=Lists!$G$2,'Exp Database'!X51=Lists!$G$3,'Exp Database'!X51=0),0,IF($F51=Lists!$G$2,('Exp Database'!X51/'Exp with units conversion'!$H51)*'Exp with units conversion'!$G51,'Exp Database'!X51*'Exp with units conversion'!$G51))</f>
        <v>0</v>
      </c>
      <c r="Z51" s="288">
        <f>IF(OR('Exp Database'!Y51=Lists!$G$2,'Exp Database'!Y51=Lists!$G$3,'Exp Database'!Y51=0),0,IF($F51=Lists!$G$2,('Exp Database'!Y51/'Exp with units conversion'!$H51)*'Exp with units conversion'!$G51,'Exp Database'!Y51*'Exp with units conversion'!$G51))</f>
        <v>0</v>
      </c>
      <c r="AA51" s="288">
        <f>IF(OR('Exp Database'!Z51=Lists!$G$2,'Exp Database'!Z51=Lists!$G$3,'Exp Database'!Z51=0),0,IF($F51=Lists!$G$2,('Exp Database'!Z51/'Exp with units conversion'!$H51)*'Exp with units conversion'!$G51,'Exp Database'!Z51*'Exp with units conversion'!$G51))</f>
        <v>0</v>
      </c>
      <c r="AB51" s="288">
        <f>IF(OR('Exp Database'!AA51=Lists!$G$2,'Exp Database'!AA51=Lists!$G$3,'Exp Database'!AA51=0),0,IF($F51=Lists!$G$2,('Exp Database'!AA51/'Exp with units conversion'!$H51)*'Exp with units conversion'!$G51,'Exp Database'!AA51*'Exp with units conversion'!$G51))</f>
        <v>0</v>
      </c>
      <c r="AC51" s="288">
        <f>IF(OR('Exp Database'!AB51=Lists!$G$2,'Exp Database'!AB51=Lists!$G$3,'Exp Database'!AB51=0),0,IF($F51=Lists!$G$2,('Exp Database'!AB51/'Exp with units conversion'!$H51)*'Exp with units conversion'!$G51,'Exp Database'!AB51*'Exp with units conversion'!$G51))</f>
        <v>0</v>
      </c>
      <c r="AD51" s="288">
        <f>IF(OR('Exp Database'!AC51=Lists!$G$2,'Exp Database'!AC51=Lists!$G$3,'Exp Database'!AC51=0),0,IF($F51=Lists!$G$2,('Exp Database'!AC51/'Exp with units conversion'!$H51)*'Exp with units conversion'!$G51,'Exp Database'!AC51*'Exp with units conversion'!$G51))</f>
        <v>0</v>
      </c>
      <c r="AE51" s="288">
        <f>IF(OR('Exp Database'!AD51=Lists!$G$2,'Exp Database'!AD51=Lists!$G$3,'Exp Database'!AD51=0),0,IF($F51=Lists!$G$2,('Exp Database'!AD51/'Exp with units conversion'!$H51)*'Exp with units conversion'!$G51,'Exp Database'!AD51*'Exp with units conversion'!$G51))</f>
        <v>0</v>
      </c>
      <c r="AG51">
        <f t="shared" si="1"/>
        <v>1</v>
      </c>
      <c r="AH51" s="288">
        <f t="shared" si="2"/>
        <v>1</v>
      </c>
      <c r="AI51" s="288">
        <f t="shared" si="3"/>
        <v>1</v>
      </c>
      <c r="AJ51" s="288">
        <f t="shared" si="4"/>
        <v>1</v>
      </c>
    </row>
    <row r="52" spans="2:36" ht="45.75" thickBot="1">
      <c r="B52" t="str">
        <f t="shared" si="0"/>
        <v>Georgia2016</v>
      </c>
      <c r="C52" s="229" t="str">
        <f>'Exp Database'!C52</f>
        <v>Georgia</v>
      </c>
      <c r="D52" s="229">
        <f>'Exp Database'!D52</f>
        <v>2016</v>
      </c>
      <c r="E52" s="229" t="str">
        <f>'Exp Database'!E52</f>
        <v>Calendar Year</v>
      </c>
      <c r="F52" s="229" t="str">
        <f>'Exp Database'!F52</f>
        <v>Local Currency</v>
      </c>
      <c r="G52" s="229">
        <f>IF('Exp Database'!G52="Units ( x 1)",1,IF('Exp Database'!G52="Thousands (x 1,000)",1000,IF('Exp Database'!G52="Millions (x 1,000,000)",1000000,)))</f>
        <v>1</v>
      </c>
      <c r="H52" s="230">
        <f>IF('Exp Database'!H52&gt;0,'Exp Database'!H52,'Exp Database'!J52)</f>
        <v>2.3666999999999998</v>
      </c>
      <c r="I52" s="230">
        <f>'Exp Database'!H52</f>
        <v>2.3666999999999998</v>
      </c>
      <c r="J52" s="229">
        <f>'Exp Database'!I52</f>
        <v>0</v>
      </c>
      <c r="K52" s="230">
        <f>'Exp Database'!J52</f>
        <v>2.2693416666666701</v>
      </c>
      <c r="L52" s="302" t="str">
        <f>'Exp Database'!K52</f>
        <v>PrEP for persons who inject drugs (PWID)</v>
      </c>
      <c r="M52" s="288" t="str">
        <f>'Exp Database'!L52</f>
        <v>3.3.3</v>
      </c>
      <c r="N52" s="288">
        <f>IF(OR('Exp Database'!M52=Lists!$G$2,'Exp Database'!M52=Lists!$G$3,'Exp Database'!M52=0),0,IF($F52=Lists!$G$2,('Exp Database'!M52/'Exp with units conversion'!$H52)*'Exp with units conversion'!$G52,'Exp Database'!M52*'Exp with units conversion'!$G52))</f>
        <v>0</v>
      </c>
      <c r="O52" s="288">
        <f>IF(OR('Exp Database'!N52=Lists!$G$2,'Exp Database'!N52=Lists!$G$3,'Exp Database'!N52=0),0,IF($F52=Lists!$G$2,('Exp Database'!N52/'Exp with units conversion'!$H52)*'Exp with units conversion'!$G52,'Exp Database'!N52*'Exp with units conversion'!$G52))</f>
        <v>0</v>
      </c>
      <c r="P52" s="288">
        <f>IF(OR('Exp Database'!O52=Lists!$G$2,'Exp Database'!O52=Lists!$G$3,'Exp Database'!O52=0),0,IF($F52=Lists!$G$2,('Exp Database'!O52/'Exp with units conversion'!$H52)*'Exp with units conversion'!$G52,'Exp Database'!O52*'Exp with units conversion'!$G52))</f>
        <v>0</v>
      </c>
      <c r="Q52" s="288">
        <f>IF(OR('Exp Database'!P52=Lists!$G$2,'Exp Database'!P52=Lists!$G$3,'Exp Database'!P52=0),0,IF($F52=Lists!$G$2,('Exp Database'!P52/'Exp with units conversion'!$H52)*'Exp with units conversion'!$G52,'Exp Database'!P52*'Exp with units conversion'!$G52))</f>
        <v>0</v>
      </c>
      <c r="R52" s="288">
        <f>IF(OR('Exp Database'!Q52=Lists!$G$2,'Exp Database'!Q52=Lists!$G$3,'Exp Database'!Q52=0),0,IF($F52=Lists!$G$2,('Exp Database'!Q52/'Exp with units conversion'!$H52)*'Exp with units conversion'!$G52,'Exp Database'!Q52*'Exp with units conversion'!$G52))</f>
        <v>0</v>
      </c>
      <c r="S52" s="288">
        <f>IF(OR('Exp Database'!R52=Lists!$G$2,'Exp Database'!R52=Lists!$G$3,'Exp Database'!R52=0),0,IF($F52=Lists!$G$2,('Exp Database'!R52/'Exp with units conversion'!$H52)*'Exp with units conversion'!$G52,'Exp Database'!R52*'Exp with units conversion'!$G52))</f>
        <v>0</v>
      </c>
      <c r="T52" s="288">
        <f>IF(OR('Exp Database'!S52=Lists!$G$2,'Exp Database'!S52=Lists!$G$3,'Exp Database'!S52=0),0,IF($F52=Lists!$G$2,('Exp Database'!S52/'Exp with units conversion'!$H52)*'Exp with units conversion'!$G52,'Exp Database'!S52*'Exp with units conversion'!$G52))</f>
        <v>0</v>
      </c>
      <c r="U52" s="288">
        <f>IF(OR('Exp Database'!T52=Lists!$G$2,'Exp Database'!T52=Lists!$G$3,'Exp Database'!T52=0),0,IF($F52=Lists!$G$2,('Exp Database'!T52/'Exp with units conversion'!$H52)*'Exp with units conversion'!$G52,'Exp Database'!T52*'Exp with units conversion'!$G52))</f>
        <v>0</v>
      </c>
      <c r="V52" s="288">
        <f>IF(OR('Exp Database'!U52=Lists!$G$2,'Exp Database'!U52=Lists!$G$3,'Exp Database'!U52=0),0,IF($F52=Lists!$G$2,('Exp Database'!U52/'Exp with units conversion'!$H52)*'Exp with units conversion'!$G52,'Exp Database'!U52*'Exp with units conversion'!$G52))</f>
        <v>0</v>
      </c>
      <c r="W52" s="288">
        <f>IF(OR('Exp Database'!V52=Lists!$G$2,'Exp Database'!V52=Lists!$G$3,'Exp Database'!V52=0),0,IF($F52=Lists!$G$2,('Exp Database'!V52/'Exp with units conversion'!$H52)*'Exp with units conversion'!$G52,'Exp Database'!V52*'Exp with units conversion'!$G52))</f>
        <v>0</v>
      </c>
      <c r="X52" s="288">
        <f>IF(OR('Exp Database'!W52=Lists!$G$2,'Exp Database'!W52=Lists!$G$3,'Exp Database'!W52=0),0,IF($F52=Lists!$G$2,('Exp Database'!W52/'Exp with units conversion'!$H52)*'Exp with units conversion'!$G52,'Exp Database'!W52*'Exp with units conversion'!$G52))</f>
        <v>0</v>
      </c>
      <c r="Y52" s="288">
        <f>IF(OR('Exp Database'!X52=Lists!$G$2,'Exp Database'!X52=Lists!$G$3,'Exp Database'!X52=0),0,IF($F52=Lists!$G$2,('Exp Database'!X52/'Exp with units conversion'!$H52)*'Exp with units conversion'!$G52,'Exp Database'!X52*'Exp with units conversion'!$G52))</f>
        <v>0</v>
      </c>
      <c r="Z52" s="288">
        <f>IF(OR('Exp Database'!Y52=Lists!$G$2,'Exp Database'!Y52=Lists!$G$3,'Exp Database'!Y52=0),0,IF($F52=Lists!$G$2,('Exp Database'!Y52/'Exp with units conversion'!$H52)*'Exp with units conversion'!$G52,'Exp Database'!Y52*'Exp with units conversion'!$G52))</f>
        <v>0</v>
      </c>
      <c r="AA52" s="288">
        <f>IF(OR('Exp Database'!Z52=Lists!$G$2,'Exp Database'!Z52=Lists!$G$3,'Exp Database'!Z52=0),0,IF($F52=Lists!$G$2,('Exp Database'!Z52/'Exp with units conversion'!$H52)*'Exp with units conversion'!$G52,'Exp Database'!Z52*'Exp with units conversion'!$G52))</f>
        <v>0</v>
      </c>
      <c r="AB52" s="288">
        <f>IF(OR('Exp Database'!AA52=Lists!$G$2,'Exp Database'!AA52=Lists!$G$3,'Exp Database'!AA52=0),0,IF($F52=Lists!$G$2,('Exp Database'!AA52/'Exp with units conversion'!$H52)*'Exp with units conversion'!$G52,'Exp Database'!AA52*'Exp with units conversion'!$G52))</f>
        <v>0</v>
      </c>
      <c r="AC52" s="288">
        <f>IF(OR('Exp Database'!AB52=Lists!$G$2,'Exp Database'!AB52=Lists!$G$3,'Exp Database'!AB52=0),0,IF($F52=Lists!$G$2,('Exp Database'!AB52/'Exp with units conversion'!$H52)*'Exp with units conversion'!$G52,'Exp Database'!AB52*'Exp with units conversion'!$G52))</f>
        <v>0</v>
      </c>
      <c r="AD52" s="288">
        <f>IF(OR('Exp Database'!AC52=Lists!$G$2,'Exp Database'!AC52=Lists!$G$3,'Exp Database'!AC52=0),0,IF($F52=Lists!$G$2,('Exp Database'!AC52/'Exp with units conversion'!$H52)*'Exp with units conversion'!$G52,'Exp Database'!AC52*'Exp with units conversion'!$G52))</f>
        <v>0</v>
      </c>
      <c r="AE52" s="288">
        <f>IF(OR('Exp Database'!AD52=Lists!$G$2,'Exp Database'!AD52=Lists!$G$3,'Exp Database'!AD52=0),0,IF($F52=Lists!$G$2,('Exp Database'!AD52/'Exp with units conversion'!$H52)*'Exp with units conversion'!$G52,'Exp Database'!AD52*'Exp with units conversion'!$G52))</f>
        <v>0</v>
      </c>
      <c r="AG52">
        <f t="shared" si="1"/>
        <v>1</v>
      </c>
      <c r="AH52" s="288">
        <f t="shared" si="2"/>
        <v>1</v>
      </c>
      <c r="AI52" s="288">
        <f t="shared" si="3"/>
        <v>1</v>
      </c>
      <c r="AJ52" s="288">
        <f t="shared" si="4"/>
        <v>1</v>
      </c>
    </row>
    <row r="53" spans="2:36" ht="45.75" thickBot="1">
      <c r="B53" t="str">
        <f t="shared" si="0"/>
        <v>Georgia2016</v>
      </c>
      <c r="C53" s="229" t="str">
        <f>'Exp Database'!C53</f>
        <v>Georgia</v>
      </c>
      <c r="D53" s="229">
        <f>'Exp Database'!D53</f>
        <v>2016</v>
      </c>
      <c r="E53" s="229" t="str">
        <f>'Exp Database'!E53</f>
        <v>Calendar Year</v>
      </c>
      <c r="F53" s="229" t="str">
        <f>'Exp Database'!F53</f>
        <v>Local Currency</v>
      </c>
      <c r="G53" s="229">
        <f>IF('Exp Database'!G53="Units ( x 1)",1,IF('Exp Database'!G53="Thousands (x 1,000)",1000,IF('Exp Database'!G53="Millions (x 1,000,000)",1000000,)))</f>
        <v>1</v>
      </c>
      <c r="H53" s="230">
        <f>IF('Exp Database'!H53&gt;0,'Exp Database'!H53,'Exp Database'!J53)</f>
        <v>2.3666999999999998</v>
      </c>
      <c r="I53" s="230">
        <f>'Exp Database'!H53</f>
        <v>2.3666999999999998</v>
      </c>
      <c r="J53" s="229">
        <f>'Exp Database'!I53</f>
        <v>0</v>
      </c>
      <c r="K53" s="230">
        <f>'Exp Database'!J53</f>
        <v>2.2693416666666701</v>
      </c>
      <c r="L53" s="302" t="str">
        <f>'Exp Database'!K53</f>
        <v xml:space="preserve">PrEP for transgender persons </v>
      </c>
      <c r="M53" s="288" t="str">
        <f>'Exp Database'!L53</f>
        <v>3.3.4</v>
      </c>
      <c r="N53" s="288">
        <f>IF(OR('Exp Database'!M53=Lists!$G$2,'Exp Database'!M53=Lists!$G$3,'Exp Database'!M53=0),0,IF($F53=Lists!$G$2,('Exp Database'!M53/'Exp with units conversion'!$H53)*'Exp with units conversion'!$G53,'Exp Database'!M53*'Exp with units conversion'!$G53))</f>
        <v>0</v>
      </c>
      <c r="O53" s="288">
        <f>IF(OR('Exp Database'!N53=Lists!$G$2,'Exp Database'!N53=Lists!$G$3,'Exp Database'!N53=0),0,IF($F53=Lists!$G$2,('Exp Database'!N53/'Exp with units conversion'!$H53)*'Exp with units conversion'!$G53,'Exp Database'!N53*'Exp with units conversion'!$G53))</f>
        <v>0</v>
      </c>
      <c r="P53" s="288">
        <f>IF(OR('Exp Database'!O53=Lists!$G$2,'Exp Database'!O53=Lists!$G$3,'Exp Database'!O53=0),0,IF($F53=Lists!$G$2,('Exp Database'!O53/'Exp with units conversion'!$H53)*'Exp with units conversion'!$G53,'Exp Database'!O53*'Exp with units conversion'!$G53))</f>
        <v>0</v>
      </c>
      <c r="Q53" s="288">
        <f>IF(OR('Exp Database'!P53=Lists!$G$2,'Exp Database'!P53=Lists!$G$3,'Exp Database'!P53=0),0,IF($F53=Lists!$G$2,('Exp Database'!P53/'Exp with units conversion'!$H53)*'Exp with units conversion'!$G53,'Exp Database'!P53*'Exp with units conversion'!$G53))</f>
        <v>0</v>
      </c>
      <c r="R53" s="288">
        <f>IF(OR('Exp Database'!Q53=Lists!$G$2,'Exp Database'!Q53=Lists!$G$3,'Exp Database'!Q53=0),0,IF($F53=Lists!$G$2,('Exp Database'!Q53/'Exp with units conversion'!$H53)*'Exp with units conversion'!$G53,'Exp Database'!Q53*'Exp with units conversion'!$G53))</f>
        <v>0</v>
      </c>
      <c r="S53" s="288">
        <f>IF(OR('Exp Database'!R53=Lists!$G$2,'Exp Database'!R53=Lists!$G$3,'Exp Database'!R53=0),0,IF($F53=Lists!$G$2,('Exp Database'!R53/'Exp with units conversion'!$H53)*'Exp with units conversion'!$G53,'Exp Database'!R53*'Exp with units conversion'!$G53))</f>
        <v>0</v>
      </c>
      <c r="T53" s="288">
        <f>IF(OR('Exp Database'!S53=Lists!$G$2,'Exp Database'!S53=Lists!$G$3,'Exp Database'!S53=0),0,IF($F53=Lists!$G$2,('Exp Database'!S53/'Exp with units conversion'!$H53)*'Exp with units conversion'!$G53,'Exp Database'!S53*'Exp with units conversion'!$G53))</f>
        <v>0</v>
      </c>
      <c r="U53" s="288">
        <f>IF(OR('Exp Database'!T53=Lists!$G$2,'Exp Database'!T53=Lists!$G$3,'Exp Database'!T53=0),0,IF($F53=Lists!$G$2,('Exp Database'!T53/'Exp with units conversion'!$H53)*'Exp with units conversion'!$G53,'Exp Database'!T53*'Exp with units conversion'!$G53))</f>
        <v>0</v>
      </c>
      <c r="V53" s="288">
        <f>IF(OR('Exp Database'!U53=Lists!$G$2,'Exp Database'!U53=Lists!$G$3,'Exp Database'!U53=0),0,IF($F53=Lists!$G$2,('Exp Database'!U53/'Exp with units conversion'!$H53)*'Exp with units conversion'!$G53,'Exp Database'!U53*'Exp with units conversion'!$G53))</f>
        <v>0</v>
      </c>
      <c r="W53" s="288">
        <f>IF(OR('Exp Database'!V53=Lists!$G$2,'Exp Database'!V53=Lists!$G$3,'Exp Database'!V53=0),0,IF($F53=Lists!$G$2,('Exp Database'!V53/'Exp with units conversion'!$H53)*'Exp with units conversion'!$G53,'Exp Database'!V53*'Exp with units conversion'!$G53))</f>
        <v>0</v>
      </c>
      <c r="X53" s="288">
        <f>IF(OR('Exp Database'!W53=Lists!$G$2,'Exp Database'!W53=Lists!$G$3,'Exp Database'!W53=0),0,IF($F53=Lists!$G$2,('Exp Database'!W53/'Exp with units conversion'!$H53)*'Exp with units conversion'!$G53,'Exp Database'!W53*'Exp with units conversion'!$G53))</f>
        <v>0</v>
      </c>
      <c r="Y53" s="288">
        <f>IF(OR('Exp Database'!X53=Lists!$G$2,'Exp Database'!X53=Lists!$G$3,'Exp Database'!X53=0),0,IF($F53=Lists!$G$2,('Exp Database'!X53/'Exp with units conversion'!$H53)*'Exp with units conversion'!$G53,'Exp Database'!X53*'Exp with units conversion'!$G53))</f>
        <v>0</v>
      </c>
      <c r="Z53" s="288">
        <f>IF(OR('Exp Database'!Y53=Lists!$G$2,'Exp Database'!Y53=Lists!$G$3,'Exp Database'!Y53=0),0,IF($F53=Lists!$G$2,('Exp Database'!Y53/'Exp with units conversion'!$H53)*'Exp with units conversion'!$G53,'Exp Database'!Y53*'Exp with units conversion'!$G53))</f>
        <v>0</v>
      </c>
      <c r="AA53" s="288">
        <f>IF(OR('Exp Database'!Z53=Lists!$G$2,'Exp Database'!Z53=Lists!$G$3,'Exp Database'!Z53=0),0,IF($F53=Lists!$G$2,('Exp Database'!Z53/'Exp with units conversion'!$H53)*'Exp with units conversion'!$G53,'Exp Database'!Z53*'Exp with units conversion'!$G53))</f>
        <v>0</v>
      </c>
      <c r="AB53" s="288">
        <f>IF(OR('Exp Database'!AA53=Lists!$G$2,'Exp Database'!AA53=Lists!$G$3,'Exp Database'!AA53=0),0,IF($F53=Lists!$G$2,('Exp Database'!AA53/'Exp with units conversion'!$H53)*'Exp with units conversion'!$G53,'Exp Database'!AA53*'Exp with units conversion'!$G53))</f>
        <v>0</v>
      </c>
      <c r="AC53" s="288">
        <f>IF(OR('Exp Database'!AB53=Lists!$G$2,'Exp Database'!AB53=Lists!$G$3,'Exp Database'!AB53=0),0,IF($F53=Lists!$G$2,('Exp Database'!AB53/'Exp with units conversion'!$H53)*'Exp with units conversion'!$G53,'Exp Database'!AB53*'Exp with units conversion'!$G53))</f>
        <v>0</v>
      </c>
      <c r="AD53" s="288">
        <f>IF(OR('Exp Database'!AC53=Lists!$G$2,'Exp Database'!AC53=Lists!$G$3,'Exp Database'!AC53=0),0,IF($F53=Lists!$G$2,('Exp Database'!AC53/'Exp with units conversion'!$H53)*'Exp with units conversion'!$G53,'Exp Database'!AC53*'Exp with units conversion'!$G53))</f>
        <v>0</v>
      </c>
      <c r="AE53" s="288">
        <f>IF(OR('Exp Database'!AD53=Lists!$G$2,'Exp Database'!AD53=Lists!$G$3,'Exp Database'!AD53=0),0,IF($F53=Lists!$G$2,('Exp Database'!AD53/'Exp with units conversion'!$H53)*'Exp with units conversion'!$G53,'Exp Database'!AD53*'Exp with units conversion'!$G53))</f>
        <v>0</v>
      </c>
      <c r="AG53">
        <f t="shared" si="1"/>
        <v>1</v>
      </c>
      <c r="AH53" s="288">
        <f t="shared" si="2"/>
        <v>1</v>
      </c>
      <c r="AI53" s="288">
        <f t="shared" si="3"/>
        <v>1</v>
      </c>
      <c r="AJ53" s="288">
        <f t="shared" si="4"/>
        <v>1</v>
      </c>
    </row>
    <row r="54" spans="2:36" ht="15.75" thickBot="1">
      <c r="B54" t="str">
        <f t="shared" si="0"/>
        <v>Georgia2016</v>
      </c>
      <c r="C54" s="229" t="str">
        <f>'Exp Database'!C54</f>
        <v>Georgia</v>
      </c>
      <c r="D54" s="229">
        <f>'Exp Database'!D54</f>
        <v>2016</v>
      </c>
      <c r="E54" s="229" t="str">
        <f>'Exp Database'!E54</f>
        <v>Calendar Year</v>
      </c>
      <c r="F54" s="229" t="str">
        <f>'Exp Database'!F54</f>
        <v>Local Currency</v>
      </c>
      <c r="G54" s="229">
        <f>IF('Exp Database'!G54="Units ( x 1)",1,IF('Exp Database'!G54="Thousands (x 1,000)",1000,IF('Exp Database'!G54="Millions (x 1,000,000)",1000000,)))</f>
        <v>1</v>
      </c>
      <c r="H54" s="230">
        <f>IF('Exp Database'!H54&gt;0,'Exp Database'!H54,'Exp Database'!J54)</f>
        <v>2.3666999999999998</v>
      </c>
      <c r="I54" s="230">
        <f>'Exp Database'!H54</f>
        <v>2.3666999999999998</v>
      </c>
      <c r="J54" s="229">
        <f>'Exp Database'!I54</f>
        <v>0</v>
      </c>
      <c r="K54" s="230">
        <f>'Exp Database'!J54</f>
        <v>2.2693416666666701</v>
      </c>
      <c r="L54" s="302" t="str">
        <f>'Exp Database'!K54</f>
        <v>PrEP for prisoners</v>
      </c>
      <c r="M54" s="288" t="str">
        <f>'Exp Database'!L54</f>
        <v>3.3.5</v>
      </c>
      <c r="N54" s="288">
        <f>IF(OR('Exp Database'!M54=Lists!$G$2,'Exp Database'!M54=Lists!$G$3,'Exp Database'!M54=0),0,IF($F54=Lists!$G$2,('Exp Database'!M54/'Exp with units conversion'!$H54)*'Exp with units conversion'!$G54,'Exp Database'!M54*'Exp with units conversion'!$G54))</f>
        <v>0</v>
      </c>
      <c r="O54" s="288">
        <f>IF(OR('Exp Database'!N54=Lists!$G$2,'Exp Database'!N54=Lists!$G$3,'Exp Database'!N54=0),0,IF($F54=Lists!$G$2,('Exp Database'!N54/'Exp with units conversion'!$H54)*'Exp with units conversion'!$G54,'Exp Database'!N54*'Exp with units conversion'!$G54))</f>
        <v>0</v>
      </c>
      <c r="P54" s="288">
        <f>IF(OR('Exp Database'!O54=Lists!$G$2,'Exp Database'!O54=Lists!$G$3,'Exp Database'!O54=0),0,IF($F54=Lists!$G$2,('Exp Database'!O54/'Exp with units conversion'!$H54)*'Exp with units conversion'!$G54,'Exp Database'!O54*'Exp with units conversion'!$G54))</f>
        <v>0</v>
      </c>
      <c r="Q54" s="288">
        <f>IF(OR('Exp Database'!P54=Lists!$G$2,'Exp Database'!P54=Lists!$G$3,'Exp Database'!P54=0),0,IF($F54=Lists!$G$2,('Exp Database'!P54/'Exp with units conversion'!$H54)*'Exp with units conversion'!$G54,'Exp Database'!P54*'Exp with units conversion'!$G54))</f>
        <v>0</v>
      </c>
      <c r="R54" s="288">
        <f>IF(OR('Exp Database'!Q54=Lists!$G$2,'Exp Database'!Q54=Lists!$G$3,'Exp Database'!Q54=0),0,IF($F54=Lists!$G$2,('Exp Database'!Q54/'Exp with units conversion'!$H54)*'Exp with units conversion'!$G54,'Exp Database'!Q54*'Exp with units conversion'!$G54))</f>
        <v>0</v>
      </c>
      <c r="S54" s="288">
        <f>IF(OR('Exp Database'!R54=Lists!$G$2,'Exp Database'!R54=Lists!$G$3,'Exp Database'!R54=0),0,IF($F54=Lists!$G$2,('Exp Database'!R54/'Exp with units conversion'!$H54)*'Exp with units conversion'!$G54,'Exp Database'!R54*'Exp with units conversion'!$G54))</f>
        <v>0</v>
      </c>
      <c r="T54" s="288">
        <f>IF(OR('Exp Database'!S54=Lists!$G$2,'Exp Database'!S54=Lists!$G$3,'Exp Database'!S54=0),0,IF($F54=Lists!$G$2,('Exp Database'!S54/'Exp with units conversion'!$H54)*'Exp with units conversion'!$G54,'Exp Database'!S54*'Exp with units conversion'!$G54))</f>
        <v>0</v>
      </c>
      <c r="U54" s="288">
        <f>IF(OR('Exp Database'!T54=Lists!$G$2,'Exp Database'!T54=Lists!$G$3,'Exp Database'!T54=0),0,IF($F54=Lists!$G$2,('Exp Database'!T54/'Exp with units conversion'!$H54)*'Exp with units conversion'!$G54,'Exp Database'!T54*'Exp with units conversion'!$G54))</f>
        <v>0</v>
      </c>
      <c r="V54" s="288">
        <f>IF(OR('Exp Database'!U54=Lists!$G$2,'Exp Database'!U54=Lists!$G$3,'Exp Database'!U54=0),0,IF($F54=Lists!$G$2,('Exp Database'!U54/'Exp with units conversion'!$H54)*'Exp with units conversion'!$G54,'Exp Database'!U54*'Exp with units conversion'!$G54))</f>
        <v>0</v>
      </c>
      <c r="W54" s="288">
        <f>IF(OR('Exp Database'!V54=Lists!$G$2,'Exp Database'!V54=Lists!$G$3,'Exp Database'!V54=0),0,IF($F54=Lists!$G$2,('Exp Database'!V54/'Exp with units conversion'!$H54)*'Exp with units conversion'!$G54,'Exp Database'!V54*'Exp with units conversion'!$G54))</f>
        <v>0</v>
      </c>
      <c r="X54" s="288">
        <f>IF(OR('Exp Database'!W54=Lists!$G$2,'Exp Database'!W54=Lists!$G$3,'Exp Database'!W54=0),0,IF($F54=Lists!$G$2,('Exp Database'!W54/'Exp with units conversion'!$H54)*'Exp with units conversion'!$G54,'Exp Database'!W54*'Exp with units conversion'!$G54))</f>
        <v>0</v>
      </c>
      <c r="Y54" s="288">
        <f>IF(OR('Exp Database'!X54=Lists!$G$2,'Exp Database'!X54=Lists!$G$3,'Exp Database'!X54=0),0,IF($F54=Lists!$G$2,('Exp Database'!X54/'Exp with units conversion'!$H54)*'Exp with units conversion'!$G54,'Exp Database'!X54*'Exp with units conversion'!$G54))</f>
        <v>0</v>
      </c>
      <c r="Z54" s="288">
        <f>IF(OR('Exp Database'!Y54=Lists!$G$2,'Exp Database'!Y54=Lists!$G$3,'Exp Database'!Y54=0),0,IF($F54=Lists!$G$2,('Exp Database'!Y54/'Exp with units conversion'!$H54)*'Exp with units conversion'!$G54,'Exp Database'!Y54*'Exp with units conversion'!$G54))</f>
        <v>0</v>
      </c>
      <c r="AA54" s="288">
        <f>IF(OR('Exp Database'!Z54=Lists!$G$2,'Exp Database'!Z54=Lists!$G$3,'Exp Database'!Z54=0),0,IF($F54=Lists!$G$2,('Exp Database'!Z54/'Exp with units conversion'!$H54)*'Exp with units conversion'!$G54,'Exp Database'!Z54*'Exp with units conversion'!$G54))</f>
        <v>0</v>
      </c>
      <c r="AB54" s="288">
        <f>IF(OR('Exp Database'!AA54=Lists!$G$2,'Exp Database'!AA54=Lists!$G$3,'Exp Database'!AA54=0),0,IF($F54=Lists!$G$2,('Exp Database'!AA54/'Exp with units conversion'!$H54)*'Exp with units conversion'!$G54,'Exp Database'!AA54*'Exp with units conversion'!$G54))</f>
        <v>0</v>
      </c>
      <c r="AC54" s="288">
        <f>IF(OR('Exp Database'!AB54=Lists!$G$2,'Exp Database'!AB54=Lists!$G$3,'Exp Database'!AB54=0),0,IF($F54=Lists!$G$2,('Exp Database'!AB54/'Exp with units conversion'!$H54)*'Exp with units conversion'!$G54,'Exp Database'!AB54*'Exp with units conversion'!$G54))</f>
        <v>0</v>
      </c>
      <c r="AD54" s="288">
        <f>IF(OR('Exp Database'!AC54=Lists!$G$2,'Exp Database'!AC54=Lists!$G$3,'Exp Database'!AC54=0),0,IF($F54=Lists!$G$2,('Exp Database'!AC54/'Exp with units conversion'!$H54)*'Exp with units conversion'!$G54,'Exp Database'!AC54*'Exp with units conversion'!$G54))</f>
        <v>0</v>
      </c>
      <c r="AE54" s="288">
        <f>IF(OR('Exp Database'!AD54=Lists!$G$2,'Exp Database'!AD54=Lists!$G$3,'Exp Database'!AD54=0),0,IF($F54=Lists!$G$2,('Exp Database'!AD54/'Exp with units conversion'!$H54)*'Exp with units conversion'!$G54,'Exp Database'!AD54*'Exp with units conversion'!$G54))</f>
        <v>0</v>
      </c>
      <c r="AG54">
        <f t="shared" si="1"/>
        <v>1</v>
      </c>
      <c r="AH54" s="288">
        <f t="shared" si="2"/>
        <v>1</v>
      </c>
      <c r="AI54" s="288">
        <f t="shared" si="3"/>
        <v>1</v>
      </c>
      <c r="AJ54" s="288">
        <f t="shared" si="4"/>
        <v>1</v>
      </c>
    </row>
    <row r="55" spans="2:36" ht="75.75" thickBot="1">
      <c r="B55" t="str">
        <f t="shared" si="0"/>
        <v>Georgia2016</v>
      </c>
      <c r="C55" s="229" t="str">
        <f>'Exp Database'!C55</f>
        <v>Georgia</v>
      </c>
      <c r="D55" s="229">
        <f>'Exp Database'!D55</f>
        <v>2016</v>
      </c>
      <c r="E55" s="229" t="str">
        <f>'Exp Database'!E55</f>
        <v>Calendar Year</v>
      </c>
      <c r="F55" s="229" t="str">
        <f>'Exp Database'!F55</f>
        <v>Local Currency</v>
      </c>
      <c r="G55" s="229">
        <f>IF('Exp Database'!G55="Units ( x 1)",1,IF('Exp Database'!G55="Thousands (x 1,000)",1000,IF('Exp Database'!G55="Millions (x 1,000,000)",1000000,)))</f>
        <v>1</v>
      </c>
      <c r="H55" s="230">
        <f>IF('Exp Database'!H55&gt;0,'Exp Database'!H55,'Exp Database'!J55)</f>
        <v>2.3666999999999998</v>
      </c>
      <c r="I55" s="230">
        <f>'Exp Database'!H55</f>
        <v>2.3666999999999998</v>
      </c>
      <c r="J55" s="229">
        <f>'Exp Database'!I55</f>
        <v>0</v>
      </c>
      <c r="K55" s="230">
        <f>'Exp Database'!J55</f>
        <v>2.2693416666666701</v>
      </c>
      <c r="L55" s="302" t="str">
        <f>'Exp Database'!K55</f>
        <v>PrEP for young women and adolescent girls in high-prevalence countries</v>
      </c>
      <c r="M55" s="288" t="str">
        <f>'Exp Database'!L55</f>
        <v>3.3.6</v>
      </c>
      <c r="N55" s="288">
        <f>IF(OR('Exp Database'!M55=Lists!$G$2,'Exp Database'!M55=Lists!$G$3,'Exp Database'!M55=0),0,IF($F55=Lists!$G$2,('Exp Database'!M55/'Exp with units conversion'!$H55)*'Exp with units conversion'!$G55,'Exp Database'!M55*'Exp with units conversion'!$G55))</f>
        <v>0</v>
      </c>
      <c r="O55" s="288">
        <f>IF(OR('Exp Database'!N55=Lists!$G$2,'Exp Database'!N55=Lists!$G$3,'Exp Database'!N55=0),0,IF($F55=Lists!$G$2,('Exp Database'!N55/'Exp with units conversion'!$H55)*'Exp with units conversion'!$G55,'Exp Database'!N55*'Exp with units conversion'!$G55))</f>
        <v>0</v>
      </c>
      <c r="P55" s="288">
        <f>IF(OR('Exp Database'!O55=Lists!$G$2,'Exp Database'!O55=Lists!$G$3,'Exp Database'!O55=0),0,IF($F55=Lists!$G$2,('Exp Database'!O55/'Exp with units conversion'!$H55)*'Exp with units conversion'!$G55,'Exp Database'!O55*'Exp with units conversion'!$G55))</f>
        <v>0</v>
      </c>
      <c r="Q55" s="288">
        <f>IF(OR('Exp Database'!P55=Lists!$G$2,'Exp Database'!P55=Lists!$G$3,'Exp Database'!P55=0),0,IF($F55=Lists!$G$2,('Exp Database'!P55/'Exp with units conversion'!$H55)*'Exp with units conversion'!$G55,'Exp Database'!P55*'Exp with units conversion'!$G55))</f>
        <v>0</v>
      </c>
      <c r="R55" s="288">
        <f>IF(OR('Exp Database'!Q55=Lists!$G$2,'Exp Database'!Q55=Lists!$G$3,'Exp Database'!Q55=0),0,IF($F55=Lists!$G$2,('Exp Database'!Q55/'Exp with units conversion'!$H55)*'Exp with units conversion'!$G55,'Exp Database'!Q55*'Exp with units conversion'!$G55))</f>
        <v>0</v>
      </c>
      <c r="S55" s="288">
        <f>IF(OR('Exp Database'!R55=Lists!$G$2,'Exp Database'!R55=Lists!$G$3,'Exp Database'!R55=0),0,IF($F55=Lists!$G$2,('Exp Database'!R55/'Exp with units conversion'!$H55)*'Exp with units conversion'!$G55,'Exp Database'!R55*'Exp with units conversion'!$G55))</f>
        <v>0</v>
      </c>
      <c r="T55" s="288">
        <f>IF(OR('Exp Database'!S55=Lists!$G$2,'Exp Database'!S55=Lists!$G$3,'Exp Database'!S55=0),0,IF($F55=Lists!$G$2,('Exp Database'!S55/'Exp with units conversion'!$H55)*'Exp with units conversion'!$G55,'Exp Database'!S55*'Exp with units conversion'!$G55))</f>
        <v>0</v>
      </c>
      <c r="U55" s="288">
        <f>IF(OR('Exp Database'!T55=Lists!$G$2,'Exp Database'!T55=Lists!$G$3,'Exp Database'!T55=0),0,IF($F55=Lists!$G$2,('Exp Database'!T55/'Exp with units conversion'!$H55)*'Exp with units conversion'!$G55,'Exp Database'!T55*'Exp with units conversion'!$G55))</f>
        <v>0</v>
      </c>
      <c r="V55" s="288">
        <f>IF(OR('Exp Database'!U55=Lists!$G$2,'Exp Database'!U55=Lists!$G$3,'Exp Database'!U55=0),0,IF($F55=Lists!$G$2,('Exp Database'!U55/'Exp with units conversion'!$H55)*'Exp with units conversion'!$G55,'Exp Database'!U55*'Exp with units conversion'!$G55))</f>
        <v>0</v>
      </c>
      <c r="W55" s="288">
        <f>IF(OR('Exp Database'!V55=Lists!$G$2,'Exp Database'!V55=Lists!$G$3,'Exp Database'!V55=0),0,IF($F55=Lists!$G$2,('Exp Database'!V55/'Exp with units conversion'!$H55)*'Exp with units conversion'!$G55,'Exp Database'!V55*'Exp with units conversion'!$G55))</f>
        <v>0</v>
      </c>
      <c r="X55" s="288">
        <f>IF(OR('Exp Database'!W55=Lists!$G$2,'Exp Database'!W55=Lists!$G$3,'Exp Database'!W55=0),0,IF($F55=Lists!$G$2,('Exp Database'!W55/'Exp with units conversion'!$H55)*'Exp with units conversion'!$G55,'Exp Database'!W55*'Exp with units conversion'!$G55))</f>
        <v>0</v>
      </c>
      <c r="Y55" s="288">
        <f>IF(OR('Exp Database'!X55=Lists!$G$2,'Exp Database'!X55=Lists!$G$3,'Exp Database'!X55=0),0,IF($F55=Lists!$G$2,('Exp Database'!X55/'Exp with units conversion'!$H55)*'Exp with units conversion'!$G55,'Exp Database'!X55*'Exp with units conversion'!$G55))</f>
        <v>0</v>
      </c>
      <c r="Z55" s="288">
        <f>IF(OR('Exp Database'!Y55=Lists!$G$2,'Exp Database'!Y55=Lists!$G$3,'Exp Database'!Y55=0),0,IF($F55=Lists!$G$2,('Exp Database'!Y55/'Exp with units conversion'!$H55)*'Exp with units conversion'!$G55,'Exp Database'!Y55*'Exp with units conversion'!$G55))</f>
        <v>0</v>
      </c>
      <c r="AA55" s="288">
        <f>IF(OR('Exp Database'!Z55=Lists!$G$2,'Exp Database'!Z55=Lists!$G$3,'Exp Database'!Z55=0),0,IF($F55=Lists!$G$2,('Exp Database'!Z55/'Exp with units conversion'!$H55)*'Exp with units conversion'!$G55,'Exp Database'!Z55*'Exp with units conversion'!$G55))</f>
        <v>0</v>
      </c>
      <c r="AB55" s="288">
        <f>IF(OR('Exp Database'!AA55=Lists!$G$2,'Exp Database'!AA55=Lists!$G$3,'Exp Database'!AA55=0),0,IF($F55=Lists!$G$2,('Exp Database'!AA55/'Exp with units conversion'!$H55)*'Exp with units conversion'!$G55,'Exp Database'!AA55*'Exp with units conversion'!$G55))</f>
        <v>0</v>
      </c>
      <c r="AC55" s="288">
        <f>IF(OR('Exp Database'!AB55=Lists!$G$2,'Exp Database'!AB55=Lists!$G$3,'Exp Database'!AB55=0),0,IF($F55=Lists!$G$2,('Exp Database'!AB55/'Exp with units conversion'!$H55)*'Exp with units conversion'!$G55,'Exp Database'!AB55*'Exp with units conversion'!$G55))</f>
        <v>0</v>
      </c>
      <c r="AD55" s="288">
        <f>IF(OR('Exp Database'!AC55=Lists!$G$2,'Exp Database'!AC55=Lists!$G$3,'Exp Database'!AC55=0),0,IF($F55=Lists!$G$2,('Exp Database'!AC55/'Exp with units conversion'!$H55)*'Exp with units conversion'!$G55,'Exp Database'!AC55*'Exp with units conversion'!$G55))</f>
        <v>0</v>
      </c>
      <c r="AE55" s="288">
        <f>IF(OR('Exp Database'!AD55=Lists!$G$2,'Exp Database'!AD55=Lists!$G$3,'Exp Database'!AD55=0),0,IF($F55=Lists!$G$2,('Exp Database'!AD55/'Exp with units conversion'!$H55)*'Exp with units conversion'!$G55,'Exp Database'!AD55*'Exp with units conversion'!$G55))</f>
        <v>0</v>
      </c>
      <c r="AG55">
        <f t="shared" si="1"/>
        <v>1</v>
      </c>
      <c r="AH55" s="288">
        <f t="shared" si="2"/>
        <v>1</v>
      </c>
      <c r="AI55" s="288">
        <f t="shared" si="3"/>
        <v>1</v>
      </c>
      <c r="AJ55" s="288">
        <f t="shared" si="4"/>
        <v>1</v>
      </c>
    </row>
    <row r="56" spans="2:36" ht="60.75" thickBot="1">
      <c r="B56" t="str">
        <f t="shared" si="0"/>
        <v>Georgia2016</v>
      </c>
      <c r="C56" s="229" t="str">
        <f>'Exp Database'!C56</f>
        <v>Georgia</v>
      </c>
      <c r="D56" s="229">
        <f>'Exp Database'!D56</f>
        <v>2016</v>
      </c>
      <c r="E56" s="229" t="str">
        <f>'Exp Database'!E56</f>
        <v>Calendar Year</v>
      </c>
      <c r="F56" s="229" t="str">
        <f>'Exp Database'!F56</f>
        <v>Local Currency</v>
      </c>
      <c r="G56" s="229">
        <f>IF('Exp Database'!G56="Units ( x 1)",1,IF('Exp Database'!G56="Thousands (x 1,000)",1000,IF('Exp Database'!G56="Millions (x 1,000,000)",1000000,)))</f>
        <v>1</v>
      </c>
      <c r="H56" s="230">
        <f>IF('Exp Database'!H56&gt;0,'Exp Database'!H56,'Exp Database'!J56)</f>
        <v>2.3666999999999998</v>
      </c>
      <c r="I56" s="230">
        <f>'Exp Database'!H56</f>
        <v>2.3666999999999998</v>
      </c>
      <c r="J56" s="229">
        <f>'Exp Database'!I56</f>
        <v>0</v>
      </c>
      <c r="K56" s="230">
        <f>'Exp Database'!J56</f>
        <v>2.2693416666666701</v>
      </c>
      <c r="L56" s="302" t="str">
        <f>'Exp Database'!K56</f>
        <v>Pre-exposure prophylaxis for serodiscordant couples</v>
      </c>
      <c r="M56" s="288" t="str">
        <f>'Exp Database'!L56</f>
        <v>3.3.7</v>
      </c>
      <c r="N56" s="288">
        <f>IF(OR('Exp Database'!M56=Lists!$G$2,'Exp Database'!M56=Lists!$G$3,'Exp Database'!M56=0),0,IF($F56=Lists!$G$2,('Exp Database'!M56/'Exp with units conversion'!$H56)*'Exp with units conversion'!$G56,'Exp Database'!M56*'Exp with units conversion'!$G56))</f>
        <v>0</v>
      </c>
      <c r="O56" s="288">
        <f>IF(OR('Exp Database'!N56=Lists!$G$2,'Exp Database'!N56=Lists!$G$3,'Exp Database'!N56=0),0,IF($F56=Lists!$G$2,('Exp Database'!N56/'Exp with units conversion'!$H56)*'Exp with units conversion'!$G56,'Exp Database'!N56*'Exp with units conversion'!$G56))</f>
        <v>0</v>
      </c>
      <c r="P56" s="288">
        <f>IF(OR('Exp Database'!O56=Lists!$G$2,'Exp Database'!O56=Lists!$G$3,'Exp Database'!O56=0),0,IF($F56=Lists!$G$2,('Exp Database'!O56/'Exp with units conversion'!$H56)*'Exp with units conversion'!$G56,'Exp Database'!O56*'Exp with units conversion'!$G56))</f>
        <v>0</v>
      </c>
      <c r="Q56" s="288">
        <f>IF(OR('Exp Database'!P56=Lists!$G$2,'Exp Database'!P56=Lists!$G$3,'Exp Database'!P56=0),0,IF($F56=Lists!$G$2,('Exp Database'!P56/'Exp with units conversion'!$H56)*'Exp with units conversion'!$G56,'Exp Database'!P56*'Exp with units conversion'!$G56))</f>
        <v>0</v>
      </c>
      <c r="R56" s="288">
        <f>IF(OR('Exp Database'!Q56=Lists!$G$2,'Exp Database'!Q56=Lists!$G$3,'Exp Database'!Q56=0),0,IF($F56=Lists!$G$2,('Exp Database'!Q56/'Exp with units conversion'!$H56)*'Exp with units conversion'!$G56,'Exp Database'!Q56*'Exp with units conversion'!$G56))</f>
        <v>0</v>
      </c>
      <c r="S56" s="288">
        <f>IF(OR('Exp Database'!R56=Lists!$G$2,'Exp Database'!R56=Lists!$G$3,'Exp Database'!R56=0),0,IF($F56=Lists!$G$2,('Exp Database'!R56/'Exp with units conversion'!$H56)*'Exp with units conversion'!$G56,'Exp Database'!R56*'Exp with units conversion'!$G56))</f>
        <v>0</v>
      </c>
      <c r="T56" s="288">
        <f>IF(OR('Exp Database'!S56=Lists!$G$2,'Exp Database'!S56=Lists!$G$3,'Exp Database'!S56=0),0,IF($F56=Lists!$G$2,('Exp Database'!S56/'Exp with units conversion'!$H56)*'Exp with units conversion'!$G56,'Exp Database'!S56*'Exp with units conversion'!$G56))</f>
        <v>0</v>
      </c>
      <c r="U56" s="288">
        <f>IF(OR('Exp Database'!T56=Lists!$G$2,'Exp Database'!T56=Lists!$G$3,'Exp Database'!T56=0),0,IF($F56=Lists!$G$2,('Exp Database'!T56/'Exp with units conversion'!$H56)*'Exp with units conversion'!$G56,'Exp Database'!T56*'Exp with units conversion'!$G56))</f>
        <v>0</v>
      </c>
      <c r="V56" s="288">
        <f>IF(OR('Exp Database'!U56=Lists!$G$2,'Exp Database'!U56=Lists!$G$3,'Exp Database'!U56=0),0,IF($F56=Lists!$G$2,('Exp Database'!U56/'Exp with units conversion'!$H56)*'Exp with units conversion'!$G56,'Exp Database'!U56*'Exp with units conversion'!$G56))</f>
        <v>0</v>
      </c>
      <c r="W56" s="288">
        <f>IF(OR('Exp Database'!V56=Lists!$G$2,'Exp Database'!V56=Lists!$G$3,'Exp Database'!V56=0),0,IF($F56=Lists!$G$2,('Exp Database'!V56/'Exp with units conversion'!$H56)*'Exp with units conversion'!$G56,'Exp Database'!V56*'Exp with units conversion'!$G56))</f>
        <v>0</v>
      </c>
      <c r="X56" s="288">
        <f>IF(OR('Exp Database'!W56=Lists!$G$2,'Exp Database'!W56=Lists!$G$3,'Exp Database'!W56=0),0,IF($F56=Lists!$G$2,('Exp Database'!W56/'Exp with units conversion'!$H56)*'Exp with units conversion'!$G56,'Exp Database'!W56*'Exp with units conversion'!$G56))</f>
        <v>0</v>
      </c>
      <c r="Y56" s="288">
        <f>IF(OR('Exp Database'!X56=Lists!$G$2,'Exp Database'!X56=Lists!$G$3,'Exp Database'!X56=0),0,IF($F56=Lists!$G$2,('Exp Database'!X56/'Exp with units conversion'!$H56)*'Exp with units conversion'!$G56,'Exp Database'!X56*'Exp with units conversion'!$G56))</f>
        <v>0</v>
      </c>
      <c r="Z56" s="288">
        <f>IF(OR('Exp Database'!Y56=Lists!$G$2,'Exp Database'!Y56=Lists!$G$3,'Exp Database'!Y56=0),0,IF($F56=Lists!$G$2,('Exp Database'!Y56/'Exp with units conversion'!$H56)*'Exp with units conversion'!$G56,'Exp Database'!Y56*'Exp with units conversion'!$G56))</f>
        <v>0</v>
      </c>
      <c r="AA56" s="288">
        <f>IF(OR('Exp Database'!Z56=Lists!$G$2,'Exp Database'!Z56=Lists!$G$3,'Exp Database'!Z56=0),0,IF($F56=Lists!$G$2,('Exp Database'!Z56/'Exp with units conversion'!$H56)*'Exp with units conversion'!$G56,'Exp Database'!Z56*'Exp with units conversion'!$G56))</f>
        <v>0</v>
      </c>
      <c r="AB56" s="288">
        <f>IF(OR('Exp Database'!AA56=Lists!$G$2,'Exp Database'!AA56=Lists!$G$3,'Exp Database'!AA56=0),0,IF($F56=Lists!$G$2,('Exp Database'!AA56/'Exp with units conversion'!$H56)*'Exp with units conversion'!$G56,'Exp Database'!AA56*'Exp with units conversion'!$G56))</f>
        <v>0</v>
      </c>
      <c r="AC56" s="288">
        <f>IF(OR('Exp Database'!AB56=Lists!$G$2,'Exp Database'!AB56=Lists!$G$3,'Exp Database'!AB56=0),0,IF($F56=Lists!$G$2,('Exp Database'!AB56/'Exp with units conversion'!$H56)*'Exp with units conversion'!$G56,'Exp Database'!AB56*'Exp with units conversion'!$G56))</f>
        <v>0</v>
      </c>
      <c r="AD56" s="288">
        <f>IF(OR('Exp Database'!AC56=Lists!$G$2,'Exp Database'!AC56=Lists!$G$3,'Exp Database'!AC56=0),0,IF($F56=Lists!$G$2,('Exp Database'!AC56/'Exp with units conversion'!$H56)*'Exp with units conversion'!$G56,'Exp Database'!AC56*'Exp with units conversion'!$G56))</f>
        <v>0</v>
      </c>
      <c r="AE56" s="288">
        <f>IF(OR('Exp Database'!AD56=Lists!$G$2,'Exp Database'!AD56=Lists!$G$3,'Exp Database'!AD56=0),0,IF($F56=Lists!$G$2,('Exp Database'!AD56/'Exp with units conversion'!$H56)*'Exp with units conversion'!$G56,'Exp Database'!AD56*'Exp with units conversion'!$G56))</f>
        <v>0</v>
      </c>
      <c r="AG56">
        <f t="shared" si="1"/>
        <v>1</v>
      </c>
      <c r="AH56" s="288">
        <f t="shared" si="2"/>
        <v>1</v>
      </c>
      <c r="AI56" s="288">
        <f t="shared" si="3"/>
        <v>1</v>
      </c>
      <c r="AJ56" s="288">
        <f t="shared" si="4"/>
        <v>1</v>
      </c>
    </row>
    <row r="57" spans="2:36" ht="75.75" thickBot="1">
      <c r="B57" t="str">
        <f t="shared" si="0"/>
        <v>Georgia2016</v>
      </c>
      <c r="C57" s="229" t="str">
        <f>'Exp Database'!C57</f>
        <v>Georgia</v>
      </c>
      <c r="D57" s="229">
        <f>'Exp Database'!D57</f>
        <v>2016</v>
      </c>
      <c r="E57" s="229" t="str">
        <f>'Exp Database'!E57</f>
        <v>Calendar Year</v>
      </c>
      <c r="F57" s="229" t="str">
        <f>'Exp Database'!F57</f>
        <v>Local Currency</v>
      </c>
      <c r="G57" s="229">
        <f>IF('Exp Database'!G57="Units ( x 1)",1,IF('Exp Database'!G57="Thousands (x 1,000)",1000,IF('Exp Database'!G57="Millions (x 1,000,000)",1000000,)))</f>
        <v>1</v>
      </c>
      <c r="H57" s="230">
        <f>IF('Exp Database'!H57&gt;0,'Exp Database'!H57,'Exp Database'!J57)</f>
        <v>2.3666999999999998</v>
      </c>
      <c r="I57" s="230">
        <f>'Exp Database'!H57</f>
        <v>2.3666999999999998</v>
      </c>
      <c r="J57" s="229">
        <f>'Exp Database'!I57</f>
        <v>0</v>
      </c>
      <c r="K57" s="230">
        <f>'Exp Database'!J57</f>
        <v>2.2693416666666701</v>
      </c>
      <c r="L57" s="302" t="str">
        <f>'Exp Database'!K57</f>
        <v>Voluntary medical male circumcision (VMMC) in high prevalence countries</v>
      </c>
      <c r="M57" s="288">
        <f>'Exp Database'!L57</f>
        <v>3.4</v>
      </c>
      <c r="N57" s="288">
        <f>IF(OR('Exp Database'!M57=Lists!$G$2,'Exp Database'!M57=Lists!$G$3,'Exp Database'!M57=0),0,IF($F57=Lists!$G$2,('Exp Database'!M57/'Exp with units conversion'!$H57)*'Exp with units conversion'!$G57,'Exp Database'!M57*'Exp with units conversion'!$G57))</f>
        <v>0</v>
      </c>
      <c r="O57" s="288">
        <f>IF(OR('Exp Database'!N57=Lists!$G$2,'Exp Database'!N57=Lists!$G$3,'Exp Database'!N57=0),0,IF($F57=Lists!$G$2,('Exp Database'!N57/'Exp with units conversion'!$H57)*'Exp with units conversion'!$G57,'Exp Database'!N57*'Exp with units conversion'!$G57))</f>
        <v>0</v>
      </c>
      <c r="P57" s="288">
        <f>IF(OR('Exp Database'!O57=Lists!$G$2,'Exp Database'!O57=Lists!$G$3,'Exp Database'!O57=0),0,IF($F57=Lists!$G$2,('Exp Database'!O57/'Exp with units conversion'!$H57)*'Exp with units conversion'!$G57,'Exp Database'!O57*'Exp with units conversion'!$G57))</f>
        <v>0</v>
      </c>
      <c r="Q57" s="288">
        <f>IF(OR('Exp Database'!P57=Lists!$G$2,'Exp Database'!P57=Lists!$G$3,'Exp Database'!P57=0),0,IF($F57=Lists!$G$2,('Exp Database'!P57/'Exp with units conversion'!$H57)*'Exp with units conversion'!$G57,'Exp Database'!P57*'Exp with units conversion'!$G57))</f>
        <v>0</v>
      </c>
      <c r="R57" s="288">
        <f>IF(OR('Exp Database'!Q57=Lists!$G$2,'Exp Database'!Q57=Lists!$G$3,'Exp Database'!Q57=0),0,IF($F57=Lists!$G$2,('Exp Database'!Q57/'Exp with units conversion'!$H57)*'Exp with units conversion'!$G57,'Exp Database'!Q57*'Exp with units conversion'!$G57))</f>
        <v>0</v>
      </c>
      <c r="S57" s="288">
        <f>IF(OR('Exp Database'!R57=Lists!$G$2,'Exp Database'!R57=Lists!$G$3,'Exp Database'!R57=0),0,IF($F57=Lists!$G$2,('Exp Database'!R57/'Exp with units conversion'!$H57)*'Exp with units conversion'!$G57,'Exp Database'!R57*'Exp with units conversion'!$G57))</f>
        <v>0</v>
      </c>
      <c r="T57" s="288">
        <f>IF(OR('Exp Database'!S57=Lists!$G$2,'Exp Database'!S57=Lists!$G$3,'Exp Database'!S57=0),0,IF($F57=Lists!$G$2,('Exp Database'!S57/'Exp with units conversion'!$H57)*'Exp with units conversion'!$G57,'Exp Database'!S57*'Exp with units conversion'!$G57))</f>
        <v>0</v>
      </c>
      <c r="U57" s="288">
        <f>IF(OR('Exp Database'!T57=Lists!$G$2,'Exp Database'!T57=Lists!$G$3,'Exp Database'!T57=0),0,IF($F57=Lists!$G$2,('Exp Database'!T57/'Exp with units conversion'!$H57)*'Exp with units conversion'!$G57,'Exp Database'!T57*'Exp with units conversion'!$G57))</f>
        <v>0</v>
      </c>
      <c r="V57" s="288">
        <f>IF(OR('Exp Database'!U57=Lists!$G$2,'Exp Database'!U57=Lists!$G$3,'Exp Database'!U57=0),0,IF($F57=Lists!$G$2,('Exp Database'!U57/'Exp with units conversion'!$H57)*'Exp with units conversion'!$G57,'Exp Database'!U57*'Exp with units conversion'!$G57))</f>
        <v>0</v>
      </c>
      <c r="W57" s="288">
        <f>IF(OR('Exp Database'!V57=Lists!$G$2,'Exp Database'!V57=Lists!$G$3,'Exp Database'!V57=0),0,IF($F57=Lists!$G$2,('Exp Database'!V57/'Exp with units conversion'!$H57)*'Exp with units conversion'!$G57,'Exp Database'!V57*'Exp with units conversion'!$G57))</f>
        <v>0</v>
      </c>
      <c r="X57" s="288">
        <f>IF(OR('Exp Database'!W57=Lists!$G$2,'Exp Database'!W57=Lists!$G$3,'Exp Database'!W57=0),0,IF($F57=Lists!$G$2,('Exp Database'!W57/'Exp with units conversion'!$H57)*'Exp with units conversion'!$G57,'Exp Database'!W57*'Exp with units conversion'!$G57))</f>
        <v>0</v>
      </c>
      <c r="Y57" s="288">
        <f>IF(OR('Exp Database'!X57=Lists!$G$2,'Exp Database'!X57=Lists!$G$3,'Exp Database'!X57=0),0,IF($F57=Lists!$G$2,('Exp Database'!X57/'Exp with units conversion'!$H57)*'Exp with units conversion'!$G57,'Exp Database'!X57*'Exp with units conversion'!$G57))</f>
        <v>0</v>
      </c>
      <c r="Z57" s="288">
        <f>IF(OR('Exp Database'!Y57=Lists!$G$2,'Exp Database'!Y57=Lists!$G$3,'Exp Database'!Y57=0),0,IF($F57=Lists!$G$2,('Exp Database'!Y57/'Exp with units conversion'!$H57)*'Exp with units conversion'!$G57,'Exp Database'!Y57*'Exp with units conversion'!$G57))</f>
        <v>0</v>
      </c>
      <c r="AA57" s="288">
        <f>IF(OR('Exp Database'!Z57=Lists!$G$2,'Exp Database'!Z57=Lists!$G$3,'Exp Database'!Z57=0),0,IF($F57=Lists!$G$2,('Exp Database'!Z57/'Exp with units conversion'!$H57)*'Exp with units conversion'!$G57,'Exp Database'!Z57*'Exp with units conversion'!$G57))</f>
        <v>0</v>
      </c>
      <c r="AB57" s="288">
        <f>IF(OR('Exp Database'!AA57=Lists!$G$2,'Exp Database'!AA57=Lists!$G$3,'Exp Database'!AA57=0),0,IF($F57=Lists!$G$2,('Exp Database'!AA57/'Exp with units conversion'!$H57)*'Exp with units conversion'!$G57,'Exp Database'!AA57*'Exp with units conversion'!$G57))</f>
        <v>0</v>
      </c>
      <c r="AC57" s="288">
        <f>IF(OR('Exp Database'!AB57=Lists!$G$2,'Exp Database'!AB57=Lists!$G$3,'Exp Database'!AB57=0),0,IF($F57=Lists!$G$2,('Exp Database'!AB57/'Exp with units conversion'!$H57)*'Exp with units conversion'!$G57,'Exp Database'!AB57*'Exp with units conversion'!$G57))</f>
        <v>0</v>
      </c>
      <c r="AD57" s="288">
        <f>IF(OR('Exp Database'!AC57=Lists!$G$2,'Exp Database'!AC57=Lists!$G$3,'Exp Database'!AC57=0),0,IF($F57=Lists!$G$2,('Exp Database'!AC57/'Exp with units conversion'!$H57)*'Exp with units conversion'!$G57,'Exp Database'!AC57*'Exp with units conversion'!$G57))</f>
        <v>0</v>
      </c>
      <c r="AE57" s="288">
        <f>IF(OR('Exp Database'!AD57=Lists!$G$2,'Exp Database'!AD57=Lists!$G$3,'Exp Database'!AD57=0),0,IF($F57=Lists!$G$2,('Exp Database'!AD57/'Exp with units conversion'!$H57)*'Exp with units conversion'!$G57,'Exp Database'!AD57*'Exp with units conversion'!$G57))</f>
        <v>0</v>
      </c>
      <c r="AG57">
        <f t="shared" si="1"/>
        <v>1</v>
      </c>
      <c r="AH57" s="288">
        <f t="shared" si="2"/>
        <v>1</v>
      </c>
      <c r="AI57" s="288">
        <f t="shared" si="3"/>
        <v>1</v>
      </c>
      <c r="AJ57" s="288">
        <f t="shared" si="4"/>
        <v>1</v>
      </c>
    </row>
    <row r="58" spans="2:36" ht="120.75" thickBot="1">
      <c r="B58" t="str">
        <f t="shared" si="0"/>
        <v>Georgia2016</v>
      </c>
      <c r="C58" s="229" t="str">
        <f>'Exp Database'!C58</f>
        <v>Georgia</v>
      </c>
      <c r="D58" s="229">
        <f>'Exp Database'!D58</f>
        <v>2016</v>
      </c>
      <c r="E58" s="229" t="str">
        <f>'Exp Database'!E58</f>
        <v>Calendar Year</v>
      </c>
      <c r="F58" s="229" t="str">
        <f>'Exp Database'!F58</f>
        <v>Local Currency</v>
      </c>
      <c r="G58" s="229">
        <f>IF('Exp Database'!G58="Units ( x 1)",1,IF('Exp Database'!G58="Thousands (x 1,000)",1000,IF('Exp Database'!G58="Millions (x 1,000,000)",1000000,)))</f>
        <v>1</v>
      </c>
      <c r="H58" s="230">
        <f>IF('Exp Database'!H58&gt;0,'Exp Database'!H58,'Exp Database'!J58)</f>
        <v>2.3666999999999998</v>
      </c>
      <c r="I58" s="230">
        <f>'Exp Database'!H58</f>
        <v>2.3666999999999998</v>
      </c>
      <c r="J58" s="229">
        <f>'Exp Database'!I58</f>
        <v>0</v>
      </c>
      <c r="K58" s="230">
        <f>'Exp Database'!J58</f>
        <v>2.2693416666666701</v>
      </c>
      <c r="L58" s="302" t="str">
        <f>'Exp Database'!K58</f>
        <v>Prevention, promotion of testing and linkage to care programmes for gay men and other men who have sex with men (MSM),</v>
      </c>
      <c r="M58" s="288">
        <f>'Exp Database'!L58</f>
        <v>3.5</v>
      </c>
      <c r="N58" s="288">
        <f>IF(OR('Exp Database'!M58=Lists!$G$2,'Exp Database'!M58=Lists!$G$3,'Exp Database'!M58=0),0,IF($F58=Lists!$G$2,('Exp Database'!M58/'Exp with units conversion'!$H58)*'Exp with units conversion'!$G58,'Exp Database'!M58*'Exp with units conversion'!$G58))</f>
        <v>0</v>
      </c>
      <c r="O58" s="288">
        <f>IF(OR('Exp Database'!N58=Lists!$G$2,'Exp Database'!N58=Lists!$G$3,'Exp Database'!N58=0),0,IF($F58=Lists!$G$2,('Exp Database'!N58/'Exp with units conversion'!$H58)*'Exp with units conversion'!$G58,'Exp Database'!N58*'Exp with units conversion'!$G58))</f>
        <v>0</v>
      </c>
      <c r="P58" s="288">
        <f>IF(OR('Exp Database'!O58=Lists!$G$2,'Exp Database'!O58=Lists!$G$3,'Exp Database'!O58=0),0,IF($F58=Lists!$G$2,('Exp Database'!O58/'Exp with units conversion'!$H58)*'Exp with units conversion'!$G58,'Exp Database'!O58*'Exp with units conversion'!$G58))</f>
        <v>0</v>
      </c>
      <c r="Q58" s="288">
        <f>IF(OR('Exp Database'!P58=Lists!$G$2,'Exp Database'!P58=Lists!$G$3,'Exp Database'!P58=0),0,IF($F58=Lists!$G$2,('Exp Database'!P58/'Exp with units conversion'!$H58)*'Exp with units conversion'!$G58,'Exp Database'!P58*'Exp with units conversion'!$G58))</f>
        <v>0</v>
      </c>
      <c r="R58" s="288">
        <f>IF(OR('Exp Database'!Q58=Lists!$G$2,'Exp Database'!Q58=Lists!$G$3,'Exp Database'!Q58=0),0,IF($F58=Lists!$G$2,('Exp Database'!Q58/'Exp with units conversion'!$H58)*'Exp with units conversion'!$G58,'Exp Database'!Q58*'Exp with units conversion'!$G58))</f>
        <v>0</v>
      </c>
      <c r="S58" s="288">
        <f>IF(OR('Exp Database'!R58=Lists!$G$2,'Exp Database'!R58=Lists!$G$3,'Exp Database'!R58=0),0,IF($F58=Lists!$G$2,('Exp Database'!R58/'Exp with units conversion'!$H58)*'Exp with units conversion'!$G58,'Exp Database'!R58*'Exp with units conversion'!$G58))</f>
        <v>0</v>
      </c>
      <c r="T58" s="288">
        <f>IF(OR('Exp Database'!S58=Lists!$G$2,'Exp Database'!S58=Lists!$G$3,'Exp Database'!S58=0),0,IF($F58=Lists!$G$2,('Exp Database'!S58/'Exp with units conversion'!$H58)*'Exp with units conversion'!$G58,'Exp Database'!S58*'Exp with units conversion'!$G58))</f>
        <v>0</v>
      </c>
      <c r="U58" s="288">
        <f>IF(OR('Exp Database'!T58=Lists!$G$2,'Exp Database'!T58=Lists!$G$3,'Exp Database'!T58=0),0,IF($F58=Lists!$G$2,('Exp Database'!T58/'Exp with units conversion'!$H58)*'Exp with units conversion'!$G58,'Exp Database'!T58*'Exp with units conversion'!$G58))</f>
        <v>0</v>
      </c>
      <c r="V58" s="288">
        <f>IF(OR('Exp Database'!U58=Lists!$G$2,'Exp Database'!U58=Lists!$G$3,'Exp Database'!U58=0),0,IF($F58=Lists!$G$2,('Exp Database'!U58/'Exp with units conversion'!$H58)*'Exp with units conversion'!$G58,'Exp Database'!U58*'Exp with units conversion'!$G58))</f>
        <v>0</v>
      </c>
      <c r="W58" s="288">
        <f>IF(OR('Exp Database'!V58=Lists!$G$2,'Exp Database'!V58=Lists!$G$3,'Exp Database'!V58=0),0,IF($F58=Lists!$G$2,('Exp Database'!V58/'Exp with units conversion'!$H58)*'Exp with units conversion'!$G58,'Exp Database'!V58*'Exp with units conversion'!$G58))</f>
        <v>0</v>
      </c>
      <c r="X58" s="288">
        <f>IF(OR('Exp Database'!W58=Lists!$G$2,'Exp Database'!W58=Lists!$G$3,'Exp Database'!W58=0),0,IF($F58=Lists!$G$2,('Exp Database'!W58/'Exp with units conversion'!$H58)*'Exp with units conversion'!$G58,'Exp Database'!W58*'Exp with units conversion'!$G58))</f>
        <v>0</v>
      </c>
      <c r="Y58" s="288">
        <f>IF(OR('Exp Database'!X58=Lists!$G$2,'Exp Database'!X58=Lists!$G$3,'Exp Database'!X58=0),0,IF($F58=Lists!$G$2,('Exp Database'!X58/'Exp with units conversion'!$H58)*'Exp with units conversion'!$G58,'Exp Database'!X58*'Exp with units conversion'!$G58))</f>
        <v>0</v>
      </c>
      <c r="Z58" s="288">
        <f>IF(OR('Exp Database'!Y58=Lists!$G$2,'Exp Database'!Y58=Lists!$G$3,'Exp Database'!Y58=0),0,IF($F58=Lists!$G$2,('Exp Database'!Y58/'Exp with units conversion'!$H58)*'Exp with units conversion'!$G58,'Exp Database'!Y58*'Exp with units conversion'!$G58))</f>
        <v>311864.62162504758</v>
      </c>
      <c r="AA58" s="288">
        <f>IF(OR('Exp Database'!Z58=Lists!$G$2,'Exp Database'!Z58=Lists!$G$3,'Exp Database'!Z58=0),0,IF($F58=Lists!$G$2,('Exp Database'!Z58/'Exp with units conversion'!$H58)*'Exp with units conversion'!$G58,'Exp Database'!Z58*'Exp with units conversion'!$G58))</f>
        <v>0</v>
      </c>
      <c r="AB58" s="288">
        <f>IF(OR('Exp Database'!AA58=Lists!$G$2,'Exp Database'!AA58=Lists!$G$3,'Exp Database'!AA58=0),0,IF($F58=Lists!$G$2,('Exp Database'!AA58/'Exp with units conversion'!$H58)*'Exp with units conversion'!$G58,'Exp Database'!AA58*'Exp with units conversion'!$G58))</f>
        <v>0</v>
      </c>
      <c r="AC58" s="288">
        <f>IF(OR('Exp Database'!AB58=Lists!$G$2,'Exp Database'!AB58=Lists!$G$3,'Exp Database'!AB58=0),0,IF($F58=Lists!$G$2,('Exp Database'!AB58/'Exp with units conversion'!$H58)*'Exp with units conversion'!$G58,'Exp Database'!AB58*'Exp with units conversion'!$G58))</f>
        <v>0</v>
      </c>
      <c r="AD58" s="288">
        <f>IF(OR('Exp Database'!AC58=Lists!$G$2,'Exp Database'!AC58=Lists!$G$3,'Exp Database'!AC58=0),0,IF($F58=Lists!$G$2,('Exp Database'!AC58/'Exp with units conversion'!$H58)*'Exp with units conversion'!$G58,'Exp Database'!AC58*'Exp with units conversion'!$G58))</f>
        <v>311864.62162504758</v>
      </c>
      <c r="AE58" s="288">
        <f>IF(OR('Exp Database'!AD58=Lists!$G$2,'Exp Database'!AD58=Lists!$G$3,'Exp Database'!AD58=0),0,IF($F58=Lists!$G$2,('Exp Database'!AD58/'Exp with units conversion'!$H58)*'Exp with units conversion'!$G58,'Exp Database'!AD58*'Exp with units conversion'!$G58))</f>
        <v>311864.62162504758</v>
      </c>
      <c r="AG58">
        <f t="shared" si="1"/>
        <v>1</v>
      </c>
      <c r="AH58" s="288">
        <f t="shared" si="2"/>
        <v>1</v>
      </c>
      <c r="AI58" s="288">
        <f t="shared" si="3"/>
        <v>1</v>
      </c>
      <c r="AJ58" s="288">
        <f t="shared" si="4"/>
        <v>1</v>
      </c>
    </row>
    <row r="59" spans="2:36" ht="48.75" customHeight="1" thickBot="1">
      <c r="B59" t="str">
        <f t="shared" si="0"/>
        <v>Georgia2016</v>
      </c>
      <c r="C59" s="229" t="str">
        <f>'Exp Database'!C59</f>
        <v>Georgia</v>
      </c>
      <c r="D59" s="229">
        <f>'Exp Database'!D59</f>
        <v>2016</v>
      </c>
      <c r="E59" s="229" t="str">
        <f>'Exp Database'!E59</f>
        <v>Calendar Year</v>
      </c>
      <c r="F59" s="229" t="str">
        <f>'Exp Database'!F59</f>
        <v>Local Currency</v>
      </c>
      <c r="G59" s="229">
        <f>IF('Exp Database'!G59="Units ( x 1)",1,IF('Exp Database'!G59="Thousands (x 1,000)",1000,IF('Exp Database'!G59="Millions (x 1,000,000)",1000000,)))</f>
        <v>1</v>
      </c>
      <c r="H59" s="230">
        <f>IF('Exp Database'!H59&gt;0,'Exp Database'!H59,'Exp Database'!J59)</f>
        <v>2.3666999999999998</v>
      </c>
      <c r="I59" s="230">
        <f>'Exp Database'!H59</f>
        <v>2.3666999999999998</v>
      </c>
      <c r="J59" s="229">
        <f>'Exp Database'!I59</f>
        <v>0</v>
      </c>
      <c r="K59" s="230">
        <f>'Exp Database'!J59</f>
        <v>2.2693416666666701</v>
      </c>
      <c r="L59" s="302" t="str">
        <f>'Exp Database'!K59</f>
        <v>HIV tests (commodities)</v>
      </c>
      <c r="M59" s="288" t="str">
        <f>'Exp Database'!L59</f>
        <v>3.5.1</v>
      </c>
      <c r="N59" s="288">
        <f>IF(OR('Exp Database'!M59=Lists!$G$2,'Exp Database'!M59=Lists!$G$3,'Exp Database'!M59=0),0,IF($F59=Lists!$G$2,('Exp Database'!M59/'Exp with units conversion'!$H59)*'Exp with units conversion'!$G59,'Exp Database'!M59*'Exp with units conversion'!$G59))</f>
        <v>0</v>
      </c>
      <c r="O59" s="288">
        <f>IF(OR('Exp Database'!N59=Lists!$G$2,'Exp Database'!N59=Lists!$G$3,'Exp Database'!N59=0),0,IF($F59=Lists!$G$2,('Exp Database'!N59/'Exp with units conversion'!$H59)*'Exp with units conversion'!$G59,'Exp Database'!N59*'Exp with units conversion'!$G59))</f>
        <v>0</v>
      </c>
      <c r="P59" s="288">
        <f>IF(OR('Exp Database'!O59=Lists!$G$2,'Exp Database'!O59=Lists!$G$3,'Exp Database'!O59=0),0,IF($F59=Lists!$G$2,('Exp Database'!O59/'Exp with units conversion'!$H59)*'Exp with units conversion'!$G59,'Exp Database'!O59*'Exp with units conversion'!$G59))</f>
        <v>0</v>
      </c>
      <c r="Q59" s="288">
        <f>IF(OR('Exp Database'!P59=Lists!$G$2,'Exp Database'!P59=Lists!$G$3,'Exp Database'!P59=0),0,IF($F59=Lists!$G$2,('Exp Database'!P59/'Exp with units conversion'!$H59)*'Exp with units conversion'!$G59,'Exp Database'!P59*'Exp with units conversion'!$G59))</f>
        <v>0</v>
      </c>
      <c r="R59" s="288">
        <f>IF(OR('Exp Database'!Q59=Lists!$G$2,'Exp Database'!Q59=Lists!$G$3,'Exp Database'!Q59=0),0,IF($F59=Lists!$G$2,('Exp Database'!Q59/'Exp with units conversion'!$H59)*'Exp with units conversion'!$G59,'Exp Database'!Q59*'Exp with units conversion'!$G59))</f>
        <v>0</v>
      </c>
      <c r="S59" s="288">
        <f>IF(OR('Exp Database'!R59=Lists!$G$2,'Exp Database'!R59=Lists!$G$3,'Exp Database'!R59=0),0,IF($F59=Lists!$G$2,('Exp Database'!R59/'Exp with units conversion'!$H59)*'Exp with units conversion'!$G59,'Exp Database'!R59*'Exp with units conversion'!$G59))</f>
        <v>0</v>
      </c>
      <c r="T59" s="288">
        <f>IF(OR('Exp Database'!S59=Lists!$G$2,'Exp Database'!S59=Lists!$G$3,'Exp Database'!S59=0),0,IF($F59=Lists!$G$2,('Exp Database'!S59/'Exp with units conversion'!$H59)*'Exp with units conversion'!$G59,'Exp Database'!S59*'Exp with units conversion'!$G59))</f>
        <v>0</v>
      </c>
      <c r="U59" s="288">
        <f>IF(OR('Exp Database'!T59=Lists!$G$2,'Exp Database'!T59=Lists!$G$3,'Exp Database'!T59=0),0,IF($F59=Lists!$G$2,('Exp Database'!T59/'Exp with units conversion'!$H59)*'Exp with units conversion'!$G59,'Exp Database'!T59*'Exp with units conversion'!$G59))</f>
        <v>0</v>
      </c>
      <c r="V59" s="288">
        <f>IF(OR('Exp Database'!U59=Lists!$G$2,'Exp Database'!U59=Lists!$G$3,'Exp Database'!U59=0),0,IF($F59=Lists!$G$2,('Exp Database'!U59/'Exp with units conversion'!$H59)*'Exp with units conversion'!$G59,'Exp Database'!U59*'Exp with units conversion'!$G59))</f>
        <v>0</v>
      </c>
      <c r="W59" s="288">
        <f>IF(OR('Exp Database'!V59=Lists!$G$2,'Exp Database'!V59=Lists!$G$3,'Exp Database'!V59=0),0,IF($F59=Lists!$G$2,('Exp Database'!V59/'Exp with units conversion'!$H59)*'Exp with units conversion'!$G59,'Exp Database'!V59*'Exp with units conversion'!$G59))</f>
        <v>0</v>
      </c>
      <c r="X59" s="288">
        <f>IF(OR('Exp Database'!W59=Lists!$G$2,'Exp Database'!W59=Lists!$G$3,'Exp Database'!W59=0),0,IF($F59=Lists!$G$2,('Exp Database'!W59/'Exp with units conversion'!$H59)*'Exp with units conversion'!$G59,'Exp Database'!W59*'Exp with units conversion'!$G59))</f>
        <v>0</v>
      </c>
      <c r="Y59" s="288">
        <f>IF(OR('Exp Database'!X59=Lists!$G$2,'Exp Database'!X59=Lists!$G$3,'Exp Database'!X59=0),0,IF($F59=Lists!$G$2,('Exp Database'!X59/'Exp with units conversion'!$H59)*'Exp with units conversion'!$G59,'Exp Database'!X59*'Exp with units conversion'!$G59))</f>
        <v>0</v>
      </c>
      <c r="Z59" s="288">
        <f>IF(OR('Exp Database'!Y59=Lists!$G$2,'Exp Database'!Y59=Lists!$G$3,'Exp Database'!Y59=0),0,IF($F59=Lists!$G$2,('Exp Database'!Y59/'Exp with units conversion'!$H59)*'Exp with units conversion'!$G59,'Exp Database'!Y59*'Exp with units conversion'!$G59))</f>
        <v>0</v>
      </c>
      <c r="AA59" s="288">
        <f>IF(OR('Exp Database'!Z59=Lists!$G$2,'Exp Database'!Z59=Lists!$G$3,'Exp Database'!Z59=0),0,IF($F59=Lists!$G$2,('Exp Database'!Z59/'Exp with units conversion'!$H59)*'Exp with units conversion'!$G59,'Exp Database'!Z59*'Exp with units conversion'!$G59))</f>
        <v>0</v>
      </c>
      <c r="AB59" s="288">
        <f>IF(OR('Exp Database'!AA59=Lists!$G$2,'Exp Database'!AA59=Lists!$G$3,'Exp Database'!AA59=0),0,IF($F59=Lists!$G$2,('Exp Database'!AA59/'Exp with units conversion'!$H59)*'Exp with units conversion'!$G59,'Exp Database'!AA59*'Exp with units conversion'!$G59))</f>
        <v>0</v>
      </c>
      <c r="AC59" s="288">
        <f>IF(OR('Exp Database'!AB59=Lists!$G$2,'Exp Database'!AB59=Lists!$G$3,'Exp Database'!AB59=0),0,IF($F59=Lists!$G$2,('Exp Database'!AB59/'Exp with units conversion'!$H59)*'Exp with units conversion'!$G59,'Exp Database'!AB59*'Exp with units conversion'!$G59))</f>
        <v>0</v>
      </c>
      <c r="AD59" s="288">
        <f>IF(OR('Exp Database'!AC59=Lists!$G$2,'Exp Database'!AC59=Lists!$G$3,'Exp Database'!AC59=0),0,IF($F59=Lists!$G$2,('Exp Database'!AC59/'Exp with units conversion'!$H59)*'Exp with units conversion'!$G59,'Exp Database'!AC59*'Exp with units conversion'!$G59))</f>
        <v>0</v>
      </c>
      <c r="AE59" s="288">
        <f>IF(OR('Exp Database'!AD59=Lists!$G$2,'Exp Database'!AD59=Lists!$G$3,'Exp Database'!AD59=0),0,IF($F59=Lists!$G$2,('Exp Database'!AD59/'Exp with units conversion'!$H59)*'Exp with units conversion'!$G59,'Exp Database'!AD59*'Exp with units conversion'!$G59))</f>
        <v>0</v>
      </c>
      <c r="AG59">
        <f t="shared" si="1"/>
        <v>1</v>
      </c>
      <c r="AH59" s="288">
        <f t="shared" si="2"/>
        <v>1</v>
      </c>
      <c r="AI59" s="288">
        <f t="shared" si="3"/>
        <v>1</v>
      </c>
      <c r="AJ59" s="288">
        <f t="shared" si="4"/>
        <v>1</v>
      </c>
    </row>
    <row r="60" spans="2:36" ht="45.75" thickBot="1">
      <c r="B60" t="str">
        <f t="shared" si="0"/>
        <v>Georgia2016</v>
      </c>
      <c r="C60" s="229" t="str">
        <f>'Exp Database'!C60</f>
        <v>Georgia</v>
      </c>
      <c r="D60" s="229">
        <f>'Exp Database'!D60</f>
        <v>2016</v>
      </c>
      <c r="E60" s="229" t="str">
        <f>'Exp Database'!E60</f>
        <v>Calendar Year</v>
      </c>
      <c r="F60" s="229" t="str">
        <f>'Exp Database'!F60</f>
        <v>Local Currency</v>
      </c>
      <c r="G60" s="229">
        <f>IF('Exp Database'!G60="Units ( x 1)",1,IF('Exp Database'!G60="Thousands (x 1,000)",1000,IF('Exp Database'!G60="Millions (x 1,000,000)",1000000,)))</f>
        <v>1</v>
      </c>
      <c r="H60" s="230">
        <f>IF('Exp Database'!H60&gt;0,'Exp Database'!H60,'Exp Database'!J60)</f>
        <v>2.3666999999999998</v>
      </c>
      <c r="I60" s="230">
        <f>'Exp Database'!H60</f>
        <v>2.3666999999999998</v>
      </c>
      <c r="J60" s="229">
        <f>'Exp Database'!I60</f>
        <v>0</v>
      </c>
      <c r="K60" s="230">
        <f>'Exp Database'!J60</f>
        <v>2.2693416666666701</v>
      </c>
      <c r="L60" s="302" t="str">
        <f>'Exp Database'!K60</f>
        <v>Condoms, lubricants, and other commodities</v>
      </c>
      <c r="M60" s="288" t="str">
        <f>'Exp Database'!L60</f>
        <v>3.5.2</v>
      </c>
      <c r="N60" s="288">
        <f>IF(OR('Exp Database'!M60=Lists!$G$2,'Exp Database'!M60=Lists!$G$3,'Exp Database'!M60=0),0,IF($F60=Lists!$G$2,('Exp Database'!M60/'Exp with units conversion'!$H60)*'Exp with units conversion'!$G60,'Exp Database'!M60*'Exp with units conversion'!$G60))</f>
        <v>0</v>
      </c>
      <c r="O60" s="288">
        <f>IF(OR('Exp Database'!N60=Lists!$G$2,'Exp Database'!N60=Lists!$G$3,'Exp Database'!N60=0),0,IF($F60=Lists!$G$2,('Exp Database'!N60/'Exp with units conversion'!$H60)*'Exp with units conversion'!$G60,'Exp Database'!N60*'Exp with units conversion'!$G60))</f>
        <v>0</v>
      </c>
      <c r="P60" s="288">
        <f>IF(OR('Exp Database'!O60=Lists!$G$2,'Exp Database'!O60=Lists!$G$3,'Exp Database'!O60=0),0,IF($F60=Lists!$G$2,('Exp Database'!O60/'Exp with units conversion'!$H60)*'Exp with units conversion'!$G60,'Exp Database'!O60*'Exp with units conversion'!$G60))</f>
        <v>0</v>
      </c>
      <c r="Q60" s="288">
        <f>IF(OR('Exp Database'!P60=Lists!$G$2,'Exp Database'!P60=Lists!$G$3,'Exp Database'!P60=0),0,IF($F60=Lists!$G$2,('Exp Database'!P60/'Exp with units conversion'!$H60)*'Exp with units conversion'!$G60,'Exp Database'!P60*'Exp with units conversion'!$G60))</f>
        <v>0</v>
      </c>
      <c r="R60" s="288">
        <f>IF(OR('Exp Database'!Q60=Lists!$G$2,'Exp Database'!Q60=Lists!$G$3,'Exp Database'!Q60=0),0,IF($F60=Lists!$G$2,('Exp Database'!Q60/'Exp with units conversion'!$H60)*'Exp with units conversion'!$G60,'Exp Database'!Q60*'Exp with units conversion'!$G60))</f>
        <v>0</v>
      </c>
      <c r="S60" s="288">
        <f>IF(OR('Exp Database'!R60=Lists!$G$2,'Exp Database'!R60=Lists!$G$3,'Exp Database'!R60=0),0,IF($F60=Lists!$G$2,('Exp Database'!R60/'Exp with units conversion'!$H60)*'Exp with units conversion'!$G60,'Exp Database'!R60*'Exp with units conversion'!$G60))</f>
        <v>0</v>
      </c>
      <c r="T60" s="288">
        <f>IF(OR('Exp Database'!S60=Lists!$G$2,'Exp Database'!S60=Lists!$G$3,'Exp Database'!S60=0),0,IF($F60=Lists!$G$2,('Exp Database'!S60/'Exp with units conversion'!$H60)*'Exp with units conversion'!$G60,'Exp Database'!S60*'Exp with units conversion'!$G60))</f>
        <v>0</v>
      </c>
      <c r="U60" s="288">
        <f>IF(OR('Exp Database'!T60=Lists!$G$2,'Exp Database'!T60=Lists!$G$3,'Exp Database'!T60=0),0,IF($F60=Lists!$G$2,('Exp Database'!T60/'Exp with units conversion'!$H60)*'Exp with units conversion'!$G60,'Exp Database'!T60*'Exp with units conversion'!$G60))</f>
        <v>0</v>
      </c>
      <c r="V60" s="288">
        <f>IF(OR('Exp Database'!U60=Lists!$G$2,'Exp Database'!U60=Lists!$G$3,'Exp Database'!U60=0),0,IF($F60=Lists!$G$2,('Exp Database'!U60/'Exp with units conversion'!$H60)*'Exp with units conversion'!$G60,'Exp Database'!U60*'Exp with units conversion'!$G60))</f>
        <v>0</v>
      </c>
      <c r="W60" s="288">
        <f>IF(OR('Exp Database'!V60=Lists!$G$2,'Exp Database'!V60=Lists!$G$3,'Exp Database'!V60=0),0,IF($F60=Lists!$G$2,('Exp Database'!V60/'Exp with units conversion'!$H60)*'Exp with units conversion'!$G60,'Exp Database'!V60*'Exp with units conversion'!$G60))</f>
        <v>0</v>
      </c>
      <c r="X60" s="288">
        <f>IF(OR('Exp Database'!W60=Lists!$G$2,'Exp Database'!W60=Lists!$G$3,'Exp Database'!W60=0),0,IF($F60=Lists!$G$2,('Exp Database'!W60/'Exp with units conversion'!$H60)*'Exp with units conversion'!$G60,'Exp Database'!W60*'Exp with units conversion'!$G60))</f>
        <v>0</v>
      </c>
      <c r="Y60" s="288">
        <f>IF(OR('Exp Database'!X60=Lists!$G$2,'Exp Database'!X60=Lists!$G$3,'Exp Database'!X60=0),0,IF($F60=Lists!$G$2,('Exp Database'!X60/'Exp with units conversion'!$H60)*'Exp with units conversion'!$G60,'Exp Database'!X60*'Exp with units conversion'!$G60))</f>
        <v>0</v>
      </c>
      <c r="Z60" s="288">
        <f>IF(OR('Exp Database'!Y60=Lists!$G$2,'Exp Database'!Y60=Lists!$G$3,'Exp Database'!Y60=0),0,IF($F60=Lists!$G$2,('Exp Database'!Y60/'Exp with units conversion'!$H60)*'Exp with units conversion'!$G60,'Exp Database'!Y60*'Exp with units conversion'!$G60))</f>
        <v>0</v>
      </c>
      <c r="AA60" s="288">
        <f>IF(OR('Exp Database'!Z60=Lists!$G$2,'Exp Database'!Z60=Lists!$G$3,'Exp Database'!Z60=0),0,IF($F60=Lists!$G$2,('Exp Database'!Z60/'Exp with units conversion'!$H60)*'Exp with units conversion'!$G60,'Exp Database'!Z60*'Exp with units conversion'!$G60))</f>
        <v>0</v>
      </c>
      <c r="AB60" s="288">
        <f>IF(OR('Exp Database'!AA60=Lists!$G$2,'Exp Database'!AA60=Lists!$G$3,'Exp Database'!AA60=0),0,IF($F60=Lists!$G$2,('Exp Database'!AA60/'Exp with units conversion'!$H60)*'Exp with units conversion'!$G60,'Exp Database'!AA60*'Exp with units conversion'!$G60))</f>
        <v>0</v>
      </c>
      <c r="AC60" s="288">
        <f>IF(OR('Exp Database'!AB60=Lists!$G$2,'Exp Database'!AB60=Lists!$G$3,'Exp Database'!AB60=0),0,IF($F60=Lists!$G$2,('Exp Database'!AB60/'Exp with units conversion'!$H60)*'Exp with units conversion'!$G60,'Exp Database'!AB60*'Exp with units conversion'!$G60))</f>
        <v>0</v>
      </c>
      <c r="AD60" s="288">
        <f>IF(OR('Exp Database'!AC60=Lists!$G$2,'Exp Database'!AC60=Lists!$G$3,'Exp Database'!AC60=0),0,IF($F60=Lists!$G$2,('Exp Database'!AC60/'Exp with units conversion'!$H60)*'Exp with units conversion'!$G60,'Exp Database'!AC60*'Exp with units conversion'!$G60))</f>
        <v>0</v>
      </c>
      <c r="AE60" s="288">
        <f>IF(OR('Exp Database'!AD60=Lists!$G$2,'Exp Database'!AD60=Lists!$G$3,'Exp Database'!AD60=0),0,IF($F60=Lists!$G$2,('Exp Database'!AD60/'Exp with units conversion'!$H60)*'Exp with units conversion'!$G60,'Exp Database'!AD60*'Exp with units conversion'!$G60))</f>
        <v>0</v>
      </c>
      <c r="AG60">
        <f t="shared" si="1"/>
        <v>1</v>
      </c>
      <c r="AH60" s="288">
        <f t="shared" si="2"/>
        <v>1</v>
      </c>
      <c r="AI60" s="288">
        <f t="shared" si="3"/>
        <v>1</v>
      </c>
      <c r="AJ60" s="288">
        <f t="shared" si="4"/>
        <v>1</v>
      </c>
    </row>
    <row r="61" spans="2:36" ht="30.75" thickBot="1">
      <c r="B61" t="str">
        <f t="shared" si="0"/>
        <v>Georgia2016</v>
      </c>
      <c r="C61" s="229" t="str">
        <f>'Exp Database'!C61</f>
        <v>Georgia</v>
      </c>
      <c r="D61" s="229">
        <f>'Exp Database'!D61</f>
        <v>2016</v>
      </c>
      <c r="E61" s="229" t="str">
        <f>'Exp Database'!E61</f>
        <v>Calendar Year</v>
      </c>
      <c r="F61" s="229" t="str">
        <f>'Exp Database'!F61</f>
        <v>Local Currency</v>
      </c>
      <c r="G61" s="229">
        <f>IF('Exp Database'!G61="Units ( x 1)",1,IF('Exp Database'!G61="Thousands (x 1,000)",1000,IF('Exp Database'!G61="Millions (x 1,000,000)",1000000,)))</f>
        <v>1</v>
      </c>
      <c r="H61" s="230">
        <f>IF('Exp Database'!H61&gt;0,'Exp Database'!H61,'Exp Database'!J61)</f>
        <v>2.3666999999999998</v>
      </c>
      <c r="I61" s="230">
        <f>'Exp Database'!H61</f>
        <v>2.3666999999999998</v>
      </c>
      <c r="J61" s="229">
        <f>'Exp Database'!I61</f>
        <v>0</v>
      </c>
      <c r="K61" s="230">
        <f>'Exp Database'!J61</f>
        <v>2.2693416666666701</v>
      </c>
      <c r="L61" s="302" t="str">
        <f>'Exp Database'!K61</f>
        <v>Other direct and indirect costs</v>
      </c>
      <c r="M61" s="288" t="str">
        <f>'Exp Database'!L61</f>
        <v>3.5.3</v>
      </c>
      <c r="N61" s="288">
        <f>IF(OR('Exp Database'!M61=Lists!$G$2,'Exp Database'!M61=Lists!$G$3,'Exp Database'!M61=0),0,IF($F61=Lists!$G$2,('Exp Database'!M61/'Exp with units conversion'!$H61)*'Exp with units conversion'!$G61,'Exp Database'!M61*'Exp with units conversion'!$G61))</f>
        <v>0</v>
      </c>
      <c r="O61" s="288">
        <f>IF(OR('Exp Database'!N61=Lists!$G$2,'Exp Database'!N61=Lists!$G$3,'Exp Database'!N61=0),0,IF($F61=Lists!$G$2,('Exp Database'!N61/'Exp with units conversion'!$H61)*'Exp with units conversion'!$G61,'Exp Database'!N61*'Exp with units conversion'!$G61))</f>
        <v>0</v>
      </c>
      <c r="P61" s="288">
        <f>IF(OR('Exp Database'!O61=Lists!$G$2,'Exp Database'!O61=Lists!$G$3,'Exp Database'!O61=0),0,IF($F61=Lists!$G$2,('Exp Database'!O61/'Exp with units conversion'!$H61)*'Exp with units conversion'!$G61,'Exp Database'!O61*'Exp with units conversion'!$G61))</f>
        <v>0</v>
      </c>
      <c r="Q61" s="288">
        <f>IF(OR('Exp Database'!P61=Lists!$G$2,'Exp Database'!P61=Lists!$G$3,'Exp Database'!P61=0),0,IF($F61=Lists!$G$2,('Exp Database'!P61/'Exp with units conversion'!$H61)*'Exp with units conversion'!$G61,'Exp Database'!P61*'Exp with units conversion'!$G61))</f>
        <v>0</v>
      </c>
      <c r="R61" s="288">
        <f>IF(OR('Exp Database'!Q61=Lists!$G$2,'Exp Database'!Q61=Lists!$G$3,'Exp Database'!Q61=0),0,IF($F61=Lists!$G$2,('Exp Database'!Q61/'Exp with units conversion'!$H61)*'Exp with units conversion'!$G61,'Exp Database'!Q61*'Exp with units conversion'!$G61))</f>
        <v>0</v>
      </c>
      <c r="S61" s="288">
        <f>IF(OR('Exp Database'!R61=Lists!$G$2,'Exp Database'!R61=Lists!$G$3,'Exp Database'!R61=0),0,IF($F61=Lists!$G$2,('Exp Database'!R61/'Exp with units conversion'!$H61)*'Exp with units conversion'!$G61,'Exp Database'!R61*'Exp with units conversion'!$G61))</f>
        <v>0</v>
      </c>
      <c r="T61" s="288">
        <f>IF(OR('Exp Database'!S61=Lists!$G$2,'Exp Database'!S61=Lists!$G$3,'Exp Database'!S61=0),0,IF($F61=Lists!$G$2,('Exp Database'!S61/'Exp with units conversion'!$H61)*'Exp with units conversion'!$G61,'Exp Database'!S61*'Exp with units conversion'!$G61))</f>
        <v>0</v>
      </c>
      <c r="U61" s="288">
        <f>IF(OR('Exp Database'!T61=Lists!$G$2,'Exp Database'!T61=Lists!$G$3,'Exp Database'!T61=0),0,IF($F61=Lists!$G$2,('Exp Database'!T61/'Exp with units conversion'!$H61)*'Exp with units conversion'!$G61,'Exp Database'!T61*'Exp with units conversion'!$G61))</f>
        <v>0</v>
      </c>
      <c r="V61" s="288">
        <f>IF(OR('Exp Database'!U61=Lists!$G$2,'Exp Database'!U61=Lists!$G$3,'Exp Database'!U61=0),0,IF($F61=Lists!$G$2,('Exp Database'!U61/'Exp with units conversion'!$H61)*'Exp with units conversion'!$G61,'Exp Database'!U61*'Exp with units conversion'!$G61))</f>
        <v>0</v>
      </c>
      <c r="W61" s="288">
        <f>IF(OR('Exp Database'!V61=Lists!$G$2,'Exp Database'!V61=Lists!$G$3,'Exp Database'!V61=0),0,IF($F61=Lists!$G$2,('Exp Database'!V61/'Exp with units conversion'!$H61)*'Exp with units conversion'!$G61,'Exp Database'!V61*'Exp with units conversion'!$G61))</f>
        <v>0</v>
      </c>
      <c r="X61" s="288">
        <f>IF(OR('Exp Database'!W61=Lists!$G$2,'Exp Database'!W61=Lists!$G$3,'Exp Database'!W61=0),0,IF($F61=Lists!$G$2,('Exp Database'!W61/'Exp with units conversion'!$H61)*'Exp with units conversion'!$G61,'Exp Database'!W61*'Exp with units conversion'!$G61))</f>
        <v>0</v>
      </c>
      <c r="Y61" s="288">
        <f>IF(OR('Exp Database'!X61=Lists!$G$2,'Exp Database'!X61=Lists!$G$3,'Exp Database'!X61=0),0,IF($F61=Lists!$G$2,('Exp Database'!X61/'Exp with units conversion'!$H61)*'Exp with units conversion'!$G61,'Exp Database'!X61*'Exp with units conversion'!$G61))</f>
        <v>0</v>
      </c>
      <c r="Z61" s="288">
        <f>IF(OR('Exp Database'!Y61=Lists!$G$2,'Exp Database'!Y61=Lists!$G$3,'Exp Database'!Y61=0),0,IF($F61=Lists!$G$2,('Exp Database'!Y61/'Exp with units conversion'!$H61)*'Exp with units conversion'!$G61,'Exp Database'!Y61*'Exp with units conversion'!$G61))</f>
        <v>0</v>
      </c>
      <c r="AA61" s="288">
        <f>IF(OR('Exp Database'!Z61=Lists!$G$2,'Exp Database'!Z61=Lists!$G$3,'Exp Database'!Z61=0),0,IF($F61=Lists!$G$2,('Exp Database'!Z61/'Exp with units conversion'!$H61)*'Exp with units conversion'!$G61,'Exp Database'!Z61*'Exp with units conversion'!$G61))</f>
        <v>0</v>
      </c>
      <c r="AB61" s="288">
        <f>IF(OR('Exp Database'!AA61=Lists!$G$2,'Exp Database'!AA61=Lists!$G$3,'Exp Database'!AA61=0),0,IF($F61=Lists!$G$2,('Exp Database'!AA61/'Exp with units conversion'!$H61)*'Exp with units conversion'!$G61,'Exp Database'!AA61*'Exp with units conversion'!$G61))</f>
        <v>0</v>
      </c>
      <c r="AC61" s="288">
        <f>IF(OR('Exp Database'!AB61=Lists!$G$2,'Exp Database'!AB61=Lists!$G$3,'Exp Database'!AB61=0),0,IF($F61=Lists!$G$2,('Exp Database'!AB61/'Exp with units conversion'!$H61)*'Exp with units conversion'!$G61,'Exp Database'!AB61*'Exp with units conversion'!$G61))</f>
        <v>0</v>
      </c>
      <c r="AD61" s="288">
        <f>IF(OR('Exp Database'!AC61=Lists!$G$2,'Exp Database'!AC61=Lists!$G$3,'Exp Database'!AC61=0),0,IF($F61=Lists!$G$2,('Exp Database'!AC61/'Exp with units conversion'!$H61)*'Exp with units conversion'!$G61,'Exp Database'!AC61*'Exp with units conversion'!$G61))</f>
        <v>0</v>
      </c>
      <c r="AE61" s="288">
        <f>IF(OR('Exp Database'!AD61=Lists!$G$2,'Exp Database'!AD61=Lists!$G$3,'Exp Database'!AD61=0),0,IF($F61=Lists!$G$2,('Exp Database'!AD61/'Exp with units conversion'!$H61)*'Exp with units conversion'!$G61,'Exp Database'!AD61*'Exp with units conversion'!$G61))</f>
        <v>0</v>
      </c>
      <c r="AG61">
        <f t="shared" si="1"/>
        <v>1</v>
      </c>
      <c r="AH61" s="288">
        <f t="shared" si="2"/>
        <v>1</v>
      </c>
      <c r="AI61" s="288">
        <f t="shared" si="3"/>
        <v>1</v>
      </c>
      <c r="AJ61" s="288">
        <f t="shared" si="4"/>
        <v>1</v>
      </c>
    </row>
    <row r="62" spans="2:36" ht="30.75" thickBot="1">
      <c r="B62" t="str">
        <f t="shared" si="0"/>
        <v>Georgia2016</v>
      </c>
      <c r="C62" s="229" t="str">
        <f>'Exp Database'!C62</f>
        <v>Georgia</v>
      </c>
      <c r="D62" s="229">
        <f>'Exp Database'!D62</f>
        <v>2016</v>
      </c>
      <c r="E62" s="229" t="str">
        <f>'Exp Database'!E62</f>
        <v>Calendar Year</v>
      </c>
      <c r="F62" s="229" t="str">
        <f>'Exp Database'!F62</f>
        <v>Local Currency</v>
      </c>
      <c r="G62" s="229">
        <f>IF('Exp Database'!G62="Units ( x 1)",1,IF('Exp Database'!G62="Thousands (x 1,000)",1000,IF('Exp Database'!G62="Millions (x 1,000,000)",1000000,)))</f>
        <v>1</v>
      </c>
      <c r="H62" s="230">
        <f>IF('Exp Database'!H62&gt;0,'Exp Database'!H62,'Exp Database'!J62)</f>
        <v>2.3666999999999998</v>
      </c>
      <c r="I62" s="230">
        <f>'Exp Database'!H62</f>
        <v>2.3666999999999998</v>
      </c>
      <c r="J62" s="229">
        <f>'Exp Database'!I62</f>
        <v>0</v>
      </c>
      <c r="K62" s="230">
        <f>'Exp Database'!J62</f>
        <v>2.2693416666666701</v>
      </c>
      <c r="L62" s="302" t="str">
        <f>'Exp Database'!K62</f>
        <v>Not disaggregated by type of cost</v>
      </c>
      <c r="M62" s="288" t="str">
        <f>'Exp Database'!L62</f>
        <v>3.5.4</v>
      </c>
      <c r="N62" s="288">
        <f>IF(OR('Exp Database'!M62=Lists!$G$2,'Exp Database'!M62=Lists!$G$3,'Exp Database'!M62=0),0,IF($F62=Lists!$G$2,('Exp Database'!M62/'Exp with units conversion'!$H62)*'Exp with units conversion'!$G62,'Exp Database'!M62*'Exp with units conversion'!$G62))</f>
        <v>0</v>
      </c>
      <c r="O62" s="288">
        <f>IF(OR('Exp Database'!N62=Lists!$G$2,'Exp Database'!N62=Lists!$G$3,'Exp Database'!N62=0),0,IF($F62=Lists!$G$2,('Exp Database'!N62/'Exp with units conversion'!$H62)*'Exp with units conversion'!$G62,'Exp Database'!N62*'Exp with units conversion'!$G62))</f>
        <v>0</v>
      </c>
      <c r="P62" s="288">
        <f>IF(OR('Exp Database'!O62=Lists!$G$2,'Exp Database'!O62=Lists!$G$3,'Exp Database'!O62=0),0,IF($F62=Lists!$G$2,('Exp Database'!O62/'Exp with units conversion'!$H62)*'Exp with units conversion'!$G62,'Exp Database'!O62*'Exp with units conversion'!$G62))</f>
        <v>0</v>
      </c>
      <c r="Q62" s="288">
        <f>IF(OR('Exp Database'!P62=Lists!$G$2,'Exp Database'!P62=Lists!$G$3,'Exp Database'!P62=0),0,IF($F62=Lists!$G$2,('Exp Database'!P62/'Exp with units conversion'!$H62)*'Exp with units conversion'!$G62,'Exp Database'!P62*'Exp with units conversion'!$G62))</f>
        <v>0</v>
      </c>
      <c r="R62" s="288">
        <f>IF(OR('Exp Database'!Q62=Lists!$G$2,'Exp Database'!Q62=Lists!$G$3,'Exp Database'!Q62=0),0,IF($F62=Lists!$G$2,('Exp Database'!Q62/'Exp with units conversion'!$H62)*'Exp with units conversion'!$G62,'Exp Database'!Q62*'Exp with units conversion'!$G62))</f>
        <v>0</v>
      </c>
      <c r="S62" s="288">
        <f>IF(OR('Exp Database'!R62=Lists!$G$2,'Exp Database'!R62=Lists!$G$3,'Exp Database'!R62=0),0,IF($F62=Lists!$G$2,('Exp Database'!R62/'Exp with units conversion'!$H62)*'Exp with units conversion'!$G62,'Exp Database'!R62*'Exp with units conversion'!$G62))</f>
        <v>0</v>
      </c>
      <c r="T62" s="288">
        <f>IF(OR('Exp Database'!S62=Lists!$G$2,'Exp Database'!S62=Lists!$G$3,'Exp Database'!S62=0),0,IF($F62=Lists!$G$2,('Exp Database'!S62/'Exp with units conversion'!$H62)*'Exp with units conversion'!$G62,'Exp Database'!S62*'Exp with units conversion'!$G62))</f>
        <v>0</v>
      </c>
      <c r="U62" s="288">
        <f>IF(OR('Exp Database'!T62=Lists!$G$2,'Exp Database'!T62=Lists!$G$3,'Exp Database'!T62=0),0,IF($F62=Lists!$G$2,('Exp Database'!T62/'Exp with units conversion'!$H62)*'Exp with units conversion'!$G62,'Exp Database'!T62*'Exp with units conversion'!$G62))</f>
        <v>0</v>
      </c>
      <c r="V62" s="288">
        <f>IF(OR('Exp Database'!U62=Lists!$G$2,'Exp Database'!U62=Lists!$G$3,'Exp Database'!U62=0),0,IF($F62=Lists!$G$2,('Exp Database'!U62/'Exp with units conversion'!$H62)*'Exp with units conversion'!$G62,'Exp Database'!U62*'Exp with units conversion'!$G62))</f>
        <v>0</v>
      </c>
      <c r="W62" s="288">
        <f>IF(OR('Exp Database'!V62=Lists!$G$2,'Exp Database'!V62=Lists!$G$3,'Exp Database'!V62=0),0,IF($F62=Lists!$G$2,('Exp Database'!V62/'Exp with units conversion'!$H62)*'Exp with units conversion'!$G62,'Exp Database'!V62*'Exp with units conversion'!$G62))</f>
        <v>0</v>
      </c>
      <c r="X62" s="288">
        <f>IF(OR('Exp Database'!W62=Lists!$G$2,'Exp Database'!W62=Lists!$G$3,'Exp Database'!W62=0),0,IF($F62=Lists!$G$2,('Exp Database'!W62/'Exp with units conversion'!$H62)*'Exp with units conversion'!$G62,'Exp Database'!W62*'Exp with units conversion'!$G62))</f>
        <v>0</v>
      </c>
      <c r="Y62" s="288">
        <f>IF(OR('Exp Database'!X62=Lists!$G$2,'Exp Database'!X62=Lists!$G$3,'Exp Database'!X62=0),0,IF($F62=Lists!$G$2,('Exp Database'!X62/'Exp with units conversion'!$H62)*'Exp with units conversion'!$G62,'Exp Database'!X62*'Exp with units conversion'!$G62))</f>
        <v>0</v>
      </c>
      <c r="Z62" s="288">
        <f>IF(OR('Exp Database'!Y62=Lists!$G$2,'Exp Database'!Y62=Lists!$G$3,'Exp Database'!Y62=0),0,IF($F62=Lists!$G$2,('Exp Database'!Y62/'Exp with units conversion'!$H62)*'Exp with units conversion'!$G62,'Exp Database'!Y62*'Exp with units conversion'!$G62))</f>
        <v>311864.62162504758</v>
      </c>
      <c r="AA62" s="288">
        <f>IF(OR('Exp Database'!Z62=Lists!$G$2,'Exp Database'!Z62=Lists!$G$3,'Exp Database'!Z62=0),0,IF($F62=Lists!$G$2,('Exp Database'!Z62/'Exp with units conversion'!$H62)*'Exp with units conversion'!$G62,'Exp Database'!Z62*'Exp with units conversion'!$G62))</f>
        <v>0</v>
      </c>
      <c r="AB62" s="288">
        <f>IF(OR('Exp Database'!AA62=Lists!$G$2,'Exp Database'!AA62=Lists!$G$3,'Exp Database'!AA62=0),0,IF($F62=Lists!$G$2,('Exp Database'!AA62/'Exp with units conversion'!$H62)*'Exp with units conversion'!$G62,'Exp Database'!AA62*'Exp with units conversion'!$G62))</f>
        <v>0</v>
      </c>
      <c r="AC62" s="288">
        <f>IF(OR('Exp Database'!AB62=Lists!$G$2,'Exp Database'!AB62=Lists!$G$3,'Exp Database'!AB62=0),0,IF($F62=Lists!$G$2,('Exp Database'!AB62/'Exp with units conversion'!$H62)*'Exp with units conversion'!$G62,'Exp Database'!AB62*'Exp with units conversion'!$G62))</f>
        <v>0</v>
      </c>
      <c r="AD62" s="288">
        <f>IF(OR('Exp Database'!AC62=Lists!$G$2,'Exp Database'!AC62=Lists!$G$3,'Exp Database'!AC62=0),0,IF($F62=Lists!$G$2,('Exp Database'!AC62/'Exp with units conversion'!$H62)*'Exp with units conversion'!$G62,'Exp Database'!AC62*'Exp with units conversion'!$G62))</f>
        <v>311864.62162504758</v>
      </c>
      <c r="AE62" s="288">
        <f>IF(OR('Exp Database'!AD62=Lists!$G$2,'Exp Database'!AD62=Lists!$G$3,'Exp Database'!AD62=0),0,IF($F62=Lists!$G$2,('Exp Database'!AD62/'Exp with units conversion'!$H62)*'Exp with units conversion'!$G62,'Exp Database'!AD62*'Exp with units conversion'!$G62))</f>
        <v>311864.62162504758</v>
      </c>
      <c r="AG62">
        <f t="shared" si="1"/>
        <v>1</v>
      </c>
      <c r="AH62" s="288">
        <f t="shared" si="2"/>
        <v>1</v>
      </c>
      <c r="AI62" s="288">
        <f t="shared" si="3"/>
        <v>1</v>
      </c>
      <c r="AJ62" s="288">
        <f t="shared" si="4"/>
        <v>1</v>
      </c>
    </row>
    <row r="63" spans="2:36" ht="90.75" thickBot="1">
      <c r="B63" t="str">
        <f t="shared" si="0"/>
        <v>Georgia2016</v>
      </c>
      <c r="C63" s="229" t="str">
        <f>'Exp Database'!C63</f>
        <v>Georgia</v>
      </c>
      <c r="D63" s="229">
        <f>'Exp Database'!D63</f>
        <v>2016</v>
      </c>
      <c r="E63" s="229" t="str">
        <f>'Exp Database'!E63</f>
        <v>Calendar Year</v>
      </c>
      <c r="F63" s="229" t="str">
        <f>'Exp Database'!F63</f>
        <v>Local Currency</v>
      </c>
      <c r="G63" s="229">
        <f>IF('Exp Database'!G63="Units ( x 1)",1,IF('Exp Database'!G63="Thousands (x 1,000)",1000,IF('Exp Database'!G63="Millions (x 1,000,000)",1000000,)))</f>
        <v>1</v>
      </c>
      <c r="H63" s="230">
        <f>IF('Exp Database'!H63&gt;0,'Exp Database'!H63,'Exp Database'!J63)</f>
        <v>2.3666999999999998</v>
      </c>
      <c r="I63" s="230">
        <f>'Exp Database'!H63</f>
        <v>2.3666999999999998</v>
      </c>
      <c r="J63" s="229">
        <f>'Exp Database'!I63</f>
        <v>0</v>
      </c>
      <c r="K63" s="230">
        <f>'Exp Database'!J63</f>
        <v>2.2693416666666701</v>
      </c>
      <c r="L63" s="302" t="str">
        <f>'Exp Database'!K63</f>
        <v>Prevention, promotion of testing and linkage to care programmes for sex workers and their clients:</v>
      </c>
      <c r="M63" s="288">
        <f>'Exp Database'!L63</f>
        <v>3.6</v>
      </c>
      <c r="N63" s="288">
        <f>IF(OR('Exp Database'!M63=Lists!$G$2,'Exp Database'!M63=Lists!$G$3,'Exp Database'!M63=0),0,IF($F63=Lists!$G$2,('Exp Database'!M63/'Exp with units conversion'!$H63)*'Exp with units conversion'!$G63,'Exp Database'!M63*'Exp with units conversion'!$G63))</f>
        <v>0</v>
      </c>
      <c r="O63" s="288">
        <f>IF(OR('Exp Database'!N63=Lists!$G$2,'Exp Database'!N63=Lists!$G$3,'Exp Database'!N63=0),0,IF($F63=Lists!$G$2,('Exp Database'!N63/'Exp with units conversion'!$H63)*'Exp with units conversion'!$G63,'Exp Database'!N63*'Exp with units conversion'!$G63))</f>
        <v>0</v>
      </c>
      <c r="P63" s="288">
        <f>IF(OR('Exp Database'!O63=Lists!$G$2,'Exp Database'!O63=Lists!$G$3,'Exp Database'!O63=0),0,IF($F63=Lists!$G$2,('Exp Database'!O63/'Exp with units conversion'!$H63)*'Exp with units conversion'!$G63,'Exp Database'!O63*'Exp with units conversion'!$G63))</f>
        <v>0</v>
      </c>
      <c r="Q63" s="288">
        <f>IF(OR('Exp Database'!P63=Lists!$G$2,'Exp Database'!P63=Lists!$G$3,'Exp Database'!P63=0),0,IF($F63=Lists!$G$2,('Exp Database'!P63/'Exp with units conversion'!$H63)*'Exp with units conversion'!$G63,'Exp Database'!P63*'Exp with units conversion'!$G63))</f>
        <v>0</v>
      </c>
      <c r="R63" s="288">
        <f>IF(OR('Exp Database'!Q63=Lists!$G$2,'Exp Database'!Q63=Lists!$G$3,'Exp Database'!Q63=0),0,IF($F63=Lists!$G$2,('Exp Database'!Q63/'Exp with units conversion'!$H63)*'Exp with units conversion'!$G63,'Exp Database'!Q63*'Exp with units conversion'!$G63))</f>
        <v>0</v>
      </c>
      <c r="S63" s="288">
        <f>IF(OR('Exp Database'!R63=Lists!$G$2,'Exp Database'!R63=Lists!$G$3,'Exp Database'!R63=0),0,IF($F63=Lists!$G$2,('Exp Database'!R63/'Exp with units conversion'!$H63)*'Exp with units conversion'!$G63,'Exp Database'!R63*'Exp with units conversion'!$G63))</f>
        <v>0</v>
      </c>
      <c r="T63" s="288">
        <f>IF(OR('Exp Database'!S63=Lists!$G$2,'Exp Database'!S63=Lists!$G$3,'Exp Database'!S63=0),0,IF($F63=Lists!$G$2,('Exp Database'!S63/'Exp with units conversion'!$H63)*'Exp with units conversion'!$G63,'Exp Database'!S63*'Exp with units conversion'!$G63))</f>
        <v>0</v>
      </c>
      <c r="U63" s="288">
        <f>IF(OR('Exp Database'!T63=Lists!$G$2,'Exp Database'!T63=Lists!$G$3,'Exp Database'!T63=0),0,IF($F63=Lists!$G$2,('Exp Database'!T63/'Exp with units conversion'!$H63)*'Exp with units conversion'!$G63,'Exp Database'!T63*'Exp with units conversion'!$G63))</f>
        <v>0</v>
      </c>
      <c r="V63" s="288">
        <f>IF(OR('Exp Database'!U63=Lists!$G$2,'Exp Database'!U63=Lists!$G$3,'Exp Database'!U63=0),0,IF($F63=Lists!$G$2,('Exp Database'!U63/'Exp with units conversion'!$H63)*'Exp with units conversion'!$G63,'Exp Database'!U63*'Exp with units conversion'!$G63))</f>
        <v>0</v>
      </c>
      <c r="W63" s="288">
        <f>IF(OR('Exp Database'!V63=Lists!$G$2,'Exp Database'!V63=Lists!$G$3,'Exp Database'!V63=0),0,IF($F63=Lists!$G$2,('Exp Database'!V63/'Exp with units conversion'!$H63)*'Exp with units conversion'!$G63,'Exp Database'!V63*'Exp with units conversion'!$G63))</f>
        <v>0</v>
      </c>
      <c r="X63" s="288">
        <f>IF(OR('Exp Database'!W63=Lists!$G$2,'Exp Database'!W63=Lists!$G$3,'Exp Database'!W63=0),0,IF($F63=Lists!$G$2,('Exp Database'!W63/'Exp with units conversion'!$H63)*'Exp with units conversion'!$G63,'Exp Database'!W63*'Exp with units conversion'!$G63))</f>
        <v>0</v>
      </c>
      <c r="Y63" s="288">
        <f>IF(OR('Exp Database'!X63=Lists!$G$2,'Exp Database'!X63=Lists!$G$3,'Exp Database'!X63=0),0,IF($F63=Lists!$G$2,('Exp Database'!X63/'Exp with units conversion'!$H63)*'Exp with units conversion'!$G63,'Exp Database'!X63*'Exp with units conversion'!$G63))</f>
        <v>0</v>
      </c>
      <c r="Z63" s="288">
        <f>IF(OR('Exp Database'!Y63=Lists!$G$2,'Exp Database'!Y63=Lists!$G$3,'Exp Database'!Y63=0),0,IF($F63=Lists!$G$2,('Exp Database'!Y63/'Exp with units conversion'!$H63)*'Exp with units conversion'!$G63,'Exp Database'!Y63*'Exp with units conversion'!$G63))</f>
        <v>235152.32179828454</v>
      </c>
      <c r="AA63" s="288">
        <f>IF(OR('Exp Database'!Z63=Lists!$G$2,'Exp Database'!Z63=Lists!$G$3,'Exp Database'!Z63=0),0,IF($F63=Lists!$G$2,('Exp Database'!Z63/'Exp with units conversion'!$H63)*'Exp with units conversion'!$G63,'Exp Database'!Z63*'Exp with units conversion'!$G63))</f>
        <v>0</v>
      </c>
      <c r="AB63" s="288">
        <f>IF(OR('Exp Database'!AA63=Lists!$G$2,'Exp Database'!AA63=Lists!$G$3,'Exp Database'!AA63=0),0,IF($F63=Lists!$G$2,('Exp Database'!AA63/'Exp with units conversion'!$H63)*'Exp with units conversion'!$G63,'Exp Database'!AA63*'Exp with units conversion'!$G63))</f>
        <v>0</v>
      </c>
      <c r="AC63" s="288">
        <f>IF(OR('Exp Database'!AB63=Lists!$G$2,'Exp Database'!AB63=Lists!$G$3,'Exp Database'!AB63=0),0,IF($F63=Lists!$G$2,('Exp Database'!AB63/'Exp with units conversion'!$H63)*'Exp with units conversion'!$G63,'Exp Database'!AB63*'Exp with units conversion'!$G63))</f>
        <v>0</v>
      </c>
      <c r="AD63" s="288">
        <f>IF(OR('Exp Database'!AC63=Lists!$G$2,'Exp Database'!AC63=Lists!$G$3,'Exp Database'!AC63=0),0,IF($F63=Lists!$G$2,('Exp Database'!AC63/'Exp with units conversion'!$H63)*'Exp with units conversion'!$G63,'Exp Database'!AC63*'Exp with units conversion'!$G63))</f>
        <v>235152.32179828454</v>
      </c>
      <c r="AE63" s="288">
        <f>IF(OR('Exp Database'!AD63=Lists!$G$2,'Exp Database'!AD63=Lists!$G$3,'Exp Database'!AD63=0),0,IF($F63=Lists!$G$2,('Exp Database'!AD63/'Exp with units conversion'!$H63)*'Exp with units conversion'!$G63,'Exp Database'!AD63*'Exp with units conversion'!$G63))</f>
        <v>235152.32179828454</v>
      </c>
      <c r="AG63">
        <f t="shared" si="1"/>
        <v>1</v>
      </c>
      <c r="AH63" s="288">
        <f t="shared" si="2"/>
        <v>1</v>
      </c>
      <c r="AI63" s="288">
        <f t="shared" si="3"/>
        <v>1</v>
      </c>
      <c r="AJ63" s="288">
        <f t="shared" si="4"/>
        <v>1</v>
      </c>
    </row>
    <row r="64" spans="2:36" ht="30.75" thickBot="1">
      <c r="B64" t="str">
        <f t="shared" si="0"/>
        <v>Georgia2016</v>
      </c>
      <c r="C64" s="229" t="str">
        <f>'Exp Database'!C64</f>
        <v>Georgia</v>
      </c>
      <c r="D64" s="229">
        <f>'Exp Database'!D64</f>
        <v>2016</v>
      </c>
      <c r="E64" s="229" t="str">
        <f>'Exp Database'!E64</f>
        <v>Calendar Year</v>
      </c>
      <c r="F64" s="229" t="str">
        <f>'Exp Database'!F64</f>
        <v>Local Currency</v>
      </c>
      <c r="G64" s="229">
        <f>IF('Exp Database'!G64="Units ( x 1)",1,IF('Exp Database'!G64="Thousands (x 1,000)",1000,IF('Exp Database'!G64="Millions (x 1,000,000)",1000000,)))</f>
        <v>1</v>
      </c>
      <c r="H64" s="230">
        <f>IF('Exp Database'!H64&gt;0,'Exp Database'!H64,'Exp Database'!J64)</f>
        <v>2.3666999999999998</v>
      </c>
      <c r="I64" s="230">
        <f>'Exp Database'!H64</f>
        <v>2.3666999999999998</v>
      </c>
      <c r="J64" s="229">
        <f>'Exp Database'!I64</f>
        <v>0</v>
      </c>
      <c r="K64" s="230">
        <f>'Exp Database'!J64</f>
        <v>2.2693416666666701</v>
      </c>
      <c r="L64" s="302" t="str">
        <f>'Exp Database'!K64</f>
        <v>HIV tests (commodities)</v>
      </c>
      <c r="M64" s="288" t="str">
        <f>'Exp Database'!L64</f>
        <v>3.6.1</v>
      </c>
      <c r="N64" s="288">
        <f>IF(OR('Exp Database'!M64=Lists!$G$2,'Exp Database'!M64=Lists!$G$3,'Exp Database'!M64=0),0,IF($F64=Lists!$G$2,('Exp Database'!M64/'Exp with units conversion'!$H64)*'Exp with units conversion'!$G64,'Exp Database'!M64*'Exp with units conversion'!$G64))</f>
        <v>0</v>
      </c>
      <c r="O64" s="288">
        <f>IF(OR('Exp Database'!N64=Lists!$G$2,'Exp Database'!N64=Lists!$G$3,'Exp Database'!N64=0),0,IF($F64=Lists!$G$2,('Exp Database'!N64/'Exp with units conversion'!$H64)*'Exp with units conversion'!$G64,'Exp Database'!N64*'Exp with units conversion'!$G64))</f>
        <v>0</v>
      </c>
      <c r="P64" s="288">
        <f>IF(OR('Exp Database'!O64=Lists!$G$2,'Exp Database'!O64=Lists!$G$3,'Exp Database'!O64=0),0,IF($F64=Lists!$G$2,('Exp Database'!O64/'Exp with units conversion'!$H64)*'Exp with units conversion'!$G64,'Exp Database'!O64*'Exp with units conversion'!$G64))</f>
        <v>0</v>
      </c>
      <c r="Q64" s="288">
        <f>IF(OR('Exp Database'!P64=Lists!$G$2,'Exp Database'!P64=Lists!$G$3,'Exp Database'!P64=0),0,IF($F64=Lists!$G$2,('Exp Database'!P64/'Exp with units conversion'!$H64)*'Exp with units conversion'!$G64,'Exp Database'!P64*'Exp with units conversion'!$G64))</f>
        <v>0</v>
      </c>
      <c r="R64" s="288">
        <f>IF(OR('Exp Database'!Q64=Lists!$G$2,'Exp Database'!Q64=Lists!$G$3,'Exp Database'!Q64=0),0,IF($F64=Lists!$G$2,('Exp Database'!Q64/'Exp with units conversion'!$H64)*'Exp with units conversion'!$G64,'Exp Database'!Q64*'Exp with units conversion'!$G64))</f>
        <v>0</v>
      </c>
      <c r="S64" s="288">
        <f>IF(OR('Exp Database'!R64=Lists!$G$2,'Exp Database'!R64=Lists!$G$3,'Exp Database'!R64=0),0,IF($F64=Lists!$G$2,('Exp Database'!R64/'Exp with units conversion'!$H64)*'Exp with units conversion'!$G64,'Exp Database'!R64*'Exp with units conversion'!$G64))</f>
        <v>0</v>
      </c>
      <c r="T64" s="288">
        <f>IF(OR('Exp Database'!S64=Lists!$G$2,'Exp Database'!S64=Lists!$G$3,'Exp Database'!S64=0),0,IF($F64=Lists!$G$2,('Exp Database'!S64/'Exp with units conversion'!$H64)*'Exp with units conversion'!$G64,'Exp Database'!S64*'Exp with units conversion'!$G64))</f>
        <v>0</v>
      </c>
      <c r="U64" s="288">
        <f>IF(OR('Exp Database'!T64=Lists!$G$2,'Exp Database'!T64=Lists!$G$3,'Exp Database'!T64=0),0,IF($F64=Lists!$G$2,('Exp Database'!T64/'Exp with units conversion'!$H64)*'Exp with units conversion'!$G64,'Exp Database'!T64*'Exp with units conversion'!$G64))</f>
        <v>0</v>
      </c>
      <c r="V64" s="288">
        <f>IF(OR('Exp Database'!U64=Lists!$G$2,'Exp Database'!U64=Lists!$G$3,'Exp Database'!U64=0),0,IF($F64=Lists!$G$2,('Exp Database'!U64/'Exp with units conversion'!$H64)*'Exp with units conversion'!$G64,'Exp Database'!U64*'Exp with units conversion'!$G64))</f>
        <v>0</v>
      </c>
      <c r="W64" s="288">
        <f>IF(OR('Exp Database'!V64=Lists!$G$2,'Exp Database'!V64=Lists!$G$3,'Exp Database'!V64=0),0,IF($F64=Lists!$G$2,('Exp Database'!V64/'Exp with units conversion'!$H64)*'Exp with units conversion'!$G64,'Exp Database'!V64*'Exp with units conversion'!$G64))</f>
        <v>0</v>
      </c>
      <c r="X64" s="288">
        <f>IF(OR('Exp Database'!W64=Lists!$G$2,'Exp Database'!W64=Lists!$G$3,'Exp Database'!W64=0),0,IF($F64=Lists!$G$2,('Exp Database'!W64/'Exp with units conversion'!$H64)*'Exp with units conversion'!$G64,'Exp Database'!W64*'Exp with units conversion'!$G64))</f>
        <v>0</v>
      </c>
      <c r="Y64" s="288">
        <f>IF(OR('Exp Database'!X64=Lists!$G$2,'Exp Database'!X64=Lists!$G$3,'Exp Database'!X64=0),0,IF($F64=Lists!$G$2,('Exp Database'!X64/'Exp with units conversion'!$H64)*'Exp with units conversion'!$G64,'Exp Database'!X64*'Exp with units conversion'!$G64))</f>
        <v>0</v>
      </c>
      <c r="Z64" s="288">
        <f>IF(OR('Exp Database'!Y64=Lists!$G$2,'Exp Database'!Y64=Lists!$G$3,'Exp Database'!Y64=0),0,IF($F64=Lists!$G$2,('Exp Database'!Y64/'Exp with units conversion'!$H64)*'Exp with units conversion'!$G64,'Exp Database'!Y64*'Exp with units conversion'!$G64))</f>
        <v>0</v>
      </c>
      <c r="AA64" s="288">
        <f>IF(OR('Exp Database'!Z64=Lists!$G$2,'Exp Database'!Z64=Lists!$G$3,'Exp Database'!Z64=0),0,IF($F64=Lists!$G$2,('Exp Database'!Z64/'Exp with units conversion'!$H64)*'Exp with units conversion'!$G64,'Exp Database'!Z64*'Exp with units conversion'!$G64))</f>
        <v>0</v>
      </c>
      <c r="AB64" s="288">
        <f>IF(OR('Exp Database'!AA64=Lists!$G$2,'Exp Database'!AA64=Lists!$G$3,'Exp Database'!AA64=0),0,IF($F64=Lists!$G$2,('Exp Database'!AA64/'Exp with units conversion'!$H64)*'Exp with units conversion'!$G64,'Exp Database'!AA64*'Exp with units conversion'!$G64))</f>
        <v>0</v>
      </c>
      <c r="AC64" s="288">
        <f>IF(OR('Exp Database'!AB64=Lists!$G$2,'Exp Database'!AB64=Lists!$G$3,'Exp Database'!AB64=0),0,IF($F64=Lists!$G$2,('Exp Database'!AB64/'Exp with units conversion'!$H64)*'Exp with units conversion'!$G64,'Exp Database'!AB64*'Exp with units conversion'!$G64))</f>
        <v>0</v>
      </c>
      <c r="AD64" s="288">
        <f>IF(OR('Exp Database'!AC64=Lists!$G$2,'Exp Database'!AC64=Lists!$G$3,'Exp Database'!AC64=0),0,IF($F64=Lists!$G$2,('Exp Database'!AC64/'Exp with units conversion'!$H64)*'Exp with units conversion'!$G64,'Exp Database'!AC64*'Exp with units conversion'!$G64))</f>
        <v>0</v>
      </c>
      <c r="AE64" s="288">
        <f>IF(OR('Exp Database'!AD64=Lists!$G$2,'Exp Database'!AD64=Lists!$G$3,'Exp Database'!AD64=0),0,IF($F64=Lists!$G$2,('Exp Database'!AD64/'Exp with units conversion'!$H64)*'Exp with units conversion'!$G64,'Exp Database'!AD64*'Exp with units conversion'!$G64))</f>
        <v>0</v>
      </c>
      <c r="AG64">
        <f t="shared" si="1"/>
        <v>1</v>
      </c>
      <c r="AH64" s="288">
        <f t="shared" si="2"/>
        <v>1</v>
      </c>
      <c r="AI64" s="288">
        <f t="shared" si="3"/>
        <v>1</v>
      </c>
      <c r="AJ64" s="288">
        <f t="shared" si="4"/>
        <v>1</v>
      </c>
    </row>
    <row r="65" spans="2:36" ht="45.75" thickBot="1">
      <c r="B65" t="str">
        <f t="shared" si="0"/>
        <v>Georgia2016</v>
      </c>
      <c r="C65" s="229" t="str">
        <f>'Exp Database'!C65</f>
        <v>Georgia</v>
      </c>
      <c r="D65" s="229">
        <f>'Exp Database'!D65</f>
        <v>2016</v>
      </c>
      <c r="E65" s="229" t="str">
        <f>'Exp Database'!E65</f>
        <v>Calendar Year</v>
      </c>
      <c r="F65" s="229" t="str">
        <f>'Exp Database'!F65</f>
        <v>Local Currency</v>
      </c>
      <c r="G65" s="229">
        <f>IF('Exp Database'!G65="Units ( x 1)",1,IF('Exp Database'!G65="Thousands (x 1,000)",1000,IF('Exp Database'!G65="Millions (x 1,000,000)",1000000,)))</f>
        <v>1</v>
      </c>
      <c r="H65" s="230">
        <f>IF('Exp Database'!H65&gt;0,'Exp Database'!H65,'Exp Database'!J65)</f>
        <v>2.3666999999999998</v>
      </c>
      <c r="I65" s="230">
        <f>'Exp Database'!H65</f>
        <v>2.3666999999999998</v>
      </c>
      <c r="J65" s="229">
        <f>'Exp Database'!I65</f>
        <v>0</v>
      </c>
      <c r="K65" s="230">
        <f>'Exp Database'!J65</f>
        <v>2.2693416666666701</v>
      </c>
      <c r="L65" s="302" t="str">
        <f>'Exp Database'!K65</f>
        <v>Condoms, lubricants, and other commodities</v>
      </c>
      <c r="M65" s="288" t="str">
        <f>'Exp Database'!L65</f>
        <v>3.6.2</v>
      </c>
      <c r="N65" s="288">
        <f>IF(OR('Exp Database'!M65=Lists!$G$2,'Exp Database'!M65=Lists!$G$3,'Exp Database'!M65=0),0,IF($F65=Lists!$G$2,('Exp Database'!M65/'Exp with units conversion'!$H65)*'Exp with units conversion'!$G65,'Exp Database'!M65*'Exp with units conversion'!$G65))</f>
        <v>0</v>
      </c>
      <c r="O65" s="288">
        <f>IF(OR('Exp Database'!N65=Lists!$G$2,'Exp Database'!N65=Lists!$G$3,'Exp Database'!N65=0),0,IF($F65=Lists!$G$2,('Exp Database'!N65/'Exp with units conversion'!$H65)*'Exp with units conversion'!$G65,'Exp Database'!N65*'Exp with units conversion'!$G65))</f>
        <v>0</v>
      </c>
      <c r="P65" s="288">
        <f>IF(OR('Exp Database'!O65=Lists!$G$2,'Exp Database'!O65=Lists!$G$3,'Exp Database'!O65=0),0,IF($F65=Lists!$G$2,('Exp Database'!O65/'Exp with units conversion'!$H65)*'Exp with units conversion'!$G65,'Exp Database'!O65*'Exp with units conversion'!$G65))</f>
        <v>0</v>
      </c>
      <c r="Q65" s="288">
        <f>IF(OR('Exp Database'!P65=Lists!$G$2,'Exp Database'!P65=Lists!$G$3,'Exp Database'!P65=0),0,IF($F65=Lists!$G$2,('Exp Database'!P65/'Exp with units conversion'!$H65)*'Exp with units conversion'!$G65,'Exp Database'!P65*'Exp with units conversion'!$G65))</f>
        <v>0</v>
      </c>
      <c r="R65" s="288">
        <f>IF(OR('Exp Database'!Q65=Lists!$G$2,'Exp Database'!Q65=Lists!$G$3,'Exp Database'!Q65=0),0,IF($F65=Lists!$G$2,('Exp Database'!Q65/'Exp with units conversion'!$H65)*'Exp with units conversion'!$G65,'Exp Database'!Q65*'Exp with units conversion'!$G65))</f>
        <v>0</v>
      </c>
      <c r="S65" s="288">
        <f>IF(OR('Exp Database'!R65=Lists!$G$2,'Exp Database'!R65=Lists!$G$3,'Exp Database'!R65=0),0,IF($F65=Lists!$G$2,('Exp Database'!R65/'Exp with units conversion'!$H65)*'Exp with units conversion'!$G65,'Exp Database'!R65*'Exp with units conversion'!$G65))</f>
        <v>0</v>
      </c>
      <c r="T65" s="288">
        <f>IF(OR('Exp Database'!S65=Lists!$G$2,'Exp Database'!S65=Lists!$G$3,'Exp Database'!S65=0),0,IF($F65=Lists!$G$2,('Exp Database'!S65/'Exp with units conversion'!$H65)*'Exp with units conversion'!$G65,'Exp Database'!S65*'Exp with units conversion'!$G65))</f>
        <v>0</v>
      </c>
      <c r="U65" s="288">
        <f>IF(OR('Exp Database'!T65=Lists!$G$2,'Exp Database'!T65=Lists!$G$3,'Exp Database'!T65=0),0,IF($F65=Lists!$G$2,('Exp Database'!T65/'Exp with units conversion'!$H65)*'Exp with units conversion'!$G65,'Exp Database'!T65*'Exp with units conversion'!$G65))</f>
        <v>0</v>
      </c>
      <c r="V65" s="288">
        <f>IF(OR('Exp Database'!U65=Lists!$G$2,'Exp Database'!U65=Lists!$G$3,'Exp Database'!U65=0),0,IF($F65=Lists!$G$2,('Exp Database'!U65/'Exp with units conversion'!$H65)*'Exp with units conversion'!$G65,'Exp Database'!U65*'Exp with units conversion'!$G65))</f>
        <v>0</v>
      </c>
      <c r="W65" s="288">
        <f>IF(OR('Exp Database'!V65=Lists!$G$2,'Exp Database'!V65=Lists!$G$3,'Exp Database'!V65=0),0,IF($F65=Lists!$G$2,('Exp Database'!V65/'Exp with units conversion'!$H65)*'Exp with units conversion'!$G65,'Exp Database'!V65*'Exp with units conversion'!$G65))</f>
        <v>0</v>
      </c>
      <c r="X65" s="288">
        <f>IF(OR('Exp Database'!W65=Lists!$G$2,'Exp Database'!W65=Lists!$G$3,'Exp Database'!W65=0),0,IF($F65=Lists!$G$2,('Exp Database'!W65/'Exp with units conversion'!$H65)*'Exp with units conversion'!$G65,'Exp Database'!W65*'Exp with units conversion'!$G65))</f>
        <v>0</v>
      </c>
      <c r="Y65" s="288">
        <f>IF(OR('Exp Database'!X65=Lists!$G$2,'Exp Database'!X65=Lists!$G$3,'Exp Database'!X65=0),0,IF($F65=Lists!$G$2,('Exp Database'!X65/'Exp with units conversion'!$H65)*'Exp with units conversion'!$G65,'Exp Database'!X65*'Exp with units conversion'!$G65))</f>
        <v>0</v>
      </c>
      <c r="Z65" s="288">
        <f>IF(OR('Exp Database'!Y65=Lists!$G$2,'Exp Database'!Y65=Lists!$G$3,'Exp Database'!Y65=0),0,IF($F65=Lists!$G$2,('Exp Database'!Y65/'Exp with units conversion'!$H65)*'Exp with units conversion'!$G65,'Exp Database'!Y65*'Exp with units conversion'!$G65))</f>
        <v>0</v>
      </c>
      <c r="AA65" s="288">
        <f>IF(OR('Exp Database'!Z65=Lists!$G$2,'Exp Database'!Z65=Lists!$G$3,'Exp Database'!Z65=0),0,IF($F65=Lists!$G$2,('Exp Database'!Z65/'Exp with units conversion'!$H65)*'Exp with units conversion'!$G65,'Exp Database'!Z65*'Exp with units conversion'!$G65))</f>
        <v>0</v>
      </c>
      <c r="AB65" s="288">
        <f>IF(OR('Exp Database'!AA65=Lists!$G$2,'Exp Database'!AA65=Lists!$G$3,'Exp Database'!AA65=0),0,IF($F65=Lists!$G$2,('Exp Database'!AA65/'Exp with units conversion'!$H65)*'Exp with units conversion'!$G65,'Exp Database'!AA65*'Exp with units conversion'!$G65))</f>
        <v>0</v>
      </c>
      <c r="AC65" s="288">
        <f>IF(OR('Exp Database'!AB65=Lists!$G$2,'Exp Database'!AB65=Lists!$G$3,'Exp Database'!AB65=0),0,IF($F65=Lists!$G$2,('Exp Database'!AB65/'Exp with units conversion'!$H65)*'Exp with units conversion'!$G65,'Exp Database'!AB65*'Exp with units conversion'!$G65))</f>
        <v>0</v>
      </c>
      <c r="AD65" s="288">
        <f>IF(OR('Exp Database'!AC65=Lists!$G$2,'Exp Database'!AC65=Lists!$G$3,'Exp Database'!AC65=0),0,IF($F65=Lists!$G$2,('Exp Database'!AC65/'Exp with units conversion'!$H65)*'Exp with units conversion'!$G65,'Exp Database'!AC65*'Exp with units conversion'!$G65))</f>
        <v>0</v>
      </c>
      <c r="AE65" s="288">
        <f>IF(OR('Exp Database'!AD65=Lists!$G$2,'Exp Database'!AD65=Lists!$G$3,'Exp Database'!AD65=0),0,IF($F65=Lists!$G$2,('Exp Database'!AD65/'Exp with units conversion'!$H65)*'Exp with units conversion'!$G65,'Exp Database'!AD65*'Exp with units conversion'!$G65))</f>
        <v>0</v>
      </c>
      <c r="AG65">
        <f t="shared" si="1"/>
        <v>1</v>
      </c>
      <c r="AH65" s="288">
        <f t="shared" si="2"/>
        <v>1</v>
      </c>
      <c r="AI65" s="288">
        <f t="shared" si="3"/>
        <v>1</v>
      </c>
      <c r="AJ65" s="288">
        <f t="shared" si="4"/>
        <v>1</v>
      </c>
    </row>
    <row r="66" spans="2:36" ht="30.75" thickBot="1">
      <c r="B66" t="str">
        <f t="shared" si="0"/>
        <v>Georgia2016</v>
      </c>
      <c r="C66" s="229" t="str">
        <f>'Exp Database'!C66</f>
        <v>Georgia</v>
      </c>
      <c r="D66" s="229">
        <f>'Exp Database'!D66</f>
        <v>2016</v>
      </c>
      <c r="E66" s="229" t="str">
        <f>'Exp Database'!E66</f>
        <v>Calendar Year</v>
      </c>
      <c r="F66" s="229" t="str">
        <f>'Exp Database'!F66</f>
        <v>Local Currency</v>
      </c>
      <c r="G66" s="229">
        <f>IF('Exp Database'!G66="Units ( x 1)",1,IF('Exp Database'!G66="Thousands (x 1,000)",1000,IF('Exp Database'!G66="Millions (x 1,000,000)",1000000,)))</f>
        <v>1</v>
      </c>
      <c r="H66" s="230">
        <f>IF('Exp Database'!H66&gt;0,'Exp Database'!H66,'Exp Database'!J66)</f>
        <v>2.3666999999999998</v>
      </c>
      <c r="I66" s="230">
        <f>'Exp Database'!H66</f>
        <v>2.3666999999999998</v>
      </c>
      <c r="J66" s="229">
        <f>'Exp Database'!I66</f>
        <v>0</v>
      </c>
      <c r="K66" s="230">
        <f>'Exp Database'!J66</f>
        <v>2.2693416666666701</v>
      </c>
      <c r="L66" s="302" t="str">
        <f>'Exp Database'!K66</f>
        <v>Other direct and indirect costs</v>
      </c>
      <c r="M66" s="288" t="str">
        <f>'Exp Database'!L66</f>
        <v>3.6.3</v>
      </c>
      <c r="N66" s="288">
        <f>IF(OR('Exp Database'!M66=Lists!$G$2,'Exp Database'!M66=Lists!$G$3,'Exp Database'!M66=0),0,IF($F66=Lists!$G$2,('Exp Database'!M66/'Exp with units conversion'!$H66)*'Exp with units conversion'!$G66,'Exp Database'!M66*'Exp with units conversion'!$G66))</f>
        <v>0</v>
      </c>
      <c r="O66" s="288">
        <f>IF(OR('Exp Database'!N66=Lists!$G$2,'Exp Database'!N66=Lists!$G$3,'Exp Database'!N66=0),0,IF($F66=Lists!$G$2,('Exp Database'!N66/'Exp with units conversion'!$H66)*'Exp with units conversion'!$G66,'Exp Database'!N66*'Exp with units conversion'!$G66))</f>
        <v>0</v>
      </c>
      <c r="P66" s="288">
        <f>IF(OR('Exp Database'!O66=Lists!$G$2,'Exp Database'!O66=Lists!$G$3,'Exp Database'!O66=0),0,IF($F66=Lists!$G$2,('Exp Database'!O66/'Exp with units conversion'!$H66)*'Exp with units conversion'!$G66,'Exp Database'!O66*'Exp with units conversion'!$G66))</f>
        <v>0</v>
      </c>
      <c r="Q66" s="288">
        <f>IF(OR('Exp Database'!P66=Lists!$G$2,'Exp Database'!P66=Lists!$G$3,'Exp Database'!P66=0),0,IF($F66=Lists!$G$2,('Exp Database'!P66/'Exp with units conversion'!$H66)*'Exp with units conversion'!$G66,'Exp Database'!P66*'Exp with units conversion'!$G66))</f>
        <v>0</v>
      </c>
      <c r="R66" s="288">
        <f>IF(OR('Exp Database'!Q66=Lists!$G$2,'Exp Database'!Q66=Lists!$G$3,'Exp Database'!Q66=0),0,IF($F66=Lists!$G$2,('Exp Database'!Q66/'Exp with units conversion'!$H66)*'Exp with units conversion'!$G66,'Exp Database'!Q66*'Exp with units conversion'!$G66))</f>
        <v>0</v>
      </c>
      <c r="S66" s="288">
        <f>IF(OR('Exp Database'!R66=Lists!$G$2,'Exp Database'!R66=Lists!$G$3,'Exp Database'!R66=0),0,IF($F66=Lists!$G$2,('Exp Database'!R66/'Exp with units conversion'!$H66)*'Exp with units conversion'!$G66,'Exp Database'!R66*'Exp with units conversion'!$G66))</f>
        <v>0</v>
      </c>
      <c r="T66" s="288">
        <f>IF(OR('Exp Database'!S66=Lists!$G$2,'Exp Database'!S66=Lists!$G$3,'Exp Database'!S66=0),0,IF($F66=Lists!$G$2,('Exp Database'!S66/'Exp with units conversion'!$H66)*'Exp with units conversion'!$G66,'Exp Database'!S66*'Exp with units conversion'!$G66))</f>
        <v>0</v>
      </c>
      <c r="U66" s="288">
        <f>IF(OR('Exp Database'!T66=Lists!$G$2,'Exp Database'!T66=Lists!$G$3,'Exp Database'!T66=0),0,IF($F66=Lists!$G$2,('Exp Database'!T66/'Exp with units conversion'!$H66)*'Exp with units conversion'!$G66,'Exp Database'!T66*'Exp with units conversion'!$G66))</f>
        <v>0</v>
      </c>
      <c r="V66" s="288">
        <f>IF(OR('Exp Database'!U66=Lists!$G$2,'Exp Database'!U66=Lists!$G$3,'Exp Database'!U66=0),0,IF($F66=Lists!$G$2,('Exp Database'!U66/'Exp with units conversion'!$H66)*'Exp with units conversion'!$G66,'Exp Database'!U66*'Exp with units conversion'!$G66))</f>
        <v>0</v>
      </c>
      <c r="W66" s="288">
        <f>IF(OR('Exp Database'!V66=Lists!$G$2,'Exp Database'!V66=Lists!$G$3,'Exp Database'!V66=0),0,IF($F66=Lists!$G$2,('Exp Database'!V66/'Exp with units conversion'!$H66)*'Exp with units conversion'!$G66,'Exp Database'!V66*'Exp with units conversion'!$G66))</f>
        <v>0</v>
      </c>
      <c r="X66" s="288">
        <f>IF(OR('Exp Database'!W66=Lists!$G$2,'Exp Database'!W66=Lists!$G$3,'Exp Database'!W66=0),0,IF($F66=Lists!$G$2,('Exp Database'!W66/'Exp with units conversion'!$H66)*'Exp with units conversion'!$G66,'Exp Database'!W66*'Exp with units conversion'!$G66))</f>
        <v>0</v>
      </c>
      <c r="Y66" s="288">
        <f>IF(OR('Exp Database'!X66=Lists!$G$2,'Exp Database'!X66=Lists!$G$3,'Exp Database'!X66=0),0,IF($F66=Lists!$G$2,('Exp Database'!X66/'Exp with units conversion'!$H66)*'Exp with units conversion'!$G66,'Exp Database'!X66*'Exp with units conversion'!$G66))</f>
        <v>0</v>
      </c>
      <c r="Z66" s="288">
        <f>IF(OR('Exp Database'!Y66=Lists!$G$2,'Exp Database'!Y66=Lists!$G$3,'Exp Database'!Y66=0),0,IF($F66=Lists!$G$2,('Exp Database'!Y66/'Exp with units conversion'!$H66)*'Exp with units conversion'!$G66,'Exp Database'!Y66*'Exp with units conversion'!$G66))</f>
        <v>0</v>
      </c>
      <c r="AA66" s="288">
        <f>IF(OR('Exp Database'!Z66=Lists!$G$2,'Exp Database'!Z66=Lists!$G$3,'Exp Database'!Z66=0),0,IF($F66=Lists!$G$2,('Exp Database'!Z66/'Exp with units conversion'!$H66)*'Exp with units conversion'!$G66,'Exp Database'!Z66*'Exp with units conversion'!$G66))</f>
        <v>0</v>
      </c>
      <c r="AB66" s="288">
        <f>IF(OR('Exp Database'!AA66=Lists!$G$2,'Exp Database'!AA66=Lists!$G$3,'Exp Database'!AA66=0),0,IF($F66=Lists!$G$2,('Exp Database'!AA66/'Exp with units conversion'!$H66)*'Exp with units conversion'!$G66,'Exp Database'!AA66*'Exp with units conversion'!$G66))</f>
        <v>0</v>
      </c>
      <c r="AC66" s="288">
        <f>IF(OR('Exp Database'!AB66=Lists!$G$2,'Exp Database'!AB66=Lists!$G$3,'Exp Database'!AB66=0),0,IF($F66=Lists!$G$2,('Exp Database'!AB66/'Exp with units conversion'!$H66)*'Exp with units conversion'!$G66,'Exp Database'!AB66*'Exp with units conversion'!$G66))</f>
        <v>0</v>
      </c>
      <c r="AD66" s="288">
        <f>IF(OR('Exp Database'!AC66=Lists!$G$2,'Exp Database'!AC66=Lists!$G$3,'Exp Database'!AC66=0),0,IF($F66=Lists!$G$2,('Exp Database'!AC66/'Exp with units conversion'!$H66)*'Exp with units conversion'!$G66,'Exp Database'!AC66*'Exp with units conversion'!$G66))</f>
        <v>0</v>
      </c>
      <c r="AE66" s="288">
        <f>IF(OR('Exp Database'!AD66=Lists!$G$2,'Exp Database'!AD66=Lists!$G$3,'Exp Database'!AD66=0),0,IF($F66=Lists!$G$2,('Exp Database'!AD66/'Exp with units conversion'!$H66)*'Exp with units conversion'!$G66,'Exp Database'!AD66*'Exp with units conversion'!$G66))</f>
        <v>0</v>
      </c>
      <c r="AG66">
        <f t="shared" si="1"/>
        <v>1</v>
      </c>
      <c r="AH66" s="288">
        <f t="shared" si="2"/>
        <v>1</v>
      </c>
      <c r="AI66" s="288">
        <f t="shared" si="3"/>
        <v>1</v>
      </c>
      <c r="AJ66" s="288">
        <f t="shared" si="4"/>
        <v>1</v>
      </c>
    </row>
    <row r="67" spans="2:36" ht="30.75" thickBot="1">
      <c r="B67" t="str">
        <f t="shared" si="0"/>
        <v>Georgia2016</v>
      </c>
      <c r="C67" s="229" t="str">
        <f>'Exp Database'!C67</f>
        <v>Georgia</v>
      </c>
      <c r="D67" s="229">
        <f>'Exp Database'!D67</f>
        <v>2016</v>
      </c>
      <c r="E67" s="229" t="str">
        <f>'Exp Database'!E67</f>
        <v>Calendar Year</v>
      </c>
      <c r="F67" s="229" t="str">
        <f>'Exp Database'!F67</f>
        <v>Local Currency</v>
      </c>
      <c r="G67" s="229">
        <f>IF('Exp Database'!G67="Units ( x 1)",1,IF('Exp Database'!G67="Thousands (x 1,000)",1000,IF('Exp Database'!G67="Millions (x 1,000,000)",1000000,)))</f>
        <v>1</v>
      </c>
      <c r="H67" s="230">
        <f>IF('Exp Database'!H67&gt;0,'Exp Database'!H67,'Exp Database'!J67)</f>
        <v>2.3666999999999998</v>
      </c>
      <c r="I67" s="230">
        <f>'Exp Database'!H67</f>
        <v>2.3666999999999998</v>
      </c>
      <c r="J67" s="229">
        <f>'Exp Database'!I67</f>
        <v>0</v>
      </c>
      <c r="K67" s="230">
        <f>'Exp Database'!J67</f>
        <v>2.2693416666666701</v>
      </c>
      <c r="L67" s="302" t="str">
        <f>'Exp Database'!K67</f>
        <v>Not disaggregated by type of cost</v>
      </c>
      <c r="M67" s="288" t="str">
        <f>'Exp Database'!L67</f>
        <v>3.6.4</v>
      </c>
      <c r="N67" s="288">
        <f>IF(OR('Exp Database'!M67=Lists!$G$2,'Exp Database'!M67=Lists!$G$3,'Exp Database'!M67=0),0,IF($F67=Lists!$G$2,('Exp Database'!M67/'Exp with units conversion'!$H67)*'Exp with units conversion'!$G67,'Exp Database'!M67*'Exp with units conversion'!$G67))</f>
        <v>0</v>
      </c>
      <c r="O67" s="288">
        <f>IF(OR('Exp Database'!N67=Lists!$G$2,'Exp Database'!N67=Lists!$G$3,'Exp Database'!N67=0),0,IF($F67=Lists!$G$2,('Exp Database'!N67/'Exp with units conversion'!$H67)*'Exp with units conversion'!$G67,'Exp Database'!N67*'Exp with units conversion'!$G67))</f>
        <v>0</v>
      </c>
      <c r="P67" s="288">
        <f>IF(OR('Exp Database'!O67=Lists!$G$2,'Exp Database'!O67=Lists!$G$3,'Exp Database'!O67=0),0,IF($F67=Lists!$G$2,('Exp Database'!O67/'Exp with units conversion'!$H67)*'Exp with units conversion'!$G67,'Exp Database'!O67*'Exp with units conversion'!$G67))</f>
        <v>0</v>
      </c>
      <c r="Q67" s="288">
        <f>IF(OR('Exp Database'!P67=Lists!$G$2,'Exp Database'!P67=Lists!$G$3,'Exp Database'!P67=0),0,IF($F67=Lists!$G$2,('Exp Database'!P67/'Exp with units conversion'!$H67)*'Exp with units conversion'!$G67,'Exp Database'!P67*'Exp with units conversion'!$G67))</f>
        <v>0</v>
      </c>
      <c r="R67" s="288">
        <f>IF(OR('Exp Database'!Q67=Lists!$G$2,'Exp Database'!Q67=Lists!$G$3,'Exp Database'!Q67=0),0,IF($F67=Lists!$G$2,('Exp Database'!Q67/'Exp with units conversion'!$H67)*'Exp with units conversion'!$G67,'Exp Database'!Q67*'Exp with units conversion'!$G67))</f>
        <v>0</v>
      </c>
      <c r="S67" s="288">
        <f>IF(OR('Exp Database'!R67=Lists!$G$2,'Exp Database'!R67=Lists!$G$3,'Exp Database'!R67=0),0,IF($F67=Lists!$G$2,('Exp Database'!R67/'Exp with units conversion'!$H67)*'Exp with units conversion'!$G67,'Exp Database'!R67*'Exp with units conversion'!$G67))</f>
        <v>0</v>
      </c>
      <c r="T67" s="288">
        <f>IF(OR('Exp Database'!S67=Lists!$G$2,'Exp Database'!S67=Lists!$G$3,'Exp Database'!S67=0),0,IF($F67=Lists!$G$2,('Exp Database'!S67/'Exp with units conversion'!$H67)*'Exp with units conversion'!$G67,'Exp Database'!S67*'Exp with units conversion'!$G67))</f>
        <v>0</v>
      </c>
      <c r="U67" s="288">
        <f>IF(OR('Exp Database'!T67=Lists!$G$2,'Exp Database'!T67=Lists!$G$3,'Exp Database'!T67=0),0,IF($F67=Lists!$G$2,('Exp Database'!T67/'Exp with units conversion'!$H67)*'Exp with units conversion'!$G67,'Exp Database'!T67*'Exp with units conversion'!$G67))</f>
        <v>0</v>
      </c>
      <c r="V67" s="288">
        <f>IF(OR('Exp Database'!U67=Lists!$G$2,'Exp Database'!U67=Lists!$G$3,'Exp Database'!U67=0),0,IF($F67=Lists!$G$2,('Exp Database'!U67/'Exp with units conversion'!$H67)*'Exp with units conversion'!$G67,'Exp Database'!U67*'Exp with units conversion'!$G67))</f>
        <v>0</v>
      </c>
      <c r="W67" s="288">
        <f>IF(OR('Exp Database'!V67=Lists!$G$2,'Exp Database'!V67=Lists!$G$3,'Exp Database'!V67=0),0,IF($F67=Lists!$G$2,('Exp Database'!V67/'Exp with units conversion'!$H67)*'Exp with units conversion'!$G67,'Exp Database'!V67*'Exp with units conversion'!$G67))</f>
        <v>0</v>
      </c>
      <c r="X67" s="288">
        <f>IF(OR('Exp Database'!W67=Lists!$G$2,'Exp Database'!W67=Lists!$G$3,'Exp Database'!W67=0),0,IF($F67=Lists!$G$2,('Exp Database'!W67/'Exp with units conversion'!$H67)*'Exp with units conversion'!$G67,'Exp Database'!W67*'Exp with units conversion'!$G67))</f>
        <v>0</v>
      </c>
      <c r="Y67" s="288">
        <f>IF(OR('Exp Database'!X67=Lists!$G$2,'Exp Database'!X67=Lists!$G$3,'Exp Database'!X67=0),0,IF($F67=Lists!$G$2,('Exp Database'!X67/'Exp with units conversion'!$H67)*'Exp with units conversion'!$G67,'Exp Database'!X67*'Exp with units conversion'!$G67))</f>
        <v>0</v>
      </c>
      <c r="Z67" s="288">
        <f>IF(OR('Exp Database'!Y67=Lists!$G$2,'Exp Database'!Y67=Lists!$G$3,'Exp Database'!Y67=0),0,IF($F67=Lists!$G$2,('Exp Database'!Y67/'Exp with units conversion'!$H67)*'Exp with units conversion'!$G67,'Exp Database'!Y67*'Exp with units conversion'!$G67))</f>
        <v>235152.32179828454</v>
      </c>
      <c r="AA67" s="288">
        <f>IF(OR('Exp Database'!Z67=Lists!$G$2,'Exp Database'!Z67=Lists!$G$3,'Exp Database'!Z67=0),0,IF($F67=Lists!$G$2,('Exp Database'!Z67/'Exp with units conversion'!$H67)*'Exp with units conversion'!$G67,'Exp Database'!Z67*'Exp with units conversion'!$G67))</f>
        <v>0</v>
      </c>
      <c r="AB67" s="288">
        <f>IF(OR('Exp Database'!AA67=Lists!$G$2,'Exp Database'!AA67=Lists!$G$3,'Exp Database'!AA67=0),0,IF($F67=Lists!$G$2,('Exp Database'!AA67/'Exp with units conversion'!$H67)*'Exp with units conversion'!$G67,'Exp Database'!AA67*'Exp with units conversion'!$G67))</f>
        <v>0</v>
      </c>
      <c r="AC67" s="288">
        <f>IF(OR('Exp Database'!AB67=Lists!$G$2,'Exp Database'!AB67=Lists!$G$3,'Exp Database'!AB67=0),0,IF($F67=Lists!$G$2,('Exp Database'!AB67/'Exp with units conversion'!$H67)*'Exp with units conversion'!$G67,'Exp Database'!AB67*'Exp with units conversion'!$G67))</f>
        <v>0</v>
      </c>
      <c r="AD67" s="288">
        <f>IF(OR('Exp Database'!AC67=Lists!$G$2,'Exp Database'!AC67=Lists!$G$3,'Exp Database'!AC67=0),0,IF($F67=Lists!$G$2,('Exp Database'!AC67/'Exp with units conversion'!$H67)*'Exp with units conversion'!$G67,'Exp Database'!AC67*'Exp with units conversion'!$G67))</f>
        <v>235152.32179828454</v>
      </c>
      <c r="AE67" s="288">
        <f>IF(OR('Exp Database'!AD67=Lists!$G$2,'Exp Database'!AD67=Lists!$G$3,'Exp Database'!AD67=0),0,IF($F67=Lists!$G$2,('Exp Database'!AD67/'Exp with units conversion'!$H67)*'Exp with units conversion'!$G67,'Exp Database'!AD67*'Exp with units conversion'!$G67))</f>
        <v>235152.32179828454</v>
      </c>
      <c r="AG67">
        <f t="shared" si="1"/>
        <v>1</v>
      </c>
      <c r="AH67" s="288">
        <f t="shared" si="2"/>
        <v>1</v>
      </c>
      <c r="AI67" s="288">
        <f t="shared" si="3"/>
        <v>1</v>
      </c>
      <c r="AJ67" s="288">
        <f t="shared" si="4"/>
        <v>1</v>
      </c>
    </row>
    <row r="68" spans="2:36" ht="105.75" thickBot="1">
      <c r="B68" t="str">
        <f t="shared" si="0"/>
        <v>Georgia2016</v>
      </c>
      <c r="C68" s="229" t="str">
        <f>'Exp Database'!C68</f>
        <v>Georgia</v>
      </c>
      <c r="D68" s="229">
        <f>'Exp Database'!D68</f>
        <v>2016</v>
      </c>
      <c r="E68" s="229" t="str">
        <f>'Exp Database'!E68</f>
        <v>Calendar Year</v>
      </c>
      <c r="F68" s="229" t="str">
        <f>'Exp Database'!F68</f>
        <v>Local Currency</v>
      </c>
      <c r="G68" s="229">
        <f>IF('Exp Database'!G68="Units ( x 1)",1,IF('Exp Database'!G68="Thousands (x 1,000)",1000,IF('Exp Database'!G68="Millions (x 1,000,000)",1000000,)))</f>
        <v>1</v>
      </c>
      <c r="H68" s="230">
        <f>IF('Exp Database'!H68&gt;0,'Exp Database'!H68,'Exp Database'!J68)</f>
        <v>2.3666999999999998</v>
      </c>
      <c r="I68" s="230">
        <f>'Exp Database'!H68</f>
        <v>2.3666999999999998</v>
      </c>
      <c r="J68" s="229">
        <f>'Exp Database'!I68</f>
        <v>0</v>
      </c>
      <c r="K68" s="230">
        <f>'Exp Database'!J68</f>
        <v>2.2693416666666701</v>
      </c>
      <c r="L68" s="302" t="str">
        <f>'Exp Database'!K68</f>
        <v>Prevention, promotion of testing and linkage to care programmes for persons who inject drugs (sub-total)</v>
      </c>
      <c r="M68" s="288">
        <f>'Exp Database'!L68</f>
        <v>3.7</v>
      </c>
      <c r="N68" s="288">
        <f>IF(OR('Exp Database'!M68=Lists!$G$2,'Exp Database'!M68=Lists!$G$3,'Exp Database'!M68=0),0,IF($F68=Lists!$G$2,('Exp Database'!M68/'Exp with units conversion'!$H68)*'Exp with units conversion'!$G68,'Exp Database'!M68*'Exp with units conversion'!$G68))</f>
        <v>1506681.4551907722</v>
      </c>
      <c r="O68" s="288">
        <f>IF(OR('Exp Database'!N68=Lists!$G$2,'Exp Database'!N68=Lists!$G$3,'Exp Database'!N68=0),0,IF($F68=Lists!$G$2,('Exp Database'!N68/'Exp with units conversion'!$H68)*'Exp with units conversion'!$G68,'Exp Database'!N68*'Exp with units conversion'!$G68))</f>
        <v>133659.10339290998</v>
      </c>
      <c r="P68" s="288">
        <f>IF(OR('Exp Database'!O68=Lists!$G$2,'Exp Database'!O68=Lists!$G$3,'Exp Database'!O68=0),0,IF($F68=Lists!$G$2,('Exp Database'!O68/'Exp with units conversion'!$H68)*'Exp with units conversion'!$G68,'Exp Database'!O68*'Exp with units conversion'!$G68))</f>
        <v>0</v>
      </c>
      <c r="Q68" s="288">
        <f>IF(OR('Exp Database'!P68=Lists!$G$2,'Exp Database'!P68=Lists!$G$3,'Exp Database'!P68=0),0,IF($F68=Lists!$G$2,('Exp Database'!P68/'Exp with units conversion'!$H68)*'Exp with units conversion'!$G68,'Exp Database'!P68*'Exp with units conversion'!$G68))</f>
        <v>0</v>
      </c>
      <c r="R68" s="288">
        <f>IF(OR('Exp Database'!Q68=Lists!$G$2,'Exp Database'!Q68=Lists!$G$3,'Exp Database'!Q68=0),0,IF($F68=Lists!$G$2,('Exp Database'!Q68/'Exp with units conversion'!$H68)*'Exp with units conversion'!$G68,'Exp Database'!Q68*'Exp with units conversion'!$G68))</f>
        <v>1640340.5585836822</v>
      </c>
      <c r="S68" s="288">
        <f>IF(OR('Exp Database'!R68=Lists!$G$2,'Exp Database'!R68=Lists!$G$3,'Exp Database'!R68=0),0,IF($F68=Lists!$G$2,('Exp Database'!R68/'Exp with units conversion'!$H68)*'Exp with units conversion'!$G68,'Exp Database'!R68*'Exp with units conversion'!$G68))</f>
        <v>0</v>
      </c>
      <c r="T68" s="288">
        <f>IF(OR('Exp Database'!S68=Lists!$G$2,'Exp Database'!S68=Lists!$G$3,'Exp Database'!S68=0),0,IF($F68=Lists!$G$2,('Exp Database'!S68/'Exp with units conversion'!$H68)*'Exp with units conversion'!$G68,'Exp Database'!S68*'Exp with units conversion'!$G68))</f>
        <v>522390.67055393592</v>
      </c>
      <c r="U68" s="288">
        <f>IF(OR('Exp Database'!T68=Lists!$G$2,'Exp Database'!T68=Lists!$G$3,'Exp Database'!T68=0),0,IF($F68=Lists!$G$2,('Exp Database'!T68/'Exp with units conversion'!$H68)*'Exp with units conversion'!$G68,'Exp Database'!T68*'Exp with units conversion'!$G68))</f>
        <v>0</v>
      </c>
      <c r="V68" s="288">
        <f>IF(OR('Exp Database'!U68=Lists!$G$2,'Exp Database'!U68=Lists!$G$3,'Exp Database'!U68=0),0,IF($F68=Lists!$G$2,('Exp Database'!U68/'Exp with units conversion'!$H68)*'Exp with units conversion'!$G68,'Exp Database'!U68*'Exp with units conversion'!$G68))</f>
        <v>0</v>
      </c>
      <c r="W68" s="288">
        <f>IF(OR('Exp Database'!V68=Lists!$G$2,'Exp Database'!V68=Lists!$G$3,'Exp Database'!V68=0),0,IF($F68=Lists!$G$2,('Exp Database'!V68/'Exp with units conversion'!$H68)*'Exp with units conversion'!$G68,'Exp Database'!V68*'Exp with units conversion'!$G68))</f>
        <v>522390.67055393592</v>
      </c>
      <c r="X68" s="288">
        <f>IF(OR('Exp Database'!W68=Lists!$G$2,'Exp Database'!W68=Lists!$G$3,'Exp Database'!W68=0),0,IF($F68=Lists!$G$2,('Exp Database'!W68/'Exp with units conversion'!$H68)*'Exp with units conversion'!$G68,'Exp Database'!W68*'Exp with units conversion'!$G68))</f>
        <v>0</v>
      </c>
      <c r="Y68" s="288">
        <f>IF(OR('Exp Database'!X68=Lists!$G$2,'Exp Database'!X68=Lists!$G$3,'Exp Database'!X68=0),0,IF($F68=Lists!$G$2,('Exp Database'!X68/'Exp with units conversion'!$H68)*'Exp with units conversion'!$G68,'Exp Database'!X68*'Exp with units conversion'!$G68))</f>
        <v>0</v>
      </c>
      <c r="Z68" s="288">
        <f>IF(OR('Exp Database'!Y68=Lists!$G$2,'Exp Database'!Y68=Lists!$G$3,'Exp Database'!Y68=0),0,IF($F68=Lists!$G$2,('Exp Database'!Y68/'Exp with units conversion'!$H68)*'Exp with units conversion'!$G68,'Exp Database'!Y68*'Exp with units conversion'!$G68))</f>
        <v>2329459.1625470067</v>
      </c>
      <c r="AA68" s="288">
        <f>IF(OR('Exp Database'!Z68=Lists!$G$2,'Exp Database'!Z68=Lists!$G$3,'Exp Database'!Z68=0),0,IF($F68=Lists!$G$2,('Exp Database'!Z68/'Exp with units conversion'!$H68)*'Exp with units conversion'!$G68,'Exp Database'!Z68*'Exp with units conversion'!$G68))</f>
        <v>0</v>
      </c>
      <c r="AB68" s="288">
        <f>IF(OR('Exp Database'!AA68=Lists!$G$2,'Exp Database'!AA68=Lists!$G$3,'Exp Database'!AA68=0),0,IF($F68=Lists!$G$2,('Exp Database'!AA68/'Exp with units conversion'!$H68)*'Exp with units conversion'!$G68,'Exp Database'!AA68*'Exp with units conversion'!$G68))</f>
        <v>0</v>
      </c>
      <c r="AC68" s="288">
        <f>IF(OR('Exp Database'!AB68=Lists!$G$2,'Exp Database'!AB68=Lists!$G$3,'Exp Database'!AB68=0),0,IF($F68=Lists!$G$2,('Exp Database'!AB68/'Exp with units conversion'!$H68)*'Exp with units conversion'!$G68,'Exp Database'!AB68*'Exp with units conversion'!$G68))</f>
        <v>32234.757256940047</v>
      </c>
      <c r="AD68" s="288">
        <f>IF(OR('Exp Database'!AC68=Lists!$G$2,'Exp Database'!AC68=Lists!$G$3,'Exp Database'!AC68=0),0,IF($F68=Lists!$G$2,('Exp Database'!AC68/'Exp with units conversion'!$H68)*'Exp with units conversion'!$G68,'Exp Database'!AC68*'Exp with units conversion'!$G68))</f>
        <v>2361693.9198039467</v>
      </c>
      <c r="AE68" s="288">
        <f>IF(OR('Exp Database'!AD68=Lists!$G$2,'Exp Database'!AD68=Lists!$G$3,'Exp Database'!AD68=0),0,IF($F68=Lists!$G$2,('Exp Database'!AD68/'Exp with units conversion'!$H68)*'Exp with units conversion'!$G68,'Exp Database'!AD68*'Exp with units conversion'!$G68))</f>
        <v>4524425.1489415644</v>
      </c>
      <c r="AG68">
        <f t="shared" si="1"/>
        <v>0</v>
      </c>
      <c r="AH68" s="288">
        <f t="shared" si="2"/>
        <v>1</v>
      </c>
      <c r="AI68" s="288">
        <f t="shared" si="3"/>
        <v>1</v>
      </c>
      <c r="AJ68" s="288">
        <f t="shared" si="4"/>
        <v>1</v>
      </c>
    </row>
    <row r="69" spans="2:36" ht="135.75" thickBot="1">
      <c r="B69" t="str">
        <f t="shared" si="0"/>
        <v>Georgia2016</v>
      </c>
      <c r="C69" s="229" t="str">
        <f>'Exp Database'!C69</f>
        <v>Georgia</v>
      </c>
      <c r="D69" s="229">
        <f>'Exp Database'!D69</f>
        <v>2016</v>
      </c>
      <c r="E69" s="229" t="str">
        <f>'Exp Database'!E69</f>
        <v>Calendar Year</v>
      </c>
      <c r="F69" s="229" t="str">
        <f>'Exp Database'!F69</f>
        <v>Local Currency</v>
      </c>
      <c r="G69" s="229">
        <f>IF('Exp Database'!G69="Units ( x 1)",1,IF('Exp Database'!G69="Thousands (x 1,000)",1000,IF('Exp Database'!G69="Millions (x 1,000,000)",1000000,)))</f>
        <v>1</v>
      </c>
      <c r="H69" s="230">
        <f>IF('Exp Database'!H69&gt;0,'Exp Database'!H69,'Exp Database'!J69)</f>
        <v>2.3666999999999998</v>
      </c>
      <c r="I69" s="230">
        <f>'Exp Database'!H69</f>
        <v>2.3666999999999998</v>
      </c>
      <c r="J69" s="229">
        <f>'Exp Database'!I69</f>
        <v>0</v>
      </c>
      <c r="K69" s="230">
        <f>'Exp Database'!J69</f>
        <v>2.2693416666666701</v>
      </c>
      <c r="L69" s="302" t="str">
        <f>'Exp Database'!K69</f>
        <v>Needle and syringe exchange, and prevention, promotion of testing and linkage to care prevention programmes for people who inject drugs:</v>
      </c>
      <c r="M69" s="288" t="str">
        <f>'Exp Database'!L69</f>
        <v>3.7.1</v>
      </c>
      <c r="N69" s="288">
        <f>IF(OR('Exp Database'!M69=Lists!$G$2,'Exp Database'!M69=Lists!$G$3,'Exp Database'!M69=0),0,IF($F69=Lists!$G$2,('Exp Database'!M69/'Exp with units conversion'!$H69)*'Exp with units conversion'!$G69,'Exp Database'!M69*'Exp with units conversion'!$G69))</f>
        <v>0</v>
      </c>
      <c r="O69" s="288">
        <f>IF(OR('Exp Database'!N69=Lists!$G$2,'Exp Database'!N69=Lists!$G$3,'Exp Database'!N69=0),0,IF($F69=Lists!$G$2,('Exp Database'!N69/'Exp with units conversion'!$H69)*'Exp with units conversion'!$G69,'Exp Database'!N69*'Exp with units conversion'!$G69))</f>
        <v>0</v>
      </c>
      <c r="P69" s="288">
        <f>IF(OR('Exp Database'!O69=Lists!$G$2,'Exp Database'!O69=Lists!$G$3,'Exp Database'!O69=0),0,IF($F69=Lists!$G$2,('Exp Database'!O69/'Exp with units conversion'!$H69)*'Exp with units conversion'!$G69,'Exp Database'!O69*'Exp with units conversion'!$G69))</f>
        <v>0</v>
      </c>
      <c r="Q69" s="288">
        <f>IF(OR('Exp Database'!P69=Lists!$G$2,'Exp Database'!P69=Lists!$G$3,'Exp Database'!P69=0),0,IF($F69=Lists!$G$2,('Exp Database'!P69/'Exp with units conversion'!$H69)*'Exp with units conversion'!$G69,'Exp Database'!P69*'Exp with units conversion'!$G69))</f>
        <v>0</v>
      </c>
      <c r="R69" s="288">
        <f>IF(OR('Exp Database'!Q69=Lists!$G$2,'Exp Database'!Q69=Lists!$G$3,'Exp Database'!Q69=0),0,IF($F69=Lists!$G$2,('Exp Database'!Q69/'Exp with units conversion'!$H69)*'Exp with units conversion'!$G69,'Exp Database'!Q69*'Exp with units conversion'!$G69))</f>
        <v>0</v>
      </c>
      <c r="S69" s="288">
        <f>IF(OR('Exp Database'!R69=Lists!$G$2,'Exp Database'!R69=Lists!$G$3,'Exp Database'!R69=0),0,IF($F69=Lists!$G$2,('Exp Database'!R69/'Exp with units conversion'!$H69)*'Exp with units conversion'!$G69,'Exp Database'!R69*'Exp with units conversion'!$G69))</f>
        <v>0</v>
      </c>
      <c r="T69" s="288">
        <f>IF(OR('Exp Database'!S69=Lists!$G$2,'Exp Database'!S69=Lists!$G$3,'Exp Database'!S69=0),0,IF($F69=Lists!$G$2,('Exp Database'!S69/'Exp with units conversion'!$H69)*'Exp with units conversion'!$G69,'Exp Database'!S69*'Exp with units conversion'!$G69))</f>
        <v>0</v>
      </c>
      <c r="U69" s="288">
        <f>IF(OR('Exp Database'!T69=Lists!$G$2,'Exp Database'!T69=Lists!$G$3,'Exp Database'!T69=0),0,IF($F69=Lists!$G$2,('Exp Database'!T69/'Exp with units conversion'!$H69)*'Exp with units conversion'!$G69,'Exp Database'!T69*'Exp with units conversion'!$G69))</f>
        <v>0</v>
      </c>
      <c r="V69" s="288">
        <f>IF(OR('Exp Database'!U69=Lists!$G$2,'Exp Database'!U69=Lists!$G$3,'Exp Database'!U69=0),0,IF($F69=Lists!$G$2,('Exp Database'!U69/'Exp with units conversion'!$H69)*'Exp with units conversion'!$G69,'Exp Database'!U69*'Exp with units conversion'!$G69))</f>
        <v>0</v>
      </c>
      <c r="W69" s="288">
        <f>IF(OR('Exp Database'!V69=Lists!$G$2,'Exp Database'!V69=Lists!$G$3,'Exp Database'!V69=0),0,IF($F69=Lists!$G$2,('Exp Database'!V69/'Exp with units conversion'!$H69)*'Exp with units conversion'!$G69,'Exp Database'!V69*'Exp with units conversion'!$G69))</f>
        <v>0</v>
      </c>
      <c r="X69" s="288">
        <f>IF(OR('Exp Database'!W69=Lists!$G$2,'Exp Database'!W69=Lists!$G$3,'Exp Database'!W69=0),0,IF($F69=Lists!$G$2,('Exp Database'!W69/'Exp with units conversion'!$H69)*'Exp with units conversion'!$G69,'Exp Database'!W69*'Exp with units conversion'!$G69))</f>
        <v>0</v>
      </c>
      <c r="Y69" s="288">
        <f>IF(OR('Exp Database'!X69=Lists!$G$2,'Exp Database'!X69=Lists!$G$3,'Exp Database'!X69=0),0,IF($F69=Lists!$G$2,('Exp Database'!X69/'Exp with units conversion'!$H69)*'Exp with units conversion'!$G69,'Exp Database'!X69*'Exp with units conversion'!$G69))</f>
        <v>0</v>
      </c>
      <c r="Z69" s="288">
        <f>IF(OR('Exp Database'!Y69=Lists!$G$2,'Exp Database'!Y69=Lists!$G$3,'Exp Database'!Y69=0),0,IF($F69=Lists!$G$2,('Exp Database'!Y69/'Exp with units conversion'!$H69)*'Exp with units conversion'!$G69,'Exp Database'!Y69*'Exp with units conversion'!$G69))</f>
        <v>1668428.1911522374</v>
      </c>
      <c r="AA69" s="288">
        <f>IF(OR('Exp Database'!Z69=Lists!$G$2,'Exp Database'!Z69=Lists!$G$3,'Exp Database'!Z69=0),0,IF($F69=Lists!$G$2,('Exp Database'!Z69/'Exp with units conversion'!$H69)*'Exp with units conversion'!$G69,'Exp Database'!Z69*'Exp with units conversion'!$G69))</f>
        <v>0</v>
      </c>
      <c r="AB69" s="288">
        <f>IF(OR('Exp Database'!AA69=Lists!$G$2,'Exp Database'!AA69=Lists!$G$3,'Exp Database'!AA69=0),0,IF($F69=Lists!$G$2,('Exp Database'!AA69/'Exp with units conversion'!$H69)*'Exp with units conversion'!$G69,'Exp Database'!AA69*'Exp with units conversion'!$G69))</f>
        <v>0</v>
      </c>
      <c r="AC69" s="288">
        <f>IF(OR('Exp Database'!AB69=Lists!$G$2,'Exp Database'!AB69=Lists!$G$3,'Exp Database'!AB69=0),0,IF($F69=Lists!$G$2,('Exp Database'!AB69/'Exp with units conversion'!$H69)*'Exp with units conversion'!$G69,'Exp Database'!AB69*'Exp with units conversion'!$G69))</f>
        <v>32234.757256940047</v>
      </c>
      <c r="AD69" s="288">
        <f>IF(OR('Exp Database'!AC69=Lists!$G$2,'Exp Database'!AC69=Lists!$G$3,'Exp Database'!AC69=0),0,IF($F69=Lists!$G$2,('Exp Database'!AC69/'Exp with units conversion'!$H69)*'Exp with units conversion'!$G69,'Exp Database'!AC69*'Exp with units conversion'!$G69))</f>
        <v>1700662.9484091774</v>
      </c>
      <c r="AE69" s="288">
        <f>IF(OR('Exp Database'!AD69=Lists!$G$2,'Exp Database'!AD69=Lists!$G$3,'Exp Database'!AD69=0),0,IF($F69=Lists!$G$2,('Exp Database'!AD69/'Exp with units conversion'!$H69)*'Exp with units conversion'!$G69,'Exp Database'!AD69*'Exp with units conversion'!$G69))</f>
        <v>1700662.9484091774</v>
      </c>
      <c r="AG69">
        <f t="shared" si="1"/>
        <v>1</v>
      </c>
      <c r="AH69" s="288">
        <f t="shared" si="2"/>
        <v>1</v>
      </c>
      <c r="AI69" s="288">
        <f t="shared" si="3"/>
        <v>1</v>
      </c>
      <c r="AJ69" s="288">
        <f t="shared" si="4"/>
        <v>1</v>
      </c>
    </row>
    <row r="70" spans="2:36" ht="30.75" thickBot="1">
      <c r="B70" t="str">
        <f t="shared" si="0"/>
        <v>Georgia2016</v>
      </c>
      <c r="C70" s="229" t="str">
        <f>'Exp Database'!C70</f>
        <v>Georgia</v>
      </c>
      <c r="D70" s="229">
        <f>'Exp Database'!D70</f>
        <v>2016</v>
      </c>
      <c r="E70" s="229" t="str">
        <f>'Exp Database'!E70</f>
        <v>Calendar Year</v>
      </c>
      <c r="F70" s="229" t="str">
        <f>'Exp Database'!F70</f>
        <v>Local Currency</v>
      </c>
      <c r="G70" s="229">
        <f>IF('Exp Database'!G70="Units ( x 1)",1,IF('Exp Database'!G70="Thousands (x 1,000)",1000,IF('Exp Database'!G70="Millions (x 1,000,000)",1000000,)))</f>
        <v>1</v>
      </c>
      <c r="H70" s="230">
        <f>IF('Exp Database'!H70&gt;0,'Exp Database'!H70,'Exp Database'!J70)</f>
        <v>2.3666999999999998</v>
      </c>
      <c r="I70" s="230">
        <f>'Exp Database'!H70</f>
        <v>2.3666999999999998</v>
      </c>
      <c r="J70" s="229">
        <f>'Exp Database'!I70</f>
        <v>0</v>
      </c>
      <c r="K70" s="230">
        <f>'Exp Database'!J70</f>
        <v>2.2693416666666701</v>
      </c>
      <c r="L70" s="302" t="str">
        <f>'Exp Database'!K70</f>
        <v>Injecting equipment</v>
      </c>
      <c r="M70" s="288" t="str">
        <f>'Exp Database'!L70</f>
        <v>3.7.1.1</v>
      </c>
      <c r="N70" s="288">
        <f>IF(OR('Exp Database'!M70=Lists!$G$2,'Exp Database'!M70=Lists!$G$3,'Exp Database'!M70=0),0,IF($F70=Lists!$G$2,('Exp Database'!M70/'Exp with units conversion'!$H70)*'Exp with units conversion'!$G70,'Exp Database'!M70*'Exp with units conversion'!$G70))</f>
        <v>0</v>
      </c>
      <c r="O70" s="288">
        <f>IF(OR('Exp Database'!N70=Lists!$G$2,'Exp Database'!N70=Lists!$G$3,'Exp Database'!N70=0),0,IF($F70=Lists!$G$2,('Exp Database'!N70/'Exp with units conversion'!$H70)*'Exp with units conversion'!$G70,'Exp Database'!N70*'Exp with units conversion'!$G70))</f>
        <v>0</v>
      </c>
      <c r="P70" s="288">
        <f>IF(OR('Exp Database'!O70=Lists!$G$2,'Exp Database'!O70=Lists!$G$3,'Exp Database'!O70=0),0,IF($F70=Lists!$G$2,('Exp Database'!O70/'Exp with units conversion'!$H70)*'Exp with units conversion'!$G70,'Exp Database'!O70*'Exp with units conversion'!$G70))</f>
        <v>0</v>
      </c>
      <c r="Q70" s="288">
        <f>IF(OR('Exp Database'!P70=Lists!$G$2,'Exp Database'!P70=Lists!$G$3,'Exp Database'!P70=0),0,IF($F70=Lists!$G$2,('Exp Database'!P70/'Exp with units conversion'!$H70)*'Exp with units conversion'!$G70,'Exp Database'!P70*'Exp with units conversion'!$G70))</f>
        <v>0</v>
      </c>
      <c r="R70" s="288">
        <f>IF(OR('Exp Database'!Q70=Lists!$G$2,'Exp Database'!Q70=Lists!$G$3,'Exp Database'!Q70=0),0,IF($F70=Lists!$G$2,('Exp Database'!Q70/'Exp with units conversion'!$H70)*'Exp with units conversion'!$G70,'Exp Database'!Q70*'Exp with units conversion'!$G70))</f>
        <v>0</v>
      </c>
      <c r="S70" s="288">
        <f>IF(OR('Exp Database'!R70=Lists!$G$2,'Exp Database'!R70=Lists!$G$3,'Exp Database'!R70=0),0,IF($F70=Lists!$G$2,('Exp Database'!R70/'Exp with units conversion'!$H70)*'Exp with units conversion'!$G70,'Exp Database'!R70*'Exp with units conversion'!$G70))</f>
        <v>0</v>
      </c>
      <c r="T70" s="288">
        <f>IF(OR('Exp Database'!S70=Lists!$G$2,'Exp Database'!S70=Lists!$G$3,'Exp Database'!S70=0),0,IF($F70=Lists!$G$2,('Exp Database'!S70/'Exp with units conversion'!$H70)*'Exp with units conversion'!$G70,'Exp Database'!S70*'Exp with units conversion'!$G70))</f>
        <v>0</v>
      </c>
      <c r="U70" s="288">
        <f>IF(OR('Exp Database'!T70=Lists!$G$2,'Exp Database'!T70=Lists!$G$3,'Exp Database'!T70=0),0,IF($F70=Lists!$G$2,('Exp Database'!T70/'Exp with units conversion'!$H70)*'Exp with units conversion'!$G70,'Exp Database'!T70*'Exp with units conversion'!$G70))</f>
        <v>0</v>
      </c>
      <c r="V70" s="288">
        <f>IF(OR('Exp Database'!U70=Lists!$G$2,'Exp Database'!U70=Lists!$G$3,'Exp Database'!U70=0),0,IF($F70=Lists!$G$2,('Exp Database'!U70/'Exp with units conversion'!$H70)*'Exp with units conversion'!$G70,'Exp Database'!U70*'Exp with units conversion'!$G70))</f>
        <v>0</v>
      </c>
      <c r="W70" s="288">
        <f>IF(OR('Exp Database'!V70=Lists!$G$2,'Exp Database'!V70=Lists!$G$3,'Exp Database'!V70=0),0,IF($F70=Lists!$G$2,('Exp Database'!V70/'Exp with units conversion'!$H70)*'Exp with units conversion'!$G70,'Exp Database'!V70*'Exp with units conversion'!$G70))</f>
        <v>0</v>
      </c>
      <c r="X70" s="288">
        <f>IF(OR('Exp Database'!W70=Lists!$G$2,'Exp Database'!W70=Lists!$G$3,'Exp Database'!W70=0),0,IF($F70=Lists!$G$2,('Exp Database'!W70/'Exp with units conversion'!$H70)*'Exp with units conversion'!$G70,'Exp Database'!W70*'Exp with units conversion'!$G70))</f>
        <v>0</v>
      </c>
      <c r="Y70" s="288">
        <f>IF(OR('Exp Database'!X70=Lists!$G$2,'Exp Database'!X70=Lists!$G$3,'Exp Database'!X70=0),0,IF($F70=Lists!$G$2,('Exp Database'!X70/'Exp with units conversion'!$H70)*'Exp with units conversion'!$G70,'Exp Database'!X70*'Exp with units conversion'!$G70))</f>
        <v>0</v>
      </c>
      <c r="Z70" s="288">
        <f>IF(OR('Exp Database'!Y70=Lists!$G$2,'Exp Database'!Y70=Lists!$G$3,'Exp Database'!Y70=0),0,IF($F70=Lists!$G$2,('Exp Database'!Y70/'Exp with units conversion'!$H70)*'Exp with units conversion'!$G70,'Exp Database'!Y70*'Exp with units conversion'!$G70))</f>
        <v>0</v>
      </c>
      <c r="AA70" s="288">
        <f>IF(OR('Exp Database'!Z70=Lists!$G$2,'Exp Database'!Z70=Lists!$G$3,'Exp Database'!Z70=0),0,IF($F70=Lists!$G$2,('Exp Database'!Z70/'Exp with units conversion'!$H70)*'Exp with units conversion'!$G70,'Exp Database'!Z70*'Exp with units conversion'!$G70))</f>
        <v>0</v>
      </c>
      <c r="AB70" s="288">
        <f>IF(OR('Exp Database'!AA70=Lists!$G$2,'Exp Database'!AA70=Lists!$G$3,'Exp Database'!AA70=0),0,IF($F70=Lists!$G$2,('Exp Database'!AA70/'Exp with units conversion'!$H70)*'Exp with units conversion'!$G70,'Exp Database'!AA70*'Exp with units conversion'!$G70))</f>
        <v>0</v>
      </c>
      <c r="AC70" s="288">
        <f>IF(OR('Exp Database'!AB70=Lists!$G$2,'Exp Database'!AB70=Lists!$G$3,'Exp Database'!AB70=0),0,IF($F70=Lists!$G$2,('Exp Database'!AB70/'Exp with units conversion'!$H70)*'Exp with units conversion'!$G70,'Exp Database'!AB70*'Exp with units conversion'!$G70))</f>
        <v>798.58030168589187</v>
      </c>
      <c r="AD70" s="288">
        <f>IF(OR('Exp Database'!AC70=Lists!$G$2,'Exp Database'!AC70=Lists!$G$3,'Exp Database'!AC70=0),0,IF($F70=Lists!$G$2,('Exp Database'!AC70/'Exp with units conversion'!$H70)*'Exp with units conversion'!$G70,'Exp Database'!AC70*'Exp with units conversion'!$G70))</f>
        <v>798.58030168589187</v>
      </c>
      <c r="AE70" s="288">
        <f>IF(OR('Exp Database'!AD70=Lists!$G$2,'Exp Database'!AD70=Lists!$G$3,'Exp Database'!AD70=0),0,IF($F70=Lists!$G$2,('Exp Database'!AD70/'Exp with units conversion'!$H70)*'Exp with units conversion'!$G70,'Exp Database'!AD70*'Exp with units conversion'!$G70))</f>
        <v>798.58030168589187</v>
      </c>
      <c r="AG70">
        <f t="shared" si="1"/>
        <v>1</v>
      </c>
      <c r="AH70" s="288">
        <f t="shared" si="2"/>
        <v>1</v>
      </c>
      <c r="AI70" s="288">
        <f t="shared" si="3"/>
        <v>1</v>
      </c>
      <c r="AJ70" s="288">
        <f t="shared" si="4"/>
        <v>1</v>
      </c>
    </row>
    <row r="71" spans="2:36" ht="30.75" thickBot="1">
      <c r="B71" t="str">
        <f t="shared" ref="B71:B134" si="5">C71&amp;D71</f>
        <v>Georgia2016</v>
      </c>
      <c r="C71" s="229" t="str">
        <f>'Exp Database'!C71</f>
        <v>Georgia</v>
      </c>
      <c r="D71" s="229">
        <f>'Exp Database'!D71</f>
        <v>2016</v>
      </c>
      <c r="E71" s="229" t="str">
        <f>'Exp Database'!E71</f>
        <v>Calendar Year</v>
      </c>
      <c r="F71" s="229" t="str">
        <f>'Exp Database'!F71</f>
        <v>Local Currency</v>
      </c>
      <c r="G71" s="229">
        <f>IF('Exp Database'!G71="Units ( x 1)",1,IF('Exp Database'!G71="Thousands (x 1,000)",1000,IF('Exp Database'!G71="Millions (x 1,000,000)",1000000,)))</f>
        <v>1</v>
      </c>
      <c r="H71" s="230">
        <f>IF('Exp Database'!H71&gt;0,'Exp Database'!H71,'Exp Database'!J71)</f>
        <v>2.3666999999999998</v>
      </c>
      <c r="I71" s="230">
        <f>'Exp Database'!H71</f>
        <v>2.3666999999999998</v>
      </c>
      <c r="J71" s="229">
        <f>'Exp Database'!I71</f>
        <v>0</v>
      </c>
      <c r="K71" s="230">
        <f>'Exp Database'!J71</f>
        <v>2.2693416666666701</v>
      </c>
      <c r="L71" s="302" t="str">
        <f>'Exp Database'!K71</f>
        <v>HIV tests (commodities)</v>
      </c>
      <c r="M71" s="288" t="str">
        <f>'Exp Database'!L71</f>
        <v>3.7.1.2</v>
      </c>
      <c r="N71" s="288">
        <f>IF(OR('Exp Database'!M71=Lists!$G$2,'Exp Database'!M71=Lists!$G$3,'Exp Database'!M71=0),0,IF($F71=Lists!$G$2,('Exp Database'!M71/'Exp with units conversion'!$H71)*'Exp with units conversion'!$G71,'Exp Database'!M71*'Exp with units conversion'!$G71))</f>
        <v>0</v>
      </c>
      <c r="O71" s="288">
        <f>IF(OR('Exp Database'!N71=Lists!$G$2,'Exp Database'!N71=Lists!$G$3,'Exp Database'!N71=0),0,IF($F71=Lists!$G$2,('Exp Database'!N71/'Exp with units conversion'!$H71)*'Exp with units conversion'!$G71,'Exp Database'!N71*'Exp with units conversion'!$G71))</f>
        <v>0</v>
      </c>
      <c r="P71" s="288">
        <f>IF(OR('Exp Database'!O71=Lists!$G$2,'Exp Database'!O71=Lists!$G$3,'Exp Database'!O71=0),0,IF($F71=Lists!$G$2,('Exp Database'!O71/'Exp with units conversion'!$H71)*'Exp with units conversion'!$G71,'Exp Database'!O71*'Exp with units conversion'!$G71))</f>
        <v>0</v>
      </c>
      <c r="Q71" s="288">
        <f>IF(OR('Exp Database'!P71=Lists!$G$2,'Exp Database'!P71=Lists!$G$3,'Exp Database'!P71=0),0,IF($F71=Lists!$G$2,('Exp Database'!P71/'Exp with units conversion'!$H71)*'Exp with units conversion'!$G71,'Exp Database'!P71*'Exp with units conversion'!$G71))</f>
        <v>0</v>
      </c>
      <c r="R71" s="288">
        <f>IF(OR('Exp Database'!Q71=Lists!$G$2,'Exp Database'!Q71=Lists!$G$3,'Exp Database'!Q71=0),0,IF($F71=Lists!$G$2,('Exp Database'!Q71/'Exp with units conversion'!$H71)*'Exp with units conversion'!$G71,'Exp Database'!Q71*'Exp with units conversion'!$G71))</f>
        <v>0</v>
      </c>
      <c r="S71" s="288">
        <f>IF(OR('Exp Database'!R71=Lists!$G$2,'Exp Database'!R71=Lists!$G$3,'Exp Database'!R71=0),0,IF($F71=Lists!$G$2,('Exp Database'!R71/'Exp with units conversion'!$H71)*'Exp with units conversion'!$G71,'Exp Database'!R71*'Exp with units conversion'!$G71))</f>
        <v>0</v>
      </c>
      <c r="T71" s="288">
        <f>IF(OR('Exp Database'!S71=Lists!$G$2,'Exp Database'!S71=Lists!$G$3,'Exp Database'!S71=0),0,IF($F71=Lists!$G$2,('Exp Database'!S71/'Exp with units conversion'!$H71)*'Exp with units conversion'!$G71,'Exp Database'!S71*'Exp with units conversion'!$G71))</f>
        <v>0</v>
      </c>
      <c r="U71" s="288">
        <f>IF(OR('Exp Database'!T71=Lists!$G$2,'Exp Database'!T71=Lists!$G$3,'Exp Database'!T71=0),0,IF($F71=Lists!$G$2,('Exp Database'!T71/'Exp with units conversion'!$H71)*'Exp with units conversion'!$G71,'Exp Database'!T71*'Exp with units conversion'!$G71))</f>
        <v>0</v>
      </c>
      <c r="V71" s="288">
        <f>IF(OR('Exp Database'!U71=Lists!$G$2,'Exp Database'!U71=Lists!$G$3,'Exp Database'!U71=0),0,IF($F71=Lists!$G$2,('Exp Database'!U71/'Exp with units conversion'!$H71)*'Exp with units conversion'!$G71,'Exp Database'!U71*'Exp with units conversion'!$G71))</f>
        <v>0</v>
      </c>
      <c r="W71" s="288">
        <f>IF(OR('Exp Database'!V71=Lists!$G$2,'Exp Database'!V71=Lists!$G$3,'Exp Database'!V71=0),0,IF($F71=Lists!$G$2,('Exp Database'!V71/'Exp with units conversion'!$H71)*'Exp with units conversion'!$G71,'Exp Database'!V71*'Exp with units conversion'!$G71))</f>
        <v>0</v>
      </c>
      <c r="X71" s="288">
        <f>IF(OR('Exp Database'!W71=Lists!$G$2,'Exp Database'!W71=Lists!$G$3,'Exp Database'!W71=0),0,IF($F71=Lists!$G$2,('Exp Database'!W71/'Exp with units conversion'!$H71)*'Exp with units conversion'!$G71,'Exp Database'!W71*'Exp with units conversion'!$G71))</f>
        <v>0</v>
      </c>
      <c r="Y71" s="288">
        <f>IF(OR('Exp Database'!X71=Lists!$G$2,'Exp Database'!X71=Lists!$G$3,'Exp Database'!X71=0),0,IF($F71=Lists!$G$2,('Exp Database'!X71/'Exp with units conversion'!$H71)*'Exp with units conversion'!$G71,'Exp Database'!X71*'Exp with units conversion'!$G71))</f>
        <v>0</v>
      </c>
      <c r="Z71" s="288">
        <f>IF(OR('Exp Database'!Y71=Lists!$G$2,'Exp Database'!Y71=Lists!$G$3,'Exp Database'!Y71=0),0,IF($F71=Lists!$G$2,('Exp Database'!Y71/'Exp with units conversion'!$H71)*'Exp with units conversion'!$G71,'Exp Database'!Y71*'Exp with units conversion'!$G71))</f>
        <v>0</v>
      </c>
      <c r="AA71" s="288">
        <f>IF(OR('Exp Database'!Z71=Lists!$G$2,'Exp Database'!Z71=Lists!$G$3,'Exp Database'!Z71=0),0,IF($F71=Lists!$G$2,('Exp Database'!Z71/'Exp with units conversion'!$H71)*'Exp with units conversion'!$G71,'Exp Database'!Z71*'Exp with units conversion'!$G71))</f>
        <v>0</v>
      </c>
      <c r="AB71" s="288">
        <f>IF(OR('Exp Database'!AA71=Lists!$G$2,'Exp Database'!AA71=Lists!$G$3,'Exp Database'!AA71=0),0,IF($F71=Lists!$G$2,('Exp Database'!AA71/'Exp with units conversion'!$H71)*'Exp with units conversion'!$G71,'Exp Database'!AA71*'Exp with units conversion'!$G71))</f>
        <v>0</v>
      </c>
      <c r="AC71" s="288">
        <f>IF(OR('Exp Database'!AB71=Lists!$G$2,'Exp Database'!AB71=Lists!$G$3,'Exp Database'!AB71=0),0,IF($F71=Lists!$G$2,('Exp Database'!AB71/'Exp with units conversion'!$H71)*'Exp with units conversion'!$G71,'Exp Database'!AB71*'Exp with units conversion'!$G71))</f>
        <v>0</v>
      </c>
      <c r="AD71" s="288">
        <f>IF(OR('Exp Database'!AC71=Lists!$G$2,'Exp Database'!AC71=Lists!$G$3,'Exp Database'!AC71=0),0,IF($F71=Lists!$G$2,('Exp Database'!AC71/'Exp with units conversion'!$H71)*'Exp with units conversion'!$G71,'Exp Database'!AC71*'Exp with units conversion'!$G71))</f>
        <v>0</v>
      </c>
      <c r="AE71" s="288">
        <f>IF(OR('Exp Database'!AD71=Lists!$G$2,'Exp Database'!AD71=Lists!$G$3,'Exp Database'!AD71=0),0,IF($F71=Lists!$G$2,('Exp Database'!AD71/'Exp with units conversion'!$H71)*'Exp with units conversion'!$G71,'Exp Database'!AD71*'Exp with units conversion'!$G71))</f>
        <v>0</v>
      </c>
      <c r="AG71">
        <f t="shared" ref="AG71:AG134" si="6">IF((R71+W71+AD71)=AE71,1,0)</f>
        <v>1</v>
      </c>
      <c r="AH71" s="288">
        <f t="shared" ref="AH71:AH134" si="7">IF(R71=SUM(N71:Q71),1,0)</f>
        <v>1</v>
      </c>
      <c r="AI71" s="288">
        <f t="shared" ref="AI71:AI134" si="8">IF(W71=SUM(S71:V71),1,0)</f>
        <v>1</v>
      </c>
      <c r="AJ71" s="288">
        <f t="shared" ref="AJ71:AJ134" si="9">IF(AD71=SUM(X71:AC71),1,0)</f>
        <v>1</v>
      </c>
    </row>
    <row r="72" spans="2:36" ht="45.75" thickBot="1">
      <c r="B72" t="str">
        <f t="shared" si="5"/>
        <v>Georgia2016</v>
      </c>
      <c r="C72" s="229" t="str">
        <f>'Exp Database'!C72</f>
        <v>Georgia</v>
      </c>
      <c r="D72" s="229">
        <f>'Exp Database'!D72</f>
        <v>2016</v>
      </c>
      <c r="E72" s="229" t="str">
        <f>'Exp Database'!E72</f>
        <v>Calendar Year</v>
      </c>
      <c r="F72" s="229" t="str">
        <f>'Exp Database'!F72</f>
        <v>Local Currency</v>
      </c>
      <c r="G72" s="229">
        <f>IF('Exp Database'!G72="Units ( x 1)",1,IF('Exp Database'!G72="Thousands (x 1,000)",1000,IF('Exp Database'!G72="Millions (x 1,000,000)",1000000,)))</f>
        <v>1</v>
      </c>
      <c r="H72" s="230">
        <f>IF('Exp Database'!H72&gt;0,'Exp Database'!H72,'Exp Database'!J72)</f>
        <v>2.3666999999999998</v>
      </c>
      <c r="I72" s="230">
        <f>'Exp Database'!H72</f>
        <v>2.3666999999999998</v>
      </c>
      <c r="J72" s="229">
        <f>'Exp Database'!I72</f>
        <v>0</v>
      </c>
      <c r="K72" s="230">
        <f>'Exp Database'!J72</f>
        <v>2.2693416666666701</v>
      </c>
      <c r="L72" s="302" t="str">
        <f>'Exp Database'!K72</f>
        <v>Condoms, lubricants, and other commodities</v>
      </c>
      <c r="M72" s="288" t="str">
        <f>'Exp Database'!L72</f>
        <v>3.7.1.3</v>
      </c>
      <c r="N72" s="288">
        <f>IF(OR('Exp Database'!M72=Lists!$G$2,'Exp Database'!M72=Lists!$G$3,'Exp Database'!M72=0),0,IF($F72=Lists!$G$2,('Exp Database'!M72/'Exp with units conversion'!$H72)*'Exp with units conversion'!$G72,'Exp Database'!M72*'Exp with units conversion'!$G72))</f>
        <v>0</v>
      </c>
      <c r="O72" s="288">
        <f>IF(OR('Exp Database'!N72=Lists!$G$2,'Exp Database'!N72=Lists!$G$3,'Exp Database'!N72=0),0,IF($F72=Lists!$G$2,('Exp Database'!N72/'Exp with units conversion'!$H72)*'Exp with units conversion'!$G72,'Exp Database'!N72*'Exp with units conversion'!$G72))</f>
        <v>0</v>
      </c>
      <c r="P72" s="288">
        <f>IF(OR('Exp Database'!O72=Lists!$G$2,'Exp Database'!O72=Lists!$G$3,'Exp Database'!O72=0),0,IF($F72=Lists!$G$2,('Exp Database'!O72/'Exp with units conversion'!$H72)*'Exp with units conversion'!$G72,'Exp Database'!O72*'Exp with units conversion'!$G72))</f>
        <v>0</v>
      </c>
      <c r="Q72" s="288">
        <f>IF(OR('Exp Database'!P72=Lists!$G$2,'Exp Database'!P72=Lists!$G$3,'Exp Database'!P72=0),0,IF($F72=Lists!$G$2,('Exp Database'!P72/'Exp with units conversion'!$H72)*'Exp with units conversion'!$G72,'Exp Database'!P72*'Exp with units conversion'!$G72))</f>
        <v>0</v>
      </c>
      <c r="R72" s="288">
        <f>IF(OR('Exp Database'!Q72=Lists!$G$2,'Exp Database'!Q72=Lists!$G$3,'Exp Database'!Q72=0),0,IF($F72=Lists!$G$2,('Exp Database'!Q72/'Exp with units conversion'!$H72)*'Exp with units conversion'!$G72,'Exp Database'!Q72*'Exp with units conversion'!$G72))</f>
        <v>0</v>
      </c>
      <c r="S72" s="288">
        <f>IF(OR('Exp Database'!R72=Lists!$G$2,'Exp Database'!R72=Lists!$G$3,'Exp Database'!R72=0),0,IF($F72=Lists!$G$2,('Exp Database'!R72/'Exp with units conversion'!$H72)*'Exp with units conversion'!$G72,'Exp Database'!R72*'Exp with units conversion'!$G72))</f>
        <v>0</v>
      </c>
      <c r="T72" s="288">
        <f>IF(OR('Exp Database'!S72=Lists!$G$2,'Exp Database'!S72=Lists!$G$3,'Exp Database'!S72=0),0,IF($F72=Lists!$G$2,('Exp Database'!S72/'Exp with units conversion'!$H72)*'Exp with units conversion'!$G72,'Exp Database'!S72*'Exp with units conversion'!$G72))</f>
        <v>0</v>
      </c>
      <c r="U72" s="288">
        <f>IF(OR('Exp Database'!T72=Lists!$G$2,'Exp Database'!T72=Lists!$G$3,'Exp Database'!T72=0),0,IF($F72=Lists!$G$2,('Exp Database'!T72/'Exp with units conversion'!$H72)*'Exp with units conversion'!$G72,'Exp Database'!T72*'Exp with units conversion'!$G72))</f>
        <v>0</v>
      </c>
      <c r="V72" s="288">
        <f>IF(OR('Exp Database'!U72=Lists!$G$2,'Exp Database'!U72=Lists!$G$3,'Exp Database'!U72=0),0,IF($F72=Lists!$G$2,('Exp Database'!U72/'Exp with units conversion'!$H72)*'Exp with units conversion'!$G72,'Exp Database'!U72*'Exp with units conversion'!$G72))</f>
        <v>0</v>
      </c>
      <c r="W72" s="288">
        <f>IF(OR('Exp Database'!V72=Lists!$G$2,'Exp Database'!V72=Lists!$G$3,'Exp Database'!V72=0),0,IF($F72=Lists!$G$2,('Exp Database'!V72/'Exp with units conversion'!$H72)*'Exp with units conversion'!$G72,'Exp Database'!V72*'Exp with units conversion'!$G72))</f>
        <v>0</v>
      </c>
      <c r="X72" s="288">
        <f>IF(OR('Exp Database'!W72=Lists!$G$2,'Exp Database'!W72=Lists!$G$3,'Exp Database'!W72=0),0,IF($F72=Lists!$G$2,('Exp Database'!W72/'Exp with units conversion'!$H72)*'Exp with units conversion'!$G72,'Exp Database'!W72*'Exp with units conversion'!$G72))</f>
        <v>0</v>
      </c>
      <c r="Y72" s="288">
        <f>IF(OR('Exp Database'!X72=Lists!$G$2,'Exp Database'!X72=Lists!$G$3,'Exp Database'!X72=0),0,IF($F72=Lists!$G$2,('Exp Database'!X72/'Exp with units conversion'!$H72)*'Exp with units conversion'!$G72,'Exp Database'!X72*'Exp with units conversion'!$G72))</f>
        <v>0</v>
      </c>
      <c r="Z72" s="288">
        <f>IF(OR('Exp Database'!Y72=Lists!$G$2,'Exp Database'!Y72=Lists!$G$3,'Exp Database'!Y72=0),0,IF($F72=Lists!$G$2,('Exp Database'!Y72/'Exp with units conversion'!$H72)*'Exp with units conversion'!$G72,'Exp Database'!Y72*'Exp with units conversion'!$G72))</f>
        <v>0</v>
      </c>
      <c r="AA72" s="288">
        <f>IF(OR('Exp Database'!Z72=Lists!$G$2,'Exp Database'!Z72=Lists!$G$3,'Exp Database'!Z72=0),0,IF($F72=Lists!$G$2,('Exp Database'!Z72/'Exp with units conversion'!$H72)*'Exp with units conversion'!$G72,'Exp Database'!Z72*'Exp with units conversion'!$G72))</f>
        <v>0</v>
      </c>
      <c r="AB72" s="288">
        <f>IF(OR('Exp Database'!AA72=Lists!$G$2,'Exp Database'!AA72=Lists!$G$3,'Exp Database'!AA72=0),0,IF($F72=Lists!$G$2,('Exp Database'!AA72/'Exp with units conversion'!$H72)*'Exp with units conversion'!$G72,'Exp Database'!AA72*'Exp with units conversion'!$G72))</f>
        <v>0</v>
      </c>
      <c r="AC72" s="288">
        <f>IF(OR('Exp Database'!AB72=Lists!$G$2,'Exp Database'!AB72=Lists!$G$3,'Exp Database'!AB72=0),0,IF($F72=Lists!$G$2,('Exp Database'!AB72/'Exp with units conversion'!$H72)*'Exp with units conversion'!$G72,'Exp Database'!AB72*'Exp with units conversion'!$G72))</f>
        <v>0</v>
      </c>
      <c r="AD72" s="288">
        <f>IF(OR('Exp Database'!AC72=Lists!$G$2,'Exp Database'!AC72=Lists!$G$3,'Exp Database'!AC72=0),0,IF($F72=Lists!$G$2,('Exp Database'!AC72/'Exp with units conversion'!$H72)*'Exp with units conversion'!$G72,'Exp Database'!AC72*'Exp with units conversion'!$G72))</f>
        <v>0</v>
      </c>
      <c r="AE72" s="288">
        <f>IF(OR('Exp Database'!AD72=Lists!$G$2,'Exp Database'!AD72=Lists!$G$3,'Exp Database'!AD72=0),0,IF($F72=Lists!$G$2,('Exp Database'!AD72/'Exp with units conversion'!$H72)*'Exp with units conversion'!$G72,'Exp Database'!AD72*'Exp with units conversion'!$G72))</f>
        <v>0</v>
      </c>
      <c r="AG72">
        <f t="shared" si="6"/>
        <v>1</v>
      </c>
      <c r="AH72" s="288">
        <f t="shared" si="7"/>
        <v>1</v>
      </c>
      <c r="AI72" s="288">
        <f t="shared" si="8"/>
        <v>1</v>
      </c>
      <c r="AJ72" s="288">
        <f t="shared" si="9"/>
        <v>1</v>
      </c>
    </row>
    <row r="73" spans="2:36" ht="30.75" thickBot="1">
      <c r="B73" t="str">
        <f t="shared" si="5"/>
        <v>Georgia2016</v>
      </c>
      <c r="C73" s="229" t="str">
        <f>'Exp Database'!C73</f>
        <v>Georgia</v>
      </c>
      <c r="D73" s="229">
        <f>'Exp Database'!D73</f>
        <v>2016</v>
      </c>
      <c r="E73" s="229" t="str">
        <f>'Exp Database'!E73</f>
        <v>Calendar Year</v>
      </c>
      <c r="F73" s="229" t="str">
        <f>'Exp Database'!F73</f>
        <v>Local Currency</v>
      </c>
      <c r="G73" s="229">
        <f>IF('Exp Database'!G73="Units ( x 1)",1,IF('Exp Database'!G73="Thousands (x 1,000)",1000,IF('Exp Database'!G73="Millions (x 1,000,000)",1000000,)))</f>
        <v>1</v>
      </c>
      <c r="H73" s="230">
        <f>IF('Exp Database'!H73&gt;0,'Exp Database'!H73,'Exp Database'!J73)</f>
        <v>2.3666999999999998</v>
      </c>
      <c r="I73" s="230">
        <f>'Exp Database'!H73</f>
        <v>2.3666999999999998</v>
      </c>
      <c r="J73" s="229">
        <f>'Exp Database'!I73</f>
        <v>0</v>
      </c>
      <c r="K73" s="230">
        <f>'Exp Database'!J73</f>
        <v>2.2693416666666701</v>
      </c>
      <c r="L73" s="302" t="str">
        <f>'Exp Database'!K73</f>
        <v>Other direct and indirect costs</v>
      </c>
      <c r="M73" s="288" t="str">
        <f>'Exp Database'!L73</f>
        <v>3.7.1.4</v>
      </c>
      <c r="N73" s="288">
        <f>IF(OR('Exp Database'!M73=Lists!$G$2,'Exp Database'!M73=Lists!$G$3,'Exp Database'!M73=0),0,IF($F73=Lists!$G$2,('Exp Database'!M73/'Exp with units conversion'!$H73)*'Exp with units conversion'!$G73,'Exp Database'!M73*'Exp with units conversion'!$G73))</f>
        <v>0</v>
      </c>
      <c r="O73" s="288">
        <f>IF(OR('Exp Database'!N73=Lists!$G$2,'Exp Database'!N73=Lists!$G$3,'Exp Database'!N73=0),0,IF($F73=Lists!$G$2,('Exp Database'!N73/'Exp with units conversion'!$H73)*'Exp with units conversion'!$G73,'Exp Database'!N73*'Exp with units conversion'!$G73))</f>
        <v>0</v>
      </c>
      <c r="P73" s="288">
        <f>IF(OR('Exp Database'!O73=Lists!$G$2,'Exp Database'!O73=Lists!$G$3,'Exp Database'!O73=0),0,IF($F73=Lists!$G$2,('Exp Database'!O73/'Exp with units conversion'!$H73)*'Exp with units conversion'!$G73,'Exp Database'!O73*'Exp with units conversion'!$G73))</f>
        <v>0</v>
      </c>
      <c r="Q73" s="288">
        <f>IF(OR('Exp Database'!P73=Lists!$G$2,'Exp Database'!P73=Lists!$G$3,'Exp Database'!P73=0),0,IF($F73=Lists!$G$2,('Exp Database'!P73/'Exp with units conversion'!$H73)*'Exp with units conversion'!$G73,'Exp Database'!P73*'Exp with units conversion'!$G73))</f>
        <v>0</v>
      </c>
      <c r="R73" s="288">
        <f>IF(OR('Exp Database'!Q73=Lists!$G$2,'Exp Database'!Q73=Lists!$G$3,'Exp Database'!Q73=0),0,IF($F73=Lists!$G$2,('Exp Database'!Q73/'Exp with units conversion'!$H73)*'Exp with units conversion'!$G73,'Exp Database'!Q73*'Exp with units conversion'!$G73))</f>
        <v>0</v>
      </c>
      <c r="S73" s="288">
        <f>IF(OR('Exp Database'!R73=Lists!$G$2,'Exp Database'!R73=Lists!$G$3,'Exp Database'!R73=0),0,IF($F73=Lists!$G$2,('Exp Database'!R73/'Exp with units conversion'!$H73)*'Exp with units conversion'!$G73,'Exp Database'!R73*'Exp with units conversion'!$G73))</f>
        <v>0</v>
      </c>
      <c r="T73" s="288">
        <f>IF(OR('Exp Database'!S73=Lists!$G$2,'Exp Database'!S73=Lists!$G$3,'Exp Database'!S73=0),0,IF($F73=Lists!$G$2,('Exp Database'!S73/'Exp with units conversion'!$H73)*'Exp with units conversion'!$G73,'Exp Database'!S73*'Exp with units conversion'!$G73))</f>
        <v>0</v>
      </c>
      <c r="U73" s="288">
        <f>IF(OR('Exp Database'!T73=Lists!$G$2,'Exp Database'!T73=Lists!$G$3,'Exp Database'!T73=0),0,IF($F73=Lists!$G$2,('Exp Database'!T73/'Exp with units conversion'!$H73)*'Exp with units conversion'!$G73,'Exp Database'!T73*'Exp with units conversion'!$G73))</f>
        <v>0</v>
      </c>
      <c r="V73" s="288">
        <f>IF(OR('Exp Database'!U73=Lists!$G$2,'Exp Database'!U73=Lists!$G$3,'Exp Database'!U73=0),0,IF($F73=Lists!$G$2,('Exp Database'!U73/'Exp with units conversion'!$H73)*'Exp with units conversion'!$G73,'Exp Database'!U73*'Exp with units conversion'!$G73))</f>
        <v>0</v>
      </c>
      <c r="W73" s="288">
        <f>IF(OR('Exp Database'!V73=Lists!$G$2,'Exp Database'!V73=Lists!$G$3,'Exp Database'!V73=0),0,IF($F73=Lists!$G$2,('Exp Database'!V73/'Exp with units conversion'!$H73)*'Exp with units conversion'!$G73,'Exp Database'!V73*'Exp with units conversion'!$G73))</f>
        <v>0</v>
      </c>
      <c r="X73" s="288">
        <f>IF(OR('Exp Database'!W73=Lists!$G$2,'Exp Database'!W73=Lists!$G$3,'Exp Database'!W73=0),0,IF($F73=Lists!$G$2,('Exp Database'!W73/'Exp with units conversion'!$H73)*'Exp with units conversion'!$G73,'Exp Database'!W73*'Exp with units conversion'!$G73))</f>
        <v>0</v>
      </c>
      <c r="Y73" s="288">
        <f>IF(OR('Exp Database'!X73=Lists!$G$2,'Exp Database'!X73=Lists!$G$3,'Exp Database'!X73=0),0,IF($F73=Lists!$G$2,('Exp Database'!X73/'Exp with units conversion'!$H73)*'Exp with units conversion'!$G73,'Exp Database'!X73*'Exp with units conversion'!$G73))</f>
        <v>0</v>
      </c>
      <c r="Z73" s="288">
        <f>IF(OR('Exp Database'!Y73=Lists!$G$2,'Exp Database'!Y73=Lists!$G$3,'Exp Database'!Y73=0),0,IF($F73=Lists!$G$2,('Exp Database'!Y73/'Exp with units conversion'!$H73)*'Exp with units conversion'!$G73,'Exp Database'!Y73*'Exp with units conversion'!$G73))</f>
        <v>0</v>
      </c>
      <c r="AA73" s="288">
        <f>IF(OR('Exp Database'!Z73=Lists!$G$2,'Exp Database'!Z73=Lists!$G$3,'Exp Database'!Z73=0),0,IF($F73=Lists!$G$2,('Exp Database'!Z73/'Exp with units conversion'!$H73)*'Exp with units conversion'!$G73,'Exp Database'!Z73*'Exp with units conversion'!$G73))</f>
        <v>0</v>
      </c>
      <c r="AB73" s="288">
        <f>IF(OR('Exp Database'!AA73=Lists!$G$2,'Exp Database'!AA73=Lists!$G$3,'Exp Database'!AA73=0),0,IF($F73=Lists!$G$2,('Exp Database'!AA73/'Exp with units conversion'!$H73)*'Exp with units conversion'!$G73,'Exp Database'!AA73*'Exp with units conversion'!$G73))</f>
        <v>0</v>
      </c>
      <c r="AC73" s="288">
        <f>IF(OR('Exp Database'!AB73=Lists!$G$2,'Exp Database'!AB73=Lists!$G$3,'Exp Database'!AB73=0),0,IF($F73=Lists!$G$2,('Exp Database'!AB73/'Exp with units conversion'!$H73)*'Exp with units conversion'!$G73,'Exp Database'!AB73*'Exp with units conversion'!$G73))</f>
        <v>0</v>
      </c>
      <c r="AD73" s="288">
        <f>IF(OR('Exp Database'!AC73=Lists!$G$2,'Exp Database'!AC73=Lists!$G$3,'Exp Database'!AC73=0),0,IF($F73=Lists!$G$2,('Exp Database'!AC73/'Exp with units conversion'!$H73)*'Exp with units conversion'!$G73,'Exp Database'!AC73*'Exp with units conversion'!$G73))</f>
        <v>0</v>
      </c>
      <c r="AE73" s="288">
        <f>IF(OR('Exp Database'!AD73=Lists!$G$2,'Exp Database'!AD73=Lists!$G$3,'Exp Database'!AD73=0),0,IF($F73=Lists!$G$2,('Exp Database'!AD73/'Exp with units conversion'!$H73)*'Exp with units conversion'!$G73,'Exp Database'!AD73*'Exp with units conversion'!$G73))</f>
        <v>0</v>
      </c>
      <c r="AG73">
        <f t="shared" si="6"/>
        <v>1</v>
      </c>
      <c r="AH73" s="288">
        <f t="shared" si="7"/>
        <v>1</v>
      </c>
      <c r="AI73" s="288">
        <f t="shared" si="8"/>
        <v>1</v>
      </c>
      <c r="AJ73" s="288">
        <f t="shared" si="9"/>
        <v>1</v>
      </c>
    </row>
    <row r="74" spans="2:36" ht="30.75" thickBot="1">
      <c r="B74" t="str">
        <f t="shared" si="5"/>
        <v>Georgia2016</v>
      </c>
      <c r="C74" s="229" t="str">
        <f>'Exp Database'!C74</f>
        <v>Georgia</v>
      </c>
      <c r="D74" s="229">
        <f>'Exp Database'!D74</f>
        <v>2016</v>
      </c>
      <c r="E74" s="229" t="str">
        <f>'Exp Database'!E74</f>
        <v>Calendar Year</v>
      </c>
      <c r="F74" s="229" t="str">
        <f>'Exp Database'!F74</f>
        <v>Local Currency</v>
      </c>
      <c r="G74" s="229">
        <f>IF('Exp Database'!G74="Units ( x 1)",1,IF('Exp Database'!G74="Thousands (x 1,000)",1000,IF('Exp Database'!G74="Millions (x 1,000,000)",1000000,)))</f>
        <v>1</v>
      </c>
      <c r="H74" s="230">
        <f>IF('Exp Database'!H74&gt;0,'Exp Database'!H74,'Exp Database'!J74)</f>
        <v>2.3666999999999998</v>
      </c>
      <c r="I74" s="230">
        <f>'Exp Database'!H74</f>
        <v>2.3666999999999998</v>
      </c>
      <c r="J74" s="229">
        <f>'Exp Database'!I74</f>
        <v>0</v>
      </c>
      <c r="K74" s="230">
        <f>'Exp Database'!J74</f>
        <v>2.2693416666666701</v>
      </c>
      <c r="L74" s="302" t="str">
        <f>'Exp Database'!K74</f>
        <v>Not disaggregated by type of cost</v>
      </c>
      <c r="M74" s="288" t="str">
        <f>'Exp Database'!L74</f>
        <v>3.7.1.5</v>
      </c>
      <c r="N74" s="288">
        <f>IF(OR('Exp Database'!M74=Lists!$G$2,'Exp Database'!M74=Lists!$G$3,'Exp Database'!M74=0),0,IF($F74=Lists!$G$2,('Exp Database'!M74/'Exp with units conversion'!$H74)*'Exp with units conversion'!$G74,'Exp Database'!M74*'Exp with units conversion'!$G74))</f>
        <v>0</v>
      </c>
      <c r="O74" s="288">
        <f>IF(OR('Exp Database'!N74=Lists!$G$2,'Exp Database'!N74=Lists!$G$3,'Exp Database'!N74=0),0,IF($F74=Lists!$G$2,('Exp Database'!N74/'Exp with units conversion'!$H74)*'Exp with units conversion'!$G74,'Exp Database'!N74*'Exp with units conversion'!$G74))</f>
        <v>0</v>
      </c>
      <c r="P74" s="288">
        <f>IF(OR('Exp Database'!O74=Lists!$G$2,'Exp Database'!O74=Lists!$G$3,'Exp Database'!O74=0),0,IF($F74=Lists!$G$2,('Exp Database'!O74/'Exp with units conversion'!$H74)*'Exp with units conversion'!$G74,'Exp Database'!O74*'Exp with units conversion'!$G74))</f>
        <v>0</v>
      </c>
      <c r="Q74" s="288">
        <f>IF(OR('Exp Database'!P74=Lists!$G$2,'Exp Database'!P74=Lists!$G$3,'Exp Database'!P74=0),0,IF($F74=Lists!$G$2,('Exp Database'!P74/'Exp with units conversion'!$H74)*'Exp with units conversion'!$G74,'Exp Database'!P74*'Exp with units conversion'!$G74))</f>
        <v>0</v>
      </c>
      <c r="R74" s="288">
        <f>IF(OR('Exp Database'!Q74=Lists!$G$2,'Exp Database'!Q74=Lists!$G$3,'Exp Database'!Q74=0),0,IF($F74=Lists!$G$2,('Exp Database'!Q74/'Exp with units conversion'!$H74)*'Exp with units conversion'!$G74,'Exp Database'!Q74*'Exp with units conversion'!$G74))</f>
        <v>0</v>
      </c>
      <c r="S74" s="288">
        <f>IF(OR('Exp Database'!R74=Lists!$G$2,'Exp Database'!R74=Lists!$G$3,'Exp Database'!R74=0),0,IF($F74=Lists!$G$2,('Exp Database'!R74/'Exp with units conversion'!$H74)*'Exp with units conversion'!$G74,'Exp Database'!R74*'Exp with units conversion'!$G74))</f>
        <v>0</v>
      </c>
      <c r="T74" s="288">
        <f>IF(OR('Exp Database'!S74=Lists!$G$2,'Exp Database'!S74=Lists!$G$3,'Exp Database'!S74=0),0,IF($F74=Lists!$G$2,('Exp Database'!S74/'Exp with units conversion'!$H74)*'Exp with units conversion'!$G74,'Exp Database'!S74*'Exp with units conversion'!$G74))</f>
        <v>0</v>
      </c>
      <c r="U74" s="288">
        <f>IF(OR('Exp Database'!T74=Lists!$G$2,'Exp Database'!T74=Lists!$G$3,'Exp Database'!T74=0),0,IF($F74=Lists!$G$2,('Exp Database'!T74/'Exp with units conversion'!$H74)*'Exp with units conversion'!$G74,'Exp Database'!T74*'Exp with units conversion'!$G74))</f>
        <v>0</v>
      </c>
      <c r="V74" s="288">
        <f>IF(OR('Exp Database'!U74=Lists!$G$2,'Exp Database'!U74=Lists!$G$3,'Exp Database'!U74=0),0,IF($F74=Lists!$G$2,('Exp Database'!U74/'Exp with units conversion'!$H74)*'Exp with units conversion'!$G74,'Exp Database'!U74*'Exp with units conversion'!$G74))</f>
        <v>0</v>
      </c>
      <c r="W74" s="288">
        <f>IF(OR('Exp Database'!V74=Lists!$G$2,'Exp Database'!V74=Lists!$G$3,'Exp Database'!V74=0),0,IF($F74=Lists!$G$2,('Exp Database'!V74/'Exp with units conversion'!$H74)*'Exp with units conversion'!$G74,'Exp Database'!V74*'Exp with units conversion'!$G74))</f>
        <v>0</v>
      </c>
      <c r="X74" s="288">
        <f>IF(OR('Exp Database'!W74=Lists!$G$2,'Exp Database'!W74=Lists!$G$3,'Exp Database'!W74=0),0,IF($F74=Lists!$G$2,('Exp Database'!W74/'Exp with units conversion'!$H74)*'Exp with units conversion'!$G74,'Exp Database'!W74*'Exp with units conversion'!$G74))</f>
        <v>0</v>
      </c>
      <c r="Y74" s="288">
        <f>IF(OR('Exp Database'!X74=Lists!$G$2,'Exp Database'!X74=Lists!$G$3,'Exp Database'!X74=0),0,IF($F74=Lists!$G$2,('Exp Database'!X74/'Exp with units conversion'!$H74)*'Exp with units conversion'!$G74,'Exp Database'!X74*'Exp with units conversion'!$G74))</f>
        <v>0</v>
      </c>
      <c r="Z74" s="288">
        <f>IF(OR('Exp Database'!Y74=Lists!$G$2,'Exp Database'!Y74=Lists!$G$3,'Exp Database'!Y74=0),0,IF($F74=Lists!$G$2,('Exp Database'!Y74/'Exp with units conversion'!$H74)*'Exp with units conversion'!$G74,'Exp Database'!Y74*'Exp with units conversion'!$G74))</f>
        <v>1668428.1911522374</v>
      </c>
      <c r="AA74" s="288">
        <f>IF(OR('Exp Database'!Z74=Lists!$G$2,'Exp Database'!Z74=Lists!$G$3,'Exp Database'!Z74=0),0,IF($F74=Lists!$G$2,('Exp Database'!Z74/'Exp with units conversion'!$H74)*'Exp with units conversion'!$G74,'Exp Database'!Z74*'Exp with units conversion'!$G74))</f>
        <v>0</v>
      </c>
      <c r="AB74" s="288">
        <f>IF(OR('Exp Database'!AA74=Lists!$G$2,'Exp Database'!AA74=Lists!$G$3,'Exp Database'!AA74=0),0,IF($F74=Lists!$G$2,('Exp Database'!AA74/'Exp with units conversion'!$H74)*'Exp with units conversion'!$G74,'Exp Database'!AA74*'Exp with units conversion'!$G74))</f>
        <v>0</v>
      </c>
      <c r="AC74" s="288">
        <f>IF(OR('Exp Database'!AB74=Lists!$G$2,'Exp Database'!AB74=Lists!$G$3,'Exp Database'!AB74=0),0,IF($F74=Lists!$G$2,('Exp Database'!AB74/'Exp with units conversion'!$H74)*'Exp with units conversion'!$G74,'Exp Database'!AB74*'Exp with units conversion'!$G74))</f>
        <v>31436.176955254155</v>
      </c>
      <c r="AD74" s="288">
        <f>IF(OR('Exp Database'!AC74=Lists!$G$2,'Exp Database'!AC74=Lists!$G$3,'Exp Database'!AC74=0),0,IF($F74=Lists!$G$2,('Exp Database'!AC74/'Exp with units conversion'!$H74)*'Exp with units conversion'!$G74,'Exp Database'!AC74*'Exp with units conversion'!$G74))</f>
        <v>1699864.3681074916</v>
      </c>
      <c r="AE74" s="288">
        <f>IF(OR('Exp Database'!AD74=Lists!$G$2,'Exp Database'!AD74=Lists!$G$3,'Exp Database'!AD74=0),0,IF($F74=Lists!$G$2,('Exp Database'!AD74/'Exp with units conversion'!$H74)*'Exp with units conversion'!$G74,'Exp Database'!AD74*'Exp with units conversion'!$G74))</f>
        <v>1699864.3681074916</v>
      </c>
      <c r="AG74">
        <f t="shared" si="6"/>
        <v>1</v>
      </c>
      <c r="AH74" s="288">
        <f t="shared" si="7"/>
        <v>1</v>
      </c>
      <c r="AI74" s="288">
        <f t="shared" si="8"/>
        <v>1</v>
      </c>
      <c r="AJ74" s="288">
        <f t="shared" si="9"/>
        <v>1</v>
      </c>
    </row>
    <row r="75" spans="2:36" ht="30.75" thickBot="1">
      <c r="B75" t="str">
        <f t="shared" si="5"/>
        <v>Georgia2016</v>
      </c>
      <c r="C75" s="229" t="str">
        <f>'Exp Database'!C75</f>
        <v>Georgia</v>
      </c>
      <c r="D75" s="229">
        <f>'Exp Database'!D75</f>
        <v>2016</v>
      </c>
      <c r="E75" s="229" t="str">
        <f>'Exp Database'!E75</f>
        <v>Calendar Year</v>
      </c>
      <c r="F75" s="229" t="str">
        <f>'Exp Database'!F75</f>
        <v>Local Currency</v>
      </c>
      <c r="G75" s="229">
        <f>IF('Exp Database'!G75="Units ( x 1)",1,IF('Exp Database'!G75="Thousands (x 1,000)",1000,IF('Exp Database'!G75="Millions (x 1,000,000)",1000000,)))</f>
        <v>1</v>
      </c>
      <c r="H75" s="230">
        <f>IF('Exp Database'!H75&gt;0,'Exp Database'!H75,'Exp Database'!J75)</f>
        <v>2.3666999999999998</v>
      </c>
      <c r="I75" s="230">
        <f>'Exp Database'!H75</f>
        <v>2.3666999999999998</v>
      </c>
      <c r="J75" s="229">
        <f>'Exp Database'!I75</f>
        <v>0</v>
      </c>
      <c r="K75" s="230">
        <f>'Exp Database'!J75</f>
        <v>2.2693416666666701</v>
      </c>
      <c r="L75" s="302" t="str">
        <f>'Exp Database'!K75</f>
        <v>Substitution therapy:</v>
      </c>
      <c r="M75" s="288" t="str">
        <f>'Exp Database'!L75</f>
        <v>3.7.2</v>
      </c>
      <c r="N75" s="288">
        <f>IF(OR('Exp Database'!M75=Lists!$G$2,'Exp Database'!M75=Lists!$G$3,'Exp Database'!M75=0),0,IF($F75=Lists!$G$2,('Exp Database'!M75/'Exp with units conversion'!$H75)*'Exp with units conversion'!$G75,'Exp Database'!M75*'Exp with units conversion'!$G75))</f>
        <v>1506681.4551907722</v>
      </c>
      <c r="O75" s="288">
        <f>IF(OR('Exp Database'!N75=Lists!$G$2,'Exp Database'!N75=Lists!$G$3,'Exp Database'!N75=0),0,IF($F75=Lists!$G$2,('Exp Database'!N75/'Exp with units conversion'!$H75)*'Exp with units conversion'!$G75,'Exp Database'!N75*'Exp with units conversion'!$G75))</f>
        <v>133659.10339290998</v>
      </c>
      <c r="P75" s="288">
        <f>IF(OR('Exp Database'!O75=Lists!$G$2,'Exp Database'!O75=Lists!$G$3,'Exp Database'!O75=0),0,IF($F75=Lists!$G$2,('Exp Database'!O75/'Exp with units conversion'!$H75)*'Exp with units conversion'!$G75,'Exp Database'!O75*'Exp with units conversion'!$G75))</f>
        <v>0</v>
      </c>
      <c r="Q75" s="288">
        <f>IF(OR('Exp Database'!P75=Lists!$G$2,'Exp Database'!P75=Lists!$G$3,'Exp Database'!P75=0),0,IF($F75=Lists!$G$2,('Exp Database'!P75/'Exp with units conversion'!$H75)*'Exp with units conversion'!$G75,'Exp Database'!P75*'Exp with units conversion'!$G75))</f>
        <v>0</v>
      </c>
      <c r="R75" s="288">
        <f>IF(OR('Exp Database'!Q75=Lists!$G$2,'Exp Database'!Q75=Lists!$G$3,'Exp Database'!Q75=0),0,IF($F75=Lists!$G$2,('Exp Database'!Q75/'Exp with units conversion'!$H75)*'Exp with units conversion'!$G75,'Exp Database'!Q75*'Exp with units conversion'!$G75))</f>
        <v>1640340.5585836822</v>
      </c>
      <c r="S75" s="288">
        <f>IF(OR('Exp Database'!R75=Lists!$G$2,'Exp Database'!R75=Lists!$G$3,'Exp Database'!R75=0),0,IF($F75=Lists!$G$2,('Exp Database'!R75/'Exp with units conversion'!$H75)*'Exp with units conversion'!$G75,'Exp Database'!R75*'Exp with units conversion'!$G75))</f>
        <v>0</v>
      </c>
      <c r="T75" s="288">
        <f>IF(OR('Exp Database'!S75=Lists!$G$2,'Exp Database'!S75=Lists!$G$3,'Exp Database'!S75=0),0,IF($F75=Lists!$G$2,('Exp Database'!S75/'Exp with units conversion'!$H75)*'Exp with units conversion'!$G75,'Exp Database'!S75*'Exp with units conversion'!$G75))</f>
        <v>522390.67055393592</v>
      </c>
      <c r="U75" s="288">
        <f>IF(OR('Exp Database'!T75=Lists!$G$2,'Exp Database'!T75=Lists!$G$3,'Exp Database'!T75=0),0,IF($F75=Lists!$G$2,('Exp Database'!T75/'Exp with units conversion'!$H75)*'Exp with units conversion'!$G75,'Exp Database'!T75*'Exp with units conversion'!$G75))</f>
        <v>0</v>
      </c>
      <c r="V75" s="288">
        <f>IF(OR('Exp Database'!U75=Lists!$G$2,'Exp Database'!U75=Lists!$G$3,'Exp Database'!U75=0),0,IF($F75=Lists!$G$2,('Exp Database'!U75/'Exp with units conversion'!$H75)*'Exp with units conversion'!$G75,'Exp Database'!U75*'Exp with units conversion'!$G75))</f>
        <v>0</v>
      </c>
      <c r="W75" s="288">
        <f>IF(OR('Exp Database'!V75=Lists!$G$2,'Exp Database'!V75=Lists!$G$3,'Exp Database'!V75=0),0,IF($F75=Lists!$G$2,('Exp Database'!V75/'Exp with units conversion'!$H75)*'Exp with units conversion'!$G75,'Exp Database'!V75*'Exp with units conversion'!$G75))</f>
        <v>522390.67055393592</v>
      </c>
      <c r="X75" s="288">
        <f>IF(OR('Exp Database'!W75=Lists!$G$2,'Exp Database'!W75=Lists!$G$3,'Exp Database'!W75=0),0,IF($F75=Lists!$G$2,('Exp Database'!W75/'Exp with units conversion'!$H75)*'Exp with units conversion'!$G75,'Exp Database'!W75*'Exp with units conversion'!$G75))</f>
        <v>0</v>
      </c>
      <c r="Y75" s="288">
        <f>IF(OR('Exp Database'!X75=Lists!$G$2,'Exp Database'!X75=Lists!$G$3,'Exp Database'!X75=0),0,IF($F75=Lists!$G$2,('Exp Database'!X75/'Exp with units conversion'!$H75)*'Exp with units conversion'!$G75,'Exp Database'!X75*'Exp with units conversion'!$G75))</f>
        <v>0</v>
      </c>
      <c r="Z75" s="288">
        <f>IF(OR('Exp Database'!Y75=Lists!$G$2,'Exp Database'!Y75=Lists!$G$3,'Exp Database'!Y75=0),0,IF($F75=Lists!$G$2,('Exp Database'!Y75/'Exp with units conversion'!$H75)*'Exp with units conversion'!$G75,'Exp Database'!Y75*'Exp with units conversion'!$G75))</f>
        <v>661030.97139476915</v>
      </c>
      <c r="AA75" s="288">
        <f>IF(OR('Exp Database'!Z75=Lists!$G$2,'Exp Database'!Z75=Lists!$G$3,'Exp Database'!Z75=0),0,IF($F75=Lists!$G$2,('Exp Database'!Z75/'Exp with units conversion'!$H75)*'Exp with units conversion'!$G75,'Exp Database'!Z75*'Exp with units conversion'!$G75))</f>
        <v>0</v>
      </c>
      <c r="AB75" s="288">
        <f>IF(OR('Exp Database'!AA75=Lists!$G$2,'Exp Database'!AA75=Lists!$G$3,'Exp Database'!AA75=0),0,IF($F75=Lists!$G$2,('Exp Database'!AA75/'Exp with units conversion'!$H75)*'Exp with units conversion'!$G75,'Exp Database'!AA75*'Exp with units conversion'!$G75))</f>
        <v>0</v>
      </c>
      <c r="AC75" s="288">
        <f>IF(OR('Exp Database'!AB75=Lists!$G$2,'Exp Database'!AB75=Lists!$G$3,'Exp Database'!AB75=0),0,IF($F75=Lists!$G$2,('Exp Database'!AB75/'Exp with units conversion'!$H75)*'Exp with units conversion'!$G75,'Exp Database'!AB75*'Exp with units conversion'!$G75))</f>
        <v>0</v>
      </c>
      <c r="AD75" s="288">
        <f>IF(OR('Exp Database'!AC75=Lists!$G$2,'Exp Database'!AC75=Lists!$G$3,'Exp Database'!AC75=0),0,IF($F75=Lists!$G$2,('Exp Database'!AC75/'Exp with units conversion'!$H75)*'Exp with units conversion'!$G75,'Exp Database'!AC75*'Exp with units conversion'!$G75))</f>
        <v>661030.97139476915</v>
      </c>
      <c r="AE75" s="288">
        <f>IF(OR('Exp Database'!AD75=Lists!$G$2,'Exp Database'!AD75=Lists!$G$3,'Exp Database'!AD75=0),0,IF($F75=Lists!$G$2,('Exp Database'!AD75/'Exp with units conversion'!$H75)*'Exp with units conversion'!$G75,'Exp Database'!AD75*'Exp with units conversion'!$G75))</f>
        <v>2823762.200532387</v>
      </c>
      <c r="AG75">
        <f t="shared" si="6"/>
        <v>1</v>
      </c>
      <c r="AH75" s="288">
        <f t="shared" si="7"/>
        <v>1</v>
      </c>
      <c r="AI75" s="288">
        <f t="shared" si="8"/>
        <v>1</v>
      </c>
      <c r="AJ75" s="288">
        <f t="shared" si="9"/>
        <v>1</v>
      </c>
    </row>
    <row r="76" spans="2:36" ht="60.75" thickBot="1">
      <c r="B76" t="str">
        <f t="shared" si="5"/>
        <v>Georgia2016</v>
      </c>
      <c r="C76" s="229" t="str">
        <f>'Exp Database'!C76</f>
        <v>Georgia</v>
      </c>
      <c r="D76" s="229">
        <f>'Exp Database'!D76</f>
        <v>2016</v>
      </c>
      <c r="E76" s="229" t="str">
        <f>'Exp Database'!E76</f>
        <v>Calendar Year</v>
      </c>
      <c r="F76" s="229" t="str">
        <f>'Exp Database'!F76</f>
        <v>Local Currency</v>
      </c>
      <c r="G76" s="229">
        <f>IF('Exp Database'!G76="Units ( x 1)",1,IF('Exp Database'!G76="Thousands (x 1,000)",1000,IF('Exp Database'!G76="Millions (x 1,000,000)",1000000,)))</f>
        <v>1</v>
      </c>
      <c r="H76" s="230">
        <f>IF('Exp Database'!H76&gt;0,'Exp Database'!H76,'Exp Database'!J76)</f>
        <v>2.3666999999999998</v>
      </c>
      <c r="I76" s="230">
        <f>'Exp Database'!H76</f>
        <v>2.3666999999999998</v>
      </c>
      <c r="J76" s="229">
        <f>'Exp Database'!I76</f>
        <v>0</v>
      </c>
      <c r="K76" s="230">
        <f>'Exp Database'!J76</f>
        <v>2.2693416666666701</v>
      </c>
      <c r="L76" s="302" t="str">
        <f>'Exp Database'!K76</f>
        <v>Replacement drug, such as methadone or buprenorphine (commodities)</v>
      </c>
      <c r="M76" s="288" t="str">
        <f>'Exp Database'!L76</f>
        <v>3.7.2.1</v>
      </c>
      <c r="N76" s="288">
        <f>IF(OR('Exp Database'!M76=Lists!$G$2,'Exp Database'!M76=Lists!$G$3,'Exp Database'!M76=0),0,IF($F76=Lists!$G$2,('Exp Database'!M76/'Exp with units conversion'!$H76)*'Exp with units conversion'!$G76,'Exp Database'!M76*'Exp with units conversion'!$G76))</f>
        <v>1168333.1220687034</v>
      </c>
      <c r="O76" s="288">
        <f>IF(OR('Exp Database'!N76=Lists!$G$2,'Exp Database'!N76=Lists!$G$3,'Exp Database'!N76=0),0,IF($F76=Lists!$G$2,('Exp Database'!N76/'Exp with units conversion'!$H76)*'Exp with units conversion'!$G76,'Exp Database'!N76*'Exp with units conversion'!$G76))</f>
        <v>133659.10339290998</v>
      </c>
      <c r="P76" s="288">
        <f>IF(OR('Exp Database'!O76=Lists!$G$2,'Exp Database'!O76=Lists!$G$3,'Exp Database'!O76=0),0,IF($F76=Lists!$G$2,('Exp Database'!O76/'Exp with units conversion'!$H76)*'Exp with units conversion'!$G76,'Exp Database'!O76*'Exp with units conversion'!$G76))</f>
        <v>0</v>
      </c>
      <c r="Q76" s="288">
        <f>IF(OR('Exp Database'!P76=Lists!$G$2,'Exp Database'!P76=Lists!$G$3,'Exp Database'!P76=0),0,IF($F76=Lists!$G$2,('Exp Database'!P76/'Exp with units conversion'!$H76)*'Exp with units conversion'!$G76,'Exp Database'!P76*'Exp with units conversion'!$G76))</f>
        <v>0</v>
      </c>
      <c r="R76" s="288">
        <f>IF(OR('Exp Database'!Q76=Lists!$G$2,'Exp Database'!Q76=Lists!$G$3,'Exp Database'!Q76=0),0,IF($F76=Lists!$G$2,('Exp Database'!Q76/'Exp with units conversion'!$H76)*'Exp with units conversion'!$G76,'Exp Database'!Q76*'Exp with units conversion'!$G76))</f>
        <v>1301992.2254616134</v>
      </c>
      <c r="S76" s="288">
        <f>IF(OR('Exp Database'!R76=Lists!$G$2,'Exp Database'!R76=Lists!$G$3,'Exp Database'!R76=0),0,IF($F76=Lists!$G$2,('Exp Database'!R76/'Exp with units conversion'!$H76)*'Exp with units conversion'!$G76,'Exp Database'!R76*'Exp with units conversion'!$G76))</f>
        <v>0</v>
      </c>
      <c r="T76" s="288">
        <f>IF(OR('Exp Database'!S76=Lists!$G$2,'Exp Database'!S76=Lists!$G$3,'Exp Database'!S76=0),0,IF($F76=Lists!$G$2,('Exp Database'!S76/'Exp with units conversion'!$H76)*'Exp with units conversion'!$G76,'Exp Database'!S76*'Exp with units conversion'!$G76))</f>
        <v>522390.67055393592</v>
      </c>
      <c r="U76" s="288">
        <f>IF(OR('Exp Database'!T76=Lists!$G$2,'Exp Database'!T76=Lists!$G$3,'Exp Database'!T76=0),0,IF($F76=Lists!$G$2,('Exp Database'!T76/'Exp with units conversion'!$H76)*'Exp with units conversion'!$G76,'Exp Database'!T76*'Exp with units conversion'!$G76))</f>
        <v>0</v>
      </c>
      <c r="V76" s="288">
        <f>IF(OR('Exp Database'!U76=Lists!$G$2,'Exp Database'!U76=Lists!$G$3,'Exp Database'!U76=0),0,IF($F76=Lists!$G$2,('Exp Database'!U76/'Exp with units conversion'!$H76)*'Exp with units conversion'!$G76,'Exp Database'!U76*'Exp with units conversion'!$G76))</f>
        <v>0</v>
      </c>
      <c r="W76" s="288">
        <f>IF(OR('Exp Database'!V76=Lists!$G$2,'Exp Database'!V76=Lists!$G$3,'Exp Database'!V76=0),0,IF($F76=Lists!$G$2,('Exp Database'!V76/'Exp with units conversion'!$H76)*'Exp with units conversion'!$G76,'Exp Database'!V76*'Exp with units conversion'!$G76))</f>
        <v>522390.67055393592</v>
      </c>
      <c r="X76" s="288">
        <f>IF(OR('Exp Database'!W76=Lists!$G$2,'Exp Database'!W76=Lists!$G$3,'Exp Database'!W76=0),0,IF($F76=Lists!$G$2,('Exp Database'!W76/'Exp with units conversion'!$H76)*'Exp with units conversion'!$G76,'Exp Database'!W76*'Exp with units conversion'!$G76))</f>
        <v>0</v>
      </c>
      <c r="Y76" s="288">
        <f>IF(OR('Exp Database'!X76=Lists!$G$2,'Exp Database'!X76=Lists!$G$3,'Exp Database'!X76=0),0,IF($F76=Lists!$G$2,('Exp Database'!X76/'Exp with units conversion'!$H76)*'Exp with units conversion'!$G76,'Exp Database'!X76*'Exp with units conversion'!$G76))</f>
        <v>0</v>
      </c>
      <c r="Z76" s="288">
        <f>IF(OR('Exp Database'!Y76=Lists!$G$2,'Exp Database'!Y76=Lists!$G$3,'Exp Database'!Y76=0),0,IF($F76=Lists!$G$2,('Exp Database'!Y76/'Exp with units conversion'!$H76)*'Exp with units conversion'!$G76,'Exp Database'!Y76*'Exp with units conversion'!$G76))</f>
        <v>38521.147589470573</v>
      </c>
      <c r="AA76" s="288">
        <f>IF(OR('Exp Database'!Z76=Lists!$G$2,'Exp Database'!Z76=Lists!$G$3,'Exp Database'!Z76=0),0,IF($F76=Lists!$G$2,('Exp Database'!Z76/'Exp with units conversion'!$H76)*'Exp with units conversion'!$G76,'Exp Database'!Z76*'Exp with units conversion'!$G76))</f>
        <v>0</v>
      </c>
      <c r="AB76" s="288">
        <f>IF(OR('Exp Database'!AA76=Lists!$G$2,'Exp Database'!AA76=Lists!$G$3,'Exp Database'!AA76=0),0,IF($F76=Lists!$G$2,('Exp Database'!AA76/'Exp with units conversion'!$H76)*'Exp with units conversion'!$G76,'Exp Database'!AA76*'Exp with units conversion'!$G76))</f>
        <v>0</v>
      </c>
      <c r="AC76" s="288">
        <f>IF(OR('Exp Database'!AB76=Lists!$G$2,'Exp Database'!AB76=Lists!$G$3,'Exp Database'!AB76=0),0,IF($F76=Lists!$G$2,('Exp Database'!AB76/'Exp with units conversion'!$H76)*'Exp with units conversion'!$G76,'Exp Database'!AB76*'Exp with units conversion'!$G76))</f>
        <v>0</v>
      </c>
      <c r="AD76" s="288">
        <f>IF(OR('Exp Database'!AC76=Lists!$G$2,'Exp Database'!AC76=Lists!$G$3,'Exp Database'!AC76=0),0,IF($F76=Lists!$G$2,('Exp Database'!AC76/'Exp with units conversion'!$H76)*'Exp with units conversion'!$G76,'Exp Database'!AC76*'Exp with units conversion'!$G76))</f>
        <v>38521.147589470573</v>
      </c>
      <c r="AE76" s="288">
        <f>IF(OR('Exp Database'!AD76=Lists!$G$2,'Exp Database'!AD76=Lists!$G$3,'Exp Database'!AD76=0),0,IF($F76=Lists!$G$2,('Exp Database'!AD76/'Exp with units conversion'!$H76)*'Exp with units conversion'!$G76,'Exp Database'!AD76*'Exp with units conversion'!$G76))</f>
        <v>1862904.0436050198</v>
      </c>
      <c r="AG76">
        <f t="shared" si="6"/>
        <v>1</v>
      </c>
      <c r="AH76" s="288">
        <f t="shared" si="7"/>
        <v>1</v>
      </c>
      <c r="AI76" s="288">
        <f t="shared" si="8"/>
        <v>1</v>
      </c>
      <c r="AJ76" s="288">
        <f t="shared" si="9"/>
        <v>1</v>
      </c>
    </row>
    <row r="77" spans="2:36" ht="30.75" thickBot="1">
      <c r="B77" t="str">
        <f t="shared" si="5"/>
        <v>Georgia2016</v>
      </c>
      <c r="C77" s="229" t="str">
        <f>'Exp Database'!C77</f>
        <v>Georgia</v>
      </c>
      <c r="D77" s="229">
        <f>'Exp Database'!D77</f>
        <v>2016</v>
      </c>
      <c r="E77" s="229" t="str">
        <f>'Exp Database'!E77</f>
        <v>Calendar Year</v>
      </c>
      <c r="F77" s="229" t="str">
        <f>'Exp Database'!F77</f>
        <v>Local Currency</v>
      </c>
      <c r="G77" s="229">
        <f>IF('Exp Database'!G77="Units ( x 1)",1,IF('Exp Database'!G77="Thousands (x 1,000)",1000,IF('Exp Database'!G77="Millions (x 1,000,000)",1000000,)))</f>
        <v>1</v>
      </c>
      <c r="H77" s="230">
        <f>IF('Exp Database'!H77&gt;0,'Exp Database'!H77,'Exp Database'!J77)</f>
        <v>2.3666999999999998</v>
      </c>
      <c r="I77" s="230">
        <f>'Exp Database'!H77</f>
        <v>2.3666999999999998</v>
      </c>
      <c r="J77" s="229">
        <f>'Exp Database'!I77</f>
        <v>0</v>
      </c>
      <c r="K77" s="230">
        <f>'Exp Database'!J77</f>
        <v>2.2693416666666701</v>
      </c>
      <c r="L77" s="302" t="str">
        <f>'Exp Database'!K77</f>
        <v>Other direct and indirect costs</v>
      </c>
      <c r="M77" s="288" t="str">
        <f>'Exp Database'!L77</f>
        <v>3.7.2.2</v>
      </c>
      <c r="N77" s="288">
        <f>IF(OR('Exp Database'!M77=Lists!$G$2,'Exp Database'!M77=Lists!$G$3,'Exp Database'!M77=0),0,IF($F77=Lists!$G$2,('Exp Database'!M77/'Exp with units conversion'!$H77)*'Exp with units conversion'!$G77,'Exp Database'!M77*'Exp with units conversion'!$G77))</f>
        <v>338348.33312206873</v>
      </c>
      <c r="O77" s="288">
        <f>IF(OR('Exp Database'!N77=Lists!$G$2,'Exp Database'!N77=Lists!$G$3,'Exp Database'!N77=0),0,IF($F77=Lists!$G$2,('Exp Database'!N77/'Exp with units conversion'!$H77)*'Exp with units conversion'!$G77,'Exp Database'!N77*'Exp with units conversion'!$G77))</f>
        <v>0</v>
      </c>
      <c r="P77" s="288">
        <f>IF(OR('Exp Database'!O77=Lists!$G$2,'Exp Database'!O77=Lists!$G$3,'Exp Database'!O77=0),0,IF($F77=Lists!$G$2,('Exp Database'!O77/'Exp with units conversion'!$H77)*'Exp with units conversion'!$G77,'Exp Database'!O77*'Exp with units conversion'!$G77))</f>
        <v>0</v>
      </c>
      <c r="Q77" s="288">
        <f>IF(OR('Exp Database'!P77=Lists!$G$2,'Exp Database'!P77=Lists!$G$3,'Exp Database'!P77=0),0,IF($F77=Lists!$G$2,('Exp Database'!P77/'Exp with units conversion'!$H77)*'Exp with units conversion'!$G77,'Exp Database'!P77*'Exp with units conversion'!$G77))</f>
        <v>0</v>
      </c>
      <c r="R77" s="288">
        <f>IF(OR('Exp Database'!Q77=Lists!$G$2,'Exp Database'!Q77=Lists!$G$3,'Exp Database'!Q77=0),0,IF($F77=Lists!$G$2,('Exp Database'!Q77/'Exp with units conversion'!$H77)*'Exp with units conversion'!$G77,'Exp Database'!Q77*'Exp with units conversion'!$G77))</f>
        <v>338348.33312206873</v>
      </c>
      <c r="S77" s="288">
        <f>IF(OR('Exp Database'!R77=Lists!$G$2,'Exp Database'!R77=Lists!$G$3,'Exp Database'!R77=0),0,IF($F77=Lists!$G$2,('Exp Database'!R77/'Exp with units conversion'!$H77)*'Exp with units conversion'!$G77,'Exp Database'!R77*'Exp with units conversion'!$G77))</f>
        <v>0</v>
      </c>
      <c r="T77" s="288">
        <f>IF(OR('Exp Database'!S77=Lists!$G$2,'Exp Database'!S77=Lists!$G$3,'Exp Database'!S77=0),0,IF($F77=Lists!$G$2,('Exp Database'!S77/'Exp with units conversion'!$H77)*'Exp with units conversion'!$G77,'Exp Database'!S77*'Exp with units conversion'!$G77))</f>
        <v>0</v>
      </c>
      <c r="U77" s="288">
        <f>IF(OR('Exp Database'!T77=Lists!$G$2,'Exp Database'!T77=Lists!$G$3,'Exp Database'!T77=0),0,IF($F77=Lists!$G$2,('Exp Database'!T77/'Exp with units conversion'!$H77)*'Exp with units conversion'!$G77,'Exp Database'!T77*'Exp with units conversion'!$G77))</f>
        <v>0</v>
      </c>
      <c r="V77" s="288">
        <f>IF(OR('Exp Database'!U77=Lists!$G$2,'Exp Database'!U77=Lists!$G$3,'Exp Database'!U77=0),0,IF($F77=Lists!$G$2,('Exp Database'!U77/'Exp with units conversion'!$H77)*'Exp with units conversion'!$G77,'Exp Database'!U77*'Exp with units conversion'!$G77))</f>
        <v>0</v>
      </c>
      <c r="W77" s="288">
        <f>IF(OR('Exp Database'!V77=Lists!$G$2,'Exp Database'!V77=Lists!$G$3,'Exp Database'!V77=0),0,IF($F77=Lists!$G$2,('Exp Database'!V77/'Exp with units conversion'!$H77)*'Exp with units conversion'!$G77,'Exp Database'!V77*'Exp with units conversion'!$G77))</f>
        <v>0</v>
      </c>
      <c r="X77" s="288">
        <f>IF(OR('Exp Database'!W77=Lists!$G$2,'Exp Database'!W77=Lists!$G$3,'Exp Database'!W77=0),0,IF($F77=Lists!$G$2,('Exp Database'!W77/'Exp with units conversion'!$H77)*'Exp with units conversion'!$G77,'Exp Database'!W77*'Exp with units conversion'!$G77))</f>
        <v>0</v>
      </c>
      <c r="Y77" s="288">
        <f>IF(OR('Exp Database'!X77=Lists!$G$2,'Exp Database'!X77=Lists!$G$3,'Exp Database'!X77=0),0,IF($F77=Lists!$G$2,('Exp Database'!X77/'Exp with units conversion'!$H77)*'Exp with units conversion'!$G77,'Exp Database'!X77*'Exp with units conversion'!$G77))</f>
        <v>0</v>
      </c>
      <c r="Z77" s="288">
        <f>IF(OR('Exp Database'!Y77=Lists!$G$2,'Exp Database'!Y77=Lists!$G$3,'Exp Database'!Y77=0),0,IF($F77=Lists!$G$2,('Exp Database'!Y77/'Exp with units conversion'!$H77)*'Exp with units conversion'!$G77,'Exp Database'!Y77*'Exp with units conversion'!$G77))</f>
        <v>622509.82380529854</v>
      </c>
      <c r="AA77" s="288">
        <f>IF(OR('Exp Database'!Z77=Lists!$G$2,'Exp Database'!Z77=Lists!$G$3,'Exp Database'!Z77=0),0,IF($F77=Lists!$G$2,('Exp Database'!Z77/'Exp with units conversion'!$H77)*'Exp with units conversion'!$G77,'Exp Database'!Z77*'Exp with units conversion'!$G77))</f>
        <v>0</v>
      </c>
      <c r="AB77" s="288">
        <f>IF(OR('Exp Database'!AA77=Lists!$G$2,'Exp Database'!AA77=Lists!$G$3,'Exp Database'!AA77=0),0,IF($F77=Lists!$G$2,('Exp Database'!AA77/'Exp with units conversion'!$H77)*'Exp with units conversion'!$G77,'Exp Database'!AA77*'Exp with units conversion'!$G77))</f>
        <v>0</v>
      </c>
      <c r="AC77" s="288">
        <f>IF(OR('Exp Database'!AB77=Lists!$G$2,'Exp Database'!AB77=Lists!$G$3,'Exp Database'!AB77=0),0,IF($F77=Lists!$G$2,('Exp Database'!AB77/'Exp with units conversion'!$H77)*'Exp with units conversion'!$G77,'Exp Database'!AB77*'Exp with units conversion'!$G77))</f>
        <v>0</v>
      </c>
      <c r="AD77" s="288">
        <f>IF(OR('Exp Database'!AC77=Lists!$G$2,'Exp Database'!AC77=Lists!$G$3,'Exp Database'!AC77=0),0,IF($F77=Lists!$G$2,('Exp Database'!AC77/'Exp with units conversion'!$H77)*'Exp with units conversion'!$G77,'Exp Database'!AC77*'Exp with units conversion'!$G77))</f>
        <v>622509.82380529854</v>
      </c>
      <c r="AE77" s="288">
        <f>IF(OR('Exp Database'!AD77=Lists!$G$2,'Exp Database'!AD77=Lists!$G$3,'Exp Database'!AD77=0),0,IF($F77=Lists!$G$2,('Exp Database'!AD77/'Exp with units conversion'!$H77)*'Exp with units conversion'!$G77,'Exp Database'!AD77*'Exp with units conversion'!$G77))</f>
        <v>960858.15692736732</v>
      </c>
      <c r="AG77">
        <f t="shared" si="6"/>
        <v>1</v>
      </c>
      <c r="AH77" s="288">
        <f t="shared" si="7"/>
        <v>1</v>
      </c>
      <c r="AI77" s="288">
        <f t="shared" si="8"/>
        <v>1</v>
      </c>
      <c r="AJ77" s="288">
        <f t="shared" si="9"/>
        <v>1</v>
      </c>
    </row>
    <row r="78" spans="2:36" ht="30.75" thickBot="1">
      <c r="B78" t="str">
        <f t="shared" si="5"/>
        <v>Georgia2016</v>
      </c>
      <c r="C78" s="229" t="str">
        <f>'Exp Database'!C78</f>
        <v>Georgia</v>
      </c>
      <c r="D78" s="229">
        <f>'Exp Database'!D78</f>
        <v>2016</v>
      </c>
      <c r="E78" s="229" t="str">
        <f>'Exp Database'!E78</f>
        <v>Calendar Year</v>
      </c>
      <c r="F78" s="229" t="str">
        <f>'Exp Database'!F78</f>
        <v>Local Currency</v>
      </c>
      <c r="G78" s="229">
        <f>IF('Exp Database'!G78="Units ( x 1)",1,IF('Exp Database'!G78="Thousands (x 1,000)",1000,IF('Exp Database'!G78="Millions (x 1,000,000)",1000000,)))</f>
        <v>1</v>
      </c>
      <c r="H78" s="230">
        <f>IF('Exp Database'!H78&gt;0,'Exp Database'!H78,'Exp Database'!J78)</f>
        <v>2.3666999999999998</v>
      </c>
      <c r="I78" s="230">
        <f>'Exp Database'!H78</f>
        <v>2.3666999999999998</v>
      </c>
      <c r="J78" s="229">
        <f>'Exp Database'!I78</f>
        <v>0</v>
      </c>
      <c r="K78" s="230">
        <f>'Exp Database'!J78</f>
        <v>2.2693416666666701</v>
      </c>
      <c r="L78" s="302" t="str">
        <f>'Exp Database'!K78</f>
        <v>Not disaggregated by type of cost</v>
      </c>
      <c r="M78" s="288" t="str">
        <f>'Exp Database'!L78</f>
        <v>3.7.2.3</v>
      </c>
      <c r="N78" s="288">
        <f>IF(OR('Exp Database'!M78=Lists!$G$2,'Exp Database'!M78=Lists!$G$3,'Exp Database'!M78=0),0,IF($F78=Lists!$G$2,('Exp Database'!M78/'Exp with units conversion'!$H78)*'Exp with units conversion'!$G78,'Exp Database'!M78*'Exp with units conversion'!$G78))</f>
        <v>0</v>
      </c>
      <c r="O78" s="288">
        <f>IF(OR('Exp Database'!N78=Lists!$G$2,'Exp Database'!N78=Lists!$G$3,'Exp Database'!N78=0),0,IF($F78=Lists!$G$2,('Exp Database'!N78/'Exp with units conversion'!$H78)*'Exp with units conversion'!$G78,'Exp Database'!N78*'Exp with units conversion'!$G78))</f>
        <v>0</v>
      </c>
      <c r="P78" s="288">
        <f>IF(OR('Exp Database'!O78=Lists!$G$2,'Exp Database'!O78=Lists!$G$3,'Exp Database'!O78=0),0,IF($F78=Lists!$G$2,('Exp Database'!O78/'Exp with units conversion'!$H78)*'Exp with units conversion'!$G78,'Exp Database'!O78*'Exp with units conversion'!$G78))</f>
        <v>0</v>
      </c>
      <c r="Q78" s="288">
        <f>IF(OR('Exp Database'!P78=Lists!$G$2,'Exp Database'!P78=Lists!$G$3,'Exp Database'!P78=0),0,IF($F78=Lists!$G$2,('Exp Database'!P78/'Exp with units conversion'!$H78)*'Exp with units conversion'!$G78,'Exp Database'!P78*'Exp with units conversion'!$G78))</f>
        <v>0</v>
      </c>
      <c r="R78" s="288">
        <f>IF(OR('Exp Database'!Q78=Lists!$G$2,'Exp Database'!Q78=Lists!$G$3,'Exp Database'!Q78=0),0,IF($F78=Lists!$G$2,('Exp Database'!Q78/'Exp with units conversion'!$H78)*'Exp with units conversion'!$G78,'Exp Database'!Q78*'Exp with units conversion'!$G78))</f>
        <v>0</v>
      </c>
      <c r="S78" s="288">
        <f>IF(OR('Exp Database'!R78=Lists!$G$2,'Exp Database'!R78=Lists!$G$3,'Exp Database'!R78=0),0,IF($F78=Lists!$G$2,('Exp Database'!R78/'Exp with units conversion'!$H78)*'Exp with units conversion'!$G78,'Exp Database'!R78*'Exp with units conversion'!$G78))</f>
        <v>0</v>
      </c>
      <c r="T78" s="288">
        <f>IF(OR('Exp Database'!S78=Lists!$G$2,'Exp Database'!S78=Lists!$G$3,'Exp Database'!S78=0),0,IF($F78=Lists!$G$2,('Exp Database'!S78/'Exp with units conversion'!$H78)*'Exp with units conversion'!$G78,'Exp Database'!S78*'Exp with units conversion'!$G78))</f>
        <v>0</v>
      </c>
      <c r="U78" s="288">
        <f>IF(OR('Exp Database'!T78=Lists!$G$2,'Exp Database'!T78=Lists!$G$3,'Exp Database'!T78=0),0,IF($F78=Lists!$G$2,('Exp Database'!T78/'Exp with units conversion'!$H78)*'Exp with units conversion'!$G78,'Exp Database'!T78*'Exp with units conversion'!$G78))</f>
        <v>0</v>
      </c>
      <c r="V78" s="288">
        <f>IF(OR('Exp Database'!U78=Lists!$G$2,'Exp Database'!U78=Lists!$G$3,'Exp Database'!U78=0),0,IF($F78=Lists!$G$2,('Exp Database'!U78/'Exp with units conversion'!$H78)*'Exp with units conversion'!$G78,'Exp Database'!U78*'Exp with units conversion'!$G78))</f>
        <v>0</v>
      </c>
      <c r="W78" s="288">
        <f>IF(OR('Exp Database'!V78=Lists!$G$2,'Exp Database'!V78=Lists!$G$3,'Exp Database'!V78=0),0,IF($F78=Lists!$G$2,('Exp Database'!V78/'Exp with units conversion'!$H78)*'Exp with units conversion'!$G78,'Exp Database'!V78*'Exp with units conversion'!$G78))</f>
        <v>0</v>
      </c>
      <c r="X78" s="288">
        <f>IF(OR('Exp Database'!W78=Lists!$G$2,'Exp Database'!W78=Lists!$G$3,'Exp Database'!W78=0),0,IF($F78=Lists!$G$2,('Exp Database'!W78/'Exp with units conversion'!$H78)*'Exp with units conversion'!$G78,'Exp Database'!W78*'Exp with units conversion'!$G78))</f>
        <v>0</v>
      </c>
      <c r="Y78" s="288">
        <f>IF(OR('Exp Database'!X78=Lists!$G$2,'Exp Database'!X78=Lists!$G$3,'Exp Database'!X78=0),0,IF($F78=Lists!$G$2,('Exp Database'!X78/'Exp with units conversion'!$H78)*'Exp with units conversion'!$G78,'Exp Database'!X78*'Exp with units conversion'!$G78))</f>
        <v>0</v>
      </c>
      <c r="Z78" s="288">
        <f>IF(OR('Exp Database'!Y78=Lists!$G$2,'Exp Database'!Y78=Lists!$G$3,'Exp Database'!Y78=0),0,IF($F78=Lists!$G$2,('Exp Database'!Y78/'Exp with units conversion'!$H78)*'Exp with units conversion'!$G78,'Exp Database'!Y78*'Exp with units conversion'!$G78))</f>
        <v>0</v>
      </c>
      <c r="AA78" s="288">
        <f>IF(OR('Exp Database'!Z78=Lists!$G$2,'Exp Database'!Z78=Lists!$G$3,'Exp Database'!Z78=0),0,IF($F78=Lists!$G$2,('Exp Database'!Z78/'Exp with units conversion'!$H78)*'Exp with units conversion'!$G78,'Exp Database'!Z78*'Exp with units conversion'!$G78))</f>
        <v>0</v>
      </c>
      <c r="AB78" s="288">
        <f>IF(OR('Exp Database'!AA78=Lists!$G$2,'Exp Database'!AA78=Lists!$G$3,'Exp Database'!AA78=0),0,IF($F78=Lists!$G$2,('Exp Database'!AA78/'Exp with units conversion'!$H78)*'Exp with units conversion'!$G78,'Exp Database'!AA78*'Exp with units conversion'!$G78))</f>
        <v>0</v>
      </c>
      <c r="AC78" s="288">
        <f>IF(OR('Exp Database'!AB78=Lists!$G$2,'Exp Database'!AB78=Lists!$G$3,'Exp Database'!AB78=0),0,IF($F78=Lists!$G$2,('Exp Database'!AB78/'Exp with units conversion'!$H78)*'Exp with units conversion'!$G78,'Exp Database'!AB78*'Exp with units conversion'!$G78))</f>
        <v>0</v>
      </c>
      <c r="AD78" s="288">
        <f>IF(OR('Exp Database'!AC78=Lists!$G$2,'Exp Database'!AC78=Lists!$G$3,'Exp Database'!AC78=0),0,IF($F78=Lists!$G$2,('Exp Database'!AC78/'Exp with units conversion'!$H78)*'Exp with units conversion'!$G78,'Exp Database'!AC78*'Exp with units conversion'!$G78))</f>
        <v>0</v>
      </c>
      <c r="AE78" s="288">
        <f>IF(OR('Exp Database'!AD78=Lists!$G$2,'Exp Database'!AD78=Lists!$G$3,'Exp Database'!AD78=0),0,IF($F78=Lists!$G$2,('Exp Database'!AD78/'Exp with units conversion'!$H78)*'Exp with units conversion'!$G78,'Exp Database'!AD78*'Exp with units conversion'!$G78))</f>
        <v>0</v>
      </c>
      <c r="AG78">
        <f t="shared" si="6"/>
        <v>1</v>
      </c>
      <c r="AH78" s="288">
        <f t="shared" si="7"/>
        <v>1</v>
      </c>
      <c r="AI78" s="288">
        <f t="shared" si="8"/>
        <v>1</v>
      </c>
      <c r="AJ78" s="288">
        <f t="shared" si="9"/>
        <v>1</v>
      </c>
    </row>
    <row r="79" spans="2:36" ht="90.75" thickBot="1">
      <c r="B79" t="str">
        <f t="shared" si="5"/>
        <v>Georgia2016</v>
      </c>
      <c r="C79" s="229" t="str">
        <f>'Exp Database'!C79</f>
        <v>Georgia</v>
      </c>
      <c r="D79" s="229">
        <f>'Exp Database'!D79</f>
        <v>2016</v>
      </c>
      <c r="E79" s="229" t="str">
        <f>'Exp Database'!E79</f>
        <v>Calendar Year</v>
      </c>
      <c r="F79" s="229" t="str">
        <f>'Exp Database'!F79</f>
        <v>Local Currency</v>
      </c>
      <c r="G79" s="229">
        <f>IF('Exp Database'!G79="Units ( x 1)",1,IF('Exp Database'!G79="Thousands (x 1,000)",1000,IF('Exp Database'!G79="Millions (x 1,000,000)",1000000,)))</f>
        <v>1</v>
      </c>
      <c r="H79" s="230">
        <f>IF('Exp Database'!H79&gt;0,'Exp Database'!H79,'Exp Database'!J79)</f>
        <v>2.3666999999999998</v>
      </c>
      <c r="I79" s="230">
        <f>'Exp Database'!H79</f>
        <v>2.3666999999999998</v>
      </c>
      <c r="J79" s="229">
        <f>'Exp Database'!I79</f>
        <v>0</v>
      </c>
      <c r="K79" s="230">
        <f>'Exp Database'!J79</f>
        <v>2.2693416666666701</v>
      </c>
      <c r="L79" s="302" t="str">
        <f>'Exp Database'!K79</f>
        <v>Prevention, promotion of testing and linkage to care programmes for transgender persons</v>
      </c>
      <c r="M79" s="288">
        <f>'Exp Database'!L79</f>
        <v>3.8</v>
      </c>
      <c r="N79" s="288">
        <f>IF(OR('Exp Database'!M79=Lists!$G$2,'Exp Database'!M79=Lists!$G$3,'Exp Database'!M79=0),0,IF($F79=Lists!$G$2,('Exp Database'!M79/'Exp with units conversion'!$H79)*'Exp with units conversion'!$G79,'Exp Database'!M79*'Exp with units conversion'!$G79))</f>
        <v>0</v>
      </c>
      <c r="O79" s="288">
        <f>IF(OR('Exp Database'!N79=Lists!$G$2,'Exp Database'!N79=Lists!$G$3,'Exp Database'!N79=0),0,IF($F79=Lists!$G$2,('Exp Database'!N79/'Exp with units conversion'!$H79)*'Exp with units conversion'!$G79,'Exp Database'!N79*'Exp with units conversion'!$G79))</f>
        <v>0</v>
      </c>
      <c r="P79" s="288">
        <f>IF(OR('Exp Database'!O79=Lists!$G$2,'Exp Database'!O79=Lists!$G$3,'Exp Database'!O79=0),0,IF($F79=Lists!$G$2,('Exp Database'!O79/'Exp with units conversion'!$H79)*'Exp with units conversion'!$G79,'Exp Database'!O79*'Exp with units conversion'!$G79))</f>
        <v>0</v>
      </c>
      <c r="Q79" s="288">
        <f>IF(OR('Exp Database'!P79=Lists!$G$2,'Exp Database'!P79=Lists!$G$3,'Exp Database'!P79=0),0,IF($F79=Lists!$G$2,('Exp Database'!P79/'Exp with units conversion'!$H79)*'Exp with units conversion'!$G79,'Exp Database'!P79*'Exp with units conversion'!$G79))</f>
        <v>0</v>
      </c>
      <c r="R79" s="288">
        <f>IF(OR('Exp Database'!Q79=Lists!$G$2,'Exp Database'!Q79=Lists!$G$3,'Exp Database'!Q79=0),0,IF($F79=Lists!$G$2,('Exp Database'!Q79/'Exp with units conversion'!$H79)*'Exp with units conversion'!$G79,'Exp Database'!Q79*'Exp with units conversion'!$G79))</f>
        <v>0</v>
      </c>
      <c r="S79" s="288">
        <f>IF(OR('Exp Database'!R79=Lists!$G$2,'Exp Database'!R79=Lists!$G$3,'Exp Database'!R79=0),0,IF($F79=Lists!$G$2,('Exp Database'!R79/'Exp with units conversion'!$H79)*'Exp with units conversion'!$G79,'Exp Database'!R79*'Exp with units conversion'!$G79))</f>
        <v>0</v>
      </c>
      <c r="T79" s="288">
        <f>IF(OR('Exp Database'!S79=Lists!$G$2,'Exp Database'!S79=Lists!$G$3,'Exp Database'!S79=0),0,IF($F79=Lists!$G$2,('Exp Database'!S79/'Exp with units conversion'!$H79)*'Exp with units conversion'!$G79,'Exp Database'!S79*'Exp with units conversion'!$G79))</f>
        <v>0</v>
      </c>
      <c r="U79" s="288">
        <f>IF(OR('Exp Database'!T79=Lists!$G$2,'Exp Database'!T79=Lists!$G$3,'Exp Database'!T79=0),0,IF($F79=Lists!$G$2,('Exp Database'!T79/'Exp with units conversion'!$H79)*'Exp with units conversion'!$G79,'Exp Database'!T79*'Exp with units conversion'!$G79))</f>
        <v>0</v>
      </c>
      <c r="V79" s="288">
        <f>IF(OR('Exp Database'!U79=Lists!$G$2,'Exp Database'!U79=Lists!$G$3,'Exp Database'!U79=0),0,IF($F79=Lists!$G$2,('Exp Database'!U79/'Exp with units conversion'!$H79)*'Exp with units conversion'!$G79,'Exp Database'!U79*'Exp with units conversion'!$G79))</f>
        <v>0</v>
      </c>
      <c r="W79" s="288">
        <f>IF(OR('Exp Database'!V79=Lists!$G$2,'Exp Database'!V79=Lists!$G$3,'Exp Database'!V79=0),0,IF($F79=Lists!$G$2,('Exp Database'!V79/'Exp with units conversion'!$H79)*'Exp with units conversion'!$G79,'Exp Database'!V79*'Exp with units conversion'!$G79))</f>
        <v>0</v>
      </c>
      <c r="X79" s="288">
        <f>IF(OR('Exp Database'!W79=Lists!$G$2,'Exp Database'!W79=Lists!$G$3,'Exp Database'!W79=0),0,IF($F79=Lists!$G$2,('Exp Database'!W79/'Exp with units conversion'!$H79)*'Exp with units conversion'!$G79,'Exp Database'!W79*'Exp with units conversion'!$G79))</f>
        <v>0</v>
      </c>
      <c r="Y79" s="288">
        <f>IF(OR('Exp Database'!X79=Lists!$G$2,'Exp Database'!X79=Lists!$G$3,'Exp Database'!X79=0),0,IF($F79=Lists!$G$2,('Exp Database'!X79/'Exp with units conversion'!$H79)*'Exp with units conversion'!$G79,'Exp Database'!X79*'Exp with units conversion'!$G79))</f>
        <v>0</v>
      </c>
      <c r="Z79" s="288">
        <f>IF(OR('Exp Database'!Y79=Lists!$G$2,'Exp Database'!Y79=Lists!$G$3,'Exp Database'!Y79=0),0,IF($F79=Lists!$G$2,('Exp Database'!Y79/'Exp with units conversion'!$H79)*'Exp with units conversion'!$G79,'Exp Database'!Y79*'Exp with units conversion'!$G79))</f>
        <v>0</v>
      </c>
      <c r="AA79" s="288">
        <f>IF(OR('Exp Database'!Z79=Lists!$G$2,'Exp Database'!Z79=Lists!$G$3,'Exp Database'!Z79=0),0,IF($F79=Lists!$G$2,('Exp Database'!Z79/'Exp with units conversion'!$H79)*'Exp with units conversion'!$G79,'Exp Database'!Z79*'Exp with units conversion'!$G79))</f>
        <v>0</v>
      </c>
      <c r="AB79" s="288">
        <f>IF(OR('Exp Database'!AA79=Lists!$G$2,'Exp Database'!AA79=Lists!$G$3,'Exp Database'!AA79=0),0,IF($F79=Lists!$G$2,('Exp Database'!AA79/'Exp with units conversion'!$H79)*'Exp with units conversion'!$G79,'Exp Database'!AA79*'Exp with units conversion'!$G79))</f>
        <v>0</v>
      </c>
      <c r="AC79" s="288">
        <f>IF(OR('Exp Database'!AB79=Lists!$G$2,'Exp Database'!AB79=Lists!$G$3,'Exp Database'!AB79=0),0,IF($F79=Lists!$G$2,('Exp Database'!AB79/'Exp with units conversion'!$H79)*'Exp with units conversion'!$G79,'Exp Database'!AB79*'Exp with units conversion'!$G79))</f>
        <v>0</v>
      </c>
      <c r="AD79" s="288">
        <f>IF(OR('Exp Database'!AC79=Lists!$G$2,'Exp Database'!AC79=Lists!$G$3,'Exp Database'!AC79=0),0,IF($F79=Lists!$G$2,('Exp Database'!AC79/'Exp with units conversion'!$H79)*'Exp with units conversion'!$G79,'Exp Database'!AC79*'Exp with units conversion'!$G79))</f>
        <v>0</v>
      </c>
      <c r="AE79" s="288">
        <f>IF(OR('Exp Database'!AD79=Lists!$G$2,'Exp Database'!AD79=Lists!$G$3,'Exp Database'!AD79=0),0,IF($F79=Lists!$G$2,('Exp Database'!AD79/'Exp with units conversion'!$H79)*'Exp with units conversion'!$G79,'Exp Database'!AD79*'Exp with units conversion'!$G79))</f>
        <v>0</v>
      </c>
      <c r="AG79">
        <f t="shared" si="6"/>
        <v>1</v>
      </c>
      <c r="AH79" s="288">
        <f t="shared" si="7"/>
        <v>1</v>
      </c>
      <c r="AI79" s="288">
        <f t="shared" si="8"/>
        <v>1</v>
      </c>
      <c r="AJ79" s="288">
        <f t="shared" si="9"/>
        <v>1</v>
      </c>
    </row>
    <row r="80" spans="2:36" ht="75.75" thickBot="1">
      <c r="B80" t="str">
        <f t="shared" si="5"/>
        <v>Georgia2016</v>
      </c>
      <c r="C80" s="229" t="str">
        <f>'Exp Database'!C80</f>
        <v>Georgia</v>
      </c>
      <c r="D80" s="229">
        <f>'Exp Database'!D80</f>
        <v>2016</v>
      </c>
      <c r="E80" s="229" t="str">
        <f>'Exp Database'!E80</f>
        <v>Calendar Year</v>
      </c>
      <c r="F80" s="229" t="str">
        <f>'Exp Database'!F80</f>
        <v>Local Currency</v>
      </c>
      <c r="G80" s="229">
        <f>IF('Exp Database'!G80="Units ( x 1)",1,IF('Exp Database'!G80="Thousands (x 1,000)",1000,IF('Exp Database'!G80="Millions (x 1,000,000)",1000000,)))</f>
        <v>1</v>
      </c>
      <c r="H80" s="230">
        <f>IF('Exp Database'!H80&gt;0,'Exp Database'!H80,'Exp Database'!J80)</f>
        <v>2.3666999999999998</v>
      </c>
      <c r="I80" s="230">
        <f>'Exp Database'!H80</f>
        <v>2.3666999999999998</v>
      </c>
      <c r="J80" s="229">
        <f>'Exp Database'!I80</f>
        <v>0</v>
      </c>
      <c r="K80" s="230">
        <f>'Exp Database'!J80</f>
        <v>2.2693416666666701</v>
      </c>
      <c r="L80" s="302" t="str">
        <f>'Exp Database'!K80</f>
        <v>Prevention, promotion of testing and linkage to care programmes  for prisoners</v>
      </c>
      <c r="M80" s="288">
        <f>'Exp Database'!L80</f>
        <v>3.9</v>
      </c>
      <c r="N80" s="288">
        <f>IF(OR('Exp Database'!M80=Lists!$G$2,'Exp Database'!M80=Lists!$G$3,'Exp Database'!M80=0),0,IF($F80=Lists!$G$2,('Exp Database'!M80/'Exp with units conversion'!$H80)*'Exp with units conversion'!$G80,'Exp Database'!M80*'Exp with units conversion'!$G80))</f>
        <v>0</v>
      </c>
      <c r="O80" s="288">
        <f>IF(OR('Exp Database'!N80=Lists!$G$2,'Exp Database'!N80=Lists!$G$3,'Exp Database'!N80=0),0,IF($F80=Lists!$G$2,('Exp Database'!N80/'Exp with units conversion'!$H80)*'Exp with units conversion'!$G80,'Exp Database'!N80*'Exp with units conversion'!$G80))</f>
        <v>0</v>
      </c>
      <c r="P80" s="288">
        <f>IF(OR('Exp Database'!O80=Lists!$G$2,'Exp Database'!O80=Lists!$G$3,'Exp Database'!O80=0),0,IF($F80=Lists!$G$2,('Exp Database'!O80/'Exp with units conversion'!$H80)*'Exp with units conversion'!$G80,'Exp Database'!O80*'Exp with units conversion'!$G80))</f>
        <v>0</v>
      </c>
      <c r="Q80" s="288">
        <f>IF(OR('Exp Database'!P80=Lists!$G$2,'Exp Database'!P80=Lists!$G$3,'Exp Database'!P80=0),0,IF($F80=Lists!$G$2,('Exp Database'!P80/'Exp with units conversion'!$H80)*'Exp with units conversion'!$G80,'Exp Database'!P80*'Exp with units conversion'!$G80))</f>
        <v>0</v>
      </c>
      <c r="R80" s="288">
        <f>IF(OR('Exp Database'!Q80=Lists!$G$2,'Exp Database'!Q80=Lists!$G$3,'Exp Database'!Q80=0),0,IF($F80=Lists!$G$2,('Exp Database'!Q80/'Exp with units conversion'!$H80)*'Exp with units conversion'!$G80,'Exp Database'!Q80*'Exp with units conversion'!$G80))</f>
        <v>0</v>
      </c>
      <c r="S80" s="288">
        <f>IF(OR('Exp Database'!R80=Lists!$G$2,'Exp Database'!R80=Lists!$G$3,'Exp Database'!R80=0),0,IF($F80=Lists!$G$2,('Exp Database'!R80/'Exp with units conversion'!$H80)*'Exp with units conversion'!$G80,'Exp Database'!R80*'Exp with units conversion'!$G80))</f>
        <v>0</v>
      </c>
      <c r="T80" s="288">
        <f>IF(OR('Exp Database'!S80=Lists!$G$2,'Exp Database'!S80=Lists!$G$3,'Exp Database'!S80=0),0,IF($F80=Lists!$G$2,('Exp Database'!S80/'Exp with units conversion'!$H80)*'Exp with units conversion'!$G80,'Exp Database'!S80*'Exp with units conversion'!$G80))</f>
        <v>0</v>
      </c>
      <c r="U80" s="288">
        <f>IF(OR('Exp Database'!T80=Lists!$G$2,'Exp Database'!T80=Lists!$G$3,'Exp Database'!T80=0),0,IF($F80=Lists!$G$2,('Exp Database'!T80/'Exp with units conversion'!$H80)*'Exp with units conversion'!$G80,'Exp Database'!T80*'Exp with units conversion'!$G80))</f>
        <v>0</v>
      </c>
      <c r="V80" s="288">
        <f>IF(OR('Exp Database'!U80=Lists!$G$2,'Exp Database'!U80=Lists!$G$3,'Exp Database'!U80=0),0,IF($F80=Lists!$G$2,('Exp Database'!U80/'Exp with units conversion'!$H80)*'Exp with units conversion'!$G80,'Exp Database'!U80*'Exp with units conversion'!$G80))</f>
        <v>0</v>
      </c>
      <c r="W80" s="288">
        <f>IF(OR('Exp Database'!V80=Lists!$G$2,'Exp Database'!V80=Lists!$G$3,'Exp Database'!V80=0),0,IF($F80=Lists!$G$2,('Exp Database'!V80/'Exp with units conversion'!$H80)*'Exp with units conversion'!$G80,'Exp Database'!V80*'Exp with units conversion'!$G80))</f>
        <v>0</v>
      </c>
      <c r="X80" s="288">
        <f>IF(OR('Exp Database'!W80=Lists!$G$2,'Exp Database'!W80=Lists!$G$3,'Exp Database'!W80=0),0,IF($F80=Lists!$G$2,('Exp Database'!W80/'Exp with units conversion'!$H80)*'Exp with units conversion'!$G80,'Exp Database'!W80*'Exp with units conversion'!$G80))</f>
        <v>0</v>
      </c>
      <c r="Y80" s="288">
        <f>IF(OR('Exp Database'!X80=Lists!$G$2,'Exp Database'!X80=Lists!$G$3,'Exp Database'!X80=0),0,IF($F80=Lists!$G$2,('Exp Database'!X80/'Exp with units conversion'!$H80)*'Exp with units conversion'!$G80,'Exp Database'!X80*'Exp with units conversion'!$G80))</f>
        <v>0</v>
      </c>
      <c r="Z80" s="288">
        <f>IF(OR('Exp Database'!Y80=Lists!$G$2,'Exp Database'!Y80=Lists!$G$3,'Exp Database'!Y80=0),0,IF($F80=Lists!$G$2,('Exp Database'!Y80/'Exp with units conversion'!$H80)*'Exp with units conversion'!$G80,'Exp Database'!Y80*'Exp with units conversion'!$G80))</f>
        <v>0</v>
      </c>
      <c r="AA80" s="288">
        <f>IF(OR('Exp Database'!Z80=Lists!$G$2,'Exp Database'!Z80=Lists!$G$3,'Exp Database'!Z80=0),0,IF($F80=Lists!$G$2,('Exp Database'!Z80/'Exp with units conversion'!$H80)*'Exp with units conversion'!$G80,'Exp Database'!Z80*'Exp with units conversion'!$G80))</f>
        <v>0</v>
      </c>
      <c r="AB80" s="288">
        <f>IF(OR('Exp Database'!AA80=Lists!$G$2,'Exp Database'!AA80=Lists!$G$3,'Exp Database'!AA80=0),0,IF($F80=Lists!$G$2,('Exp Database'!AA80/'Exp with units conversion'!$H80)*'Exp with units conversion'!$G80,'Exp Database'!AA80*'Exp with units conversion'!$G80))</f>
        <v>0</v>
      </c>
      <c r="AC80" s="288">
        <f>IF(OR('Exp Database'!AB80=Lists!$G$2,'Exp Database'!AB80=Lists!$G$3,'Exp Database'!AB80=0),0,IF($F80=Lists!$G$2,('Exp Database'!AB80/'Exp with units conversion'!$H80)*'Exp with units conversion'!$G80,'Exp Database'!AB80*'Exp with units conversion'!$G80))</f>
        <v>0</v>
      </c>
      <c r="AD80" s="288">
        <f>IF(OR('Exp Database'!AC80=Lists!$G$2,'Exp Database'!AC80=Lists!$G$3,'Exp Database'!AC80=0),0,IF($F80=Lists!$G$2,('Exp Database'!AC80/'Exp with units conversion'!$H80)*'Exp with units conversion'!$G80,'Exp Database'!AC80*'Exp with units conversion'!$G80))</f>
        <v>0</v>
      </c>
      <c r="AE80" s="288">
        <f>IF(OR('Exp Database'!AD80=Lists!$G$2,'Exp Database'!AD80=Lists!$G$3,'Exp Database'!AD80=0),0,IF($F80=Lists!$G$2,('Exp Database'!AD80/'Exp with units conversion'!$H80)*'Exp with units conversion'!$G80,'Exp Database'!AD80*'Exp with units conversion'!$G80))</f>
        <v>0</v>
      </c>
      <c r="AG80">
        <f t="shared" si="6"/>
        <v>1</v>
      </c>
      <c r="AH80" s="288">
        <f t="shared" si="7"/>
        <v>1</v>
      </c>
      <c r="AI80" s="288">
        <f t="shared" si="8"/>
        <v>1</v>
      </c>
      <c r="AJ80" s="288">
        <f t="shared" si="9"/>
        <v>1</v>
      </c>
    </row>
    <row r="81" spans="2:36" ht="135.75" thickBot="1">
      <c r="B81" t="str">
        <f t="shared" si="5"/>
        <v>Georgia2016</v>
      </c>
      <c r="C81" s="229" t="str">
        <f>'Exp Database'!C81</f>
        <v>Georgia</v>
      </c>
      <c r="D81" s="229">
        <f>'Exp Database'!D81</f>
        <v>2016</v>
      </c>
      <c r="E81" s="229" t="str">
        <f>'Exp Database'!E81</f>
        <v>Calendar Year</v>
      </c>
      <c r="F81" s="229" t="str">
        <f>'Exp Database'!F81</f>
        <v>Local Currency</v>
      </c>
      <c r="G81" s="229">
        <f>IF('Exp Database'!G81="Units ( x 1)",1,IF('Exp Database'!G81="Thousands (x 1,000)",1000,IF('Exp Database'!G81="Millions (x 1,000,000)",1000000,)))</f>
        <v>1</v>
      </c>
      <c r="H81" s="230">
        <f>IF('Exp Database'!H81&gt;0,'Exp Database'!H81,'Exp Database'!J81)</f>
        <v>2.3666999999999998</v>
      </c>
      <c r="I81" s="230">
        <f>'Exp Database'!H81</f>
        <v>2.3666999999999998</v>
      </c>
      <c r="J81" s="229">
        <f>'Exp Database'!I81</f>
        <v>0</v>
      </c>
      <c r="K81" s="230">
        <f>'Exp Database'!J81</f>
        <v>2.2693416666666701</v>
      </c>
      <c r="L81" s="302" t="str">
        <f>'Exp Database'!K81</f>
        <v>Prevention, promotion of testing and linkage to care programmes targeting young women and adolescent girls (high-prevalence countries)</v>
      </c>
      <c r="M81" s="288">
        <f>'Exp Database'!L81</f>
        <v>3.1</v>
      </c>
      <c r="N81" s="288">
        <f>IF(OR('Exp Database'!M81=Lists!$G$2,'Exp Database'!M81=Lists!$G$3,'Exp Database'!M81=0),0,IF($F81=Lists!$G$2,('Exp Database'!M81/'Exp with units conversion'!$H81)*'Exp with units conversion'!$G81,'Exp Database'!M81*'Exp with units conversion'!$G81))</f>
        <v>0</v>
      </c>
      <c r="O81" s="288">
        <f>IF(OR('Exp Database'!N81=Lists!$G$2,'Exp Database'!N81=Lists!$G$3,'Exp Database'!N81=0),0,IF($F81=Lists!$G$2,('Exp Database'!N81/'Exp with units conversion'!$H81)*'Exp with units conversion'!$G81,'Exp Database'!N81*'Exp with units conversion'!$G81))</f>
        <v>0</v>
      </c>
      <c r="P81" s="288">
        <f>IF(OR('Exp Database'!O81=Lists!$G$2,'Exp Database'!O81=Lists!$G$3,'Exp Database'!O81=0),0,IF($F81=Lists!$G$2,('Exp Database'!O81/'Exp with units conversion'!$H81)*'Exp with units conversion'!$G81,'Exp Database'!O81*'Exp with units conversion'!$G81))</f>
        <v>0</v>
      </c>
      <c r="Q81" s="288">
        <f>IF(OR('Exp Database'!P81=Lists!$G$2,'Exp Database'!P81=Lists!$G$3,'Exp Database'!P81=0),0,IF($F81=Lists!$G$2,('Exp Database'!P81/'Exp with units conversion'!$H81)*'Exp with units conversion'!$G81,'Exp Database'!P81*'Exp with units conversion'!$G81))</f>
        <v>0</v>
      </c>
      <c r="R81" s="288">
        <f>IF(OR('Exp Database'!Q81=Lists!$G$2,'Exp Database'!Q81=Lists!$G$3,'Exp Database'!Q81=0),0,IF($F81=Lists!$G$2,('Exp Database'!Q81/'Exp with units conversion'!$H81)*'Exp with units conversion'!$G81,'Exp Database'!Q81*'Exp with units conversion'!$G81))</f>
        <v>0</v>
      </c>
      <c r="S81" s="288">
        <f>IF(OR('Exp Database'!R81=Lists!$G$2,'Exp Database'!R81=Lists!$G$3,'Exp Database'!R81=0),0,IF($F81=Lists!$G$2,('Exp Database'!R81/'Exp with units conversion'!$H81)*'Exp with units conversion'!$G81,'Exp Database'!R81*'Exp with units conversion'!$G81))</f>
        <v>0</v>
      </c>
      <c r="T81" s="288">
        <f>IF(OR('Exp Database'!S81=Lists!$G$2,'Exp Database'!S81=Lists!$G$3,'Exp Database'!S81=0),0,IF($F81=Lists!$G$2,('Exp Database'!S81/'Exp with units conversion'!$H81)*'Exp with units conversion'!$G81,'Exp Database'!S81*'Exp with units conversion'!$G81))</f>
        <v>0</v>
      </c>
      <c r="U81" s="288">
        <f>IF(OR('Exp Database'!T81=Lists!$G$2,'Exp Database'!T81=Lists!$G$3,'Exp Database'!T81=0),0,IF($F81=Lists!$G$2,('Exp Database'!T81/'Exp with units conversion'!$H81)*'Exp with units conversion'!$G81,'Exp Database'!T81*'Exp with units conversion'!$G81))</f>
        <v>0</v>
      </c>
      <c r="V81" s="288">
        <f>IF(OR('Exp Database'!U81=Lists!$G$2,'Exp Database'!U81=Lists!$G$3,'Exp Database'!U81=0),0,IF($F81=Lists!$G$2,('Exp Database'!U81/'Exp with units conversion'!$H81)*'Exp with units conversion'!$G81,'Exp Database'!U81*'Exp with units conversion'!$G81))</f>
        <v>0</v>
      </c>
      <c r="W81" s="288">
        <f>IF(OR('Exp Database'!V81=Lists!$G$2,'Exp Database'!V81=Lists!$G$3,'Exp Database'!V81=0),0,IF($F81=Lists!$G$2,('Exp Database'!V81/'Exp with units conversion'!$H81)*'Exp with units conversion'!$G81,'Exp Database'!V81*'Exp with units conversion'!$G81))</f>
        <v>0</v>
      </c>
      <c r="X81" s="288">
        <f>IF(OR('Exp Database'!W81=Lists!$G$2,'Exp Database'!W81=Lists!$G$3,'Exp Database'!W81=0),0,IF($F81=Lists!$G$2,('Exp Database'!W81/'Exp with units conversion'!$H81)*'Exp with units conversion'!$G81,'Exp Database'!W81*'Exp with units conversion'!$G81))</f>
        <v>0</v>
      </c>
      <c r="Y81" s="288">
        <f>IF(OR('Exp Database'!X81=Lists!$G$2,'Exp Database'!X81=Lists!$G$3,'Exp Database'!X81=0),0,IF($F81=Lists!$G$2,('Exp Database'!X81/'Exp with units conversion'!$H81)*'Exp with units conversion'!$G81,'Exp Database'!X81*'Exp with units conversion'!$G81))</f>
        <v>0</v>
      </c>
      <c r="Z81" s="288">
        <f>IF(OR('Exp Database'!Y81=Lists!$G$2,'Exp Database'!Y81=Lists!$G$3,'Exp Database'!Y81=0),0,IF($F81=Lists!$G$2,('Exp Database'!Y81/'Exp with units conversion'!$H81)*'Exp with units conversion'!$G81,'Exp Database'!Y81*'Exp with units conversion'!$G81))</f>
        <v>0</v>
      </c>
      <c r="AA81" s="288">
        <f>IF(OR('Exp Database'!Z81=Lists!$G$2,'Exp Database'!Z81=Lists!$G$3,'Exp Database'!Z81=0),0,IF($F81=Lists!$G$2,('Exp Database'!Z81/'Exp with units conversion'!$H81)*'Exp with units conversion'!$G81,'Exp Database'!Z81*'Exp with units conversion'!$G81))</f>
        <v>0</v>
      </c>
      <c r="AB81" s="288">
        <f>IF(OR('Exp Database'!AA81=Lists!$G$2,'Exp Database'!AA81=Lists!$G$3,'Exp Database'!AA81=0),0,IF($F81=Lists!$G$2,('Exp Database'!AA81/'Exp with units conversion'!$H81)*'Exp with units conversion'!$G81,'Exp Database'!AA81*'Exp with units conversion'!$G81))</f>
        <v>0</v>
      </c>
      <c r="AC81" s="288">
        <f>IF(OR('Exp Database'!AB81=Lists!$G$2,'Exp Database'!AB81=Lists!$G$3,'Exp Database'!AB81=0),0,IF($F81=Lists!$G$2,('Exp Database'!AB81/'Exp with units conversion'!$H81)*'Exp with units conversion'!$G81,'Exp Database'!AB81*'Exp with units conversion'!$G81))</f>
        <v>0</v>
      </c>
      <c r="AD81" s="288">
        <f>IF(OR('Exp Database'!AC81=Lists!$G$2,'Exp Database'!AC81=Lists!$G$3,'Exp Database'!AC81=0),0,IF($F81=Lists!$G$2,('Exp Database'!AC81/'Exp with units conversion'!$H81)*'Exp with units conversion'!$G81,'Exp Database'!AC81*'Exp with units conversion'!$G81))</f>
        <v>0</v>
      </c>
      <c r="AE81" s="288">
        <f>IF(OR('Exp Database'!AD81=Lists!$G$2,'Exp Database'!AD81=Lists!$G$3,'Exp Database'!AD81=0),0,IF($F81=Lists!$G$2,('Exp Database'!AD81/'Exp with units conversion'!$H81)*'Exp with units conversion'!$G81,'Exp Database'!AD81*'Exp with units conversion'!$G81))</f>
        <v>0</v>
      </c>
      <c r="AG81">
        <f t="shared" si="6"/>
        <v>1</v>
      </c>
      <c r="AH81" s="288">
        <f t="shared" si="7"/>
        <v>1</v>
      </c>
      <c r="AI81" s="288">
        <f t="shared" si="8"/>
        <v>1</v>
      </c>
      <c r="AJ81" s="288">
        <f t="shared" si="9"/>
        <v>1</v>
      </c>
    </row>
    <row r="82" spans="2:36" ht="60.75" thickBot="1">
      <c r="B82" t="str">
        <f t="shared" si="5"/>
        <v>Georgia2016</v>
      </c>
      <c r="C82" s="229" t="str">
        <f>'Exp Database'!C82</f>
        <v>Georgia</v>
      </c>
      <c r="D82" s="229">
        <f>'Exp Database'!D82</f>
        <v>2016</v>
      </c>
      <c r="E82" s="229" t="str">
        <f>'Exp Database'!E82</f>
        <v>Calendar Year</v>
      </c>
      <c r="F82" s="229" t="str">
        <f>'Exp Database'!F82</f>
        <v>Local Currency</v>
      </c>
      <c r="G82" s="229">
        <f>IF('Exp Database'!G82="Units ( x 1)",1,IF('Exp Database'!G82="Thousands (x 1,000)",1000,IF('Exp Database'!G82="Millions (x 1,000,000)",1000000,)))</f>
        <v>1</v>
      </c>
      <c r="H82" s="230">
        <f>IF('Exp Database'!H82&gt;0,'Exp Database'!H82,'Exp Database'!J82)</f>
        <v>2.3666999999999998</v>
      </c>
      <c r="I82" s="230">
        <f>'Exp Database'!H82</f>
        <v>2.3666999999999998</v>
      </c>
      <c r="J82" s="229">
        <f>'Exp Database'!I82</f>
        <v>0</v>
      </c>
      <c r="K82" s="230">
        <f>'Exp Database'!J82</f>
        <v>2.2693416666666701</v>
      </c>
      <c r="L82" s="302" t="str">
        <f>'Exp Database'!K82</f>
        <v>Cash transfers to girls (high-prevalence countries):</v>
      </c>
      <c r="M82" s="288">
        <f>'Exp Database'!L82</f>
        <v>3.11</v>
      </c>
      <c r="N82" s="288">
        <f>IF(OR('Exp Database'!M82=Lists!$G$2,'Exp Database'!M82=Lists!$G$3,'Exp Database'!M82=0),0,IF($F82=Lists!$G$2,('Exp Database'!M82/'Exp with units conversion'!$H82)*'Exp with units conversion'!$G82,'Exp Database'!M82*'Exp with units conversion'!$G82))</f>
        <v>0</v>
      </c>
      <c r="O82" s="288">
        <f>IF(OR('Exp Database'!N82=Lists!$G$2,'Exp Database'!N82=Lists!$G$3,'Exp Database'!N82=0),0,IF($F82=Lists!$G$2,('Exp Database'!N82/'Exp with units conversion'!$H82)*'Exp with units conversion'!$G82,'Exp Database'!N82*'Exp with units conversion'!$G82))</f>
        <v>0</v>
      </c>
      <c r="P82" s="288">
        <f>IF(OR('Exp Database'!O82=Lists!$G$2,'Exp Database'!O82=Lists!$G$3,'Exp Database'!O82=0),0,IF($F82=Lists!$G$2,('Exp Database'!O82/'Exp with units conversion'!$H82)*'Exp with units conversion'!$G82,'Exp Database'!O82*'Exp with units conversion'!$G82))</f>
        <v>0</v>
      </c>
      <c r="Q82" s="288">
        <f>IF(OR('Exp Database'!P82=Lists!$G$2,'Exp Database'!P82=Lists!$G$3,'Exp Database'!P82=0),0,IF($F82=Lists!$G$2,('Exp Database'!P82/'Exp with units conversion'!$H82)*'Exp with units conversion'!$G82,'Exp Database'!P82*'Exp with units conversion'!$G82))</f>
        <v>0</v>
      </c>
      <c r="R82" s="288">
        <f>IF(OR('Exp Database'!Q82=Lists!$G$2,'Exp Database'!Q82=Lists!$G$3,'Exp Database'!Q82=0),0,IF($F82=Lists!$G$2,('Exp Database'!Q82/'Exp with units conversion'!$H82)*'Exp with units conversion'!$G82,'Exp Database'!Q82*'Exp with units conversion'!$G82))</f>
        <v>0</v>
      </c>
      <c r="S82" s="288">
        <f>IF(OR('Exp Database'!R82=Lists!$G$2,'Exp Database'!R82=Lists!$G$3,'Exp Database'!R82=0),0,IF($F82=Lists!$G$2,('Exp Database'!R82/'Exp with units conversion'!$H82)*'Exp with units conversion'!$G82,'Exp Database'!R82*'Exp with units conversion'!$G82))</f>
        <v>0</v>
      </c>
      <c r="T82" s="288">
        <f>IF(OR('Exp Database'!S82=Lists!$G$2,'Exp Database'!S82=Lists!$G$3,'Exp Database'!S82=0),0,IF($F82=Lists!$G$2,('Exp Database'!S82/'Exp with units conversion'!$H82)*'Exp with units conversion'!$G82,'Exp Database'!S82*'Exp with units conversion'!$G82))</f>
        <v>0</v>
      </c>
      <c r="U82" s="288">
        <f>IF(OR('Exp Database'!T82=Lists!$G$2,'Exp Database'!T82=Lists!$G$3,'Exp Database'!T82=0),0,IF($F82=Lists!$G$2,('Exp Database'!T82/'Exp with units conversion'!$H82)*'Exp with units conversion'!$G82,'Exp Database'!T82*'Exp with units conversion'!$G82))</f>
        <v>0</v>
      </c>
      <c r="V82" s="288">
        <f>IF(OR('Exp Database'!U82=Lists!$G$2,'Exp Database'!U82=Lists!$G$3,'Exp Database'!U82=0),0,IF($F82=Lists!$G$2,('Exp Database'!U82/'Exp with units conversion'!$H82)*'Exp with units conversion'!$G82,'Exp Database'!U82*'Exp with units conversion'!$G82))</f>
        <v>0</v>
      </c>
      <c r="W82" s="288">
        <f>IF(OR('Exp Database'!V82=Lists!$G$2,'Exp Database'!V82=Lists!$G$3,'Exp Database'!V82=0),0,IF($F82=Lists!$G$2,('Exp Database'!V82/'Exp with units conversion'!$H82)*'Exp with units conversion'!$G82,'Exp Database'!V82*'Exp with units conversion'!$G82))</f>
        <v>0</v>
      </c>
      <c r="X82" s="288">
        <f>IF(OR('Exp Database'!W82=Lists!$G$2,'Exp Database'!W82=Lists!$G$3,'Exp Database'!W82=0),0,IF($F82=Lists!$G$2,('Exp Database'!W82/'Exp with units conversion'!$H82)*'Exp with units conversion'!$G82,'Exp Database'!W82*'Exp with units conversion'!$G82))</f>
        <v>0</v>
      </c>
      <c r="Y82" s="288">
        <f>IF(OR('Exp Database'!X82=Lists!$G$2,'Exp Database'!X82=Lists!$G$3,'Exp Database'!X82=0),0,IF($F82=Lists!$G$2,('Exp Database'!X82/'Exp with units conversion'!$H82)*'Exp with units conversion'!$G82,'Exp Database'!X82*'Exp with units conversion'!$G82))</f>
        <v>0</v>
      </c>
      <c r="Z82" s="288">
        <f>IF(OR('Exp Database'!Y82=Lists!$G$2,'Exp Database'!Y82=Lists!$G$3,'Exp Database'!Y82=0),0,IF($F82=Lists!$G$2,('Exp Database'!Y82/'Exp with units conversion'!$H82)*'Exp with units conversion'!$G82,'Exp Database'!Y82*'Exp with units conversion'!$G82))</f>
        <v>0</v>
      </c>
      <c r="AA82" s="288">
        <f>IF(OR('Exp Database'!Z82=Lists!$G$2,'Exp Database'!Z82=Lists!$G$3,'Exp Database'!Z82=0),0,IF($F82=Lists!$G$2,('Exp Database'!Z82/'Exp with units conversion'!$H82)*'Exp with units conversion'!$G82,'Exp Database'!Z82*'Exp with units conversion'!$G82))</f>
        <v>0</v>
      </c>
      <c r="AB82" s="288">
        <f>IF(OR('Exp Database'!AA82=Lists!$G$2,'Exp Database'!AA82=Lists!$G$3,'Exp Database'!AA82=0),0,IF($F82=Lists!$G$2,('Exp Database'!AA82/'Exp with units conversion'!$H82)*'Exp with units conversion'!$G82,'Exp Database'!AA82*'Exp with units conversion'!$G82))</f>
        <v>0</v>
      </c>
      <c r="AC82" s="288">
        <f>IF(OR('Exp Database'!AB82=Lists!$G$2,'Exp Database'!AB82=Lists!$G$3,'Exp Database'!AB82=0),0,IF($F82=Lists!$G$2,('Exp Database'!AB82/'Exp with units conversion'!$H82)*'Exp with units conversion'!$G82,'Exp Database'!AB82*'Exp with units conversion'!$G82))</f>
        <v>0</v>
      </c>
      <c r="AD82" s="288">
        <f>IF(OR('Exp Database'!AC82=Lists!$G$2,'Exp Database'!AC82=Lists!$G$3,'Exp Database'!AC82=0),0,IF($F82=Lists!$G$2,('Exp Database'!AC82/'Exp with units conversion'!$H82)*'Exp with units conversion'!$G82,'Exp Database'!AC82*'Exp with units conversion'!$G82))</f>
        <v>0</v>
      </c>
      <c r="AE82" s="288">
        <f>IF(OR('Exp Database'!AD82=Lists!$G$2,'Exp Database'!AD82=Lists!$G$3,'Exp Database'!AD82=0),0,IF($F82=Lists!$G$2,('Exp Database'!AD82/'Exp with units conversion'!$H82)*'Exp with units conversion'!$G82,'Exp Database'!AD82*'Exp with units conversion'!$G82))</f>
        <v>0</v>
      </c>
      <c r="AG82">
        <f t="shared" si="6"/>
        <v>1</v>
      </c>
      <c r="AH82" s="288">
        <f t="shared" si="7"/>
        <v>1</v>
      </c>
      <c r="AI82" s="288">
        <f t="shared" si="8"/>
        <v>1</v>
      </c>
      <c r="AJ82" s="288">
        <f t="shared" si="9"/>
        <v>1</v>
      </c>
    </row>
    <row r="83" spans="2:36" ht="30.75" thickBot="1">
      <c r="B83" t="str">
        <f t="shared" si="5"/>
        <v>Georgia2016</v>
      </c>
      <c r="C83" s="229" t="str">
        <f>'Exp Database'!C83</f>
        <v>Georgia</v>
      </c>
      <c r="D83" s="229">
        <f>'Exp Database'!D83</f>
        <v>2016</v>
      </c>
      <c r="E83" s="229" t="str">
        <f>'Exp Database'!E83</f>
        <v>Calendar Year</v>
      </c>
      <c r="F83" s="229" t="str">
        <f>'Exp Database'!F83</f>
        <v>Local Currency</v>
      </c>
      <c r="G83" s="229">
        <f>IF('Exp Database'!G83="Units ( x 1)",1,IF('Exp Database'!G83="Thousands (x 1,000)",1000,IF('Exp Database'!G83="Millions (x 1,000,000)",1000000,)))</f>
        <v>1</v>
      </c>
      <c r="H83" s="230">
        <f>IF('Exp Database'!H83&gt;0,'Exp Database'!H83,'Exp Database'!J83)</f>
        <v>2.3666999999999998</v>
      </c>
      <c r="I83" s="230">
        <f>'Exp Database'!H83</f>
        <v>2.3666999999999998</v>
      </c>
      <c r="J83" s="229">
        <f>'Exp Database'!I83</f>
        <v>0</v>
      </c>
      <c r="K83" s="230">
        <f>'Exp Database'!J83</f>
        <v>2.2693416666666701</v>
      </c>
      <c r="L83" s="302" t="str">
        <f>'Exp Database'!K83</f>
        <v xml:space="preserve"> from HIV earmarked budgets</v>
      </c>
      <c r="M83" s="288" t="str">
        <f>'Exp Database'!L83</f>
        <v>3.11.1</v>
      </c>
      <c r="N83" s="288">
        <f>IF(OR('Exp Database'!M83=Lists!$G$2,'Exp Database'!M83=Lists!$G$3,'Exp Database'!M83=0),0,IF($F83=Lists!$G$2,('Exp Database'!M83/'Exp with units conversion'!$H83)*'Exp with units conversion'!$G83,'Exp Database'!M83*'Exp with units conversion'!$G83))</f>
        <v>0</v>
      </c>
      <c r="O83" s="288">
        <f>IF(OR('Exp Database'!N83=Lists!$G$2,'Exp Database'!N83=Lists!$G$3,'Exp Database'!N83=0),0,IF($F83=Lists!$G$2,('Exp Database'!N83/'Exp with units conversion'!$H83)*'Exp with units conversion'!$G83,'Exp Database'!N83*'Exp with units conversion'!$G83))</f>
        <v>0</v>
      </c>
      <c r="P83" s="288">
        <f>IF(OR('Exp Database'!O83=Lists!$G$2,'Exp Database'!O83=Lists!$G$3,'Exp Database'!O83=0),0,IF($F83=Lists!$G$2,('Exp Database'!O83/'Exp with units conversion'!$H83)*'Exp with units conversion'!$G83,'Exp Database'!O83*'Exp with units conversion'!$G83))</f>
        <v>0</v>
      </c>
      <c r="Q83" s="288">
        <f>IF(OR('Exp Database'!P83=Lists!$G$2,'Exp Database'!P83=Lists!$G$3,'Exp Database'!P83=0),0,IF($F83=Lists!$G$2,('Exp Database'!P83/'Exp with units conversion'!$H83)*'Exp with units conversion'!$G83,'Exp Database'!P83*'Exp with units conversion'!$G83))</f>
        <v>0</v>
      </c>
      <c r="R83" s="288">
        <f>IF(OR('Exp Database'!Q83=Lists!$G$2,'Exp Database'!Q83=Lists!$G$3,'Exp Database'!Q83=0),0,IF($F83=Lists!$G$2,('Exp Database'!Q83/'Exp with units conversion'!$H83)*'Exp with units conversion'!$G83,'Exp Database'!Q83*'Exp with units conversion'!$G83))</f>
        <v>0</v>
      </c>
      <c r="S83" s="288">
        <f>IF(OR('Exp Database'!R83=Lists!$G$2,'Exp Database'!R83=Lists!$G$3,'Exp Database'!R83=0),0,IF($F83=Lists!$G$2,('Exp Database'!R83/'Exp with units conversion'!$H83)*'Exp with units conversion'!$G83,'Exp Database'!R83*'Exp with units conversion'!$G83))</f>
        <v>0</v>
      </c>
      <c r="T83" s="288">
        <f>IF(OR('Exp Database'!S83=Lists!$G$2,'Exp Database'!S83=Lists!$G$3,'Exp Database'!S83=0),0,IF($F83=Lists!$G$2,('Exp Database'!S83/'Exp with units conversion'!$H83)*'Exp with units conversion'!$G83,'Exp Database'!S83*'Exp with units conversion'!$G83))</f>
        <v>0</v>
      </c>
      <c r="U83" s="288">
        <f>IF(OR('Exp Database'!T83=Lists!$G$2,'Exp Database'!T83=Lists!$G$3,'Exp Database'!T83=0),0,IF($F83=Lists!$G$2,('Exp Database'!T83/'Exp with units conversion'!$H83)*'Exp with units conversion'!$G83,'Exp Database'!T83*'Exp with units conversion'!$G83))</f>
        <v>0</v>
      </c>
      <c r="V83" s="288">
        <f>IF(OR('Exp Database'!U83=Lists!$G$2,'Exp Database'!U83=Lists!$G$3,'Exp Database'!U83=0),0,IF($F83=Lists!$G$2,('Exp Database'!U83/'Exp with units conversion'!$H83)*'Exp with units conversion'!$G83,'Exp Database'!U83*'Exp with units conversion'!$G83))</f>
        <v>0</v>
      </c>
      <c r="W83" s="288">
        <f>IF(OR('Exp Database'!V83=Lists!$G$2,'Exp Database'!V83=Lists!$G$3,'Exp Database'!V83=0),0,IF($F83=Lists!$G$2,('Exp Database'!V83/'Exp with units conversion'!$H83)*'Exp with units conversion'!$G83,'Exp Database'!V83*'Exp with units conversion'!$G83))</f>
        <v>0</v>
      </c>
      <c r="X83" s="288">
        <f>IF(OR('Exp Database'!W83=Lists!$G$2,'Exp Database'!W83=Lists!$G$3,'Exp Database'!W83=0),0,IF($F83=Lists!$G$2,('Exp Database'!W83/'Exp with units conversion'!$H83)*'Exp with units conversion'!$G83,'Exp Database'!W83*'Exp with units conversion'!$G83))</f>
        <v>0</v>
      </c>
      <c r="Y83" s="288">
        <f>IF(OR('Exp Database'!X83=Lists!$G$2,'Exp Database'!X83=Lists!$G$3,'Exp Database'!X83=0),0,IF($F83=Lists!$G$2,('Exp Database'!X83/'Exp with units conversion'!$H83)*'Exp with units conversion'!$G83,'Exp Database'!X83*'Exp with units conversion'!$G83))</f>
        <v>0</v>
      </c>
      <c r="Z83" s="288">
        <f>IF(OR('Exp Database'!Y83=Lists!$G$2,'Exp Database'!Y83=Lists!$G$3,'Exp Database'!Y83=0),0,IF($F83=Lists!$G$2,('Exp Database'!Y83/'Exp with units conversion'!$H83)*'Exp with units conversion'!$G83,'Exp Database'!Y83*'Exp with units conversion'!$G83))</f>
        <v>0</v>
      </c>
      <c r="AA83" s="288">
        <f>IF(OR('Exp Database'!Z83=Lists!$G$2,'Exp Database'!Z83=Lists!$G$3,'Exp Database'!Z83=0),0,IF($F83=Lists!$G$2,('Exp Database'!Z83/'Exp with units conversion'!$H83)*'Exp with units conversion'!$G83,'Exp Database'!Z83*'Exp with units conversion'!$G83))</f>
        <v>0</v>
      </c>
      <c r="AB83" s="288">
        <f>IF(OR('Exp Database'!AA83=Lists!$G$2,'Exp Database'!AA83=Lists!$G$3,'Exp Database'!AA83=0),0,IF($F83=Lists!$G$2,('Exp Database'!AA83/'Exp with units conversion'!$H83)*'Exp with units conversion'!$G83,'Exp Database'!AA83*'Exp with units conversion'!$G83))</f>
        <v>0</v>
      </c>
      <c r="AC83" s="288">
        <f>IF(OR('Exp Database'!AB83=Lists!$G$2,'Exp Database'!AB83=Lists!$G$3,'Exp Database'!AB83=0),0,IF($F83=Lists!$G$2,('Exp Database'!AB83/'Exp with units conversion'!$H83)*'Exp with units conversion'!$G83,'Exp Database'!AB83*'Exp with units conversion'!$G83))</f>
        <v>0</v>
      </c>
      <c r="AD83" s="288">
        <f>IF(OR('Exp Database'!AC83=Lists!$G$2,'Exp Database'!AC83=Lists!$G$3,'Exp Database'!AC83=0),0,IF($F83=Lists!$G$2,('Exp Database'!AC83/'Exp with units conversion'!$H83)*'Exp with units conversion'!$G83,'Exp Database'!AC83*'Exp with units conversion'!$G83))</f>
        <v>0</v>
      </c>
      <c r="AE83" s="288">
        <f>IF(OR('Exp Database'!AD83=Lists!$G$2,'Exp Database'!AD83=Lists!$G$3,'Exp Database'!AD83=0),0,IF($F83=Lists!$G$2,('Exp Database'!AD83/'Exp with units conversion'!$H83)*'Exp with units conversion'!$G83,'Exp Database'!AD83*'Exp with units conversion'!$G83))</f>
        <v>0</v>
      </c>
      <c r="AG83">
        <f t="shared" si="6"/>
        <v>1</v>
      </c>
      <c r="AH83" s="288">
        <f t="shared" si="7"/>
        <v>1</v>
      </c>
      <c r="AI83" s="288">
        <f t="shared" si="8"/>
        <v>1</v>
      </c>
      <c r="AJ83" s="288">
        <f t="shared" si="9"/>
        <v>1</v>
      </c>
    </row>
    <row r="84" spans="2:36" ht="75.75" thickBot="1">
      <c r="B84" t="str">
        <f t="shared" si="5"/>
        <v>Georgia2016</v>
      </c>
      <c r="C84" s="229" t="str">
        <f>'Exp Database'!C84</f>
        <v>Georgia</v>
      </c>
      <c r="D84" s="229">
        <f>'Exp Database'!D84</f>
        <v>2016</v>
      </c>
      <c r="E84" s="229" t="str">
        <f>'Exp Database'!E84</f>
        <v>Calendar Year</v>
      </c>
      <c r="F84" s="229" t="str">
        <f>'Exp Database'!F84</f>
        <v>Local Currency</v>
      </c>
      <c r="G84" s="229">
        <f>IF('Exp Database'!G84="Units ( x 1)",1,IF('Exp Database'!G84="Thousands (x 1,000)",1000,IF('Exp Database'!G84="Millions (x 1,000,000)",1000000,)))</f>
        <v>1</v>
      </c>
      <c r="H84" s="230">
        <f>IF('Exp Database'!H84&gt;0,'Exp Database'!H84,'Exp Database'!J84)</f>
        <v>2.3666999999999998</v>
      </c>
      <c r="I84" s="230">
        <f>'Exp Database'!H84</f>
        <v>2.3666999999999998</v>
      </c>
      <c r="J84" s="229">
        <f>'Exp Database'!I84</f>
        <v>0</v>
      </c>
      <c r="K84" s="230">
        <f>'Exp Database'!J84</f>
        <v>2.2693416666666701</v>
      </c>
      <c r="L84" s="302" t="str">
        <f>'Exp Database'!K84</f>
        <v>Prevention programmes for vulnerable and accessible populations</v>
      </c>
      <c r="M84" s="288">
        <f>'Exp Database'!L84</f>
        <v>3.12</v>
      </c>
      <c r="N84" s="288">
        <f>IF(OR('Exp Database'!M84=Lists!$G$2,'Exp Database'!M84=Lists!$G$3,'Exp Database'!M84=0),0,IF($F84=Lists!$G$2,('Exp Database'!M84/'Exp with units conversion'!$H84)*'Exp with units conversion'!$G84,'Exp Database'!M84*'Exp with units conversion'!$G84))</f>
        <v>0</v>
      </c>
      <c r="O84" s="288">
        <f>IF(OR('Exp Database'!N84=Lists!$G$2,'Exp Database'!N84=Lists!$G$3,'Exp Database'!N84=0),0,IF($F84=Lists!$G$2,('Exp Database'!N84/'Exp with units conversion'!$H84)*'Exp with units conversion'!$G84,'Exp Database'!N84*'Exp with units conversion'!$G84))</f>
        <v>0</v>
      </c>
      <c r="P84" s="288">
        <f>IF(OR('Exp Database'!O84=Lists!$G$2,'Exp Database'!O84=Lists!$G$3,'Exp Database'!O84=0),0,IF($F84=Lists!$G$2,('Exp Database'!O84/'Exp with units conversion'!$H84)*'Exp with units conversion'!$G84,'Exp Database'!O84*'Exp with units conversion'!$G84))</f>
        <v>0</v>
      </c>
      <c r="Q84" s="288">
        <f>IF(OR('Exp Database'!P84=Lists!$G$2,'Exp Database'!P84=Lists!$G$3,'Exp Database'!P84=0),0,IF($F84=Lists!$G$2,('Exp Database'!P84/'Exp with units conversion'!$H84)*'Exp with units conversion'!$G84,'Exp Database'!P84*'Exp with units conversion'!$G84))</f>
        <v>0</v>
      </c>
      <c r="R84" s="288">
        <f>IF(OR('Exp Database'!Q84=Lists!$G$2,'Exp Database'!Q84=Lists!$G$3,'Exp Database'!Q84=0),0,IF($F84=Lists!$G$2,('Exp Database'!Q84/'Exp with units conversion'!$H84)*'Exp with units conversion'!$G84,'Exp Database'!Q84*'Exp with units conversion'!$G84))</f>
        <v>0</v>
      </c>
      <c r="S84" s="288">
        <f>IF(OR('Exp Database'!R84=Lists!$G$2,'Exp Database'!R84=Lists!$G$3,'Exp Database'!R84=0),0,IF($F84=Lists!$G$2,('Exp Database'!R84/'Exp with units conversion'!$H84)*'Exp with units conversion'!$G84,'Exp Database'!R84*'Exp with units conversion'!$G84))</f>
        <v>0</v>
      </c>
      <c r="T84" s="288">
        <f>IF(OR('Exp Database'!S84=Lists!$G$2,'Exp Database'!S84=Lists!$G$3,'Exp Database'!S84=0),0,IF($F84=Lists!$G$2,('Exp Database'!S84/'Exp with units conversion'!$H84)*'Exp with units conversion'!$G84,'Exp Database'!S84*'Exp with units conversion'!$G84))</f>
        <v>0</v>
      </c>
      <c r="U84" s="288">
        <f>IF(OR('Exp Database'!T84=Lists!$G$2,'Exp Database'!T84=Lists!$G$3,'Exp Database'!T84=0),0,IF($F84=Lists!$G$2,('Exp Database'!T84/'Exp with units conversion'!$H84)*'Exp with units conversion'!$G84,'Exp Database'!T84*'Exp with units conversion'!$G84))</f>
        <v>0</v>
      </c>
      <c r="V84" s="288">
        <f>IF(OR('Exp Database'!U84=Lists!$G$2,'Exp Database'!U84=Lists!$G$3,'Exp Database'!U84=0),0,IF($F84=Lists!$G$2,('Exp Database'!U84/'Exp with units conversion'!$H84)*'Exp with units conversion'!$G84,'Exp Database'!U84*'Exp with units conversion'!$G84))</f>
        <v>0</v>
      </c>
      <c r="W84" s="288">
        <f>IF(OR('Exp Database'!V84=Lists!$G$2,'Exp Database'!V84=Lists!$G$3,'Exp Database'!V84=0),0,IF($F84=Lists!$G$2,('Exp Database'!V84/'Exp with units conversion'!$H84)*'Exp with units conversion'!$G84,'Exp Database'!V84*'Exp with units conversion'!$G84))</f>
        <v>0</v>
      </c>
      <c r="X84" s="288">
        <f>IF(OR('Exp Database'!W84=Lists!$G$2,'Exp Database'!W84=Lists!$G$3,'Exp Database'!W84=0),0,IF($F84=Lists!$G$2,('Exp Database'!W84/'Exp with units conversion'!$H84)*'Exp with units conversion'!$G84,'Exp Database'!W84*'Exp with units conversion'!$G84))</f>
        <v>0</v>
      </c>
      <c r="Y84" s="288">
        <f>IF(OR('Exp Database'!X84=Lists!$G$2,'Exp Database'!X84=Lists!$G$3,'Exp Database'!X84=0),0,IF($F84=Lists!$G$2,('Exp Database'!X84/'Exp with units conversion'!$H84)*'Exp with units conversion'!$G84,'Exp Database'!X84*'Exp with units conversion'!$G84))</f>
        <v>0</v>
      </c>
      <c r="Z84" s="288">
        <f>IF(OR('Exp Database'!Y84=Lists!$G$2,'Exp Database'!Y84=Lists!$G$3,'Exp Database'!Y84=0),0,IF($F84=Lists!$G$2,('Exp Database'!Y84/'Exp with units conversion'!$H84)*'Exp with units conversion'!$G84,'Exp Database'!Y84*'Exp with units conversion'!$G84))</f>
        <v>45418.937761439985</v>
      </c>
      <c r="AA84" s="288">
        <f>IF(OR('Exp Database'!Z84=Lists!$G$2,'Exp Database'!Z84=Lists!$G$3,'Exp Database'!Z84=0),0,IF($F84=Lists!$G$2,('Exp Database'!Z84/'Exp with units conversion'!$H84)*'Exp with units conversion'!$G84,'Exp Database'!Z84*'Exp with units conversion'!$G84))</f>
        <v>0</v>
      </c>
      <c r="AB84" s="288">
        <f>IF(OR('Exp Database'!AA84=Lists!$G$2,'Exp Database'!AA84=Lists!$G$3,'Exp Database'!AA84=0),0,IF($F84=Lists!$G$2,('Exp Database'!AA84/'Exp with units conversion'!$H84)*'Exp with units conversion'!$G84,'Exp Database'!AA84*'Exp with units conversion'!$G84))</f>
        <v>0</v>
      </c>
      <c r="AC84" s="288">
        <f>IF(OR('Exp Database'!AB84=Lists!$G$2,'Exp Database'!AB84=Lists!$G$3,'Exp Database'!AB84=0),0,IF($F84=Lists!$G$2,('Exp Database'!AB84/'Exp with units conversion'!$H84)*'Exp with units conversion'!$G84,'Exp Database'!AB84*'Exp with units conversion'!$G84))</f>
        <v>0</v>
      </c>
      <c r="AD84" s="288">
        <f>IF(OR('Exp Database'!AC84=Lists!$G$2,'Exp Database'!AC84=Lists!$G$3,'Exp Database'!AC84=0),0,IF($F84=Lists!$G$2,('Exp Database'!AC84/'Exp with units conversion'!$H84)*'Exp with units conversion'!$G84,'Exp Database'!AC84*'Exp with units conversion'!$G84))</f>
        <v>45418.937761439985</v>
      </c>
      <c r="AE84" s="288">
        <f>IF(OR('Exp Database'!AD84=Lists!$G$2,'Exp Database'!AD84=Lists!$G$3,'Exp Database'!AD84=0),0,IF($F84=Lists!$G$2,('Exp Database'!AD84/'Exp with units conversion'!$H84)*'Exp with units conversion'!$G84,'Exp Database'!AD84*'Exp with units conversion'!$G84))</f>
        <v>45418.937761439985</v>
      </c>
      <c r="AG84">
        <f t="shared" si="6"/>
        <v>1</v>
      </c>
      <c r="AH84" s="288">
        <f t="shared" si="7"/>
        <v>1</v>
      </c>
      <c r="AI84" s="288">
        <f t="shared" si="8"/>
        <v>1</v>
      </c>
      <c r="AJ84" s="288">
        <f t="shared" si="9"/>
        <v>1</v>
      </c>
    </row>
    <row r="85" spans="2:36" ht="30.75" thickBot="1">
      <c r="B85" t="str">
        <f t="shared" si="5"/>
        <v>Georgia2016</v>
      </c>
      <c r="C85" s="229" t="str">
        <f>'Exp Database'!C85</f>
        <v>Georgia</v>
      </c>
      <c r="D85" s="229">
        <f>'Exp Database'!D85</f>
        <v>2016</v>
      </c>
      <c r="E85" s="229" t="str">
        <f>'Exp Database'!E85</f>
        <v>Calendar Year</v>
      </c>
      <c r="F85" s="229" t="str">
        <f>'Exp Database'!F85</f>
        <v>Local Currency</v>
      </c>
      <c r="G85" s="229">
        <f>IF('Exp Database'!G85="Units ( x 1)",1,IF('Exp Database'!G85="Thousands (x 1,000)",1000,IF('Exp Database'!G85="Millions (x 1,000,000)",1000000,)))</f>
        <v>1</v>
      </c>
      <c r="H85" s="230">
        <f>IF('Exp Database'!H85&gt;0,'Exp Database'!H85,'Exp Database'!J85)</f>
        <v>2.3666999999999998</v>
      </c>
      <c r="I85" s="230">
        <f>'Exp Database'!H85</f>
        <v>2.3666999999999998</v>
      </c>
      <c r="J85" s="229">
        <f>'Exp Database'!I85</f>
        <v>0</v>
      </c>
      <c r="K85" s="230">
        <f>'Exp Database'!J85</f>
        <v>2.2693416666666701</v>
      </c>
      <c r="L85" s="302" t="str">
        <f>'Exp Database'!K85</f>
        <v>Post-exposure prophylaxis (PEP)</v>
      </c>
      <c r="M85" s="288">
        <f>'Exp Database'!L85</f>
        <v>3.13</v>
      </c>
      <c r="N85" s="288">
        <f>IF(OR('Exp Database'!M85=Lists!$G$2,'Exp Database'!M85=Lists!$G$3,'Exp Database'!M85=0),0,IF($F85=Lists!$G$2,('Exp Database'!M85/'Exp with units conversion'!$H85)*'Exp with units conversion'!$G85,'Exp Database'!M85*'Exp with units conversion'!$G85))</f>
        <v>0</v>
      </c>
      <c r="O85" s="288">
        <f>IF(OR('Exp Database'!N85=Lists!$G$2,'Exp Database'!N85=Lists!$G$3,'Exp Database'!N85=0),0,IF($F85=Lists!$G$2,('Exp Database'!N85/'Exp with units conversion'!$H85)*'Exp with units conversion'!$G85,'Exp Database'!N85*'Exp with units conversion'!$G85))</f>
        <v>0</v>
      </c>
      <c r="P85" s="288">
        <f>IF(OR('Exp Database'!O85=Lists!$G$2,'Exp Database'!O85=Lists!$G$3,'Exp Database'!O85=0),0,IF($F85=Lists!$G$2,('Exp Database'!O85/'Exp with units conversion'!$H85)*'Exp with units conversion'!$G85,'Exp Database'!O85*'Exp with units conversion'!$G85))</f>
        <v>0</v>
      </c>
      <c r="Q85" s="288">
        <f>IF(OR('Exp Database'!P85=Lists!$G$2,'Exp Database'!P85=Lists!$G$3,'Exp Database'!P85=0),0,IF($F85=Lists!$G$2,('Exp Database'!P85/'Exp with units conversion'!$H85)*'Exp with units conversion'!$G85,'Exp Database'!P85*'Exp with units conversion'!$G85))</f>
        <v>0</v>
      </c>
      <c r="R85" s="288">
        <f>IF(OR('Exp Database'!Q85=Lists!$G$2,'Exp Database'!Q85=Lists!$G$3,'Exp Database'!Q85=0),0,IF($F85=Lists!$G$2,('Exp Database'!Q85/'Exp with units conversion'!$H85)*'Exp with units conversion'!$G85,'Exp Database'!Q85*'Exp with units conversion'!$G85))</f>
        <v>0</v>
      </c>
      <c r="S85" s="288">
        <f>IF(OR('Exp Database'!R85=Lists!$G$2,'Exp Database'!R85=Lists!$G$3,'Exp Database'!R85=0),0,IF($F85=Lists!$G$2,('Exp Database'!R85/'Exp with units conversion'!$H85)*'Exp with units conversion'!$G85,'Exp Database'!R85*'Exp with units conversion'!$G85))</f>
        <v>0</v>
      </c>
      <c r="T85" s="288">
        <f>IF(OR('Exp Database'!S85=Lists!$G$2,'Exp Database'!S85=Lists!$G$3,'Exp Database'!S85=0),0,IF($F85=Lists!$G$2,('Exp Database'!S85/'Exp with units conversion'!$H85)*'Exp with units conversion'!$G85,'Exp Database'!S85*'Exp with units conversion'!$G85))</f>
        <v>0</v>
      </c>
      <c r="U85" s="288">
        <f>IF(OR('Exp Database'!T85=Lists!$G$2,'Exp Database'!T85=Lists!$G$3,'Exp Database'!T85=0),0,IF($F85=Lists!$G$2,('Exp Database'!T85/'Exp with units conversion'!$H85)*'Exp with units conversion'!$G85,'Exp Database'!T85*'Exp with units conversion'!$G85))</f>
        <v>0</v>
      </c>
      <c r="V85" s="288">
        <f>IF(OR('Exp Database'!U85=Lists!$G$2,'Exp Database'!U85=Lists!$G$3,'Exp Database'!U85=0),0,IF($F85=Lists!$G$2,('Exp Database'!U85/'Exp with units conversion'!$H85)*'Exp with units conversion'!$G85,'Exp Database'!U85*'Exp with units conversion'!$G85))</f>
        <v>0</v>
      </c>
      <c r="W85" s="288">
        <f>IF(OR('Exp Database'!V85=Lists!$G$2,'Exp Database'!V85=Lists!$G$3,'Exp Database'!V85=0),0,IF($F85=Lists!$G$2,('Exp Database'!V85/'Exp with units conversion'!$H85)*'Exp with units conversion'!$G85,'Exp Database'!V85*'Exp with units conversion'!$G85))</f>
        <v>0</v>
      </c>
      <c r="X85" s="288">
        <f>IF(OR('Exp Database'!W85=Lists!$G$2,'Exp Database'!W85=Lists!$G$3,'Exp Database'!W85=0),0,IF($F85=Lists!$G$2,('Exp Database'!W85/'Exp with units conversion'!$H85)*'Exp with units conversion'!$G85,'Exp Database'!W85*'Exp with units conversion'!$G85))</f>
        <v>0</v>
      </c>
      <c r="Y85" s="288">
        <f>IF(OR('Exp Database'!X85=Lists!$G$2,'Exp Database'!X85=Lists!$G$3,'Exp Database'!X85=0),0,IF($F85=Lists!$G$2,('Exp Database'!X85/'Exp with units conversion'!$H85)*'Exp with units conversion'!$G85,'Exp Database'!X85*'Exp with units conversion'!$G85))</f>
        <v>0</v>
      </c>
      <c r="Z85" s="288">
        <f>IF(OR('Exp Database'!Y85=Lists!$G$2,'Exp Database'!Y85=Lists!$G$3,'Exp Database'!Y85=0),0,IF($F85=Lists!$G$2,('Exp Database'!Y85/'Exp with units conversion'!$H85)*'Exp with units conversion'!$G85,'Exp Database'!Y85*'Exp with units conversion'!$G85))</f>
        <v>0</v>
      </c>
      <c r="AA85" s="288">
        <f>IF(OR('Exp Database'!Z85=Lists!$G$2,'Exp Database'!Z85=Lists!$G$3,'Exp Database'!Z85=0),0,IF($F85=Lists!$G$2,('Exp Database'!Z85/'Exp with units conversion'!$H85)*'Exp with units conversion'!$G85,'Exp Database'!Z85*'Exp with units conversion'!$G85))</f>
        <v>0</v>
      </c>
      <c r="AB85" s="288">
        <f>IF(OR('Exp Database'!AA85=Lists!$G$2,'Exp Database'!AA85=Lists!$G$3,'Exp Database'!AA85=0),0,IF($F85=Lists!$G$2,('Exp Database'!AA85/'Exp with units conversion'!$H85)*'Exp with units conversion'!$G85,'Exp Database'!AA85*'Exp with units conversion'!$G85))</f>
        <v>0</v>
      </c>
      <c r="AC85" s="288">
        <f>IF(OR('Exp Database'!AB85=Lists!$G$2,'Exp Database'!AB85=Lists!$G$3,'Exp Database'!AB85=0),0,IF($F85=Lists!$G$2,('Exp Database'!AB85/'Exp with units conversion'!$H85)*'Exp with units conversion'!$G85,'Exp Database'!AB85*'Exp with units conversion'!$G85))</f>
        <v>0</v>
      </c>
      <c r="AD85" s="288">
        <f>IF(OR('Exp Database'!AC85=Lists!$G$2,'Exp Database'!AC85=Lists!$G$3,'Exp Database'!AC85=0),0,IF($F85=Lists!$G$2,('Exp Database'!AC85/'Exp with units conversion'!$H85)*'Exp with units conversion'!$G85,'Exp Database'!AC85*'Exp with units conversion'!$G85))</f>
        <v>0</v>
      </c>
      <c r="AE85" s="288">
        <f>IF(OR('Exp Database'!AD85=Lists!$G$2,'Exp Database'!AD85=Lists!$G$3,'Exp Database'!AD85=0),0,IF($F85=Lists!$G$2,('Exp Database'!AD85/'Exp with units conversion'!$H85)*'Exp with units conversion'!$G85,'Exp Database'!AD85*'Exp with units conversion'!$G85))</f>
        <v>0</v>
      </c>
      <c r="AG85">
        <f t="shared" si="6"/>
        <v>1</v>
      </c>
      <c r="AH85" s="288">
        <f t="shared" si="7"/>
        <v>1</v>
      </c>
      <c r="AI85" s="288">
        <f t="shared" si="8"/>
        <v>1</v>
      </c>
      <c r="AJ85" s="288">
        <f t="shared" si="9"/>
        <v>1</v>
      </c>
    </row>
    <row r="86" spans="2:36" ht="15.75" thickBot="1">
      <c r="B86" t="str">
        <f t="shared" si="5"/>
        <v>Georgia2016</v>
      </c>
      <c r="C86" s="229" t="str">
        <f>'Exp Database'!C86</f>
        <v>Georgia</v>
      </c>
      <c r="D86" s="229">
        <f>'Exp Database'!D86</f>
        <v>2016</v>
      </c>
      <c r="E86" s="229" t="str">
        <f>'Exp Database'!E86</f>
        <v>Calendar Year</v>
      </c>
      <c r="F86" s="229" t="str">
        <f>'Exp Database'!F86</f>
        <v>Local Currency</v>
      </c>
      <c r="G86" s="229">
        <f>IF('Exp Database'!G86="Units ( x 1)",1,IF('Exp Database'!G86="Thousands (x 1,000)",1000,IF('Exp Database'!G86="Millions (x 1,000,000)",1000000,)))</f>
        <v>1</v>
      </c>
      <c r="H86" s="230">
        <f>IF('Exp Database'!H86&gt;0,'Exp Database'!H86,'Exp Database'!J86)</f>
        <v>2.3666999999999998</v>
      </c>
      <c r="I86" s="230">
        <f>'Exp Database'!H86</f>
        <v>2.3666999999999998</v>
      </c>
      <c r="J86" s="229">
        <f>'Exp Database'!I86</f>
        <v>0</v>
      </c>
      <c r="K86" s="230">
        <f>'Exp Database'!J86</f>
        <v>2.2693416666666701</v>
      </c>
      <c r="L86" s="302" t="str">
        <f>'Exp Database'!K86</f>
        <v>Workplace</v>
      </c>
      <c r="M86" s="288">
        <f>'Exp Database'!L86</f>
        <v>3.14</v>
      </c>
      <c r="N86" s="288">
        <f>IF(OR('Exp Database'!M86=Lists!$G$2,'Exp Database'!M86=Lists!$G$3,'Exp Database'!M86=0),0,IF($F86=Lists!$G$2,('Exp Database'!M86/'Exp with units conversion'!$H86)*'Exp with units conversion'!$G86,'Exp Database'!M86*'Exp with units conversion'!$G86))</f>
        <v>0</v>
      </c>
      <c r="O86" s="288">
        <f>IF(OR('Exp Database'!N86=Lists!$G$2,'Exp Database'!N86=Lists!$G$3,'Exp Database'!N86=0),0,IF($F86=Lists!$G$2,('Exp Database'!N86/'Exp with units conversion'!$H86)*'Exp with units conversion'!$G86,'Exp Database'!N86*'Exp with units conversion'!$G86))</f>
        <v>0</v>
      </c>
      <c r="P86" s="288">
        <f>IF(OR('Exp Database'!O86=Lists!$G$2,'Exp Database'!O86=Lists!$G$3,'Exp Database'!O86=0),0,IF($F86=Lists!$G$2,('Exp Database'!O86/'Exp with units conversion'!$H86)*'Exp with units conversion'!$G86,'Exp Database'!O86*'Exp with units conversion'!$G86))</f>
        <v>0</v>
      </c>
      <c r="Q86" s="288">
        <f>IF(OR('Exp Database'!P86=Lists!$G$2,'Exp Database'!P86=Lists!$G$3,'Exp Database'!P86=0),0,IF($F86=Lists!$G$2,('Exp Database'!P86/'Exp with units conversion'!$H86)*'Exp with units conversion'!$G86,'Exp Database'!P86*'Exp with units conversion'!$G86))</f>
        <v>0</v>
      </c>
      <c r="R86" s="288">
        <f>IF(OR('Exp Database'!Q86=Lists!$G$2,'Exp Database'!Q86=Lists!$G$3,'Exp Database'!Q86=0),0,IF($F86=Lists!$G$2,('Exp Database'!Q86/'Exp with units conversion'!$H86)*'Exp with units conversion'!$G86,'Exp Database'!Q86*'Exp with units conversion'!$G86))</f>
        <v>0</v>
      </c>
      <c r="S86" s="288">
        <f>IF(OR('Exp Database'!R86=Lists!$G$2,'Exp Database'!R86=Lists!$G$3,'Exp Database'!R86=0),0,IF($F86=Lists!$G$2,('Exp Database'!R86/'Exp with units conversion'!$H86)*'Exp with units conversion'!$G86,'Exp Database'!R86*'Exp with units conversion'!$G86))</f>
        <v>0</v>
      </c>
      <c r="T86" s="288">
        <f>IF(OR('Exp Database'!S86=Lists!$G$2,'Exp Database'!S86=Lists!$G$3,'Exp Database'!S86=0),0,IF($F86=Lists!$G$2,('Exp Database'!S86/'Exp with units conversion'!$H86)*'Exp with units conversion'!$G86,'Exp Database'!S86*'Exp with units conversion'!$G86))</f>
        <v>0</v>
      </c>
      <c r="U86" s="288">
        <f>IF(OR('Exp Database'!T86=Lists!$G$2,'Exp Database'!T86=Lists!$G$3,'Exp Database'!T86=0),0,IF($F86=Lists!$G$2,('Exp Database'!T86/'Exp with units conversion'!$H86)*'Exp with units conversion'!$G86,'Exp Database'!T86*'Exp with units conversion'!$G86))</f>
        <v>0</v>
      </c>
      <c r="V86" s="288">
        <f>IF(OR('Exp Database'!U86=Lists!$G$2,'Exp Database'!U86=Lists!$G$3,'Exp Database'!U86=0),0,IF($F86=Lists!$G$2,('Exp Database'!U86/'Exp with units conversion'!$H86)*'Exp with units conversion'!$G86,'Exp Database'!U86*'Exp with units conversion'!$G86))</f>
        <v>0</v>
      </c>
      <c r="W86" s="288">
        <f>IF(OR('Exp Database'!V86=Lists!$G$2,'Exp Database'!V86=Lists!$G$3,'Exp Database'!V86=0),0,IF($F86=Lists!$G$2,('Exp Database'!V86/'Exp with units conversion'!$H86)*'Exp with units conversion'!$G86,'Exp Database'!V86*'Exp with units conversion'!$G86))</f>
        <v>0</v>
      </c>
      <c r="X86" s="288">
        <f>IF(OR('Exp Database'!W86=Lists!$G$2,'Exp Database'!W86=Lists!$G$3,'Exp Database'!W86=0),0,IF($F86=Lists!$G$2,('Exp Database'!W86/'Exp with units conversion'!$H86)*'Exp with units conversion'!$G86,'Exp Database'!W86*'Exp with units conversion'!$G86))</f>
        <v>0</v>
      </c>
      <c r="Y86" s="288">
        <f>IF(OR('Exp Database'!X86=Lists!$G$2,'Exp Database'!X86=Lists!$G$3,'Exp Database'!X86=0),0,IF($F86=Lists!$G$2,('Exp Database'!X86/'Exp with units conversion'!$H86)*'Exp with units conversion'!$G86,'Exp Database'!X86*'Exp with units conversion'!$G86))</f>
        <v>0</v>
      </c>
      <c r="Z86" s="288">
        <f>IF(OR('Exp Database'!Y86=Lists!$G$2,'Exp Database'!Y86=Lists!$G$3,'Exp Database'!Y86=0),0,IF($F86=Lists!$G$2,('Exp Database'!Y86/'Exp with units conversion'!$H86)*'Exp with units conversion'!$G86,'Exp Database'!Y86*'Exp with units conversion'!$G86))</f>
        <v>0</v>
      </c>
      <c r="AA86" s="288">
        <f>IF(OR('Exp Database'!Z86=Lists!$G$2,'Exp Database'!Z86=Lists!$G$3,'Exp Database'!Z86=0),0,IF($F86=Lists!$G$2,('Exp Database'!Z86/'Exp with units conversion'!$H86)*'Exp with units conversion'!$G86,'Exp Database'!Z86*'Exp with units conversion'!$G86))</f>
        <v>0</v>
      </c>
      <c r="AB86" s="288">
        <f>IF(OR('Exp Database'!AA86=Lists!$G$2,'Exp Database'!AA86=Lists!$G$3,'Exp Database'!AA86=0),0,IF($F86=Lists!$G$2,('Exp Database'!AA86/'Exp with units conversion'!$H86)*'Exp with units conversion'!$G86,'Exp Database'!AA86*'Exp with units conversion'!$G86))</f>
        <v>0</v>
      </c>
      <c r="AC86" s="288">
        <f>IF(OR('Exp Database'!AB86=Lists!$G$2,'Exp Database'!AB86=Lists!$G$3,'Exp Database'!AB86=0),0,IF($F86=Lists!$G$2,('Exp Database'!AB86/'Exp with units conversion'!$H86)*'Exp with units conversion'!$G86,'Exp Database'!AB86*'Exp with units conversion'!$G86))</f>
        <v>0</v>
      </c>
      <c r="AD86" s="288">
        <f>IF(OR('Exp Database'!AC86=Lists!$G$2,'Exp Database'!AC86=Lists!$G$3,'Exp Database'!AC86=0),0,IF($F86=Lists!$G$2,('Exp Database'!AC86/'Exp with units conversion'!$H86)*'Exp with units conversion'!$G86,'Exp Database'!AC86*'Exp with units conversion'!$G86))</f>
        <v>0</v>
      </c>
      <c r="AE86" s="288">
        <f>IF(OR('Exp Database'!AD86=Lists!$G$2,'Exp Database'!AD86=Lists!$G$3,'Exp Database'!AD86=0),0,IF($F86=Lists!$G$2,('Exp Database'!AD86/'Exp with units conversion'!$H86)*'Exp with units conversion'!$G86,'Exp Database'!AD86*'Exp with units conversion'!$G86))</f>
        <v>0</v>
      </c>
      <c r="AG86">
        <f t="shared" si="6"/>
        <v>1</v>
      </c>
      <c r="AH86" s="288">
        <f t="shared" si="7"/>
        <v>1</v>
      </c>
      <c r="AI86" s="288">
        <f t="shared" si="8"/>
        <v>1</v>
      </c>
      <c r="AJ86" s="288">
        <f t="shared" si="9"/>
        <v>1</v>
      </c>
    </row>
    <row r="87" spans="2:36" ht="30.75" thickBot="1">
      <c r="B87" t="str">
        <f t="shared" si="5"/>
        <v>Georgia2016</v>
      </c>
      <c r="C87" s="229" t="str">
        <f>'Exp Database'!C87</f>
        <v>Georgia</v>
      </c>
      <c r="D87" s="229">
        <f>'Exp Database'!D87</f>
        <v>2016</v>
      </c>
      <c r="E87" s="229" t="str">
        <f>'Exp Database'!E87</f>
        <v>Calendar Year</v>
      </c>
      <c r="F87" s="229" t="str">
        <f>'Exp Database'!F87</f>
        <v>Local Currency</v>
      </c>
      <c r="G87" s="229">
        <f>IF('Exp Database'!G87="Units ( x 1)",1,IF('Exp Database'!G87="Thousands (x 1,000)",1000,IF('Exp Database'!G87="Millions (x 1,000,000)",1000000,)))</f>
        <v>1</v>
      </c>
      <c r="H87" s="230">
        <f>IF('Exp Database'!H87&gt;0,'Exp Database'!H87,'Exp Database'!J87)</f>
        <v>2.3666999999999998</v>
      </c>
      <c r="I87" s="230">
        <f>'Exp Database'!H87</f>
        <v>2.3666999999999998</v>
      </c>
      <c r="J87" s="229">
        <f>'Exp Database'!I87</f>
        <v>0</v>
      </c>
      <c r="K87" s="230">
        <f>'Exp Database'!J87</f>
        <v>2.2693416666666701</v>
      </c>
      <c r="L87" s="302" t="str">
        <f>'Exp Database'!K87</f>
        <v>Synergies with health sector</v>
      </c>
      <c r="M87" s="288">
        <f>'Exp Database'!L87</f>
        <v>3.15</v>
      </c>
      <c r="N87" s="288">
        <f>IF(OR('Exp Database'!M87=Lists!$G$2,'Exp Database'!M87=Lists!$G$3,'Exp Database'!M87=0),0,IF($F87=Lists!$G$2,('Exp Database'!M87/'Exp with units conversion'!$H87)*'Exp with units conversion'!$G87,'Exp Database'!M87*'Exp with units conversion'!$G87))</f>
        <v>5574687.9621413788</v>
      </c>
      <c r="O87" s="288">
        <f>IF(OR('Exp Database'!N87=Lists!$G$2,'Exp Database'!N87=Lists!$G$3,'Exp Database'!N87=0),0,IF($F87=Lists!$G$2,('Exp Database'!N87/'Exp with units conversion'!$H87)*'Exp with units conversion'!$G87,'Exp Database'!N87*'Exp with units conversion'!$G87))</f>
        <v>0</v>
      </c>
      <c r="P87" s="288">
        <f>IF(OR('Exp Database'!O87=Lists!$G$2,'Exp Database'!O87=Lists!$G$3,'Exp Database'!O87=0),0,IF($F87=Lists!$G$2,('Exp Database'!O87/'Exp with units conversion'!$H87)*'Exp with units conversion'!$G87,'Exp Database'!O87*'Exp with units conversion'!$G87))</f>
        <v>0</v>
      </c>
      <c r="Q87" s="288">
        <f>IF(OR('Exp Database'!P87=Lists!$G$2,'Exp Database'!P87=Lists!$G$3,'Exp Database'!P87=0),0,IF($F87=Lists!$G$2,('Exp Database'!P87/'Exp with units conversion'!$H87)*'Exp with units conversion'!$G87,'Exp Database'!P87*'Exp with units conversion'!$G87))</f>
        <v>0</v>
      </c>
      <c r="R87" s="288">
        <f>IF(OR('Exp Database'!Q87=Lists!$G$2,'Exp Database'!Q87=Lists!$G$3,'Exp Database'!Q87=0),0,IF($F87=Lists!$G$2,('Exp Database'!Q87/'Exp with units conversion'!$H87)*'Exp with units conversion'!$G87,'Exp Database'!Q87*'Exp with units conversion'!$G87))</f>
        <v>5574687.9621413788</v>
      </c>
      <c r="S87" s="288">
        <f>IF(OR('Exp Database'!R87=Lists!$G$2,'Exp Database'!R87=Lists!$G$3,'Exp Database'!R87=0),0,IF($F87=Lists!$G$2,('Exp Database'!R87/'Exp with units conversion'!$H87)*'Exp with units conversion'!$G87,'Exp Database'!R87*'Exp with units conversion'!$G87))</f>
        <v>0</v>
      </c>
      <c r="T87" s="288">
        <f>IF(OR('Exp Database'!S87=Lists!$G$2,'Exp Database'!S87=Lists!$G$3,'Exp Database'!S87=0),0,IF($F87=Lists!$G$2,('Exp Database'!S87/'Exp with units conversion'!$H87)*'Exp with units conversion'!$G87,'Exp Database'!S87*'Exp with units conversion'!$G87))</f>
        <v>0</v>
      </c>
      <c r="U87" s="288">
        <f>IF(OR('Exp Database'!T87=Lists!$G$2,'Exp Database'!T87=Lists!$G$3,'Exp Database'!T87=0),0,IF($F87=Lists!$G$2,('Exp Database'!T87/'Exp with units conversion'!$H87)*'Exp with units conversion'!$G87,'Exp Database'!T87*'Exp with units conversion'!$G87))</f>
        <v>0</v>
      </c>
      <c r="V87" s="288">
        <f>IF(OR('Exp Database'!U87=Lists!$G$2,'Exp Database'!U87=Lists!$G$3,'Exp Database'!U87=0),0,IF($F87=Lists!$G$2,('Exp Database'!U87/'Exp with units conversion'!$H87)*'Exp with units conversion'!$G87,'Exp Database'!U87*'Exp with units conversion'!$G87))</f>
        <v>0</v>
      </c>
      <c r="W87" s="288">
        <f>IF(OR('Exp Database'!V87=Lists!$G$2,'Exp Database'!V87=Lists!$G$3,'Exp Database'!V87=0),0,IF($F87=Lists!$G$2,('Exp Database'!V87/'Exp with units conversion'!$H87)*'Exp with units conversion'!$G87,'Exp Database'!V87*'Exp with units conversion'!$G87))</f>
        <v>0</v>
      </c>
      <c r="X87" s="288">
        <f>IF(OR('Exp Database'!W87=Lists!$G$2,'Exp Database'!W87=Lists!$G$3,'Exp Database'!W87=0),0,IF($F87=Lists!$G$2,('Exp Database'!W87/'Exp with units conversion'!$H87)*'Exp with units conversion'!$G87,'Exp Database'!W87*'Exp with units conversion'!$G87))</f>
        <v>0</v>
      </c>
      <c r="Y87" s="288">
        <f>IF(OR('Exp Database'!X87=Lists!$G$2,'Exp Database'!X87=Lists!$G$3,'Exp Database'!X87=0),0,IF($F87=Lists!$G$2,('Exp Database'!X87/'Exp with units conversion'!$H87)*'Exp with units conversion'!$G87,'Exp Database'!X87*'Exp with units conversion'!$G87))</f>
        <v>0</v>
      </c>
      <c r="Z87" s="288">
        <f>IF(OR('Exp Database'!Y87=Lists!$G$2,'Exp Database'!Y87=Lists!$G$3,'Exp Database'!Y87=0),0,IF($F87=Lists!$G$2,('Exp Database'!Y87/'Exp with units conversion'!$H87)*'Exp with units conversion'!$G87,'Exp Database'!Y87*'Exp with units conversion'!$G87))</f>
        <v>0</v>
      </c>
      <c r="AA87" s="288">
        <f>IF(OR('Exp Database'!Z87=Lists!$G$2,'Exp Database'!Z87=Lists!$G$3,'Exp Database'!Z87=0),0,IF($F87=Lists!$G$2,('Exp Database'!Z87/'Exp with units conversion'!$H87)*'Exp with units conversion'!$G87,'Exp Database'!Z87*'Exp with units conversion'!$G87))</f>
        <v>0</v>
      </c>
      <c r="AB87" s="288">
        <f>IF(OR('Exp Database'!AA87=Lists!$G$2,'Exp Database'!AA87=Lists!$G$3,'Exp Database'!AA87=0),0,IF($F87=Lists!$G$2,('Exp Database'!AA87/'Exp with units conversion'!$H87)*'Exp with units conversion'!$G87,'Exp Database'!AA87*'Exp with units conversion'!$G87))</f>
        <v>0</v>
      </c>
      <c r="AC87" s="288">
        <f>IF(OR('Exp Database'!AB87=Lists!$G$2,'Exp Database'!AB87=Lists!$G$3,'Exp Database'!AB87=0),0,IF($F87=Lists!$G$2,('Exp Database'!AB87/'Exp with units conversion'!$H87)*'Exp with units conversion'!$G87,'Exp Database'!AB87*'Exp with units conversion'!$G87))</f>
        <v>0</v>
      </c>
      <c r="AD87" s="288">
        <f>IF(OR('Exp Database'!AC87=Lists!$G$2,'Exp Database'!AC87=Lists!$G$3,'Exp Database'!AC87=0),0,IF($F87=Lists!$G$2,('Exp Database'!AC87/'Exp with units conversion'!$H87)*'Exp with units conversion'!$G87,'Exp Database'!AC87*'Exp with units conversion'!$G87))</f>
        <v>0</v>
      </c>
      <c r="AE87" s="288">
        <f>IF(OR('Exp Database'!AD87=Lists!$G$2,'Exp Database'!AD87=Lists!$G$3,'Exp Database'!AD87=0),0,IF($F87=Lists!$G$2,('Exp Database'!AD87/'Exp with units conversion'!$H87)*'Exp with units conversion'!$G87,'Exp Database'!AD87*'Exp with units conversion'!$G87))</f>
        <v>5574687.9621413788</v>
      </c>
      <c r="AG87">
        <f t="shared" si="6"/>
        <v>1</v>
      </c>
      <c r="AH87" s="288">
        <f t="shared" si="7"/>
        <v>1</v>
      </c>
      <c r="AI87" s="288">
        <f t="shared" si="8"/>
        <v>1</v>
      </c>
      <c r="AJ87" s="288">
        <f t="shared" si="9"/>
        <v>1</v>
      </c>
    </row>
    <row r="88" spans="2:36" ht="15.75" thickBot="1">
      <c r="B88" t="str">
        <f t="shared" si="5"/>
        <v>Georgia2016</v>
      </c>
      <c r="C88" s="229" t="str">
        <f>'Exp Database'!C88</f>
        <v>Georgia</v>
      </c>
      <c r="D88" s="229">
        <f>'Exp Database'!D88</f>
        <v>2016</v>
      </c>
      <c r="E88" s="229" t="str">
        <f>'Exp Database'!E88</f>
        <v>Calendar Year</v>
      </c>
      <c r="F88" s="229" t="str">
        <f>'Exp Database'!F88</f>
        <v>Local Currency</v>
      </c>
      <c r="G88" s="229">
        <f>IF('Exp Database'!G88="Units ( x 1)",1,IF('Exp Database'!G88="Thousands (x 1,000)",1000,IF('Exp Database'!G88="Millions (x 1,000,000)",1000000,)))</f>
        <v>1</v>
      </c>
      <c r="H88" s="230">
        <f>IF('Exp Database'!H88&gt;0,'Exp Database'!H88,'Exp Database'!J88)</f>
        <v>2.3666999999999998</v>
      </c>
      <c r="I88" s="230">
        <f>'Exp Database'!H88</f>
        <v>2.3666999999999998</v>
      </c>
      <c r="J88" s="229">
        <f>'Exp Database'!I88</f>
        <v>0</v>
      </c>
      <c r="K88" s="230">
        <f>'Exp Database'!J88</f>
        <v>2.2693416666666701</v>
      </c>
      <c r="L88" s="302">
        <f>'Exp Database'!K88</f>
        <v>0</v>
      </c>
      <c r="M88" s="288">
        <f>'Exp Database'!L88</f>
        <v>0</v>
      </c>
      <c r="N88" s="288">
        <f>IF(OR('Exp Database'!M88=Lists!$G$2,'Exp Database'!M88=Lists!$G$3,'Exp Database'!M88=0),0,IF($F88=Lists!$G$2,('Exp Database'!M88/'Exp with units conversion'!$H88)*'Exp with units conversion'!$G88,'Exp Database'!M88*'Exp with units conversion'!$G88))</f>
        <v>0</v>
      </c>
      <c r="O88" s="288">
        <f>IF(OR('Exp Database'!N88=Lists!$G$2,'Exp Database'!N88=Lists!$G$3,'Exp Database'!N88=0),0,IF($F88=Lists!$G$2,('Exp Database'!N88/'Exp with units conversion'!$H88)*'Exp with units conversion'!$G88,'Exp Database'!N88*'Exp with units conversion'!$G88))</f>
        <v>0</v>
      </c>
      <c r="P88" s="288">
        <f>IF(OR('Exp Database'!O88=Lists!$G$2,'Exp Database'!O88=Lists!$G$3,'Exp Database'!O88=0),0,IF($F88=Lists!$G$2,('Exp Database'!O88/'Exp with units conversion'!$H88)*'Exp with units conversion'!$G88,'Exp Database'!O88*'Exp with units conversion'!$G88))</f>
        <v>0</v>
      </c>
      <c r="Q88" s="288">
        <f>IF(OR('Exp Database'!P88=Lists!$G$2,'Exp Database'!P88=Lists!$G$3,'Exp Database'!P88=0),0,IF($F88=Lists!$G$2,('Exp Database'!P88/'Exp with units conversion'!$H88)*'Exp with units conversion'!$G88,'Exp Database'!P88*'Exp with units conversion'!$G88))</f>
        <v>0</v>
      </c>
      <c r="R88" s="288">
        <f>IF(OR('Exp Database'!Q88=Lists!$G$2,'Exp Database'!Q88=Lists!$G$3,'Exp Database'!Q88=0),0,IF($F88=Lists!$G$2,('Exp Database'!Q88/'Exp with units conversion'!$H88)*'Exp with units conversion'!$G88,'Exp Database'!Q88*'Exp with units conversion'!$G88))</f>
        <v>0</v>
      </c>
      <c r="S88" s="288">
        <f>IF(OR('Exp Database'!R88=Lists!$G$2,'Exp Database'!R88=Lists!$G$3,'Exp Database'!R88=0),0,IF($F88=Lists!$G$2,('Exp Database'!R88/'Exp with units conversion'!$H88)*'Exp with units conversion'!$G88,'Exp Database'!R88*'Exp with units conversion'!$G88))</f>
        <v>0</v>
      </c>
      <c r="T88" s="288">
        <f>IF(OR('Exp Database'!S88=Lists!$G$2,'Exp Database'!S88=Lists!$G$3,'Exp Database'!S88=0),0,IF($F88=Lists!$G$2,('Exp Database'!S88/'Exp with units conversion'!$H88)*'Exp with units conversion'!$G88,'Exp Database'!S88*'Exp with units conversion'!$G88))</f>
        <v>0</v>
      </c>
      <c r="U88" s="288">
        <f>IF(OR('Exp Database'!T88=Lists!$G$2,'Exp Database'!T88=Lists!$G$3,'Exp Database'!T88=0),0,IF($F88=Lists!$G$2,('Exp Database'!T88/'Exp with units conversion'!$H88)*'Exp with units conversion'!$G88,'Exp Database'!T88*'Exp with units conversion'!$G88))</f>
        <v>0</v>
      </c>
      <c r="V88" s="288">
        <f>IF(OR('Exp Database'!U88=Lists!$G$2,'Exp Database'!U88=Lists!$G$3,'Exp Database'!U88=0),0,IF($F88=Lists!$G$2,('Exp Database'!U88/'Exp with units conversion'!$H88)*'Exp with units conversion'!$G88,'Exp Database'!U88*'Exp with units conversion'!$G88))</f>
        <v>0</v>
      </c>
      <c r="W88" s="288">
        <f>IF(OR('Exp Database'!V88=Lists!$G$2,'Exp Database'!V88=Lists!$G$3,'Exp Database'!V88=0),0,IF($F88=Lists!$G$2,('Exp Database'!V88/'Exp with units conversion'!$H88)*'Exp with units conversion'!$G88,'Exp Database'!V88*'Exp with units conversion'!$G88))</f>
        <v>0</v>
      </c>
      <c r="X88" s="288">
        <f>IF(OR('Exp Database'!W88=Lists!$G$2,'Exp Database'!W88=Lists!$G$3,'Exp Database'!W88=0),0,IF($F88=Lists!$G$2,('Exp Database'!W88/'Exp with units conversion'!$H88)*'Exp with units conversion'!$G88,'Exp Database'!W88*'Exp with units conversion'!$G88))</f>
        <v>0</v>
      </c>
      <c r="Y88" s="288">
        <f>IF(OR('Exp Database'!X88=Lists!$G$2,'Exp Database'!X88=Lists!$G$3,'Exp Database'!X88=0),0,IF($F88=Lists!$G$2,('Exp Database'!X88/'Exp with units conversion'!$H88)*'Exp with units conversion'!$G88,'Exp Database'!X88*'Exp with units conversion'!$G88))</f>
        <v>0</v>
      </c>
      <c r="Z88" s="288">
        <f>IF(OR('Exp Database'!Y88=Lists!$G$2,'Exp Database'!Y88=Lists!$G$3,'Exp Database'!Y88=0),0,IF($F88=Lists!$G$2,('Exp Database'!Y88/'Exp with units conversion'!$H88)*'Exp with units conversion'!$G88,'Exp Database'!Y88*'Exp with units conversion'!$G88))</f>
        <v>0</v>
      </c>
      <c r="AA88" s="288">
        <f>IF(OR('Exp Database'!Z88=Lists!$G$2,'Exp Database'!Z88=Lists!$G$3,'Exp Database'!Z88=0),0,IF($F88=Lists!$G$2,('Exp Database'!Z88/'Exp with units conversion'!$H88)*'Exp with units conversion'!$G88,'Exp Database'!Z88*'Exp with units conversion'!$G88))</f>
        <v>0</v>
      </c>
      <c r="AB88" s="288">
        <f>IF(OR('Exp Database'!AA88=Lists!$G$2,'Exp Database'!AA88=Lists!$G$3,'Exp Database'!AA88=0),0,IF($F88=Lists!$G$2,('Exp Database'!AA88/'Exp with units conversion'!$H88)*'Exp with units conversion'!$G88,'Exp Database'!AA88*'Exp with units conversion'!$G88))</f>
        <v>0</v>
      </c>
      <c r="AC88" s="288">
        <f>IF(OR('Exp Database'!AB88=Lists!$G$2,'Exp Database'!AB88=Lists!$G$3,'Exp Database'!AB88=0),0,IF($F88=Lists!$G$2,('Exp Database'!AB88/'Exp with units conversion'!$H88)*'Exp with units conversion'!$G88,'Exp Database'!AB88*'Exp with units conversion'!$G88))</f>
        <v>0</v>
      </c>
      <c r="AD88" s="288">
        <f>IF(OR('Exp Database'!AC88=Lists!$G$2,'Exp Database'!AC88=Lists!$G$3,'Exp Database'!AC88=0),0,IF($F88=Lists!$G$2,('Exp Database'!AC88/'Exp with units conversion'!$H88)*'Exp with units conversion'!$G88,'Exp Database'!AC88*'Exp with units conversion'!$G88))</f>
        <v>0</v>
      </c>
      <c r="AE88" s="288">
        <f>IF(OR('Exp Database'!AD88=Lists!$G$2,'Exp Database'!AD88=Lists!$G$3,'Exp Database'!AD88=0),0,IF($F88=Lists!$G$2,('Exp Database'!AD88/'Exp with units conversion'!$H88)*'Exp with units conversion'!$G88,'Exp Database'!AD88*'Exp with units conversion'!$G88))</f>
        <v>0</v>
      </c>
      <c r="AG88">
        <f t="shared" si="6"/>
        <v>1</v>
      </c>
      <c r="AH88" s="288">
        <f t="shared" si="7"/>
        <v>1</v>
      </c>
      <c r="AI88" s="288">
        <f t="shared" si="8"/>
        <v>1</v>
      </c>
      <c r="AJ88" s="288">
        <f t="shared" si="9"/>
        <v>1</v>
      </c>
    </row>
    <row r="89" spans="2:36" ht="30.75" thickBot="1">
      <c r="B89" t="str">
        <f t="shared" si="5"/>
        <v>Georgia2016</v>
      </c>
      <c r="C89" s="229" t="str">
        <f>'Exp Database'!C89</f>
        <v>Georgia</v>
      </c>
      <c r="D89" s="229">
        <f>'Exp Database'!D89</f>
        <v>2016</v>
      </c>
      <c r="E89" s="229" t="str">
        <f>'Exp Database'!E89</f>
        <v>Calendar Year</v>
      </c>
      <c r="F89" s="229" t="str">
        <f>'Exp Database'!F89</f>
        <v>Local Currency</v>
      </c>
      <c r="G89" s="229">
        <f>IF('Exp Database'!G89="Units ( x 1)",1,IF('Exp Database'!G89="Thousands (x 1,000)",1000,IF('Exp Database'!G89="Millions (x 1,000,000)",1000000,)))</f>
        <v>1</v>
      </c>
      <c r="H89" s="230">
        <f>IF('Exp Database'!H89&gt;0,'Exp Database'!H89,'Exp Database'!J89)</f>
        <v>2.3666999999999998</v>
      </c>
      <c r="I89" s="230">
        <f>'Exp Database'!H89</f>
        <v>2.3666999999999998</v>
      </c>
      <c r="J89" s="229">
        <f>'Exp Database'!I89</f>
        <v>0</v>
      </c>
      <c r="K89" s="230">
        <f>'Exp Database'!J89</f>
        <v>2.2693416666666701</v>
      </c>
      <c r="L89" s="302" t="str">
        <f>'Exp Database'!K89</f>
        <v>Gender programmes</v>
      </c>
      <c r="M89" s="288">
        <f>'Exp Database'!L89</f>
        <v>4</v>
      </c>
      <c r="N89" s="288">
        <f>IF(OR('Exp Database'!M89=Lists!$G$2,'Exp Database'!M89=Lists!$G$3,'Exp Database'!M89=0),0,IF($F89=Lists!$G$2,('Exp Database'!M89/'Exp with units conversion'!$H89)*'Exp with units conversion'!$G89,'Exp Database'!M89*'Exp with units conversion'!$G89))</f>
        <v>279291.8409599865</v>
      </c>
      <c r="O89" s="288">
        <f>IF(OR('Exp Database'!N89=Lists!$G$2,'Exp Database'!N89=Lists!$G$3,'Exp Database'!N89=0),0,IF($F89=Lists!$G$2,('Exp Database'!N89/'Exp with units conversion'!$H89)*'Exp with units conversion'!$G89,'Exp Database'!N89*'Exp with units conversion'!$G89))</f>
        <v>0</v>
      </c>
      <c r="P89" s="288">
        <f>IF(OR('Exp Database'!O89=Lists!$G$2,'Exp Database'!O89=Lists!$G$3,'Exp Database'!O89=0),0,IF($F89=Lists!$G$2,('Exp Database'!O89/'Exp with units conversion'!$H89)*'Exp with units conversion'!$G89,'Exp Database'!O89*'Exp with units conversion'!$G89))</f>
        <v>0</v>
      </c>
      <c r="Q89" s="288">
        <f>IF(OR('Exp Database'!P89=Lists!$G$2,'Exp Database'!P89=Lists!$G$3,'Exp Database'!P89=0),0,IF($F89=Lists!$G$2,('Exp Database'!P89/'Exp with units conversion'!$H89)*'Exp with units conversion'!$G89,'Exp Database'!P89*'Exp with units conversion'!$G89))</f>
        <v>0</v>
      </c>
      <c r="R89" s="288">
        <f>IF(OR('Exp Database'!Q89=Lists!$G$2,'Exp Database'!Q89=Lists!$G$3,'Exp Database'!Q89=0),0,IF($F89=Lists!$G$2,('Exp Database'!Q89/'Exp with units conversion'!$H89)*'Exp with units conversion'!$G89,'Exp Database'!Q89*'Exp with units conversion'!$G89))</f>
        <v>279291.8409599865</v>
      </c>
      <c r="S89" s="288">
        <f>IF(OR('Exp Database'!R89=Lists!$G$2,'Exp Database'!R89=Lists!$G$3,'Exp Database'!R89=0),0,IF($F89=Lists!$G$2,('Exp Database'!R89/'Exp with units conversion'!$H89)*'Exp with units conversion'!$G89,'Exp Database'!R89*'Exp with units conversion'!$G89))</f>
        <v>0</v>
      </c>
      <c r="T89" s="288">
        <f>IF(OR('Exp Database'!S89=Lists!$G$2,'Exp Database'!S89=Lists!$G$3,'Exp Database'!S89=0),0,IF($F89=Lists!$G$2,('Exp Database'!S89/'Exp with units conversion'!$H89)*'Exp with units conversion'!$G89,'Exp Database'!S89*'Exp with units conversion'!$G89))</f>
        <v>0</v>
      </c>
      <c r="U89" s="288">
        <f>IF(OR('Exp Database'!T89=Lists!$G$2,'Exp Database'!T89=Lists!$G$3,'Exp Database'!T89=0),0,IF($F89=Lists!$G$2,('Exp Database'!T89/'Exp with units conversion'!$H89)*'Exp with units conversion'!$G89,'Exp Database'!T89*'Exp with units conversion'!$G89))</f>
        <v>0</v>
      </c>
      <c r="V89" s="288">
        <f>IF(OR('Exp Database'!U89=Lists!$G$2,'Exp Database'!U89=Lists!$G$3,'Exp Database'!U89=0),0,IF($F89=Lists!$G$2,('Exp Database'!U89/'Exp with units conversion'!$H89)*'Exp with units conversion'!$G89,'Exp Database'!U89*'Exp with units conversion'!$G89))</f>
        <v>0</v>
      </c>
      <c r="W89" s="288">
        <f>IF(OR('Exp Database'!V89=Lists!$G$2,'Exp Database'!V89=Lists!$G$3,'Exp Database'!V89=0),0,IF($F89=Lists!$G$2,('Exp Database'!V89/'Exp with units conversion'!$H89)*'Exp with units conversion'!$G89,'Exp Database'!V89*'Exp with units conversion'!$G89))</f>
        <v>0</v>
      </c>
      <c r="X89" s="288">
        <f>IF(OR('Exp Database'!W89=Lists!$G$2,'Exp Database'!W89=Lists!$G$3,'Exp Database'!W89=0),0,IF($F89=Lists!$G$2,('Exp Database'!W89/'Exp with units conversion'!$H89)*'Exp with units conversion'!$G89,'Exp Database'!W89*'Exp with units conversion'!$G89))</f>
        <v>0</v>
      </c>
      <c r="Y89" s="288">
        <f>IF(OR('Exp Database'!X89=Lists!$G$2,'Exp Database'!X89=Lists!$G$3,'Exp Database'!X89=0),0,IF($F89=Lists!$G$2,('Exp Database'!X89/'Exp with units conversion'!$H89)*'Exp with units conversion'!$G89,'Exp Database'!X89*'Exp with units conversion'!$G89))</f>
        <v>0</v>
      </c>
      <c r="Z89" s="288">
        <f>IF(OR('Exp Database'!Y89=Lists!$G$2,'Exp Database'!Y89=Lists!$G$3,'Exp Database'!Y89=0),0,IF($F89=Lists!$G$2,('Exp Database'!Y89/'Exp with units conversion'!$H89)*'Exp with units conversion'!$G89,'Exp Database'!Y89*'Exp with units conversion'!$G89))</f>
        <v>0</v>
      </c>
      <c r="AA89" s="288">
        <f>IF(OR('Exp Database'!Z89=Lists!$G$2,'Exp Database'!Z89=Lists!$G$3,'Exp Database'!Z89=0),0,IF($F89=Lists!$G$2,('Exp Database'!Z89/'Exp with units conversion'!$H89)*'Exp with units conversion'!$G89,'Exp Database'!Z89*'Exp with units conversion'!$G89))</f>
        <v>0</v>
      </c>
      <c r="AB89" s="288">
        <f>IF(OR('Exp Database'!AA89=Lists!$G$2,'Exp Database'!AA89=Lists!$G$3,'Exp Database'!AA89=0),0,IF($F89=Lists!$G$2,('Exp Database'!AA89/'Exp with units conversion'!$H89)*'Exp with units conversion'!$G89,'Exp Database'!AA89*'Exp with units conversion'!$G89))</f>
        <v>0</v>
      </c>
      <c r="AC89" s="288">
        <f>IF(OR('Exp Database'!AB89=Lists!$G$2,'Exp Database'!AB89=Lists!$G$3,'Exp Database'!AB89=0),0,IF($F89=Lists!$G$2,('Exp Database'!AB89/'Exp with units conversion'!$H89)*'Exp with units conversion'!$G89,'Exp Database'!AB89*'Exp with units conversion'!$G89))</f>
        <v>0</v>
      </c>
      <c r="AD89" s="288">
        <f>IF(OR('Exp Database'!AC89=Lists!$G$2,'Exp Database'!AC89=Lists!$G$3,'Exp Database'!AC89=0),0,IF($F89=Lists!$G$2,('Exp Database'!AC89/'Exp with units conversion'!$H89)*'Exp with units conversion'!$G89,'Exp Database'!AC89*'Exp with units conversion'!$G89))</f>
        <v>0</v>
      </c>
      <c r="AE89" s="288">
        <f>IF(OR('Exp Database'!AD89=Lists!$G$2,'Exp Database'!AD89=Lists!$G$3,'Exp Database'!AD89=0),0,IF($F89=Lists!$G$2,('Exp Database'!AD89/'Exp with units conversion'!$H89)*'Exp with units conversion'!$G89,'Exp Database'!AD89*'Exp with units conversion'!$G89))</f>
        <v>279291.8409599865</v>
      </c>
      <c r="AG89">
        <f t="shared" si="6"/>
        <v>1</v>
      </c>
      <c r="AH89" s="288">
        <f t="shared" si="7"/>
        <v>1</v>
      </c>
      <c r="AI89" s="288">
        <f t="shared" si="8"/>
        <v>1</v>
      </c>
      <c r="AJ89" s="288">
        <f t="shared" si="9"/>
        <v>1</v>
      </c>
    </row>
    <row r="90" spans="2:36" ht="15.75" thickBot="1">
      <c r="B90" t="str">
        <f t="shared" si="5"/>
        <v>Georgia2016</v>
      </c>
      <c r="C90" s="229" t="str">
        <f>'Exp Database'!C90</f>
        <v>Georgia</v>
      </c>
      <c r="D90" s="229">
        <f>'Exp Database'!D90</f>
        <v>2016</v>
      </c>
      <c r="E90" s="229" t="str">
        <f>'Exp Database'!E90</f>
        <v>Calendar Year</v>
      </c>
      <c r="F90" s="229" t="str">
        <f>'Exp Database'!F90</f>
        <v>Local Currency</v>
      </c>
      <c r="G90" s="229">
        <f>IF('Exp Database'!G90="Units ( x 1)",1,IF('Exp Database'!G90="Thousands (x 1,000)",1000,IF('Exp Database'!G90="Millions (x 1,000,000)",1000000,)))</f>
        <v>1</v>
      </c>
      <c r="H90" s="230">
        <f>IF('Exp Database'!H90&gt;0,'Exp Database'!H90,'Exp Database'!J90)</f>
        <v>2.3666999999999998</v>
      </c>
      <c r="I90" s="230">
        <f>'Exp Database'!H90</f>
        <v>2.3666999999999998</v>
      </c>
      <c r="J90" s="229">
        <f>'Exp Database'!I90</f>
        <v>0</v>
      </c>
      <c r="K90" s="230">
        <f>'Exp Database'!J90</f>
        <v>2.2693416666666701</v>
      </c>
      <c r="L90" s="302">
        <f>'Exp Database'!K90</f>
        <v>0</v>
      </c>
      <c r="M90" s="288">
        <f>'Exp Database'!L90</f>
        <v>0</v>
      </c>
      <c r="N90" s="288">
        <f>IF(OR('Exp Database'!M90=Lists!$G$2,'Exp Database'!M90=Lists!$G$3,'Exp Database'!M90=0),0,IF($F90=Lists!$G$2,('Exp Database'!M90/'Exp with units conversion'!$H90)*'Exp with units conversion'!$G90,'Exp Database'!M90*'Exp with units conversion'!$G90))</f>
        <v>0</v>
      </c>
      <c r="O90" s="288">
        <f>IF(OR('Exp Database'!N90=Lists!$G$2,'Exp Database'!N90=Lists!$G$3,'Exp Database'!N90=0),0,IF($F90=Lists!$G$2,('Exp Database'!N90/'Exp with units conversion'!$H90)*'Exp with units conversion'!$G90,'Exp Database'!N90*'Exp with units conversion'!$G90))</f>
        <v>0</v>
      </c>
      <c r="P90" s="288">
        <f>IF(OR('Exp Database'!O90=Lists!$G$2,'Exp Database'!O90=Lists!$G$3,'Exp Database'!O90=0),0,IF($F90=Lists!$G$2,('Exp Database'!O90/'Exp with units conversion'!$H90)*'Exp with units conversion'!$G90,'Exp Database'!O90*'Exp with units conversion'!$G90))</f>
        <v>0</v>
      </c>
      <c r="Q90" s="288">
        <f>IF(OR('Exp Database'!P90=Lists!$G$2,'Exp Database'!P90=Lists!$G$3,'Exp Database'!P90=0),0,IF($F90=Lists!$G$2,('Exp Database'!P90/'Exp with units conversion'!$H90)*'Exp with units conversion'!$G90,'Exp Database'!P90*'Exp with units conversion'!$G90))</f>
        <v>0</v>
      </c>
      <c r="R90" s="288">
        <f>IF(OR('Exp Database'!Q90=Lists!$G$2,'Exp Database'!Q90=Lists!$G$3,'Exp Database'!Q90=0),0,IF($F90=Lists!$G$2,('Exp Database'!Q90/'Exp with units conversion'!$H90)*'Exp with units conversion'!$G90,'Exp Database'!Q90*'Exp with units conversion'!$G90))</f>
        <v>0</v>
      </c>
      <c r="S90" s="288">
        <f>IF(OR('Exp Database'!R90=Lists!$G$2,'Exp Database'!R90=Lists!$G$3,'Exp Database'!R90=0),0,IF($F90=Lists!$G$2,('Exp Database'!R90/'Exp with units conversion'!$H90)*'Exp with units conversion'!$G90,'Exp Database'!R90*'Exp with units conversion'!$G90))</f>
        <v>0</v>
      </c>
      <c r="T90" s="288">
        <f>IF(OR('Exp Database'!S90=Lists!$G$2,'Exp Database'!S90=Lists!$G$3,'Exp Database'!S90=0),0,IF($F90=Lists!$G$2,('Exp Database'!S90/'Exp with units conversion'!$H90)*'Exp with units conversion'!$G90,'Exp Database'!S90*'Exp with units conversion'!$G90))</f>
        <v>0</v>
      </c>
      <c r="U90" s="288">
        <f>IF(OR('Exp Database'!T90=Lists!$G$2,'Exp Database'!T90=Lists!$G$3,'Exp Database'!T90=0),0,IF($F90=Lists!$G$2,('Exp Database'!T90/'Exp with units conversion'!$H90)*'Exp with units conversion'!$G90,'Exp Database'!T90*'Exp with units conversion'!$G90))</f>
        <v>0</v>
      </c>
      <c r="V90" s="288">
        <f>IF(OR('Exp Database'!U90=Lists!$G$2,'Exp Database'!U90=Lists!$G$3,'Exp Database'!U90=0),0,IF($F90=Lists!$G$2,('Exp Database'!U90/'Exp with units conversion'!$H90)*'Exp with units conversion'!$G90,'Exp Database'!U90*'Exp with units conversion'!$G90))</f>
        <v>0</v>
      </c>
      <c r="W90" s="288">
        <f>IF(OR('Exp Database'!V90=Lists!$G$2,'Exp Database'!V90=Lists!$G$3,'Exp Database'!V90=0),0,IF($F90=Lists!$G$2,('Exp Database'!V90/'Exp with units conversion'!$H90)*'Exp with units conversion'!$G90,'Exp Database'!V90*'Exp with units conversion'!$G90))</f>
        <v>0</v>
      </c>
      <c r="X90" s="288">
        <f>IF(OR('Exp Database'!W90=Lists!$G$2,'Exp Database'!W90=Lists!$G$3,'Exp Database'!W90=0),0,IF($F90=Lists!$G$2,('Exp Database'!W90/'Exp with units conversion'!$H90)*'Exp with units conversion'!$G90,'Exp Database'!W90*'Exp with units conversion'!$G90))</f>
        <v>0</v>
      </c>
      <c r="Y90" s="288">
        <f>IF(OR('Exp Database'!X90=Lists!$G$2,'Exp Database'!X90=Lists!$G$3,'Exp Database'!X90=0),0,IF($F90=Lists!$G$2,('Exp Database'!X90/'Exp with units conversion'!$H90)*'Exp with units conversion'!$G90,'Exp Database'!X90*'Exp with units conversion'!$G90))</f>
        <v>0</v>
      </c>
      <c r="Z90" s="288">
        <f>IF(OR('Exp Database'!Y90=Lists!$G$2,'Exp Database'!Y90=Lists!$G$3,'Exp Database'!Y90=0),0,IF($F90=Lists!$G$2,('Exp Database'!Y90/'Exp with units conversion'!$H90)*'Exp with units conversion'!$G90,'Exp Database'!Y90*'Exp with units conversion'!$G90))</f>
        <v>0</v>
      </c>
      <c r="AA90" s="288">
        <f>IF(OR('Exp Database'!Z90=Lists!$G$2,'Exp Database'!Z90=Lists!$G$3,'Exp Database'!Z90=0),0,IF($F90=Lists!$G$2,('Exp Database'!Z90/'Exp with units conversion'!$H90)*'Exp with units conversion'!$G90,'Exp Database'!Z90*'Exp with units conversion'!$G90))</f>
        <v>0</v>
      </c>
      <c r="AB90" s="288">
        <f>IF(OR('Exp Database'!AA90=Lists!$G$2,'Exp Database'!AA90=Lists!$G$3,'Exp Database'!AA90=0),0,IF($F90=Lists!$G$2,('Exp Database'!AA90/'Exp with units conversion'!$H90)*'Exp with units conversion'!$G90,'Exp Database'!AA90*'Exp with units conversion'!$G90))</f>
        <v>0</v>
      </c>
      <c r="AC90" s="288">
        <f>IF(OR('Exp Database'!AB90=Lists!$G$2,'Exp Database'!AB90=Lists!$G$3,'Exp Database'!AB90=0),0,IF($F90=Lists!$G$2,('Exp Database'!AB90/'Exp with units conversion'!$H90)*'Exp with units conversion'!$G90,'Exp Database'!AB90*'Exp with units conversion'!$G90))</f>
        <v>0</v>
      </c>
      <c r="AD90" s="288">
        <f>IF(OR('Exp Database'!AC90=Lists!$G$2,'Exp Database'!AC90=Lists!$G$3,'Exp Database'!AC90=0),0,IF($F90=Lists!$G$2,('Exp Database'!AC90/'Exp with units conversion'!$H90)*'Exp with units conversion'!$G90,'Exp Database'!AC90*'Exp with units conversion'!$G90))</f>
        <v>0</v>
      </c>
      <c r="AE90" s="288">
        <f>IF(OR('Exp Database'!AD90=Lists!$G$2,'Exp Database'!AD90=Lists!$G$3,'Exp Database'!AD90=0),0,IF($F90=Lists!$G$2,('Exp Database'!AD90/'Exp with units conversion'!$H90)*'Exp with units conversion'!$G90,'Exp Database'!AD90*'Exp with units conversion'!$G90))</f>
        <v>0</v>
      </c>
      <c r="AG90">
        <f t="shared" si="6"/>
        <v>1</v>
      </c>
      <c r="AH90" s="288">
        <f t="shared" si="7"/>
        <v>1</v>
      </c>
      <c r="AI90" s="288">
        <f t="shared" si="8"/>
        <v>1</v>
      </c>
      <c r="AJ90" s="288">
        <f t="shared" si="9"/>
        <v>1</v>
      </c>
    </row>
    <row r="91" spans="2:36" ht="45.75" thickBot="1">
      <c r="B91" t="str">
        <f t="shared" si="5"/>
        <v>Georgia2016</v>
      </c>
      <c r="C91" s="229" t="str">
        <f>'Exp Database'!C91</f>
        <v>Georgia</v>
      </c>
      <c r="D91" s="229">
        <f>'Exp Database'!D91</f>
        <v>2016</v>
      </c>
      <c r="E91" s="229" t="str">
        <f>'Exp Database'!E91</f>
        <v>Calendar Year</v>
      </c>
      <c r="F91" s="229" t="str">
        <f>'Exp Database'!F91</f>
        <v>Local Currency</v>
      </c>
      <c r="G91" s="229">
        <f>IF('Exp Database'!G91="Units ( x 1)",1,IF('Exp Database'!G91="Thousands (x 1,000)",1000,IF('Exp Database'!G91="Millions (x 1,000,000)",1000000,)))</f>
        <v>1</v>
      </c>
      <c r="H91" s="230">
        <f>IF('Exp Database'!H91&gt;0,'Exp Database'!H91,'Exp Database'!J91)</f>
        <v>2.3666999999999998</v>
      </c>
      <c r="I91" s="230">
        <f>'Exp Database'!H91</f>
        <v>2.3666999999999998</v>
      </c>
      <c r="J91" s="229">
        <f>'Exp Database'!I91</f>
        <v>0</v>
      </c>
      <c r="K91" s="230">
        <f>'Exp Database'!J91</f>
        <v>2.2693416666666701</v>
      </c>
      <c r="L91" s="302" t="str">
        <f>'Exp Database'!K91</f>
        <v>Programmes for children and adolescents</v>
      </c>
      <c r="M91" s="288">
        <f>'Exp Database'!L91</f>
        <v>5</v>
      </c>
      <c r="N91" s="288">
        <f>IF(OR('Exp Database'!M91=Lists!$G$2,'Exp Database'!M91=Lists!$G$3,'Exp Database'!M91=0),0,IF($F91=Lists!$G$2,('Exp Database'!M91/'Exp with units conversion'!$H91)*'Exp with units conversion'!$G91,'Exp Database'!M91*'Exp with units conversion'!$G91))</f>
        <v>0</v>
      </c>
      <c r="O91" s="288">
        <f>IF(OR('Exp Database'!N91=Lists!$G$2,'Exp Database'!N91=Lists!$G$3,'Exp Database'!N91=0),0,IF($F91=Lists!$G$2,('Exp Database'!N91/'Exp with units conversion'!$H91)*'Exp with units conversion'!$G91,'Exp Database'!N91*'Exp with units conversion'!$G91))</f>
        <v>0</v>
      </c>
      <c r="P91" s="288">
        <f>IF(OR('Exp Database'!O91=Lists!$G$2,'Exp Database'!O91=Lists!$G$3,'Exp Database'!O91=0),0,IF($F91=Lists!$G$2,('Exp Database'!O91/'Exp with units conversion'!$H91)*'Exp with units conversion'!$G91,'Exp Database'!O91*'Exp with units conversion'!$G91))</f>
        <v>0</v>
      </c>
      <c r="Q91" s="288">
        <f>IF(OR('Exp Database'!P91=Lists!$G$2,'Exp Database'!P91=Lists!$G$3,'Exp Database'!P91=0),0,IF($F91=Lists!$G$2,('Exp Database'!P91/'Exp with units conversion'!$H91)*'Exp with units conversion'!$G91,'Exp Database'!P91*'Exp with units conversion'!$G91))</f>
        <v>0</v>
      </c>
      <c r="R91" s="288">
        <f>IF(OR('Exp Database'!Q91=Lists!$G$2,'Exp Database'!Q91=Lists!$G$3,'Exp Database'!Q91=0),0,IF($F91=Lists!$G$2,('Exp Database'!Q91/'Exp with units conversion'!$H91)*'Exp with units conversion'!$G91,'Exp Database'!Q91*'Exp with units conversion'!$G91))</f>
        <v>0</v>
      </c>
      <c r="S91" s="288">
        <f>IF(OR('Exp Database'!R91=Lists!$G$2,'Exp Database'!R91=Lists!$G$3,'Exp Database'!R91=0),0,IF($F91=Lists!$G$2,('Exp Database'!R91/'Exp with units conversion'!$H91)*'Exp with units conversion'!$G91,'Exp Database'!R91*'Exp with units conversion'!$G91))</f>
        <v>0</v>
      </c>
      <c r="T91" s="288">
        <f>IF(OR('Exp Database'!S91=Lists!$G$2,'Exp Database'!S91=Lists!$G$3,'Exp Database'!S91=0),0,IF($F91=Lists!$G$2,('Exp Database'!S91/'Exp with units conversion'!$H91)*'Exp with units conversion'!$G91,'Exp Database'!S91*'Exp with units conversion'!$G91))</f>
        <v>0</v>
      </c>
      <c r="U91" s="288">
        <f>IF(OR('Exp Database'!T91=Lists!$G$2,'Exp Database'!T91=Lists!$G$3,'Exp Database'!T91=0),0,IF($F91=Lists!$G$2,('Exp Database'!T91/'Exp with units conversion'!$H91)*'Exp with units conversion'!$G91,'Exp Database'!T91*'Exp with units conversion'!$G91))</f>
        <v>0</v>
      </c>
      <c r="V91" s="288">
        <f>IF(OR('Exp Database'!U91=Lists!$G$2,'Exp Database'!U91=Lists!$G$3,'Exp Database'!U91=0),0,IF($F91=Lists!$G$2,('Exp Database'!U91/'Exp with units conversion'!$H91)*'Exp with units conversion'!$G91,'Exp Database'!U91*'Exp with units conversion'!$G91))</f>
        <v>0</v>
      </c>
      <c r="W91" s="288">
        <f>IF(OR('Exp Database'!V91=Lists!$G$2,'Exp Database'!V91=Lists!$G$3,'Exp Database'!V91=0),0,IF($F91=Lists!$G$2,('Exp Database'!V91/'Exp with units conversion'!$H91)*'Exp with units conversion'!$G91,'Exp Database'!V91*'Exp with units conversion'!$G91))</f>
        <v>0</v>
      </c>
      <c r="X91" s="288">
        <f>IF(OR('Exp Database'!W91=Lists!$G$2,'Exp Database'!W91=Lists!$G$3,'Exp Database'!W91=0),0,IF($F91=Lists!$G$2,('Exp Database'!W91/'Exp with units conversion'!$H91)*'Exp with units conversion'!$G91,'Exp Database'!W91*'Exp with units conversion'!$G91))</f>
        <v>0</v>
      </c>
      <c r="Y91" s="288">
        <f>IF(OR('Exp Database'!X91=Lists!$G$2,'Exp Database'!X91=Lists!$G$3,'Exp Database'!X91=0),0,IF($F91=Lists!$G$2,('Exp Database'!X91/'Exp with units conversion'!$H91)*'Exp with units conversion'!$G91,'Exp Database'!X91*'Exp with units conversion'!$G91))</f>
        <v>0</v>
      </c>
      <c r="Z91" s="288">
        <f>IF(OR('Exp Database'!Y91=Lists!$G$2,'Exp Database'!Y91=Lists!$G$3,'Exp Database'!Y91=0),0,IF($F91=Lists!$G$2,('Exp Database'!Y91/'Exp with units conversion'!$H91)*'Exp with units conversion'!$G91,'Exp Database'!Y91*'Exp with units conversion'!$G91))</f>
        <v>0</v>
      </c>
      <c r="AA91" s="288">
        <f>IF(OR('Exp Database'!Z91=Lists!$G$2,'Exp Database'!Z91=Lists!$G$3,'Exp Database'!Z91=0),0,IF($F91=Lists!$G$2,('Exp Database'!Z91/'Exp with units conversion'!$H91)*'Exp with units conversion'!$G91,'Exp Database'!Z91*'Exp with units conversion'!$G91))</f>
        <v>0</v>
      </c>
      <c r="AB91" s="288">
        <f>IF(OR('Exp Database'!AA91=Lists!$G$2,'Exp Database'!AA91=Lists!$G$3,'Exp Database'!AA91=0),0,IF($F91=Lists!$G$2,('Exp Database'!AA91/'Exp with units conversion'!$H91)*'Exp with units conversion'!$G91,'Exp Database'!AA91*'Exp with units conversion'!$G91))</f>
        <v>0</v>
      </c>
      <c r="AC91" s="288">
        <f>IF(OR('Exp Database'!AB91=Lists!$G$2,'Exp Database'!AB91=Lists!$G$3,'Exp Database'!AB91=0),0,IF($F91=Lists!$G$2,('Exp Database'!AB91/'Exp with units conversion'!$H91)*'Exp with units conversion'!$G91,'Exp Database'!AB91*'Exp with units conversion'!$G91))</f>
        <v>86986.521316601182</v>
      </c>
      <c r="AD91" s="288">
        <f>IF(OR('Exp Database'!AC91=Lists!$G$2,'Exp Database'!AC91=Lists!$G$3,'Exp Database'!AC91=0),0,IF($F91=Lists!$G$2,('Exp Database'!AC91/'Exp with units conversion'!$H91)*'Exp with units conversion'!$G91,'Exp Database'!AC91*'Exp with units conversion'!$G91))</f>
        <v>86986.521316601182</v>
      </c>
      <c r="AE91" s="288">
        <f>IF(OR('Exp Database'!AD91=Lists!$G$2,'Exp Database'!AD91=Lists!$G$3,'Exp Database'!AD91=0),0,IF($F91=Lists!$G$2,('Exp Database'!AD91/'Exp with units conversion'!$H91)*'Exp with units conversion'!$G91,'Exp Database'!AD91*'Exp with units conversion'!$G91))</f>
        <v>86986.521316601182</v>
      </c>
      <c r="AG91">
        <f t="shared" si="6"/>
        <v>1</v>
      </c>
      <c r="AH91" s="288">
        <f t="shared" si="7"/>
        <v>1</v>
      </c>
      <c r="AI91" s="288">
        <f t="shared" si="8"/>
        <v>1</v>
      </c>
      <c r="AJ91" s="288">
        <f t="shared" si="9"/>
        <v>1</v>
      </c>
    </row>
    <row r="92" spans="2:36" ht="15.75" thickBot="1">
      <c r="B92" t="str">
        <f t="shared" si="5"/>
        <v>Georgia2016</v>
      </c>
      <c r="C92" s="229" t="str">
        <f>'Exp Database'!C92</f>
        <v>Georgia</v>
      </c>
      <c r="D92" s="229">
        <f>'Exp Database'!D92</f>
        <v>2016</v>
      </c>
      <c r="E92" s="229" t="str">
        <f>'Exp Database'!E92</f>
        <v>Calendar Year</v>
      </c>
      <c r="F92" s="229" t="str">
        <f>'Exp Database'!F92</f>
        <v>Local Currency</v>
      </c>
      <c r="G92" s="229">
        <f>IF('Exp Database'!G92="Units ( x 1)",1,IF('Exp Database'!G92="Thousands (x 1,000)",1000,IF('Exp Database'!G92="Millions (x 1,000,000)",1000000,)))</f>
        <v>1</v>
      </c>
      <c r="H92" s="230">
        <f>IF('Exp Database'!H92&gt;0,'Exp Database'!H92,'Exp Database'!J92)</f>
        <v>2.3666999999999998</v>
      </c>
      <c r="I92" s="230">
        <f>'Exp Database'!H92</f>
        <v>2.3666999999999998</v>
      </c>
      <c r="J92" s="229">
        <f>'Exp Database'!I92</f>
        <v>0</v>
      </c>
      <c r="K92" s="230">
        <f>'Exp Database'!J92</f>
        <v>2.2693416666666701</v>
      </c>
      <c r="L92" s="302">
        <f>'Exp Database'!K92</f>
        <v>0</v>
      </c>
      <c r="M92" s="288">
        <f>'Exp Database'!L92</f>
        <v>0</v>
      </c>
      <c r="N92" s="288">
        <f>IF(OR('Exp Database'!M92=Lists!$G$2,'Exp Database'!M92=Lists!$G$3,'Exp Database'!M92=0),0,IF($F92=Lists!$G$2,('Exp Database'!M92/'Exp with units conversion'!$H92)*'Exp with units conversion'!$G92,'Exp Database'!M92*'Exp with units conversion'!$G92))</f>
        <v>0</v>
      </c>
      <c r="O92" s="288">
        <f>IF(OR('Exp Database'!N92=Lists!$G$2,'Exp Database'!N92=Lists!$G$3,'Exp Database'!N92=0),0,IF($F92=Lists!$G$2,('Exp Database'!N92/'Exp with units conversion'!$H92)*'Exp with units conversion'!$G92,'Exp Database'!N92*'Exp with units conversion'!$G92))</f>
        <v>0</v>
      </c>
      <c r="P92" s="288">
        <f>IF(OR('Exp Database'!O92=Lists!$G$2,'Exp Database'!O92=Lists!$G$3,'Exp Database'!O92=0),0,IF($F92=Lists!$G$2,('Exp Database'!O92/'Exp with units conversion'!$H92)*'Exp with units conversion'!$G92,'Exp Database'!O92*'Exp with units conversion'!$G92))</f>
        <v>0</v>
      </c>
      <c r="Q92" s="288">
        <f>IF(OR('Exp Database'!P92=Lists!$G$2,'Exp Database'!P92=Lists!$G$3,'Exp Database'!P92=0),0,IF($F92=Lists!$G$2,('Exp Database'!P92/'Exp with units conversion'!$H92)*'Exp with units conversion'!$G92,'Exp Database'!P92*'Exp with units conversion'!$G92))</f>
        <v>0</v>
      </c>
      <c r="R92" s="288">
        <f>IF(OR('Exp Database'!Q92=Lists!$G$2,'Exp Database'!Q92=Lists!$G$3,'Exp Database'!Q92=0),0,IF($F92=Lists!$G$2,('Exp Database'!Q92/'Exp with units conversion'!$H92)*'Exp with units conversion'!$G92,'Exp Database'!Q92*'Exp with units conversion'!$G92))</f>
        <v>0</v>
      </c>
      <c r="S92" s="288">
        <f>IF(OR('Exp Database'!R92=Lists!$G$2,'Exp Database'!R92=Lists!$G$3,'Exp Database'!R92=0),0,IF($F92=Lists!$G$2,('Exp Database'!R92/'Exp with units conversion'!$H92)*'Exp with units conversion'!$G92,'Exp Database'!R92*'Exp with units conversion'!$G92))</f>
        <v>0</v>
      </c>
      <c r="T92" s="288">
        <f>IF(OR('Exp Database'!S92=Lists!$G$2,'Exp Database'!S92=Lists!$G$3,'Exp Database'!S92=0),0,IF($F92=Lists!$G$2,('Exp Database'!S92/'Exp with units conversion'!$H92)*'Exp with units conversion'!$G92,'Exp Database'!S92*'Exp with units conversion'!$G92))</f>
        <v>0</v>
      </c>
      <c r="U92" s="288">
        <f>IF(OR('Exp Database'!T92=Lists!$G$2,'Exp Database'!T92=Lists!$G$3,'Exp Database'!T92=0),0,IF($F92=Lists!$G$2,('Exp Database'!T92/'Exp with units conversion'!$H92)*'Exp with units conversion'!$G92,'Exp Database'!T92*'Exp with units conversion'!$G92))</f>
        <v>0</v>
      </c>
      <c r="V92" s="288">
        <f>IF(OR('Exp Database'!U92=Lists!$G$2,'Exp Database'!U92=Lists!$G$3,'Exp Database'!U92=0),0,IF($F92=Lists!$G$2,('Exp Database'!U92/'Exp with units conversion'!$H92)*'Exp with units conversion'!$G92,'Exp Database'!U92*'Exp with units conversion'!$G92))</f>
        <v>0</v>
      </c>
      <c r="W92" s="288">
        <f>IF(OR('Exp Database'!V92=Lists!$G$2,'Exp Database'!V92=Lists!$G$3,'Exp Database'!V92=0),0,IF($F92=Lists!$G$2,('Exp Database'!V92/'Exp with units conversion'!$H92)*'Exp with units conversion'!$G92,'Exp Database'!V92*'Exp with units conversion'!$G92))</f>
        <v>0</v>
      </c>
      <c r="X92" s="288">
        <f>IF(OR('Exp Database'!W92=Lists!$G$2,'Exp Database'!W92=Lists!$G$3,'Exp Database'!W92=0),0,IF($F92=Lists!$G$2,('Exp Database'!W92/'Exp with units conversion'!$H92)*'Exp with units conversion'!$G92,'Exp Database'!W92*'Exp with units conversion'!$G92))</f>
        <v>0</v>
      </c>
      <c r="Y92" s="288">
        <f>IF(OR('Exp Database'!X92=Lists!$G$2,'Exp Database'!X92=Lists!$G$3,'Exp Database'!X92=0),0,IF($F92=Lists!$G$2,('Exp Database'!X92/'Exp with units conversion'!$H92)*'Exp with units conversion'!$G92,'Exp Database'!X92*'Exp with units conversion'!$G92))</f>
        <v>0</v>
      </c>
      <c r="Z92" s="288">
        <f>IF(OR('Exp Database'!Y92=Lists!$G$2,'Exp Database'!Y92=Lists!$G$3,'Exp Database'!Y92=0),0,IF($F92=Lists!$G$2,('Exp Database'!Y92/'Exp with units conversion'!$H92)*'Exp with units conversion'!$G92,'Exp Database'!Y92*'Exp with units conversion'!$G92))</f>
        <v>0</v>
      </c>
      <c r="AA92" s="288">
        <f>IF(OR('Exp Database'!Z92=Lists!$G$2,'Exp Database'!Z92=Lists!$G$3,'Exp Database'!Z92=0),0,IF($F92=Lists!$G$2,('Exp Database'!Z92/'Exp with units conversion'!$H92)*'Exp with units conversion'!$G92,'Exp Database'!Z92*'Exp with units conversion'!$G92))</f>
        <v>0</v>
      </c>
      <c r="AB92" s="288">
        <f>IF(OR('Exp Database'!AA92=Lists!$G$2,'Exp Database'!AA92=Lists!$G$3,'Exp Database'!AA92=0),0,IF($F92=Lists!$G$2,('Exp Database'!AA92/'Exp with units conversion'!$H92)*'Exp with units conversion'!$G92,'Exp Database'!AA92*'Exp with units conversion'!$G92))</f>
        <v>0</v>
      </c>
      <c r="AC92" s="288">
        <f>IF(OR('Exp Database'!AB92=Lists!$G$2,'Exp Database'!AB92=Lists!$G$3,'Exp Database'!AB92=0),0,IF($F92=Lists!$G$2,('Exp Database'!AB92/'Exp with units conversion'!$H92)*'Exp with units conversion'!$G92,'Exp Database'!AB92*'Exp with units conversion'!$G92))</f>
        <v>0</v>
      </c>
      <c r="AD92" s="288">
        <f>IF(OR('Exp Database'!AC92=Lists!$G$2,'Exp Database'!AC92=Lists!$G$3,'Exp Database'!AC92=0),0,IF($F92=Lists!$G$2,('Exp Database'!AC92/'Exp with units conversion'!$H92)*'Exp with units conversion'!$G92,'Exp Database'!AC92*'Exp with units conversion'!$G92))</f>
        <v>0</v>
      </c>
      <c r="AE92" s="288">
        <f>IF(OR('Exp Database'!AD92=Lists!$G$2,'Exp Database'!AD92=Lists!$G$3,'Exp Database'!AD92=0),0,IF($F92=Lists!$G$2,('Exp Database'!AD92/'Exp with units conversion'!$H92)*'Exp with units conversion'!$G92,'Exp Database'!AD92*'Exp with units conversion'!$G92))</f>
        <v>0</v>
      </c>
      <c r="AG92">
        <f t="shared" si="6"/>
        <v>1</v>
      </c>
      <c r="AH92" s="288">
        <f t="shared" si="7"/>
        <v>1</v>
      </c>
      <c r="AI92" s="288">
        <f t="shared" si="8"/>
        <v>1</v>
      </c>
      <c r="AJ92" s="288">
        <f t="shared" si="9"/>
        <v>1</v>
      </c>
    </row>
    <row r="93" spans="2:36" ht="15.75" thickBot="1">
      <c r="B93" t="str">
        <f t="shared" si="5"/>
        <v>Georgia2016</v>
      </c>
      <c r="C93" s="229" t="str">
        <f>'Exp Database'!C93</f>
        <v>Georgia</v>
      </c>
      <c r="D93" s="229">
        <f>'Exp Database'!D93</f>
        <v>2016</v>
      </c>
      <c r="E93" s="229" t="str">
        <f>'Exp Database'!E93</f>
        <v>Calendar Year</v>
      </c>
      <c r="F93" s="229" t="str">
        <f>'Exp Database'!F93</f>
        <v>Local Currency</v>
      </c>
      <c r="G93" s="229">
        <f>IF('Exp Database'!G93="Units ( x 1)",1,IF('Exp Database'!G93="Thousands (x 1,000)",1000,IF('Exp Database'!G93="Millions (x 1,000,000)",1000000,)))</f>
        <v>1</v>
      </c>
      <c r="H93" s="230">
        <f>IF('Exp Database'!H93&gt;0,'Exp Database'!H93,'Exp Database'!J93)</f>
        <v>2.3666999999999998</v>
      </c>
      <c r="I93" s="230">
        <f>'Exp Database'!H93</f>
        <v>2.3666999999999998</v>
      </c>
      <c r="J93" s="229">
        <f>'Exp Database'!I93</f>
        <v>0</v>
      </c>
      <c r="K93" s="230">
        <f>'Exp Database'!J93</f>
        <v>2.2693416666666701</v>
      </c>
      <c r="L93" s="302" t="str">
        <f>'Exp Database'!K93</f>
        <v>Social protection</v>
      </c>
      <c r="M93" s="288">
        <f>'Exp Database'!L93</f>
        <v>6</v>
      </c>
      <c r="N93" s="288">
        <f>IF(OR('Exp Database'!M93=Lists!$G$2,'Exp Database'!M93=Lists!$G$3,'Exp Database'!M93=0),0,IF($F93=Lists!$G$2,('Exp Database'!M93/'Exp with units conversion'!$H93)*'Exp with units conversion'!$G93,'Exp Database'!M93*'Exp with units conversion'!$G93))</f>
        <v>0</v>
      </c>
      <c r="O93" s="288">
        <f>IF(OR('Exp Database'!N93=Lists!$G$2,'Exp Database'!N93=Lists!$G$3,'Exp Database'!N93=0),0,IF($F93=Lists!$G$2,('Exp Database'!N93/'Exp with units conversion'!$H93)*'Exp with units conversion'!$G93,'Exp Database'!N93*'Exp with units conversion'!$G93))</f>
        <v>0</v>
      </c>
      <c r="P93" s="288">
        <f>IF(OR('Exp Database'!O93=Lists!$G$2,'Exp Database'!O93=Lists!$G$3,'Exp Database'!O93=0),0,IF($F93=Lists!$G$2,('Exp Database'!O93/'Exp with units conversion'!$H93)*'Exp with units conversion'!$G93,'Exp Database'!O93*'Exp with units conversion'!$G93))</f>
        <v>0</v>
      </c>
      <c r="Q93" s="288">
        <f>IF(OR('Exp Database'!P93=Lists!$G$2,'Exp Database'!P93=Lists!$G$3,'Exp Database'!P93=0),0,IF($F93=Lists!$G$2,('Exp Database'!P93/'Exp with units conversion'!$H93)*'Exp with units conversion'!$G93,'Exp Database'!P93*'Exp with units conversion'!$G93))</f>
        <v>0</v>
      </c>
      <c r="R93" s="288">
        <f>IF(OR('Exp Database'!Q93=Lists!$G$2,'Exp Database'!Q93=Lists!$G$3,'Exp Database'!Q93=0),0,IF($F93=Lists!$G$2,('Exp Database'!Q93/'Exp with units conversion'!$H93)*'Exp with units conversion'!$G93,'Exp Database'!Q93*'Exp with units conversion'!$G93))</f>
        <v>0</v>
      </c>
      <c r="S93" s="288">
        <f>IF(OR('Exp Database'!R93=Lists!$G$2,'Exp Database'!R93=Lists!$G$3,'Exp Database'!R93=0),0,IF($F93=Lists!$G$2,('Exp Database'!R93/'Exp with units conversion'!$H93)*'Exp with units conversion'!$G93,'Exp Database'!R93*'Exp with units conversion'!$G93))</f>
        <v>0</v>
      </c>
      <c r="T93" s="288">
        <f>IF(OR('Exp Database'!S93=Lists!$G$2,'Exp Database'!S93=Lists!$G$3,'Exp Database'!S93=0),0,IF($F93=Lists!$G$2,('Exp Database'!S93/'Exp with units conversion'!$H93)*'Exp with units conversion'!$G93,'Exp Database'!S93*'Exp with units conversion'!$G93))</f>
        <v>0</v>
      </c>
      <c r="U93" s="288">
        <f>IF(OR('Exp Database'!T93=Lists!$G$2,'Exp Database'!T93=Lists!$G$3,'Exp Database'!T93=0),0,IF($F93=Lists!$G$2,('Exp Database'!T93/'Exp with units conversion'!$H93)*'Exp with units conversion'!$G93,'Exp Database'!T93*'Exp with units conversion'!$G93))</f>
        <v>0</v>
      </c>
      <c r="V93" s="288">
        <f>IF(OR('Exp Database'!U93=Lists!$G$2,'Exp Database'!U93=Lists!$G$3,'Exp Database'!U93=0),0,IF($F93=Lists!$G$2,('Exp Database'!U93/'Exp with units conversion'!$H93)*'Exp with units conversion'!$G93,'Exp Database'!U93*'Exp with units conversion'!$G93))</f>
        <v>0</v>
      </c>
      <c r="W93" s="288">
        <f>IF(OR('Exp Database'!V93=Lists!$G$2,'Exp Database'!V93=Lists!$G$3,'Exp Database'!V93=0),0,IF($F93=Lists!$G$2,('Exp Database'!V93/'Exp with units conversion'!$H93)*'Exp with units conversion'!$G93,'Exp Database'!V93*'Exp with units conversion'!$G93))</f>
        <v>0</v>
      </c>
      <c r="X93" s="288">
        <f>IF(OR('Exp Database'!W93=Lists!$G$2,'Exp Database'!W93=Lists!$G$3,'Exp Database'!W93=0),0,IF($F93=Lists!$G$2,('Exp Database'!W93/'Exp with units conversion'!$H93)*'Exp with units conversion'!$G93,'Exp Database'!W93*'Exp with units conversion'!$G93))</f>
        <v>0</v>
      </c>
      <c r="Y93" s="288">
        <f>IF(OR('Exp Database'!X93=Lists!$G$2,'Exp Database'!X93=Lists!$G$3,'Exp Database'!X93=0),0,IF($F93=Lists!$G$2,('Exp Database'!X93/'Exp with units conversion'!$H93)*'Exp with units conversion'!$G93,'Exp Database'!X93*'Exp with units conversion'!$G93))</f>
        <v>0</v>
      </c>
      <c r="Z93" s="288">
        <f>IF(OR('Exp Database'!Y93=Lists!$G$2,'Exp Database'!Y93=Lists!$G$3,'Exp Database'!Y93=0),0,IF($F93=Lists!$G$2,('Exp Database'!Y93/'Exp with units conversion'!$H93)*'Exp with units conversion'!$G93,'Exp Database'!Y93*'Exp with units conversion'!$G93))</f>
        <v>0</v>
      </c>
      <c r="AA93" s="288">
        <f>IF(OR('Exp Database'!Z93=Lists!$G$2,'Exp Database'!Z93=Lists!$G$3,'Exp Database'!Z93=0),0,IF($F93=Lists!$G$2,('Exp Database'!Z93/'Exp with units conversion'!$H93)*'Exp with units conversion'!$G93,'Exp Database'!Z93*'Exp with units conversion'!$G93))</f>
        <v>0</v>
      </c>
      <c r="AB93" s="288">
        <f>IF(OR('Exp Database'!AA93=Lists!$G$2,'Exp Database'!AA93=Lists!$G$3,'Exp Database'!AA93=0),0,IF($F93=Lists!$G$2,('Exp Database'!AA93/'Exp with units conversion'!$H93)*'Exp with units conversion'!$G93,'Exp Database'!AA93*'Exp with units conversion'!$G93))</f>
        <v>0</v>
      </c>
      <c r="AC93" s="288">
        <f>IF(OR('Exp Database'!AB93=Lists!$G$2,'Exp Database'!AB93=Lists!$G$3,'Exp Database'!AB93=0),0,IF($F93=Lists!$G$2,('Exp Database'!AB93/'Exp with units conversion'!$H93)*'Exp with units conversion'!$G93,'Exp Database'!AB93*'Exp with units conversion'!$G93))</f>
        <v>0</v>
      </c>
      <c r="AD93" s="288">
        <f>IF(OR('Exp Database'!AC93=Lists!$G$2,'Exp Database'!AC93=Lists!$G$3,'Exp Database'!AC93=0),0,IF($F93=Lists!$G$2,('Exp Database'!AC93/'Exp with units conversion'!$H93)*'Exp with units conversion'!$G93,'Exp Database'!AC93*'Exp with units conversion'!$G93))</f>
        <v>0</v>
      </c>
      <c r="AE93" s="288">
        <f>IF(OR('Exp Database'!AD93=Lists!$G$2,'Exp Database'!AD93=Lists!$G$3,'Exp Database'!AD93=0),0,IF($F93=Lists!$G$2,('Exp Database'!AD93/'Exp with units conversion'!$H93)*'Exp with units conversion'!$G93,'Exp Database'!AD93*'Exp with units conversion'!$G93))</f>
        <v>0</v>
      </c>
      <c r="AG93">
        <f t="shared" si="6"/>
        <v>1</v>
      </c>
      <c r="AH93" s="288">
        <f t="shared" si="7"/>
        <v>1</v>
      </c>
      <c r="AI93" s="288">
        <f t="shared" si="8"/>
        <v>1</v>
      </c>
      <c r="AJ93" s="288">
        <f t="shared" si="9"/>
        <v>1</v>
      </c>
    </row>
    <row r="94" spans="2:36" ht="15.75" thickBot="1">
      <c r="B94" t="str">
        <f t="shared" si="5"/>
        <v>Georgia2016</v>
      </c>
      <c r="C94" s="229" t="str">
        <f>'Exp Database'!C94</f>
        <v>Georgia</v>
      </c>
      <c r="D94" s="229">
        <f>'Exp Database'!D94</f>
        <v>2016</v>
      </c>
      <c r="E94" s="229" t="str">
        <f>'Exp Database'!E94</f>
        <v>Calendar Year</v>
      </c>
      <c r="F94" s="229" t="str">
        <f>'Exp Database'!F94</f>
        <v>Local Currency</v>
      </c>
      <c r="G94" s="229">
        <f>IF('Exp Database'!G94="Units ( x 1)",1,IF('Exp Database'!G94="Thousands (x 1,000)",1000,IF('Exp Database'!G94="Millions (x 1,000,000)",1000000,)))</f>
        <v>1</v>
      </c>
      <c r="H94" s="230">
        <f>IF('Exp Database'!H94&gt;0,'Exp Database'!H94,'Exp Database'!J94)</f>
        <v>2.3666999999999998</v>
      </c>
      <c r="I94" s="230">
        <f>'Exp Database'!H94</f>
        <v>2.3666999999999998</v>
      </c>
      <c r="J94" s="229">
        <f>'Exp Database'!I94</f>
        <v>0</v>
      </c>
      <c r="K94" s="230">
        <f>'Exp Database'!J94</f>
        <v>2.2693416666666701</v>
      </c>
      <c r="L94" s="302">
        <f>'Exp Database'!K94</f>
        <v>0</v>
      </c>
      <c r="M94" s="288">
        <f>'Exp Database'!L94</f>
        <v>0</v>
      </c>
      <c r="N94" s="288">
        <f>IF(OR('Exp Database'!M94=Lists!$G$2,'Exp Database'!M94=Lists!$G$3,'Exp Database'!M94=0),0,IF($F94=Lists!$G$2,('Exp Database'!M94/'Exp with units conversion'!$H94)*'Exp with units conversion'!$G94,'Exp Database'!M94*'Exp with units conversion'!$G94))</f>
        <v>0</v>
      </c>
      <c r="O94" s="288">
        <f>IF(OR('Exp Database'!N94=Lists!$G$2,'Exp Database'!N94=Lists!$G$3,'Exp Database'!N94=0),0,IF($F94=Lists!$G$2,('Exp Database'!N94/'Exp with units conversion'!$H94)*'Exp with units conversion'!$G94,'Exp Database'!N94*'Exp with units conversion'!$G94))</f>
        <v>0</v>
      </c>
      <c r="P94" s="288">
        <f>IF(OR('Exp Database'!O94=Lists!$G$2,'Exp Database'!O94=Lists!$G$3,'Exp Database'!O94=0),0,IF($F94=Lists!$G$2,('Exp Database'!O94/'Exp with units conversion'!$H94)*'Exp with units conversion'!$G94,'Exp Database'!O94*'Exp with units conversion'!$G94))</f>
        <v>0</v>
      </c>
      <c r="Q94" s="288">
        <f>IF(OR('Exp Database'!P94=Lists!$G$2,'Exp Database'!P94=Lists!$G$3,'Exp Database'!P94=0),0,IF($F94=Lists!$G$2,('Exp Database'!P94/'Exp with units conversion'!$H94)*'Exp with units conversion'!$G94,'Exp Database'!P94*'Exp with units conversion'!$G94))</f>
        <v>0</v>
      </c>
      <c r="R94" s="288">
        <f>IF(OR('Exp Database'!Q94=Lists!$G$2,'Exp Database'!Q94=Lists!$G$3,'Exp Database'!Q94=0),0,IF($F94=Lists!$G$2,('Exp Database'!Q94/'Exp with units conversion'!$H94)*'Exp with units conversion'!$G94,'Exp Database'!Q94*'Exp with units conversion'!$G94))</f>
        <v>0</v>
      </c>
      <c r="S94" s="288">
        <f>IF(OR('Exp Database'!R94=Lists!$G$2,'Exp Database'!R94=Lists!$G$3,'Exp Database'!R94=0),0,IF($F94=Lists!$G$2,('Exp Database'!R94/'Exp with units conversion'!$H94)*'Exp with units conversion'!$G94,'Exp Database'!R94*'Exp with units conversion'!$G94))</f>
        <v>0</v>
      </c>
      <c r="T94" s="288">
        <f>IF(OR('Exp Database'!S94=Lists!$G$2,'Exp Database'!S94=Lists!$G$3,'Exp Database'!S94=0),0,IF($F94=Lists!$G$2,('Exp Database'!S94/'Exp with units conversion'!$H94)*'Exp with units conversion'!$G94,'Exp Database'!S94*'Exp with units conversion'!$G94))</f>
        <v>0</v>
      </c>
      <c r="U94" s="288">
        <f>IF(OR('Exp Database'!T94=Lists!$G$2,'Exp Database'!T94=Lists!$G$3,'Exp Database'!T94=0),0,IF($F94=Lists!$G$2,('Exp Database'!T94/'Exp with units conversion'!$H94)*'Exp with units conversion'!$G94,'Exp Database'!T94*'Exp with units conversion'!$G94))</f>
        <v>0</v>
      </c>
      <c r="V94" s="288">
        <f>IF(OR('Exp Database'!U94=Lists!$G$2,'Exp Database'!U94=Lists!$G$3,'Exp Database'!U94=0),0,IF($F94=Lists!$G$2,('Exp Database'!U94/'Exp with units conversion'!$H94)*'Exp with units conversion'!$G94,'Exp Database'!U94*'Exp with units conversion'!$G94))</f>
        <v>0</v>
      </c>
      <c r="W94" s="288">
        <f>IF(OR('Exp Database'!V94=Lists!$G$2,'Exp Database'!V94=Lists!$G$3,'Exp Database'!V94=0),0,IF($F94=Lists!$G$2,('Exp Database'!V94/'Exp with units conversion'!$H94)*'Exp with units conversion'!$G94,'Exp Database'!V94*'Exp with units conversion'!$G94))</f>
        <v>0</v>
      </c>
      <c r="X94" s="288">
        <f>IF(OR('Exp Database'!W94=Lists!$G$2,'Exp Database'!W94=Lists!$G$3,'Exp Database'!W94=0),0,IF($F94=Lists!$G$2,('Exp Database'!W94/'Exp with units conversion'!$H94)*'Exp with units conversion'!$G94,'Exp Database'!W94*'Exp with units conversion'!$G94))</f>
        <v>0</v>
      </c>
      <c r="Y94" s="288">
        <f>IF(OR('Exp Database'!X94=Lists!$G$2,'Exp Database'!X94=Lists!$G$3,'Exp Database'!X94=0),0,IF($F94=Lists!$G$2,('Exp Database'!X94/'Exp with units conversion'!$H94)*'Exp with units conversion'!$G94,'Exp Database'!X94*'Exp with units conversion'!$G94))</f>
        <v>0</v>
      </c>
      <c r="Z94" s="288">
        <f>IF(OR('Exp Database'!Y94=Lists!$G$2,'Exp Database'!Y94=Lists!$G$3,'Exp Database'!Y94=0),0,IF($F94=Lists!$G$2,('Exp Database'!Y94/'Exp with units conversion'!$H94)*'Exp with units conversion'!$G94,'Exp Database'!Y94*'Exp with units conversion'!$G94))</f>
        <v>0</v>
      </c>
      <c r="AA94" s="288">
        <f>IF(OR('Exp Database'!Z94=Lists!$G$2,'Exp Database'!Z94=Lists!$G$3,'Exp Database'!Z94=0),0,IF($F94=Lists!$G$2,('Exp Database'!Z94/'Exp with units conversion'!$H94)*'Exp with units conversion'!$G94,'Exp Database'!Z94*'Exp with units conversion'!$G94))</f>
        <v>0</v>
      </c>
      <c r="AB94" s="288">
        <f>IF(OR('Exp Database'!AA94=Lists!$G$2,'Exp Database'!AA94=Lists!$G$3,'Exp Database'!AA94=0),0,IF($F94=Lists!$G$2,('Exp Database'!AA94/'Exp with units conversion'!$H94)*'Exp with units conversion'!$G94,'Exp Database'!AA94*'Exp with units conversion'!$G94))</f>
        <v>0</v>
      </c>
      <c r="AC94" s="288">
        <f>IF(OR('Exp Database'!AB94=Lists!$G$2,'Exp Database'!AB94=Lists!$G$3,'Exp Database'!AB94=0),0,IF($F94=Lists!$G$2,('Exp Database'!AB94/'Exp with units conversion'!$H94)*'Exp with units conversion'!$G94,'Exp Database'!AB94*'Exp with units conversion'!$G94))</f>
        <v>0</v>
      </c>
      <c r="AD94" s="288">
        <f>IF(OR('Exp Database'!AC94=Lists!$G$2,'Exp Database'!AC94=Lists!$G$3,'Exp Database'!AC94=0),0,IF($F94=Lists!$G$2,('Exp Database'!AC94/'Exp with units conversion'!$H94)*'Exp with units conversion'!$G94,'Exp Database'!AC94*'Exp with units conversion'!$G94))</f>
        <v>0</v>
      </c>
      <c r="AE94" s="288">
        <f>IF(OR('Exp Database'!AD94=Lists!$G$2,'Exp Database'!AD94=Lists!$G$3,'Exp Database'!AD94=0),0,IF($F94=Lists!$G$2,('Exp Database'!AD94/'Exp with units conversion'!$H94)*'Exp with units conversion'!$G94,'Exp Database'!AD94*'Exp with units conversion'!$G94))</f>
        <v>0</v>
      </c>
      <c r="AG94">
        <f t="shared" si="6"/>
        <v>1</v>
      </c>
      <c r="AH94" s="288">
        <f t="shared" si="7"/>
        <v>1</v>
      </c>
      <c r="AI94" s="288">
        <f t="shared" si="8"/>
        <v>1</v>
      </c>
      <c r="AJ94" s="288">
        <f t="shared" si="9"/>
        <v>1</v>
      </c>
    </row>
    <row r="95" spans="2:36" ht="30.75" thickBot="1">
      <c r="B95" t="str">
        <f t="shared" si="5"/>
        <v>Georgia2016</v>
      </c>
      <c r="C95" s="229" t="str">
        <f>'Exp Database'!C95</f>
        <v>Georgia</v>
      </c>
      <c r="D95" s="229">
        <f>'Exp Database'!D95</f>
        <v>2016</v>
      </c>
      <c r="E95" s="229" t="str">
        <f>'Exp Database'!E95</f>
        <v>Calendar Year</v>
      </c>
      <c r="F95" s="229" t="str">
        <f>'Exp Database'!F95</f>
        <v>Local Currency</v>
      </c>
      <c r="G95" s="229">
        <f>IF('Exp Database'!G95="Units ( x 1)",1,IF('Exp Database'!G95="Thousands (x 1,000)",1000,IF('Exp Database'!G95="Millions (x 1,000,000)",1000000,)))</f>
        <v>1</v>
      </c>
      <c r="H95" s="230">
        <f>IF('Exp Database'!H95&gt;0,'Exp Database'!H95,'Exp Database'!J95)</f>
        <v>2.3666999999999998</v>
      </c>
      <c r="I95" s="230">
        <f>'Exp Database'!H95</f>
        <v>2.3666999999999998</v>
      </c>
      <c r="J95" s="229">
        <f>'Exp Database'!I95</f>
        <v>0</v>
      </c>
      <c r="K95" s="230">
        <f>'Exp Database'!J95</f>
        <v>2.2693416666666701</v>
      </c>
      <c r="L95" s="302" t="str">
        <f>'Exp Database'!K95</f>
        <v>Community mobilization</v>
      </c>
      <c r="M95" s="288">
        <f>'Exp Database'!L95</f>
        <v>7</v>
      </c>
      <c r="N95" s="288">
        <f>IF(OR('Exp Database'!M95=Lists!$G$2,'Exp Database'!M95=Lists!$G$3,'Exp Database'!M95=0),0,IF($F95=Lists!$G$2,('Exp Database'!M95/'Exp with units conversion'!$H95)*'Exp with units conversion'!$G95,'Exp Database'!M95*'Exp with units conversion'!$G95))</f>
        <v>0</v>
      </c>
      <c r="O95" s="288">
        <f>IF(OR('Exp Database'!N95=Lists!$G$2,'Exp Database'!N95=Lists!$G$3,'Exp Database'!N95=0),0,IF($F95=Lists!$G$2,('Exp Database'!N95/'Exp with units conversion'!$H95)*'Exp with units conversion'!$G95,'Exp Database'!N95*'Exp with units conversion'!$G95))</f>
        <v>0</v>
      </c>
      <c r="P95" s="288">
        <f>IF(OR('Exp Database'!O95=Lists!$G$2,'Exp Database'!O95=Lists!$G$3,'Exp Database'!O95=0),0,IF($F95=Lists!$G$2,('Exp Database'!O95/'Exp with units conversion'!$H95)*'Exp with units conversion'!$G95,'Exp Database'!O95*'Exp with units conversion'!$G95))</f>
        <v>0</v>
      </c>
      <c r="Q95" s="288">
        <f>IF(OR('Exp Database'!P95=Lists!$G$2,'Exp Database'!P95=Lists!$G$3,'Exp Database'!P95=0),0,IF($F95=Lists!$G$2,('Exp Database'!P95/'Exp with units conversion'!$H95)*'Exp with units conversion'!$G95,'Exp Database'!P95*'Exp with units conversion'!$G95))</f>
        <v>0</v>
      </c>
      <c r="R95" s="288">
        <f>IF(OR('Exp Database'!Q95=Lists!$G$2,'Exp Database'!Q95=Lists!$G$3,'Exp Database'!Q95=0),0,IF($F95=Lists!$G$2,('Exp Database'!Q95/'Exp with units conversion'!$H95)*'Exp with units conversion'!$G95,'Exp Database'!Q95*'Exp with units conversion'!$G95))</f>
        <v>0</v>
      </c>
      <c r="S95" s="288">
        <f>IF(OR('Exp Database'!R95=Lists!$G$2,'Exp Database'!R95=Lists!$G$3,'Exp Database'!R95=0),0,IF($F95=Lists!$G$2,('Exp Database'!R95/'Exp with units conversion'!$H95)*'Exp with units conversion'!$G95,'Exp Database'!R95*'Exp with units conversion'!$G95))</f>
        <v>0</v>
      </c>
      <c r="T95" s="288">
        <f>IF(OR('Exp Database'!S95=Lists!$G$2,'Exp Database'!S95=Lists!$G$3,'Exp Database'!S95=0),0,IF($F95=Lists!$G$2,('Exp Database'!S95/'Exp with units conversion'!$H95)*'Exp with units conversion'!$G95,'Exp Database'!S95*'Exp with units conversion'!$G95))</f>
        <v>0</v>
      </c>
      <c r="U95" s="288">
        <f>IF(OR('Exp Database'!T95=Lists!$G$2,'Exp Database'!T95=Lists!$G$3,'Exp Database'!T95=0),0,IF($F95=Lists!$G$2,('Exp Database'!T95/'Exp with units conversion'!$H95)*'Exp with units conversion'!$G95,'Exp Database'!T95*'Exp with units conversion'!$G95))</f>
        <v>0</v>
      </c>
      <c r="V95" s="288">
        <f>IF(OR('Exp Database'!U95=Lists!$G$2,'Exp Database'!U95=Lists!$G$3,'Exp Database'!U95=0),0,IF($F95=Lists!$G$2,('Exp Database'!U95/'Exp with units conversion'!$H95)*'Exp with units conversion'!$G95,'Exp Database'!U95*'Exp with units conversion'!$G95))</f>
        <v>0</v>
      </c>
      <c r="W95" s="288">
        <f>IF(OR('Exp Database'!V95=Lists!$G$2,'Exp Database'!V95=Lists!$G$3,'Exp Database'!V95=0),0,IF($F95=Lists!$G$2,('Exp Database'!V95/'Exp with units conversion'!$H95)*'Exp with units conversion'!$G95,'Exp Database'!V95*'Exp with units conversion'!$G95))</f>
        <v>0</v>
      </c>
      <c r="X95" s="288">
        <f>IF(OR('Exp Database'!W95=Lists!$G$2,'Exp Database'!W95=Lists!$G$3,'Exp Database'!W95=0),0,IF($F95=Lists!$G$2,('Exp Database'!W95/'Exp with units conversion'!$H95)*'Exp with units conversion'!$G95,'Exp Database'!W95*'Exp with units conversion'!$G95))</f>
        <v>0</v>
      </c>
      <c r="Y95" s="288">
        <f>IF(OR('Exp Database'!X95=Lists!$G$2,'Exp Database'!X95=Lists!$G$3,'Exp Database'!X95=0),0,IF($F95=Lists!$G$2,('Exp Database'!X95/'Exp with units conversion'!$H95)*'Exp with units conversion'!$G95,'Exp Database'!X95*'Exp with units conversion'!$G95))</f>
        <v>0</v>
      </c>
      <c r="Z95" s="288">
        <f>IF(OR('Exp Database'!Y95=Lists!$G$2,'Exp Database'!Y95=Lists!$G$3,'Exp Database'!Y95=0),0,IF($F95=Lists!$G$2,('Exp Database'!Y95/'Exp with units conversion'!$H95)*'Exp with units conversion'!$G95,'Exp Database'!Y95*'Exp with units conversion'!$G95))</f>
        <v>143347.69932817848</v>
      </c>
      <c r="AA95" s="288">
        <f>IF(OR('Exp Database'!Z95=Lists!$G$2,'Exp Database'!Z95=Lists!$G$3,'Exp Database'!Z95=0),0,IF($F95=Lists!$G$2,('Exp Database'!Z95/'Exp with units conversion'!$H95)*'Exp with units conversion'!$G95,'Exp Database'!Z95*'Exp with units conversion'!$G95))</f>
        <v>0</v>
      </c>
      <c r="AB95" s="288">
        <f>IF(OR('Exp Database'!AA95=Lists!$G$2,'Exp Database'!AA95=Lists!$G$3,'Exp Database'!AA95=0),0,IF($F95=Lists!$G$2,('Exp Database'!AA95/'Exp with units conversion'!$H95)*'Exp with units conversion'!$G95,'Exp Database'!AA95*'Exp with units conversion'!$G95))</f>
        <v>0</v>
      </c>
      <c r="AC95" s="288">
        <f>IF(OR('Exp Database'!AB95=Lists!$G$2,'Exp Database'!AB95=Lists!$G$3,'Exp Database'!AB95=0),0,IF($F95=Lists!$G$2,('Exp Database'!AB95/'Exp with units conversion'!$H95)*'Exp with units conversion'!$G95,'Exp Database'!AB95*'Exp with units conversion'!$G95))</f>
        <v>0</v>
      </c>
      <c r="AD95" s="288">
        <f>IF(OR('Exp Database'!AC95=Lists!$G$2,'Exp Database'!AC95=Lists!$G$3,'Exp Database'!AC95=0),0,IF($F95=Lists!$G$2,('Exp Database'!AC95/'Exp with units conversion'!$H95)*'Exp with units conversion'!$G95,'Exp Database'!AC95*'Exp with units conversion'!$G95))</f>
        <v>143347.69932817848</v>
      </c>
      <c r="AE95" s="288">
        <f>IF(OR('Exp Database'!AD95=Lists!$G$2,'Exp Database'!AD95=Lists!$G$3,'Exp Database'!AD95=0),0,IF($F95=Lists!$G$2,('Exp Database'!AD95/'Exp with units conversion'!$H95)*'Exp with units conversion'!$G95,'Exp Database'!AD95*'Exp with units conversion'!$G95))</f>
        <v>143347.69932817848</v>
      </c>
      <c r="AG95">
        <f t="shared" si="6"/>
        <v>1</v>
      </c>
      <c r="AH95" s="288">
        <f t="shared" si="7"/>
        <v>1</v>
      </c>
      <c r="AI95" s="288">
        <f t="shared" si="8"/>
        <v>1</v>
      </c>
      <c r="AJ95" s="288">
        <f t="shared" si="9"/>
        <v>1</v>
      </c>
    </row>
    <row r="96" spans="2:36" ht="15.75" thickBot="1">
      <c r="B96" t="str">
        <f t="shared" si="5"/>
        <v>Georgia2016</v>
      </c>
      <c r="C96" s="229" t="str">
        <f>'Exp Database'!C96</f>
        <v>Georgia</v>
      </c>
      <c r="D96" s="229">
        <f>'Exp Database'!D96</f>
        <v>2016</v>
      </c>
      <c r="E96" s="229" t="str">
        <f>'Exp Database'!E96</f>
        <v>Calendar Year</v>
      </c>
      <c r="F96" s="229" t="str">
        <f>'Exp Database'!F96</f>
        <v>Local Currency</v>
      </c>
      <c r="G96" s="229">
        <f>IF('Exp Database'!G96="Units ( x 1)",1,IF('Exp Database'!G96="Thousands (x 1,000)",1000,IF('Exp Database'!G96="Millions (x 1,000,000)",1000000,)))</f>
        <v>1</v>
      </c>
      <c r="H96" s="230">
        <f>IF('Exp Database'!H96&gt;0,'Exp Database'!H96,'Exp Database'!J96)</f>
        <v>2.3666999999999998</v>
      </c>
      <c r="I96" s="230">
        <f>'Exp Database'!H96</f>
        <v>2.3666999999999998</v>
      </c>
      <c r="J96" s="229">
        <f>'Exp Database'!I96</f>
        <v>0</v>
      </c>
      <c r="K96" s="230">
        <f>'Exp Database'!J96</f>
        <v>2.2693416666666701</v>
      </c>
      <c r="L96" s="302">
        <f>'Exp Database'!K96</f>
        <v>0</v>
      </c>
      <c r="M96" s="288">
        <f>'Exp Database'!L96</f>
        <v>0</v>
      </c>
      <c r="N96" s="288">
        <f>IF(OR('Exp Database'!M96=Lists!$G$2,'Exp Database'!M96=Lists!$G$3,'Exp Database'!M96=0),0,IF($F96=Lists!$G$2,('Exp Database'!M96/'Exp with units conversion'!$H96)*'Exp with units conversion'!$G96,'Exp Database'!M96*'Exp with units conversion'!$G96))</f>
        <v>0</v>
      </c>
      <c r="O96" s="288">
        <f>IF(OR('Exp Database'!N96=Lists!$G$2,'Exp Database'!N96=Lists!$G$3,'Exp Database'!N96=0),0,IF($F96=Lists!$G$2,('Exp Database'!N96/'Exp with units conversion'!$H96)*'Exp with units conversion'!$G96,'Exp Database'!N96*'Exp with units conversion'!$G96))</f>
        <v>0</v>
      </c>
      <c r="P96" s="288">
        <f>IF(OR('Exp Database'!O96=Lists!$G$2,'Exp Database'!O96=Lists!$G$3,'Exp Database'!O96=0),0,IF($F96=Lists!$G$2,('Exp Database'!O96/'Exp with units conversion'!$H96)*'Exp with units conversion'!$G96,'Exp Database'!O96*'Exp with units conversion'!$G96))</f>
        <v>0</v>
      </c>
      <c r="Q96" s="288">
        <f>IF(OR('Exp Database'!P96=Lists!$G$2,'Exp Database'!P96=Lists!$G$3,'Exp Database'!P96=0),0,IF($F96=Lists!$G$2,('Exp Database'!P96/'Exp with units conversion'!$H96)*'Exp with units conversion'!$G96,'Exp Database'!P96*'Exp with units conversion'!$G96))</f>
        <v>0</v>
      </c>
      <c r="R96" s="288">
        <f>IF(OR('Exp Database'!Q96=Lists!$G$2,'Exp Database'!Q96=Lists!$G$3,'Exp Database'!Q96=0),0,IF($F96=Lists!$G$2,('Exp Database'!Q96/'Exp with units conversion'!$H96)*'Exp with units conversion'!$G96,'Exp Database'!Q96*'Exp with units conversion'!$G96))</f>
        <v>0</v>
      </c>
      <c r="S96" s="288">
        <f>IF(OR('Exp Database'!R96=Lists!$G$2,'Exp Database'!R96=Lists!$G$3,'Exp Database'!R96=0),0,IF($F96=Lists!$G$2,('Exp Database'!R96/'Exp with units conversion'!$H96)*'Exp with units conversion'!$G96,'Exp Database'!R96*'Exp with units conversion'!$G96))</f>
        <v>0</v>
      </c>
      <c r="T96" s="288">
        <f>IF(OR('Exp Database'!S96=Lists!$G$2,'Exp Database'!S96=Lists!$G$3,'Exp Database'!S96=0),0,IF($F96=Lists!$G$2,('Exp Database'!S96/'Exp with units conversion'!$H96)*'Exp with units conversion'!$G96,'Exp Database'!S96*'Exp with units conversion'!$G96))</f>
        <v>0</v>
      </c>
      <c r="U96" s="288">
        <f>IF(OR('Exp Database'!T96=Lists!$G$2,'Exp Database'!T96=Lists!$G$3,'Exp Database'!T96=0),0,IF($F96=Lists!$G$2,('Exp Database'!T96/'Exp with units conversion'!$H96)*'Exp with units conversion'!$G96,'Exp Database'!T96*'Exp with units conversion'!$G96))</f>
        <v>0</v>
      </c>
      <c r="V96" s="288">
        <f>IF(OR('Exp Database'!U96=Lists!$G$2,'Exp Database'!U96=Lists!$G$3,'Exp Database'!U96=0),0,IF($F96=Lists!$G$2,('Exp Database'!U96/'Exp with units conversion'!$H96)*'Exp with units conversion'!$G96,'Exp Database'!U96*'Exp with units conversion'!$G96))</f>
        <v>0</v>
      </c>
      <c r="W96" s="288">
        <f>IF(OR('Exp Database'!V96=Lists!$G$2,'Exp Database'!V96=Lists!$G$3,'Exp Database'!V96=0),0,IF($F96=Lists!$G$2,('Exp Database'!V96/'Exp with units conversion'!$H96)*'Exp with units conversion'!$G96,'Exp Database'!V96*'Exp with units conversion'!$G96))</f>
        <v>0</v>
      </c>
      <c r="X96" s="288">
        <f>IF(OR('Exp Database'!W96=Lists!$G$2,'Exp Database'!W96=Lists!$G$3,'Exp Database'!W96=0),0,IF($F96=Lists!$G$2,('Exp Database'!W96/'Exp with units conversion'!$H96)*'Exp with units conversion'!$G96,'Exp Database'!W96*'Exp with units conversion'!$G96))</f>
        <v>0</v>
      </c>
      <c r="Y96" s="288">
        <f>IF(OR('Exp Database'!X96=Lists!$G$2,'Exp Database'!X96=Lists!$G$3,'Exp Database'!X96=0),0,IF($F96=Lists!$G$2,('Exp Database'!X96/'Exp with units conversion'!$H96)*'Exp with units conversion'!$G96,'Exp Database'!X96*'Exp with units conversion'!$G96))</f>
        <v>0</v>
      </c>
      <c r="Z96" s="288">
        <f>IF(OR('Exp Database'!Y96=Lists!$G$2,'Exp Database'!Y96=Lists!$G$3,'Exp Database'!Y96=0),0,IF($F96=Lists!$G$2,('Exp Database'!Y96/'Exp with units conversion'!$H96)*'Exp with units conversion'!$G96,'Exp Database'!Y96*'Exp with units conversion'!$G96))</f>
        <v>0</v>
      </c>
      <c r="AA96" s="288">
        <f>IF(OR('Exp Database'!Z96=Lists!$G$2,'Exp Database'!Z96=Lists!$G$3,'Exp Database'!Z96=0),0,IF($F96=Lists!$G$2,('Exp Database'!Z96/'Exp with units conversion'!$H96)*'Exp with units conversion'!$G96,'Exp Database'!Z96*'Exp with units conversion'!$G96))</f>
        <v>0</v>
      </c>
      <c r="AB96" s="288">
        <f>IF(OR('Exp Database'!AA96=Lists!$G$2,'Exp Database'!AA96=Lists!$G$3,'Exp Database'!AA96=0),0,IF($F96=Lists!$G$2,('Exp Database'!AA96/'Exp with units conversion'!$H96)*'Exp with units conversion'!$G96,'Exp Database'!AA96*'Exp with units conversion'!$G96))</f>
        <v>0</v>
      </c>
      <c r="AC96" s="288">
        <f>IF(OR('Exp Database'!AB96=Lists!$G$2,'Exp Database'!AB96=Lists!$G$3,'Exp Database'!AB96=0),0,IF($F96=Lists!$G$2,('Exp Database'!AB96/'Exp with units conversion'!$H96)*'Exp with units conversion'!$G96,'Exp Database'!AB96*'Exp with units conversion'!$G96))</f>
        <v>0</v>
      </c>
      <c r="AD96" s="288">
        <f>IF(OR('Exp Database'!AC96=Lists!$G$2,'Exp Database'!AC96=Lists!$G$3,'Exp Database'!AC96=0),0,IF($F96=Lists!$G$2,('Exp Database'!AC96/'Exp with units conversion'!$H96)*'Exp with units conversion'!$G96,'Exp Database'!AC96*'Exp with units conversion'!$G96))</f>
        <v>0</v>
      </c>
      <c r="AE96" s="288">
        <f>IF(OR('Exp Database'!AD96=Lists!$G$2,'Exp Database'!AD96=Lists!$G$3,'Exp Database'!AD96=0),0,IF($F96=Lists!$G$2,('Exp Database'!AD96/'Exp with units conversion'!$H96)*'Exp with units conversion'!$G96,'Exp Database'!AD96*'Exp with units conversion'!$G96))</f>
        <v>0</v>
      </c>
      <c r="AG96">
        <f t="shared" si="6"/>
        <v>1</v>
      </c>
      <c r="AH96" s="288">
        <f t="shared" si="7"/>
        <v>1</v>
      </c>
      <c r="AI96" s="288">
        <f t="shared" si="8"/>
        <v>1</v>
      </c>
      <c r="AJ96" s="288">
        <f t="shared" si="9"/>
        <v>1</v>
      </c>
    </row>
    <row r="97" spans="2:36" ht="45.75" thickBot="1">
      <c r="B97" t="str">
        <f t="shared" si="5"/>
        <v>Georgia2016</v>
      </c>
      <c r="C97" s="229" t="str">
        <f>'Exp Database'!C97</f>
        <v>Georgia</v>
      </c>
      <c r="D97" s="229">
        <f>'Exp Database'!D97</f>
        <v>2016</v>
      </c>
      <c r="E97" s="229" t="str">
        <f>'Exp Database'!E97</f>
        <v>Calendar Year</v>
      </c>
      <c r="F97" s="229" t="str">
        <f>'Exp Database'!F97</f>
        <v>Local Currency</v>
      </c>
      <c r="G97" s="229">
        <f>IF('Exp Database'!G97="Units ( x 1)",1,IF('Exp Database'!G97="Thousands (x 1,000)",1000,IF('Exp Database'!G97="Millions (x 1,000,000)",1000000,)))</f>
        <v>1</v>
      </c>
      <c r="H97" s="230">
        <f>IF('Exp Database'!H97&gt;0,'Exp Database'!H97,'Exp Database'!J97)</f>
        <v>2.3666999999999998</v>
      </c>
      <c r="I97" s="230">
        <f>'Exp Database'!H97</f>
        <v>2.3666999999999998</v>
      </c>
      <c r="J97" s="229">
        <f>'Exp Database'!I97</f>
        <v>0</v>
      </c>
      <c r="K97" s="230">
        <f>'Exp Database'!J97</f>
        <v>2.2693416666666701</v>
      </c>
      <c r="L97" s="302" t="str">
        <f>'Exp Database'!K97</f>
        <v>Governance and sustainability (sub-total)</v>
      </c>
      <c r="M97" s="288">
        <f>'Exp Database'!L97</f>
        <v>8</v>
      </c>
      <c r="N97" s="288">
        <f>IF(OR('Exp Database'!M97=Lists!$G$2,'Exp Database'!M97=Lists!$G$3,'Exp Database'!M97=0),0,IF($F97=Lists!$G$2,('Exp Database'!M97/'Exp with units conversion'!$H97)*'Exp with units conversion'!$G97,'Exp Database'!M97*'Exp with units conversion'!$G97))</f>
        <v>1478852.4105294293</v>
      </c>
      <c r="O97" s="288">
        <f>IF(OR('Exp Database'!N97=Lists!$G$2,'Exp Database'!N97=Lists!$G$3,'Exp Database'!N97=0),0,IF($F97=Lists!$G$2,('Exp Database'!N97/'Exp with units conversion'!$H97)*'Exp with units conversion'!$G97,'Exp Database'!N97*'Exp with units conversion'!$G97))</f>
        <v>0</v>
      </c>
      <c r="P97" s="288">
        <f>IF(OR('Exp Database'!O97=Lists!$G$2,'Exp Database'!O97=Lists!$G$3,'Exp Database'!O97=0),0,IF($F97=Lists!$G$2,('Exp Database'!O97/'Exp with units conversion'!$H97)*'Exp with units conversion'!$G97,'Exp Database'!O97*'Exp with units conversion'!$G97))</f>
        <v>0</v>
      </c>
      <c r="Q97" s="288">
        <f>IF(OR('Exp Database'!P97=Lists!$G$2,'Exp Database'!P97=Lists!$G$3,'Exp Database'!P97=0),0,IF($F97=Lists!$G$2,('Exp Database'!P97/'Exp with units conversion'!$H97)*'Exp with units conversion'!$G97,'Exp Database'!P97*'Exp with units conversion'!$G97))</f>
        <v>0</v>
      </c>
      <c r="R97" s="288">
        <f>IF(OR('Exp Database'!Q97=Lists!$G$2,'Exp Database'!Q97=Lists!$G$3,'Exp Database'!Q97=0),0,IF($F97=Lists!$G$2,('Exp Database'!Q97/'Exp with units conversion'!$H97)*'Exp with units conversion'!$G97,'Exp Database'!Q97*'Exp with units conversion'!$G97))</f>
        <v>1478852.4105294293</v>
      </c>
      <c r="S97" s="288">
        <f>IF(OR('Exp Database'!R97=Lists!$G$2,'Exp Database'!R97=Lists!$G$3,'Exp Database'!R97=0),0,IF($F97=Lists!$G$2,('Exp Database'!R97/'Exp with units conversion'!$H97)*'Exp with units conversion'!$G97,'Exp Database'!R97*'Exp with units conversion'!$G97))</f>
        <v>0</v>
      </c>
      <c r="T97" s="288">
        <f>IF(OR('Exp Database'!S97=Lists!$G$2,'Exp Database'!S97=Lists!$G$3,'Exp Database'!S97=0),0,IF($F97=Lists!$G$2,('Exp Database'!S97/'Exp with units conversion'!$H97)*'Exp with units conversion'!$G97,'Exp Database'!S97*'Exp with units conversion'!$G97))</f>
        <v>0</v>
      </c>
      <c r="U97" s="288">
        <f>IF(OR('Exp Database'!T97=Lists!$G$2,'Exp Database'!T97=Lists!$G$3,'Exp Database'!T97=0),0,IF($F97=Lists!$G$2,('Exp Database'!T97/'Exp with units conversion'!$H97)*'Exp with units conversion'!$G97,'Exp Database'!T97*'Exp with units conversion'!$G97))</f>
        <v>0</v>
      </c>
      <c r="V97" s="288">
        <f>IF(OR('Exp Database'!U97=Lists!$G$2,'Exp Database'!U97=Lists!$G$3,'Exp Database'!U97=0),0,IF($F97=Lists!$G$2,('Exp Database'!U97/'Exp with units conversion'!$H97)*'Exp with units conversion'!$G97,'Exp Database'!U97*'Exp with units conversion'!$G97))</f>
        <v>0</v>
      </c>
      <c r="W97" s="288">
        <f>IF(OR('Exp Database'!V97=Lists!$G$2,'Exp Database'!V97=Lists!$G$3,'Exp Database'!V97=0),0,IF($F97=Lists!$G$2,('Exp Database'!V97/'Exp with units conversion'!$H97)*'Exp with units conversion'!$G97,'Exp Database'!V97*'Exp with units conversion'!$G97))</f>
        <v>0</v>
      </c>
      <c r="X97" s="288">
        <f>IF(OR('Exp Database'!W97=Lists!$G$2,'Exp Database'!W97=Lists!$G$3,'Exp Database'!W97=0),0,IF($F97=Lists!$G$2,('Exp Database'!W97/'Exp with units conversion'!$H97)*'Exp with units conversion'!$G97,'Exp Database'!W97*'Exp with units conversion'!$G97))</f>
        <v>0</v>
      </c>
      <c r="Y97" s="288">
        <f>IF(OR('Exp Database'!X97=Lists!$G$2,'Exp Database'!X97=Lists!$G$3,'Exp Database'!X97=0),0,IF($F97=Lists!$G$2,('Exp Database'!X97/'Exp with units conversion'!$H97)*'Exp with units conversion'!$G97,'Exp Database'!X97*'Exp with units conversion'!$G97))</f>
        <v>0</v>
      </c>
      <c r="Z97" s="288">
        <f>IF(OR('Exp Database'!Y97=Lists!$G$2,'Exp Database'!Y97=Lists!$G$3,'Exp Database'!Y97=0),0,IF($F97=Lists!$G$2,('Exp Database'!Y97/'Exp with units conversion'!$H97)*'Exp with units conversion'!$G97,'Exp Database'!Y97*'Exp with units conversion'!$G97))</f>
        <v>202236.02484472052</v>
      </c>
      <c r="AA97" s="288">
        <f>IF(OR('Exp Database'!Z97=Lists!$G$2,'Exp Database'!Z97=Lists!$G$3,'Exp Database'!Z97=0),0,IF($F97=Lists!$G$2,('Exp Database'!Z97/'Exp with units conversion'!$H97)*'Exp with units conversion'!$G97,'Exp Database'!Z97*'Exp with units conversion'!$G97))</f>
        <v>0</v>
      </c>
      <c r="AB97" s="288">
        <f>IF(OR('Exp Database'!AA97=Lists!$G$2,'Exp Database'!AA97=Lists!$G$3,'Exp Database'!AA97=0),0,IF($F97=Lists!$G$2,('Exp Database'!AA97/'Exp with units conversion'!$H97)*'Exp with units conversion'!$G97,'Exp Database'!AA97*'Exp with units conversion'!$G97))</f>
        <v>0</v>
      </c>
      <c r="AC97" s="288">
        <f>IF(OR('Exp Database'!AB97=Lists!$G$2,'Exp Database'!AB97=Lists!$G$3,'Exp Database'!AB97=0),0,IF($F97=Lists!$G$2,('Exp Database'!AB97/'Exp with units conversion'!$H97)*'Exp with units conversion'!$G97,'Exp Database'!AB97*'Exp with units conversion'!$G97))</f>
        <v>24625.850340136058</v>
      </c>
      <c r="AD97" s="288">
        <f>IF(OR('Exp Database'!AC97=Lists!$G$2,'Exp Database'!AC97=Lists!$G$3,'Exp Database'!AC97=0),0,IF($F97=Lists!$G$2,('Exp Database'!AC97/'Exp with units conversion'!$H97)*'Exp with units conversion'!$G97,'Exp Database'!AC97*'Exp with units conversion'!$G97))</f>
        <v>226861.87518485656</v>
      </c>
      <c r="AE97" s="288">
        <f>IF(OR('Exp Database'!AD97=Lists!$G$2,'Exp Database'!AD97=Lists!$G$3,'Exp Database'!AD97=0),0,IF($F97=Lists!$G$2,('Exp Database'!AD97/'Exp with units conversion'!$H97)*'Exp with units conversion'!$G97,'Exp Database'!AD97*'Exp with units conversion'!$G97))</f>
        <v>1705714.2857142859</v>
      </c>
      <c r="AG97">
        <f t="shared" si="6"/>
        <v>1</v>
      </c>
      <c r="AH97" s="288">
        <f t="shared" si="7"/>
        <v>1</v>
      </c>
      <c r="AI97" s="288">
        <f t="shared" si="8"/>
        <v>1</v>
      </c>
      <c r="AJ97" s="288">
        <f t="shared" si="9"/>
        <v>1</v>
      </c>
    </row>
    <row r="98" spans="2:36" ht="30.75" thickBot="1">
      <c r="B98" t="str">
        <f t="shared" si="5"/>
        <v>Georgia2016</v>
      </c>
      <c r="C98" s="229" t="str">
        <f>'Exp Database'!C98</f>
        <v>Georgia</v>
      </c>
      <c r="D98" s="229">
        <f>'Exp Database'!D98</f>
        <v>2016</v>
      </c>
      <c r="E98" s="229" t="str">
        <f>'Exp Database'!E98</f>
        <v>Calendar Year</v>
      </c>
      <c r="F98" s="229" t="str">
        <f>'Exp Database'!F98</f>
        <v>Local Currency</v>
      </c>
      <c r="G98" s="229">
        <f>IF('Exp Database'!G98="Units ( x 1)",1,IF('Exp Database'!G98="Thousands (x 1,000)",1000,IF('Exp Database'!G98="Millions (x 1,000,000)",1000000,)))</f>
        <v>1</v>
      </c>
      <c r="H98" s="230">
        <f>IF('Exp Database'!H98&gt;0,'Exp Database'!H98,'Exp Database'!J98)</f>
        <v>2.3666999999999998</v>
      </c>
      <c r="I98" s="230">
        <f>'Exp Database'!H98</f>
        <v>2.3666999999999998</v>
      </c>
      <c r="J98" s="229">
        <f>'Exp Database'!I98</f>
        <v>0</v>
      </c>
      <c r="K98" s="230">
        <f>'Exp Database'!J98</f>
        <v>2.2693416666666701</v>
      </c>
      <c r="L98" s="302" t="str">
        <f>'Exp Database'!K98</f>
        <v>Strategic information</v>
      </c>
      <c r="M98" s="288">
        <f>'Exp Database'!L98</f>
        <v>8.1</v>
      </c>
      <c r="N98" s="288">
        <f>IF(OR('Exp Database'!M98=Lists!$G$2,'Exp Database'!M98=Lists!$G$3,'Exp Database'!M98=0),0,IF($F98=Lists!$G$2,('Exp Database'!M98/'Exp with units conversion'!$H98)*'Exp with units conversion'!$G98,'Exp Database'!M98*'Exp with units conversion'!$G98))</f>
        <v>0</v>
      </c>
      <c r="O98" s="288">
        <f>IF(OR('Exp Database'!N98=Lists!$G$2,'Exp Database'!N98=Lists!$G$3,'Exp Database'!N98=0),0,IF($F98=Lists!$G$2,('Exp Database'!N98/'Exp with units conversion'!$H98)*'Exp with units conversion'!$G98,'Exp Database'!N98*'Exp with units conversion'!$G98))</f>
        <v>0</v>
      </c>
      <c r="P98" s="288">
        <f>IF(OR('Exp Database'!O98=Lists!$G$2,'Exp Database'!O98=Lists!$G$3,'Exp Database'!O98=0),0,IF($F98=Lists!$G$2,('Exp Database'!O98/'Exp with units conversion'!$H98)*'Exp with units conversion'!$G98,'Exp Database'!O98*'Exp with units conversion'!$G98))</f>
        <v>0</v>
      </c>
      <c r="Q98" s="288">
        <f>IF(OR('Exp Database'!P98=Lists!$G$2,'Exp Database'!P98=Lists!$G$3,'Exp Database'!P98=0),0,IF($F98=Lists!$G$2,('Exp Database'!P98/'Exp with units conversion'!$H98)*'Exp with units conversion'!$G98,'Exp Database'!P98*'Exp with units conversion'!$G98))</f>
        <v>0</v>
      </c>
      <c r="R98" s="288">
        <f>IF(OR('Exp Database'!Q98=Lists!$G$2,'Exp Database'!Q98=Lists!$G$3,'Exp Database'!Q98=0),0,IF($F98=Lists!$G$2,('Exp Database'!Q98/'Exp with units conversion'!$H98)*'Exp with units conversion'!$G98,'Exp Database'!Q98*'Exp with units conversion'!$G98))</f>
        <v>0</v>
      </c>
      <c r="S98" s="288">
        <f>IF(OR('Exp Database'!R98=Lists!$G$2,'Exp Database'!R98=Lists!$G$3,'Exp Database'!R98=0),0,IF($F98=Lists!$G$2,('Exp Database'!R98/'Exp with units conversion'!$H98)*'Exp with units conversion'!$G98,'Exp Database'!R98*'Exp with units conversion'!$G98))</f>
        <v>0</v>
      </c>
      <c r="T98" s="288">
        <f>IF(OR('Exp Database'!S98=Lists!$G$2,'Exp Database'!S98=Lists!$G$3,'Exp Database'!S98=0),0,IF($F98=Lists!$G$2,('Exp Database'!S98/'Exp with units conversion'!$H98)*'Exp with units conversion'!$G98,'Exp Database'!S98*'Exp with units conversion'!$G98))</f>
        <v>0</v>
      </c>
      <c r="U98" s="288">
        <f>IF(OR('Exp Database'!T98=Lists!$G$2,'Exp Database'!T98=Lists!$G$3,'Exp Database'!T98=0),0,IF($F98=Lists!$G$2,('Exp Database'!T98/'Exp with units conversion'!$H98)*'Exp with units conversion'!$G98,'Exp Database'!T98*'Exp with units conversion'!$G98))</f>
        <v>0</v>
      </c>
      <c r="V98" s="288">
        <f>IF(OR('Exp Database'!U98=Lists!$G$2,'Exp Database'!U98=Lists!$G$3,'Exp Database'!U98=0),0,IF($F98=Lists!$G$2,('Exp Database'!U98/'Exp with units conversion'!$H98)*'Exp with units conversion'!$G98,'Exp Database'!U98*'Exp with units conversion'!$G98))</f>
        <v>0</v>
      </c>
      <c r="W98" s="288">
        <f>IF(OR('Exp Database'!V98=Lists!$G$2,'Exp Database'!V98=Lists!$G$3,'Exp Database'!V98=0),0,IF($F98=Lists!$G$2,('Exp Database'!V98/'Exp with units conversion'!$H98)*'Exp with units conversion'!$G98,'Exp Database'!V98*'Exp with units conversion'!$G98))</f>
        <v>0</v>
      </c>
      <c r="X98" s="288">
        <f>IF(OR('Exp Database'!W98=Lists!$G$2,'Exp Database'!W98=Lists!$G$3,'Exp Database'!W98=0),0,IF($F98=Lists!$G$2,('Exp Database'!W98/'Exp with units conversion'!$H98)*'Exp with units conversion'!$G98,'Exp Database'!W98*'Exp with units conversion'!$G98))</f>
        <v>0</v>
      </c>
      <c r="Y98" s="288">
        <f>IF(OR('Exp Database'!X98=Lists!$G$2,'Exp Database'!X98=Lists!$G$3,'Exp Database'!X98=0),0,IF($F98=Lists!$G$2,('Exp Database'!X98/'Exp with units conversion'!$H98)*'Exp with units conversion'!$G98,'Exp Database'!X98*'Exp with units conversion'!$G98))</f>
        <v>0</v>
      </c>
      <c r="Z98" s="288">
        <f>IF(OR('Exp Database'!Y98=Lists!$G$2,'Exp Database'!Y98=Lists!$G$3,'Exp Database'!Y98=0),0,IF($F98=Lists!$G$2,('Exp Database'!Y98/'Exp with units conversion'!$H98)*'Exp with units conversion'!$G98,'Exp Database'!Y98*'Exp with units conversion'!$G98))</f>
        <v>0</v>
      </c>
      <c r="AA98" s="288">
        <f>IF(OR('Exp Database'!Z98=Lists!$G$2,'Exp Database'!Z98=Lists!$G$3,'Exp Database'!Z98=0),0,IF($F98=Lists!$G$2,('Exp Database'!Z98/'Exp with units conversion'!$H98)*'Exp with units conversion'!$G98,'Exp Database'!Z98*'Exp with units conversion'!$G98))</f>
        <v>0</v>
      </c>
      <c r="AB98" s="288">
        <f>IF(OR('Exp Database'!AA98=Lists!$G$2,'Exp Database'!AA98=Lists!$G$3,'Exp Database'!AA98=0),0,IF($F98=Lists!$G$2,('Exp Database'!AA98/'Exp with units conversion'!$H98)*'Exp with units conversion'!$G98,'Exp Database'!AA98*'Exp with units conversion'!$G98))</f>
        <v>0</v>
      </c>
      <c r="AC98" s="288">
        <f>IF(OR('Exp Database'!AB98=Lists!$G$2,'Exp Database'!AB98=Lists!$G$3,'Exp Database'!AB98=0),0,IF($F98=Lists!$G$2,('Exp Database'!AB98/'Exp with units conversion'!$H98)*'Exp with units conversion'!$G98,'Exp Database'!AB98*'Exp with units conversion'!$G98))</f>
        <v>0</v>
      </c>
      <c r="AD98" s="288">
        <f>IF(OR('Exp Database'!AC98=Lists!$G$2,'Exp Database'!AC98=Lists!$G$3,'Exp Database'!AC98=0),0,IF($F98=Lists!$G$2,('Exp Database'!AC98/'Exp with units conversion'!$H98)*'Exp with units conversion'!$G98,'Exp Database'!AC98*'Exp with units conversion'!$G98))</f>
        <v>0</v>
      </c>
      <c r="AE98" s="288">
        <f>IF(OR('Exp Database'!AD98=Lists!$G$2,'Exp Database'!AD98=Lists!$G$3,'Exp Database'!AD98=0),0,IF($F98=Lists!$G$2,('Exp Database'!AD98/'Exp with units conversion'!$H98)*'Exp with units conversion'!$G98,'Exp Database'!AD98*'Exp with units conversion'!$G98))</f>
        <v>0</v>
      </c>
      <c r="AG98">
        <f t="shared" si="6"/>
        <v>1</v>
      </c>
      <c r="AH98" s="288">
        <f t="shared" si="7"/>
        <v>1</v>
      </c>
      <c r="AI98" s="288">
        <f t="shared" si="8"/>
        <v>1</v>
      </c>
      <c r="AJ98" s="288">
        <f t="shared" si="9"/>
        <v>1</v>
      </c>
    </row>
    <row r="99" spans="2:36" ht="30.75" thickBot="1">
      <c r="B99" t="str">
        <f t="shared" si="5"/>
        <v>Georgia2016</v>
      </c>
      <c r="C99" s="229" t="str">
        <f>'Exp Database'!C99</f>
        <v>Georgia</v>
      </c>
      <c r="D99" s="229">
        <f>'Exp Database'!D99</f>
        <v>2016</v>
      </c>
      <c r="E99" s="229" t="str">
        <f>'Exp Database'!E99</f>
        <v>Calendar Year</v>
      </c>
      <c r="F99" s="229" t="str">
        <f>'Exp Database'!F99</f>
        <v>Local Currency</v>
      </c>
      <c r="G99" s="229">
        <f>IF('Exp Database'!G99="Units ( x 1)",1,IF('Exp Database'!G99="Thousands (x 1,000)",1000,IF('Exp Database'!G99="Millions (x 1,000,000)",1000000,)))</f>
        <v>1</v>
      </c>
      <c r="H99" s="230">
        <f>IF('Exp Database'!H99&gt;0,'Exp Database'!H99,'Exp Database'!J99)</f>
        <v>2.3666999999999998</v>
      </c>
      <c r="I99" s="230">
        <f>'Exp Database'!H99</f>
        <v>2.3666999999999998</v>
      </c>
      <c r="J99" s="229">
        <f>'Exp Database'!I99</f>
        <v>0</v>
      </c>
      <c r="K99" s="230">
        <f>'Exp Database'!J99</f>
        <v>2.2693416666666701</v>
      </c>
      <c r="L99" s="302" t="str">
        <f>'Exp Database'!K99</f>
        <v>Planning and coordination</v>
      </c>
      <c r="M99" s="288">
        <f>'Exp Database'!L99</f>
        <v>8.1999999999999993</v>
      </c>
      <c r="N99" s="288">
        <f>IF(OR('Exp Database'!M99=Lists!$G$2,'Exp Database'!M99=Lists!$G$3,'Exp Database'!M99=0),0,IF($F99=Lists!$G$2,('Exp Database'!M99/'Exp with units conversion'!$H99)*'Exp with units conversion'!$G99,'Exp Database'!M99*'Exp with units conversion'!$G99))</f>
        <v>1478852.4105294293</v>
      </c>
      <c r="O99" s="288">
        <f>IF(OR('Exp Database'!N99=Lists!$G$2,'Exp Database'!N99=Lists!$G$3,'Exp Database'!N99=0),0,IF($F99=Lists!$G$2,('Exp Database'!N99/'Exp with units conversion'!$H99)*'Exp with units conversion'!$G99,'Exp Database'!N99*'Exp with units conversion'!$G99))</f>
        <v>0</v>
      </c>
      <c r="P99" s="288">
        <f>IF(OR('Exp Database'!O99=Lists!$G$2,'Exp Database'!O99=Lists!$G$3,'Exp Database'!O99=0),0,IF($F99=Lists!$G$2,('Exp Database'!O99/'Exp with units conversion'!$H99)*'Exp with units conversion'!$G99,'Exp Database'!O99*'Exp with units conversion'!$G99))</f>
        <v>0</v>
      </c>
      <c r="Q99" s="288">
        <f>IF(OR('Exp Database'!P99=Lists!$G$2,'Exp Database'!P99=Lists!$G$3,'Exp Database'!P99=0),0,IF($F99=Lists!$G$2,('Exp Database'!P99/'Exp with units conversion'!$H99)*'Exp with units conversion'!$G99,'Exp Database'!P99*'Exp with units conversion'!$G99))</f>
        <v>0</v>
      </c>
      <c r="R99" s="288">
        <f>IF(OR('Exp Database'!Q99=Lists!$G$2,'Exp Database'!Q99=Lists!$G$3,'Exp Database'!Q99=0),0,IF($F99=Lists!$G$2,('Exp Database'!Q99/'Exp with units conversion'!$H99)*'Exp with units conversion'!$G99,'Exp Database'!Q99*'Exp with units conversion'!$G99))</f>
        <v>1478852.4105294293</v>
      </c>
      <c r="S99" s="288">
        <f>IF(OR('Exp Database'!R99=Lists!$G$2,'Exp Database'!R99=Lists!$G$3,'Exp Database'!R99=0),0,IF($F99=Lists!$G$2,('Exp Database'!R99/'Exp with units conversion'!$H99)*'Exp with units conversion'!$G99,'Exp Database'!R99*'Exp with units conversion'!$G99))</f>
        <v>0</v>
      </c>
      <c r="T99" s="288">
        <f>IF(OR('Exp Database'!S99=Lists!$G$2,'Exp Database'!S99=Lists!$G$3,'Exp Database'!S99=0),0,IF($F99=Lists!$G$2,('Exp Database'!S99/'Exp with units conversion'!$H99)*'Exp with units conversion'!$G99,'Exp Database'!S99*'Exp with units conversion'!$G99))</f>
        <v>0</v>
      </c>
      <c r="U99" s="288">
        <f>IF(OR('Exp Database'!T99=Lists!$G$2,'Exp Database'!T99=Lists!$G$3,'Exp Database'!T99=0),0,IF($F99=Lists!$G$2,('Exp Database'!T99/'Exp with units conversion'!$H99)*'Exp with units conversion'!$G99,'Exp Database'!T99*'Exp with units conversion'!$G99))</f>
        <v>0</v>
      </c>
      <c r="V99" s="288">
        <f>IF(OR('Exp Database'!U99=Lists!$G$2,'Exp Database'!U99=Lists!$G$3,'Exp Database'!U99=0),0,IF($F99=Lists!$G$2,('Exp Database'!U99/'Exp with units conversion'!$H99)*'Exp with units conversion'!$G99,'Exp Database'!U99*'Exp with units conversion'!$G99))</f>
        <v>0</v>
      </c>
      <c r="W99" s="288">
        <f>IF(OR('Exp Database'!V99=Lists!$G$2,'Exp Database'!V99=Lists!$G$3,'Exp Database'!V99=0),0,IF($F99=Lists!$G$2,('Exp Database'!V99/'Exp with units conversion'!$H99)*'Exp with units conversion'!$G99,'Exp Database'!V99*'Exp with units conversion'!$G99))</f>
        <v>0</v>
      </c>
      <c r="X99" s="288">
        <f>IF(OR('Exp Database'!W99=Lists!$G$2,'Exp Database'!W99=Lists!$G$3,'Exp Database'!W99=0),0,IF($F99=Lists!$G$2,('Exp Database'!W99/'Exp with units conversion'!$H99)*'Exp with units conversion'!$G99,'Exp Database'!W99*'Exp with units conversion'!$G99))</f>
        <v>0</v>
      </c>
      <c r="Y99" s="288">
        <f>IF(OR('Exp Database'!X99=Lists!$G$2,'Exp Database'!X99=Lists!$G$3,'Exp Database'!X99=0),0,IF($F99=Lists!$G$2,('Exp Database'!X99/'Exp with units conversion'!$H99)*'Exp with units conversion'!$G99,'Exp Database'!X99*'Exp with units conversion'!$G99))</f>
        <v>0</v>
      </c>
      <c r="Z99" s="288">
        <f>IF(OR('Exp Database'!Y99=Lists!$G$2,'Exp Database'!Y99=Lists!$G$3,'Exp Database'!Y99=0),0,IF($F99=Lists!$G$2,('Exp Database'!Y99/'Exp with units conversion'!$H99)*'Exp with units conversion'!$G99,'Exp Database'!Y99*'Exp with units conversion'!$G99))</f>
        <v>0</v>
      </c>
      <c r="AA99" s="288">
        <f>IF(OR('Exp Database'!Z99=Lists!$G$2,'Exp Database'!Z99=Lists!$G$3,'Exp Database'!Z99=0),0,IF($F99=Lists!$G$2,('Exp Database'!Z99/'Exp with units conversion'!$H99)*'Exp with units conversion'!$G99,'Exp Database'!Z99*'Exp with units conversion'!$G99))</f>
        <v>0</v>
      </c>
      <c r="AB99" s="288">
        <f>IF(OR('Exp Database'!AA99=Lists!$G$2,'Exp Database'!AA99=Lists!$G$3,'Exp Database'!AA99=0),0,IF($F99=Lists!$G$2,('Exp Database'!AA99/'Exp with units conversion'!$H99)*'Exp with units conversion'!$G99,'Exp Database'!AA99*'Exp with units conversion'!$G99))</f>
        <v>0</v>
      </c>
      <c r="AC99" s="288">
        <f>IF(OR('Exp Database'!AB99=Lists!$G$2,'Exp Database'!AB99=Lists!$G$3,'Exp Database'!AB99=0),0,IF($F99=Lists!$G$2,('Exp Database'!AB99/'Exp with units conversion'!$H99)*'Exp with units conversion'!$G99,'Exp Database'!AB99*'Exp with units conversion'!$G99))</f>
        <v>1478.8524105294293</v>
      </c>
      <c r="AD99" s="288">
        <f>IF(OR('Exp Database'!AC99=Lists!$G$2,'Exp Database'!AC99=Lists!$G$3,'Exp Database'!AC99=0),0,IF($F99=Lists!$G$2,('Exp Database'!AC99/'Exp with units conversion'!$H99)*'Exp with units conversion'!$G99,'Exp Database'!AC99*'Exp with units conversion'!$G99))</f>
        <v>1478.8524105294293</v>
      </c>
      <c r="AE99" s="288">
        <f>IF(OR('Exp Database'!AD99=Lists!$G$2,'Exp Database'!AD99=Lists!$G$3,'Exp Database'!AD99=0),0,IF($F99=Lists!$G$2,('Exp Database'!AD99/'Exp with units conversion'!$H99)*'Exp with units conversion'!$G99,'Exp Database'!AD99*'Exp with units conversion'!$G99))</f>
        <v>1480331.2629399586</v>
      </c>
      <c r="AG99">
        <f t="shared" si="6"/>
        <v>1</v>
      </c>
      <c r="AH99" s="288">
        <f t="shared" si="7"/>
        <v>1</v>
      </c>
      <c r="AI99" s="288">
        <f t="shared" si="8"/>
        <v>1</v>
      </c>
      <c r="AJ99" s="288">
        <f t="shared" si="9"/>
        <v>1</v>
      </c>
    </row>
    <row r="100" spans="2:36" ht="30.75" thickBot="1">
      <c r="B100" t="str">
        <f t="shared" si="5"/>
        <v>Georgia2016</v>
      </c>
      <c r="C100" s="229" t="str">
        <f>'Exp Database'!C100</f>
        <v>Georgia</v>
      </c>
      <c r="D100" s="229">
        <f>'Exp Database'!D100</f>
        <v>2016</v>
      </c>
      <c r="E100" s="229" t="str">
        <f>'Exp Database'!E100</f>
        <v>Calendar Year</v>
      </c>
      <c r="F100" s="229" t="str">
        <f>'Exp Database'!F100</f>
        <v>Local Currency</v>
      </c>
      <c r="G100" s="229">
        <f>IF('Exp Database'!G100="Units ( x 1)",1,IF('Exp Database'!G100="Thousands (x 1,000)",1000,IF('Exp Database'!G100="Millions (x 1,000,000)",1000000,)))</f>
        <v>1</v>
      </c>
      <c r="H100" s="230">
        <f>IF('Exp Database'!H100&gt;0,'Exp Database'!H100,'Exp Database'!J100)</f>
        <v>2.3666999999999998</v>
      </c>
      <c r="I100" s="230">
        <f>'Exp Database'!H100</f>
        <v>2.3666999999999998</v>
      </c>
      <c r="J100" s="229">
        <f>'Exp Database'!I100</f>
        <v>0</v>
      </c>
      <c r="K100" s="230">
        <f>'Exp Database'!J100</f>
        <v>2.2693416666666701</v>
      </c>
      <c r="L100" s="302" t="str">
        <f>'Exp Database'!K100</f>
        <v>Procurement and logistics</v>
      </c>
      <c r="M100" s="288">
        <f>'Exp Database'!L100</f>
        <v>8.3000000000000007</v>
      </c>
      <c r="N100" s="288">
        <f>IF(OR('Exp Database'!M100=Lists!$G$2,'Exp Database'!M100=Lists!$G$3,'Exp Database'!M100=0),0,IF($F100=Lists!$G$2,('Exp Database'!M100/'Exp with units conversion'!$H100)*'Exp with units conversion'!$G100,'Exp Database'!M100*'Exp with units conversion'!$G100))</f>
        <v>0</v>
      </c>
      <c r="O100" s="288">
        <f>IF(OR('Exp Database'!N100=Lists!$G$2,'Exp Database'!N100=Lists!$G$3,'Exp Database'!N100=0),0,IF($F100=Lists!$G$2,('Exp Database'!N100/'Exp with units conversion'!$H100)*'Exp with units conversion'!$G100,'Exp Database'!N100*'Exp with units conversion'!$G100))</f>
        <v>0</v>
      </c>
      <c r="P100" s="288">
        <f>IF(OR('Exp Database'!O100=Lists!$G$2,'Exp Database'!O100=Lists!$G$3,'Exp Database'!O100=0),0,IF($F100=Lists!$G$2,('Exp Database'!O100/'Exp with units conversion'!$H100)*'Exp with units conversion'!$G100,'Exp Database'!O100*'Exp with units conversion'!$G100))</f>
        <v>0</v>
      </c>
      <c r="Q100" s="288">
        <f>IF(OR('Exp Database'!P100=Lists!$G$2,'Exp Database'!P100=Lists!$G$3,'Exp Database'!P100=0),0,IF($F100=Lists!$G$2,('Exp Database'!P100/'Exp with units conversion'!$H100)*'Exp with units conversion'!$G100,'Exp Database'!P100*'Exp with units conversion'!$G100))</f>
        <v>0</v>
      </c>
      <c r="R100" s="288">
        <f>IF(OR('Exp Database'!Q100=Lists!$G$2,'Exp Database'!Q100=Lists!$G$3,'Exp Database'!Q100=0),0,IF($F100=Lists!$G$2,('Exp Database'!Q100/'Exp with units conversion'!$H100)*'Exp with units conversion'!$G100,'Exp Database'!Q100*'Exp with units conversion'!$G100))</f>
        <v>0</v>
      </c>
      <c r="S100" s="288">
        <f>IF(OR('Exp Database'!R100=Lists!$G$2,'Exp Database'!R100=Lists!$G$3,'Exp Database'!R100=0),0,IF($F100=Lists!$G$2,('Exp Database'!R100/'Exp with units conversion'!$H100)*'Exp with units conversion'!$G100,'Exp Database'!R100*'Exp with units conversion'!$G100))</f>
        <v>0</v>
      </c>
      <c r="T100" s="288">
        <f>IF(OR('Exp Database'!S100=Lists!$G$2,'Exp Database'!S100=Lists!$G$3,'Exp Database'!S100=0),0,IF($F100=Lists!$G$2,('Exp Database'!S100/'Exp with units conversion'!$H100)*'Exp with units conversion'!$G100,'Exp Database'!S100*'Exp with units conversion'!$G100))</f>
        <v>0</v>
      </c>
      <c r="U100" s="288">
        <f>IF(OR('Exp Database'!T100=Lists!$G$2,'Exp Database'!T100=Lists!$G$3,'Exp Database'!T100=0),0,IF($F100=Lists!$G$2,('Exp Database'!T100/'Exp with units conversion'!$H100)*'Exp with units conversion'!$G100,'Exp Database'!T100*'Exp with units conversion'!$G100))</f>
        <v>0</v>
      </c>
      <c r="V100" s="288">
        <f>IF(OR('Exp Database'!U100=Lists!$G$2,'Exp Database'!U100=Lists!$G$3,'Exp Database'!U100=0),0,IF($F100=Lists!$G$2,('Exp Database'!U100/'Exp with units conversion'!$H100)*'Exp with units conversion'!$G100,'Exp Database'!U100*'Exp with units conversion'!$G100))</f>
        <v>0</v>
      </c>
      <c r="W100" s="288">
        <f>IF(OR('Exp Database'!V100=Lists!$G$2,'Exp Database'!V100=Lists!$G$3,'Exp Database'!V100=0),0,IF($F100=Lists!$G$2,('Exp Database'!V100/'Exp with units conversion'!$H100)*'Exp with units conversion'!$G100,'Exp Database'!V100*'Exp with units conversion'!$G100))</f>
        <v>0</v>
      </c>
      <c r="X100" s="288">
        <f>IF(OR('Exp Database'!W100=Lists!$G$2,'Exp Database'!W100=Lists!$G$3,'Exp Database'!W100=0),0,IF($F100=Lists!$G$2,('Exp Database'!W100/'Exp with units conversion'!$H100)*'Exp with units conversion'!$G100,'Exp Database'!W100*'Exp with units conversion'!$G100))</f>
        <v>0</v>
      </c>
      <c r="Y100" s="288">
        <f>IF(OR('Exp Database'!X100=Lists!$G$2,'Exp Database'!X100=Lists!$G$3,'Exp Database'!X100=0),0,IF($F100=Lists!$G$2,('Exp Database'!X100/'Exp with units conversion'!$H100)*'Exp with units conversion'!$G100,'Exp Database'!X100*'Exp with units conversion'!$G100))</f>
        <v>0</v>
      </c>
      <c r="Z100" s="288">
        <f>IF(OR('Exp Database'!Y100=Lists!$G$2,'Exp Database'!Y100=Lists!$G$3,'Exp Database'!Y100=0),0,IF($F100=Lists!$G$2,('Exp Database'!Y100/'Exp with units conversion'!$H100)*'Exp with units conversion'!$G100,'Exp Database'!Y100*'Exp with units conversion'!$G100))</f>
        <v>0</v>
      </c>
      <c r="AA100" s="288">
        <f>IF(OR('Exp Database'!Z100=Lists!$G$2,'Exp Database'!Z100=Lists!$G$3,'Exp Database'!Z100=0),0,IF($F100=Lists!$G$2,('Exp Database'!Z100/'Exp with units conversion'!$H100)*'Exp with units conversion'!$G100,'Exp Database'!Z100*'Exp with units conversion'!$G100))</f>
        <v>0</v>
      </c>
      <c r="AB100" s="288">
        <f>IF(OR('Exp Database'!AA100=Lists!$G$2,'Exp Database'!AA100=Lists!$G$3,'Exp Database'!AA100=0),0,IF($F100=Lists!$G$2,('Exp Database'!AA100/'Exp with units conversion'!$H100)*'Exp with units conversion'!$G100,'Exp Database'!AA100*'Exp with units conversion'!$G100))</f>
        <v>0</v>
      </c>
      <c r="AC100" s="288">
        <f>IF(OR('Exp Database'!AB100=Lists!$G$2,'Exp Database'!AB100=Lists!$G$3,'Exp Database'!AB100=0),0,IF($F100=Lists!$G$2,('Exp Database'!AB100/'Exp with units conversion'!$H100)*'Exp with units conversion'!$G100,'Exp Database'!AB100*'Exp with units conversion'!$G100))</f>
        <v>0</v>
      </c>
      <c r="AD100" s="288">
        <f>IF(OR('Exp Database'!AC100=Lists!$G$2,'Exp Database'!AC100=Lists!$G$3,'Exp Database'!AC100=0),0,IF($F100=Lists!$G$2,('Exp Database'!AC100/'Exp with units conversion'!$H100)*'Exp with units conversion'!$G100,'Exp Database'!AC100*'Exp with units conversion'!$G100))</f>
        <v>0</v>
      </c>
      <c r="AE100" s="288">
        <f>IF(OR('Exp Database'!AD100=Lists!$G$2,'Exp Database'!AD100=Lists!$G$3,'Exp Database'!AD100=0),0,IF($F100=Lists!$G$2,('Exp Database'!AD100/'Exp with units conversion'!$H100)*'Exp with units conversion'!$G100,'Exp Database'!AD100*'Exp with units conversion'!$G100))</f>
        <v>0</v>
      </c>
      <c r="AG100">
        <f t="shared" si="6"/>
        <v>1</v>
      </c>
      <c r="AH100" s="288">
        <f t="shared" si="7"/>
        <v>1</v>
      </c>
      <c r="AI100" s="288">
        <f t="shared" si="8"/>
        <v>1</v>
      </c>
      <c r="AJ100" s="288">
        <f t="shared" si="9"/>
        <v>1</v>
      </c>
    </row>
    <row r="101" spans="2:36" ht="30.75" thickBot="1">
      <c r="B101" t="str">
        <f t="shared" si="5"/>
        <v>Georgia2016</v>
      </c>
      <c r="C101" s="229" t="str">
        <f>'Exp Database'!C101</f>
        <v>Georgia</v>
      </c>
      <c r="D101" s="229">
        <f>'Exp Database'!D101</f>
        <v>2016</v>
      </c>
      <c r="E101" s="229" t="str">
        <f>'Exp Database'!E101</f>
        <v>Calendar Year</v>
      </c>
      <c r="F101" s="229" t="str">
        <f>'Exp Database'!F101</f>
        <v>Local Currency</v>
      </c>
      <c r="G101" s="229">
        <f>IF('Exp Database'!G101="Units ( x 1)",1,IF('Exp Database'!G101="Thousands (x 1,000)",1000,IF('Exp Database'!G101="Millions (x 1,000,000)",1000000,)))</f>
        <v>1</v>
      </c>
      <c r="H101" s="230">
        <f>IF('Exp Database'!H101&gt;0,'Exp Database'!H101,'Exp Database'!J101)</f>
        <v>2.3666999999999998</v>
      </c>
      <c r="I101" s="230">
        <f>'Exp Database'!H101</f>
        <v>2.3666999999999998</v>
      </c>
      <c r="J101" s="229">
        <f>'Exp Database'!I101</f>
        <v>0</v>
      </c>
      <c r="K101" s="230">
        <f>'Exp Database'!J101</f>
        <v>2.2693416666666701</v>
      </c>
      <c r="L101" s="302" t="str">
        <f>'Exp Database'!K101</f>
        <v>Health systems strengthening</v>
      </c>
      <c r="M101" s="288">
        <f>'Exp Database'!L101</f>
        <v>8.4</v>
      </c>
      <c r="N101" s="288">
        <f>IF(OR('Exp Database'!M101=Lists!$G$2,'Exp Database'!M101=Lists!$G$3,'Exp Database'!M101=0),0,IF($F101=Lists!$G$2,('Exp Database'!M101/'Exp with units conversion'!$H101)*'Exp with units conversion'!$G101,'Exp Database'!M101*'Exp with units conversion'!$G101))</f>
        <v>0</v>
      </c>
      <c r="O101" s="288">
        <f>IF(OR('Exp Database'!N101=Lists!$G$2,'Exp Database'!N101=Lists!$G$3,'Exp Database'!N101=0),0,IF($F101=Lists!$G$2,('Exp Database'!N101/'Exp with units conversion'!$H101)*'Exp with units conversion'!$G101,'Exp Database'!N101*'Exp with units conversion'!$G101))</f>
        <v>0</v>
      </c>
      <c r="P101" s="288">
        <f>IF(OR('Exp Database'!O101=Lists!$G$2,'Exp Database'!O101=Lists!$G$3,'Exp Database'!O101=0),0,IF($F101=Lists!$G$2,('Exp Database'!O101/'Exp with units conversion'!$H101)*'Exp with units conversion'!$G101,'Exp Database'!O101*'Exp with units conversion'!$G101))</f>
        <v>0</v>
      </c>
      <c r="Q101" s="288">
        <f>IF(OR('Exp Database'!P101=Lists!$G$2,'Exp Database'!P101=Lists!$G$3,'Exp Database'!P101=0),0,IF($F101=Lists!$G$2,('Exp Database'!P101/'Exp with units conversion'!$H101)*'Exp with units conversion'!$G101,'Exp Database'!P101*'Exp with units conversion'!$G101))</f>
        <v>0</v>
      </c>
      <c r="R101" s="288">
        <f>IF(OR('Exp Database'!Q101=Lists!$G$2,'Exp Database'!Q101=Lists!$G$3,'Exp Database'!Q101=0),0,IF($F101=Lists!$G$2,('Exp Database'!Q101/'Exp with units conversion'!$H101)*'Exp with units conversion'!$G101,'Exp Database'!Q101*'Exp with units conversion'!$G101))</f>
        <v>0</v>
      </c>
      <c r="S101" s="288">
        <f>IF(OR('Exp Database'!R101=Lists!$G$2,'Exp Database'!R101=Lists!$G$3,'Exp Database'!R101=0),0,IF($F101=Lists!$G$2,('Exp Database'!R101/'Exp with units conversion'!$H101)*'Exp with units conversion'!$G101,'Exp Database'!R101*'Exp with units conversion'!$G101))</f>
        <v>0</v>
      </c>
      <c r="T101" s="288">
        <f>IF(OR('Exp Database'!S101=Lists!$G$2,'Exp Database'!S101=Lists!$G$3,'Exp Database'!S101=0),0,IF($F101=Lists!$G$2,('Exp Database'!S101/'Exp with units conversion'!$H101)*'Exp with units conversion'!$G101,'Exp Database'!S101*'Exp with units conversion'!$G101))</f>
        <v>0</v>
      </c>
      <c r="U101" s="288">
        <f>IF(OR('Exp Database'!T101=Lists!$G$2,'Exp Database'!T101=Lists!$G$3,'Exp Database'!T101=0),0,IF($F101=Lists!$G$2,('Exp Database'!T101/'Exp with units conversion'!$H101)*'Exp with units conversion'!$G101,'Exp Database'!T101*'Exp with units conversion'!$G101))</f>
        <v>0</v>
      </c>
      <c r="V101" s="288">
        <f>IF(OR('Exp Database'!U101=Lists!$G$2,'Exp Database'!U101=Lists!$G$3,'Exp Database'!U101=0),0,IF($F101=Lists!$G$2,('Exp Database'!U101/'Exp with units conversion'!$H101)*'Exp with units conversion'!$G101,'Exp Database'!U101*'Exp with units conversion'!$G101))</f>
        <v>0</v>
      </c>
      <c r="W101" s="288">
        <f>IF(OR('Exp Database'!V101=Lists!$G$2,'Exp Database'!V101=Lists!$G$3,'Exp Database'!V101=0),0,IF($F101=Lists!$G$2,('Exp Database'!V101/'Exp with units conversion'!$H101)*'Exp with units conversion'!$G101,'Exp Database'!V101*'Exp with units conversion'!$G101))</f>
        <v>0</v>
      </c>
      <c r="X101" s="288">
        <f>IF(OR('Exp Database'!W101=Lists!$G$2,'Exp Database'!W101=Lists!$G$3,'Exp Database'!W101=0),0,IF($F101=Lists!$G$2,('Exp Database'!W101/'Exp with units conversion'!$H101)*'Exp with units conversion'!$G101,'Exp Database'!W101*'Exp with units conversion'!$G101))</f>
        <v>0</v>
      </c>
      <c r="Y101" s="288">
        <f>IF(OR('Exp Database'!X101=Lists!$G$2,'Exp Database'!X101=Lists!$G$3,'Exp Database'!X101=0),0,IF($F101=Lists!$G$2,('Exp Database'!X101/'Exp with units conversion'!$H101)*'Exp with units conversion'!$G101,'Exp Database'!X101*'Exp with units conversion'!$G101))</f>
        <v>0</v>
      </c>
      <c r="Z101" s="288">
        <f>IF(OR('Exp Database'!Y101=Lists!$G$2,'Exp Database'!Y101=Lists!$G$3,'Exp Database'!Y101=0),0,IF($F101=Lists!$G$2,('Exp Database'!Y101/'Exp with units conversion'!$H101)*'Exp with units conversion'!$G101,'Exp Database'!Y101*'Exp with units conversion'!$G101))</f>
        <v>149900.70562386446</v>
      </c>
      <c r="AA101" s="288">
        <f>IF(OR('Exp Database'!Z101=Lists!$G$2,'Exp Database'!Z101=Lists!$G$3,'Exp Database'!Z101=0),0,IF($F101=Lists!$G$2,('Exp Database'!Z101/'Exp with units conversion'!$H101)*'Exp with units conversion'!$G101,'Exp Database'!Z101*'Exp with units conversion'!$G101))</f>
        <v>0</v>
      </c>
      <c r="AB101" s="288">
        <f>IF(OR('Exp Database'!AA101=Lists!$G$2,'Exp Database'!AA101=Lists!$G$3,'Exp Database'!AA101=0),0,IF($F101=Lists!$G$2,('Exp Database'!AA101/'Exp with units conversion'!$H101)*'Exp with units conversion'!$G101,'Exp Database'!AA101*'Exp with units conversion'!$G101))</f>
        <v>0</v>
      </c>
      <c r="AC101" s="288">
        <f>IF(OR('Exp Database'!AB101=Lists!$G$2,'Exp Database'!AB101=Lists!$G$3,'Exp Database'!AB101=0),0,IF($F101=Lists!$G$2,('Exp Database'!AB101/'Exp with units conversion'!$H101)*'Exp with units conversion'!$G101,'Exp Database'!AB101*'Exp with units conversion'!$G101))</f>
        <v>0</v>
      </c>
      <c r="AD101" s="288">
        <f>IF(OR('Exp Database'!AC101=Lists!$G$2,'Exp Database'!AC101=Lists!$G$3,'Exp Database'!AC101=0),0,IF($F101=Lists!$G$2,('Exp Database'!AC101/'Exp with units conversion'!$H101)*'Exp with units conversion'!$G101,'Exp Database'!AC101*'Exp with units conversion'!$G101))</f>
        <v>149900.70562386446</v>
      </c>
      <c r="AE101" s="288">
        <f>IF(OR('Exp Database'!AD101=Lists!$G$2,'Exp Database'!AD101=Lists!$G$3,'Exp Database'!AD101=0),0,IF($F101=Lists!$G$2,('Exp Database'!AD101/'Exp with units conversion'!$H101)*'Exp with units conversion'!$G101,'Exp Database'!AD101*'Exp with units conversion'!$G101))</f>
        <v>149900.70562386446</v>
      </c>
      <c r="AG101">
        <f t="shared" si="6"/>
        <v>1</v>
      </c>
      <c r="AH101" s="288">
        <f t="shared" si="7"/>
        <v>1</v>
      </c>
      <c r="AI101" s="288">
        <f t="shared" si="8"/>
        <v>1</v>
      </c>
      <c r="AJ101" s="288">
        <f t="shared" si="9"/>
        <v>1</v>
      </c>
    </row>
    <row r="102" spans="2:36" ht="15.75" thickBot="1">
      <c r="B102" t="str">
        <f t="shared" si="5"/>
        <v>Georgia2016</v>
      </c>
      <c r="C102" s="229" t="str">
        <f>'Exp Database'!C102</f>
        <v>Georgia</v>
      </c>
      <c r="D102" s="229">
        <f>'Exp Database'!D102</f>
        <v>2016</v>
      </c>
      <c r="E102" s="229" t="str">
        <f>'Exp Database'!E102</f>
        <v>Calendar Year</v>
      </c>
      <c r="F102" s="229" t="str">
        <f>'Exp Database'!F102</f>
        <v>Local Currency</v>
      </c>
      <c r="G102" s="229">
        <f>IF('Exp Database'!G102="Units ( x 1)",1,IF('Exp Database'!G102="Thousands (x 1,000)",1000,IF('Exp Database'!G102="Millions (x 1,000,000)",1000000,)))</f>
        <v>1</v>
      </c>
      <c r="H102" s="230">
        <f>IF('Exp Database'!H102&gt;0,'Exp Database'!H102,'Exp Database'!J102)</f>
        <v>2.3666999999999998</v>
      </c>
      <c r="I102" s="230">
        <f>'Exp Database'!H102</f>
        <v>2.3666999999999998</v>
      </c>
      <c r="J102" s="229">
        <f>'Exp Database'!I102</f>
        <v>0</v>
      </c>
      <c r="K102" s="230">
        <f>'Exp Database'!J102</f>
        <v>2.2693416666666701</v>
      </c>
      <c r="L102" s="302" t="str">
        <f>'Exp Database'!K102</f>
        <v>Education</v>
      </c>
      <c r="M102" s="288">
        <f>'Exp Database'!L102</f>
        <v>8.5</v>
      </c>
      <c r="N102" s="288">
        <f>IF(OR('Exp Database'!M102=Lists!$G$2,'Exp Database'!M102=Lists!$G$3,'Exp Database'!M102=0),0,IF($F102=Lists!$G$2,('Exp Database'!M102/'Exp with units conversion'!$H102)*'Exp with units conversion'!$G102,'Exp Database'!M102*'Exp with units conversion'!$G102))</f>
        <v>0</v>
      </c>
      <c r="O102" s="288">
        <f>IF(OR('Exp Database'!N102=Lists!$G$2,'Exp Database'!N102=Lists!$G$3,'Exp Database'!N102=0),0,IF($F102=Lists!$G$2,('Exp Database'!N102/'Exp with units conversion'!$H102)*'Exp with units conversion'!$G102,'Exp Database'!N102*'Exp with units conversion'!$G102))</f>
        <v>0</v>
      </c>
      <c r="P102" s="288">
        <f>IF(OR('Exp Database'!O102=Lists!$G$2,'Exp Database'!O102=Lists!$G$3,'Exp Database'!O102=0),0,IF($F102=Lists!$G$2,('Exp Database'!O102/'Exp with units conversion'!$H102)*'Exp with units conversion'!$G102,'Exp Database'!O102*'Exp with units conversion'!$G102))</f>
        <v>0</v>
      </c>
      <c r="Q102" s="288">
        <f>IF(OR('Exp Database'!P102=Lists!$G$2,'Exp Database'!P102=Lists!$G$3,'Exp Database'!P102=0),0,IF($F102=Lists!$G$2,('Exp Database'!P102/'Exp with units conversion'!$H102)*'Exp with units conversion'!$G102,'Exp Database'!P102*'Exp with units conversion'!$G102))</f>
        <v>0</v>
      </c>
      <c r="R102" s="288">
        <f>IF(OR('Exp Database'!Q102=Lists!$G$2,'Exp Database'!Q102=Lists!$G$3,'Exp Database'!Q102=0),0,IF($F102=Lists!$G$2,('Exp Database'!Q102/'Exp with units conversion'!$H102)*'Exp with units conversion'!$G102,'Exp Database'!Q102*'Exp with units conversion'!$G102))</f>
        <v>0</v>
      </c>
      <c r="S102" s="288">
        <f>IF(OR('Exp Database'!R102=Lists!$G$2,'Exp Database'!R102=Lists!$G$3,'Exp Database'!R102=0),0,IF($F102=Lists!$G$2,('Exp Database'!R102/'Exp with units conversion'!$H102)*'Exp with units conversion'!$G102,'Exp Database'!R102*'Exp with units conversion'!$G102))</f>
        <v>0</v>
      </c>
      <c r="T102" s="288">
        <f>IF(OR('Exp Database'!S102=Lists!$G$2,'Exp Database'!S102=Lists!$G$3,'Exp Database'!S102=0),0,IF($F102=Lists!$G$2,('Exp Database'!S102/'Exp with units conversion'!$H102)*'Exp with units conversion'!$G102,'Exp Database'!S102*'Exp with units conversion'!$G102))</f>
        <v>0</v>
      </c>
      <c r="U102" s="288">
        <f>IF(OR('Exp Database'!T102=Lists!$G$2,'Exp Database'!T102=Lists!$G$3,'Exp Database'!T102=0),0,IF($F102=Lists!$G$2,('Exp Database'!T102/'Exp with units conversion'!$H102)*'Exp with units conversion'!$G102,'Exp Database'!T102*'Exp with units conversion'!$G102))</f>
        <v>0</v>
      </c>
      <c r="V102" s="288">
        <f>IF(OR('Exp Database'!U102=Lists!$G$2,'Exp Database'!U102=Lists!$G$3,'Exp Database'!U102=0),0,IF($F102=Lists!$G$2,('Exp Database'!U102/'Exp with units conversion'!$H102)*'Exp with units conversion'!$G102,'Exp Database'!U102*'Exp with units conversion'!$G102))</f>
        <v>0</v>
      </c>
      <c r="W102" s="288">
        <f>IF(OR('Exp Database'!V102=Lists!$G$2,'Exp Database'!V102=Lists!$G$3,'Exp Database'!V102=0),0,IF($F102=Lists!$G$2,('Exp Database'!V102/'Exp with units conversion'!$H102)*'Exp with units conversion'!$G102,'Exp Database'!V102*'Exp with units conversion'!$G102))</f>
        <v>0</v>
      </c>
      <c r="X102" s="288">
        <f>IF(OR('Exp Database'!W102=Lists!$G$2,'Exp Database'!W102=Lists!$G$3,'Exp Database'!W102=0),0,IF($F102=Lists!$G$2,('Exp Database'!W102/'Exp with units conversion'!$H102)*'Exp with units conversion'!$G102,'Exp Database'!W102*'Exp with units conversion'!$G102))</f>
        <v>0</v>
      </c>
      <c r="Y102" s="288">
        <f>IF(OR('Exp Database'!X102=Lists!$G$2,'Exp Database'!X102=Lists!$G$3,'Exp Database'!X102=0),0,IF($F102=Lists!$G$2,('Exp Database'!X102/'Exp with units conversion'!$H102)*'Exp with units conversion'!$G102,'Exp Database'!X102*'Exp with units conversion'!$G102))</f>
        <v>0</v>
      </c>
      <c r="Z102" s="288">
        <f>IF(OR('Exp Database'!Y102=Lists!$G$2,'Exp Database'!Y102=Lists!$G$3,'Exp Database'!Y102=0),0,IF($F102=Lists!$G$2,('Exp Database'!Y102/'Exp with units conversion'!$H102)*'Exp with units conversion'!$G102,'Exp Database'!Y102*'Exp with units conversion'!$G102))</f>
        <v>52335.31922085605</v>
      </c>
      <c r="AA102" s="288">
        <f>IF(OR('Exp Database'!Z102=Lists!$G$2,'Exp Database'!Z102=Lists!$G$3,'Exp Database'!Z102=0),0,IF($F102=Lists!$G$2,('Exp Database'!Z102/'Exp with units conversion'!$H102)*'Exp with units conversion'!$G102,'Exp Database'!Z102*'Exp with units conversion'!$G102))</f>
        <v>0</v>
      </c>
      <c r="AB102" s="288">
        <f>IF(OR('Exp Database'!AA102=Lists!$G$2,'Exp Database'!AA102=Lists!$G$3,'Exp Database'!AA102=0),0,IF($F102=Lists!$G$2,('Exp Database'!AA102/'Exp with units conversion'!$H102)*'Exp with units conversion'!$G102,'Exp Database'!AA102*'Exp with units conversion'!$G102))</f>
        <v>0</v>
      </c>
      <c r="AC102" s="288">
        <f>IF(OR('Exp Database'!AB102=Lists!$G$2,'Exp Database'!AB102=Lists!$G$3,'Exp Database'!AB102=0),0,IF($F102=Lists!$G$2,('Exp Database'!AB102/'Exp with units conversion'!$H102)*'Exp with units conversion'!$G102,'Exp Database'!AB102*'Exp with units conversion'!$G102))</f>
        <v>0</v>
      </c>
      <c r="AD102" s="288">
        <f>IF(OR('Exp Database'!AC102=Lists!$G$2,'Exp Database'!AC102=Lists!$G$3,'Exp Database'!AC102=0),0,IF($F102=Lists!$G$2,('Exp Database'!AC102/'Exp with units conversion'!$H102)*'Exp with units conversion'!$G102,'Exp Database'!AC102*'Exp with units conversion'!$G102))</f>
        <v>52335.31922085605</v>
      </c>
      <c r="AE102" s="288">
        <f>IF(OR('Exp Database'!AD102=Lists!$G$2,'Exp Database'!AD102=Lists!$G$3,'Exp Database'!AD102=0),0,IF($F102=Lists!$G$2,('Exp Database'!AD102/'Exp with units conversion'!$H102)*'Exp with units conversion'!$G102,'Exp Database'!AD102*'Exp with units conversion'!$G102))</f>
        <v>52335.31922085605</v>
      </c>
      <c r="AG102">
        <f t="shared" si="6"/>
        <v>1</v>
      </c>
      <c r="AH102" s="288">
        <f t="shared" si="7"/>
        <v>1</v>
      </c>
      <c r="AI102" s="288">
        <f t="shared" si="8"/>
        <v>1</v>
      </c>
      <c r="AJ102" s="288">
        <f t="shared" si="9"/>
        <v>1</v>
      </c>
    </row>
    <row r="103" spans="2:36" ht="30.75" thickBot="1">
      <c r="B103" t="str">
        <f t="shared" si="5"/>
        <v>Georgia2016</v>
      </c>
      <c r="C103" s="229" t="str">
        <f>'Exp Database'!C103</f>
        <v>Georgia</v>
      </c>
      <c r="D103" s="229">
        <f>'Exp Database'!D103</f>
        <v>2016</v>
      </c>
      <c r="E103" s="229" t="str">
        <f>'Exp Database'!E103</f>
        <v>Calendar Year</v>
      </c>
      <c r="F103" s="229" t="str">
        <f>'Exp Database'!F103</f>
        <v>Local Currency</v>
      </c>
      <c r="G103" s="229">
        <f>IF('Exp Database'!G103="Units ( x 1)",1,IF('Exp Database'!G103="Thousands (x 1,000)",1000,IF('Exp Database'!G103="Millions (x 1,000,000)",1000000,)))</f>
        <v>1</v>
      </c>
      <c r="H103" s="230">
        <f>IF('Exp Database'!H103&gt;0,'Exp Database'!H103,'Exp Database'!J103)</f>
        <v>2.3666999999999998</v>
      </c>
      <c r="I103" s="230">
        <f>'Exp Database'!H103</f>
        <v>2.3666999999999998</v>
      </c>
      <c r="J103" s="229">
        <f>'Exp Database'!I103</f>
        <v>0</v>
      </c>
      <c r="K103" s="230">
        <f>'Exp Database'!J103</f>
        <v>2.2693416666666701</v>
      </c>
      <c r="L103" s="302" t="str">
        <f>'Exp Database'!K103</f>
        <v>HIV and AIDS related research</v>
      </c>
      <c r="M103" s="288">
        <f>'Exp Database'!L103</f>
        <v>8.6</v>
      </c>
      <c r="N103" s="288">
        <f>IF(OR('Exp Database'!M103=Lists!$G$2,'Exp Database'!M103=Lists!$G$3,'Exp Database'!M103=0),0,IF($F103=Lists!$G$2,('Exp Database'!M103/'Exp with units conversion'!$H103)*'Exp with units conversion'!$G103,'Exp Database'!M103*'Exp with units conversion'!$G103))</f>
        <v>0</v>
      </c>
      <c r="O103" s="288">
        <f>IF(OR('Exp Database'!N103=Lists!$G$2,'Exp Database'!N103=Lists!$G$3,'Exp Database'!N103=0),0,IF($F103=Lists!$G$2,('Exp Database'!N103/'Exp with units conversion'!$H103)*'Exp with units conversion'!$G103,'Exp Database'!N103*'Exp with units conversion'!$G103))</f>
        <v>0</v>
      </c>
      <c r="P103" s="288">
        <f>IF(OR('Exp Database'!O103=Lists!$G$2,'Exp Database'!O103=Lists!$G$3,'Exp Database'!O103=0),0,IF($F103=Lists!$G$2,('Exp Database'!O103/'Exp with units conversion'!$H103)*'Exp with units conversion'!$G103,'Exp Database'!O103*'Exp with units conversion'!$G103))</f>
        <v>0</v>
      </c>
      <c r="Q103" s="288">
        <f>IF(OR('Exp Database'!P103=Lists!$G$2,'Exp Database'!P103=Lists!$G$3,'Exp Database'!P103=0),0,IF($F103=Lists!$G$2,('Exp Database'!P103/'Exp with units conversion'!$H103)*'Exp with units conversion'!$G103,'Exp Database'!P103*'Exp with units conversion'!$G103))</f>
        <v>0</v>
      </c>
      <c r="R103" s="288">
        <f>IF(OR('Exp Database'!Q103=Lists!$G$2,'Exp Database'!Q103=Lists!$G$3,'Exp Database'!Q103=0),0,IF($F103=Lists!$G$2,('Exp Database'!Q103/'Exp with units conversion'!$H103)*'Exp with units conversion'!$G103,'Exp Database'!Q103*'Exp with units conversion'!$G103))</f>
        <v>0</v>
      </c>
      <c r="S103" s="288">
        <f>IF(OR('Exp Database'!R103=Lists!$G$2,'Exp Database'!R103=Lists!$G$3,'Exp Database'!R103=0),0,IF($F103=Lists!$G$2,('Exp Database'!R103/'Exp with units conversion'!$H103)*'Exp with units conversion'!$G103,'Exp Database'!R103*'Exp with units conversion'!$G103))</f>
        <v>0</v>
      </c>
      <c r="T103" s="288">
        <f>IF(OR('Exp Database'!S103=Lists!$G$2,'Exp Database'!S103=Lists!$G$3,'Exp Database'!S103=0),0,IF($F103=Lists!$G$2,('Exp Database'!S103/'Exp with units conversion'!$H103)*'Exp with units conversion'!$G103,'Exp Database'!S103*'Exp with units conversion'!$G103))</f>
        <v>0</v>
      </c>
      <c r="U103" s="288">
        <f>IF(OR('Exp Database'!T103=Lists!$G$2,'Exp Database'!T103=Lists!$G$3,'Exp Database'!T103=0),0,IF($F103=Lists!$G$2,('Exp Database'!T103/'Exp with units conversion'!$H103)*'Exp with units conversion'!$G103,'Exp Database'!T103*'Exp with units conversion'!$G103))</f>
        <v>0</v>
      </c>
      <c r="V103" s="288">
        <f>IF(OR('Exp Database'!U103=Lists!$G$2,'Exp Database'!U103=Lists!$G$3,'Exp Database'!U103=0),0,IF($F103=Lists!$G$2,('Exp Database'!U103/'Exp with units conversion'!$H103)*'Exp with units conversion'!$G103,'Exp Database'!U103*'Exp with units conversion'!$G103))</f>
        <v>0</v>
      </c>
      <c r="W103" s="288">
        <f>IF(OR('Exp Database'!V103=Lists!$G$2,'Exp Database'!V103=Lists!$G$3,'Exp Database'!V103=0),0,IF($F103=Lists!$G$2,('Exp Database'!V103/'Exp with units conversion'!$H103)*'Exp with units conversion'!$G103,'Exp Database'!V103*'Exp with units conversion'!$G103))</f>
        <v>0</v>
      </c>
      <c r="X103" s="288">
        <f>IF(OR('Exp Database'!W103=Lists!$G$2,'Exp Database'!W103=Lists!$G$3,'Exp Database'!W103=0),0,IF($F103=Lists!$G$2,('Exp Database'!W103/'Exp with units conversion'!$H103)*'Exp with units conversion'!$G103,'Exp Database'!W103*'Exp with units conversion'!$G103))</f>
        <v>0</v>
      </c>
      <c r="Y103" s="288">
        <f>IF(OR('Exp Database'!X103=Lists!$G$2,'Exp Database'!X103=Lists!$G$3,'Exp Database'!X103=0),0,IF($F103=Lists!$G$2,('Exp Database'!X103/'Exp with units conversion'!$H103)*'Exp with units conversion'!$G103,'Exp Database'!X103*'Exp with units conversion'!$G103))</f>
        <v>0</v>
      </c>
      <c r="Z103" s="288">
        <f>IF(OR('Exp Database'!Y103=Lists!$G$2,'Exp Database'!Y103=Lists!$G$3,'Exp Database'!Y103=0),0,IF($F103=Lists!$G$2,('Exp Database'!Y103/'Exp with units conversion'!$H103)*'Exp with units conversion'!$G103,'Exp Database'!Y103*'Exp with units conversion'!$G103))</f>
        <v>0</v>
      </c>
      <c r="AA103" s="288">
        <f>IF(OR('Exp Database'!Z103=Lists!$G$2,'Exp Database'!Z103=Lists!$G$3,'Exp Database'!Z103=0),0,IF($F103=Lists!$G$2,('Exp Database'!Z103/'Exp with units conversion'!$H103)*'Exp with units conversion'!$G103,'Exp Database'!Z103*'Exp with units conversion'!$G103))</f>
        <v>0</v>
      </c>
      <c r="AB103" s="288">
        <f>IF(OR('Exp Database'!AA103=Lists!$G$2,'Exp Database'!AA103=Lists!$G$3,'Exp Database'!AA103=0),0,IF($F103=Lists!$G$2,('Exp Database'!AA103/'Exp with units conversion'!$H103)*'Exp with units conversion'!$G103,'Exp Database'!AA103*'Exp with units conversion'!$G103))</f>
        <v>0</v>
      </c>
      <c r="AC103" s="288">
        <f>IF(OR('Exp Database'!AB103=Lists!$G$2,'Exp Database'!AB103=Lists!$G$3,'Exp Database'!AB103=0),0,IF($F103=Lists!$G$2,('Exp Database'!AB103/'Exp with units conversion'!$H103)*'Exp with units conversion'!$G103,'Exp Database'!AB103*'Exp with units conversion'!$G103))</f>
        <v>23146.997929606627</v>
      </c>
      <c r="AD103" s="288">
        <f>IF(OR('Exp Database'!AC103=Lists!$G$2,'Exp Database'!AC103=Lists!$G$3,'Exp Database'!AC103=0),0,IF($F103=Lists!$G$2,('Exp Database'!AC103/'Exp with units conversion'!$H103)*'Exp with units conversion'!$G103,'Exp Database'!AC103*'Exp with units conversion'!$G103))</f>
        <v>23146.997929606627</v>
      </c>
      <c r="AE103" s="288">
        <f>IF(OR('Exp Database'!AD103=Lists!$G$2,'Exp Database'!AD103=Lists!$G$3,'Exp Database'!AD103=0),0,IF($F103=Lists!$G$2,('Exp Database'!AD103/'Exp with units conversion'!$H103)*'Exp with units conversion'!$G103,'Exp Database'!AD103*'Exp with units conversion'!$G103))</f>
        <v>23146.997929606627</v>
      </c>
      <c r="AG103">
        <f t="shared" si="6"/>
        <v>1</v>
      </c>
      <c r="AH103" s="288">
        <f t="shared" si="7"/>
        <v>1</v>
      </c>
      <c r="AI103" s="288">
        <f t="shared" si="8"/>
        <v>1</v>
      </c>
      <c r="AJ103" s="288">
        <f t="shared" si="9"/>
        <v>1</v>
      </c>
    </row>
    <row r="104" spans="2:36" ht="15.75" thickBot="1">
      <c r="B104" t="str">
        <f t="shared" si="5"/>
        <v>Georgia2016</v>
      </c>
      <c r="C104" s="229" t="str">
        <f>'Exp Database'!C104</f>
        <v>Georgia</v>
      </c>
      <c r="D104" s="229">
        <f>'Exp Database'!D104</f>
        <v>2016</v>
      </c>
      <c r="E104" s="229" t="str">
        <f>'Exp Database'!E104</f>
        <v>Calendar Year</v>
      </c>
      <c r="F104" s="229" t="str">
        <f>'Exp Database'!F104</f>
        <v>Local Currency</v>
      </c>
      <c r="G104" s="229">
        <f>IF('Exp Database'!G104="Units ( x 1)",1,IF('Exp Database'!G104="Thousands (x 1,000)",1000,IF('Exp Database'!G104="Millions (x 1,000,000)",1000000,)))</f>
        <v>1</v>
      </c>
      <c r="H104" s="230">
        <f>IF('Exp Database'!H104&gt;0,'Exp Database'!H104,'Exp Database'!J104)</f>
        <v>2.3666999999999998</v>
      </c>
      <c r="I104" s="230">
        <f>'Exp Database'!H104</f>
        <v>2.3666999999999998</v>
      </c>
      <c r="J104" s="229">
        <f>'Exp Database'!I104</f>
        <v>0</v>
      </c>
      <c r="K104" s="230">
        <f>'Exp Database'!J104</f>
        <v>2.2693416666666701</v>
      </c>
      <c r="L104" s="302">
        <f>'Exp Database'!K104</f>
        <v>0</v>
      </c>
      <c r="M104" s="288">
        <f>'Exp Database'!L104</f>
        <v>0</v>
      </c>
      <c r="N104" s="288">
        <f>IF(OR('Exp Database'!M104=Lists!$G$2,'Exp Database'!M104=Lists!$G$3,'Exp Database'!M104=0),0,IF($F104=Lists!$G$2,('Exp Database'!M104/'Exp with units conversion'!$H104)*'Exp with units conversion'!$G104,'Exp Database'!M104*'Exp with units conversion'!$G104))</f>
        <v>0</v>
      </c>
      <c r="O104" s="288">
        <f>IF(OR('Exp Database'!N104=Lists!$G$2,'Exp Database'!N104=Lists!$G$3,'Exp Database'!N104=0),0,IF($F104=Lists!$G$2,('Exp Database'!N104/'Exp with units conversion'!$H104)*'Exp with units conversion'!$G104,'Exp Database'!N104*'Exp with units conversion'!$G104))</f>
        <v>0</v>
      </c>
      <c r="P104" s="288">
        <f>IF(OR('Exp Database'!O104=Lists!$G$2,'Exp Database'!O104=Lists!$G$3,'Exp Database'!O104=0),0,IF($F104=Lists!$G$2,('Exp Database'!O104/'Exp with units conversion'!$H104)*'Exp with units conversion'!$G104,'Exp Database'!O104*'Exp with units conversion'!$G104))</f>
        <v>0</v>
      </c>
      <c r="Q104" s="288">
        <f>IF(OR('Exp Database'!P104=Lists!$G$2,'Exp Database'!P104=Lists!$G$3,'Exp Database'!P104=0),0,IF($F104=Lists!$G$2,('Exp Database'!P104/'Exp with units conversion'!$H104)*'Exp with units conversion'!$G104,'Exp Database'!P104*'Exp with units conversion'!$G104))</f>
        <v>0</v>
      </c>
      <c r="R104" s="288">
        <f>IF(OR('Exp Database'!Q104=Lists!$G$2,'Exp Database'!Q104=Lists!$G$3,'Exp Database'!Q104=0),0,IF($F104=Lists!$G$2,('Exp Database'!Q104/'Exp with units conversion'!$H104)*'Exp with units conversion'!$G104,'Exp Database'!Q104*'Exp with units conversion'!$G104))</f>
        <v>0</v>
      </c>
      <c r="S104" s="288">
        <f>IF(OR('Exp Database'!R104=Lists!$G$2,'Exp Database'!R104=Lists!$G$3,'Exp Database'!R104=0),0,IF($F104=Lists!$G$2,('Exp Database'!R104/'Exp with units conversion'!$H104)*'Exp with units conversion'!$G104,'Exp Database'!R104*'Exp with units conversion'!$G104))</f>
        <v>0</v>
      </c>
      <c r="T104" s="288">
        <f>IF(OR('Exp Database'!S104=Lists!$G$2,'Exp Database'!S104=Lists!$G$3,'Exp Database'!S104=0),0,IF($F104=Lists!$G$2,('Exp Database'!S104/'Exp with units conversion'!$H104)*'Exp with units conversion'!$G104,'Exp Database'!S104*'Exp with units conversion'!$G104))</f>
        <v>0</v>
      </c>
      <c r="U104" s="288">
        <f>IF(OR('Exp Database'!T104=Lists!$G$2,'Exp Database'!T104=Lists!$G$3,'Exp Database'!T104=0),0,IF($F104=Lists!$G$2,('Exp Database'!T104/'Exp with units conversion'!$H104)*'Exp with units conversion'!$G104,'Exp Database'!T104*'Exp with units conversion'!$G104))</f>
        <v>0</v>
      </c>
      <c r="V104" s="288">
        <f>IF(OR('Exp Database'!U104=Lists!$G$2,'Exp Database'!U104=Lists!$G$3,'Exp Database'!U104=0),0,IF($F104=Lists!$G$2,('Exp Database'!U104/'Exp with units conversion'!$H104)*'Exp with units conversion'!$G104,'Exp Database'!U104*'Exp with units conversion'!$G104))</f>
        <v>0</v>
      </c>
      <c r="W104" s="288">
        <f>IF(OR('Exp Database'!V104=Lists!$G$2,'Exp Database'!V104=Lists!$G$3,'Exp Database'!V104=0),0,IF($F104=Lists!$G$2,('Exp Database'!V104/'Exp with units conversion'!$H104)*'Exp with units conversion'!$G104,'Exp Database'!V104*'Exp with units conversion'!$G104))</f>
        <v>0</v>
      </c>
      <c r="X104" s="288">
        <f>IF(OR('Exp Database'!W104=Lists!$G$2,'Exp Database'!W104=Lists!$G$3,'Exp Database'!W104=0),0,IF($F104=Lists!$G$2,('Exp Database'!W104/'Exp with units conversion'!$H104)*'Exp with units conversion'!$G104,'Exp Database'!W104*'Exp with units conversion'!$G104))</f>
        <v>0</v>
      </c>
      <c r="Y104" s="288">
        <f>IF(OR('Exp Database'!X104=Lists!$G$2,'Exp Database'!X104=Lists!$G$3,'Exp Database'!X104=0),0,IF($F104=Lists!$G$2,('Exp Database'!X104/'Exp with units conversion'!$H104)*'Exp with units conversion'!$G104,'Exp Database'!X104*'Exp with units conversion'!$G104))</f>
        <v>0</v>
      </c>
      <c r="Z104" s="288">
        <f>IF(OR('Exp Database'!Y104=Lists!$G$2,'Exp Database'!Y104=Lists!$G$3,'Exp Database'!Y104=0),0,IF($F104=Lists!$G$2,('Exp Database'!Y104/'Exp with units conversion'!$H104)*'Exp with units conversion'!$G104,'Exp Database'!Y104*'Exp with units conversion'!$G104))</f>
        <v>0</v>
      </c>
      <c r="AA104" s="288">
        <f>IF(OR('Exp Database'!Z104=Lists!$G$2,'Exp Database'!Z104=Lists!$G$3,'Exp Database'!Z104=0),0,IF($F104=Lists!$G$2,('Exp Database'!Z104/'Exp with units conversion'!$H104)*'Exp with units conversion'!$G104,'Exp Database'!Z104*'Exp with units conversion'!$G104))</f>
        <v>0</v>
      </c>
      <c r="AB104" s="288">
        <f>IF(OR('Exp Database'!AA104=Lists!$G$2,'Exp Database'!AA104=Lists!$G$3,'Exp Database'!AA104=0),0,IF($F104=Lists!$G$2,('Exp Database'!AA104/'Exp with units conversion'!$H104)*'Exp with units conversion'!$G104,'Exp Database'!AA104*'Exp with units conversion'!$G104))</f>
        <v>0</v>
      </c>
      <c r="AC104" s="288">
        <f>IF(OR('Exp Database'!AB104=Lists!$G$2,'Exp Database'!AB104=Lists!$G$3,'Exp Database'!AB104=0),0,IF($F104=Lists!$G$2,('Exp Database'!AB104/'Exp with units conversion'!$H104)*'Exp with units conversion'!$G104,'Exp Database'!AB104*'Exp with units conversion'!$G104))</f>
        <v>0</v>
      </c>
      <c r="AD104" s="288">
        <f>IF(OR('Exp Database'!AC104=Lists!$G$2,'Exp Database'!AC104=Lists!$G$3,'Exp Database'!AC104=0),0,IF($F104=Lists!$G$2,('Exp Database'!AC104/'Exp with units conversion'!$H104)*'Exp with units conversion'!$G104,'Exp Database'!AC104*'Exp with units conversion'!$G104))</f>
        <v>0</v>
      </c>
      <c r="AE104" s="288">
        <f>IF(OR('Exp Database'!AD104=Lists!$G$2,'Exp Database'!AD104=Lists!$G$3,'Exp Database'!AD104=0),0,IF($F104=Lists!$G$2,('Exp Database'!AD104/'Exp with units conversion'!$H104)*'Exp with units conversion'!$G104,'Exp Database'!AD104*'Exp with units conversion'!$G104))</f>
        <v>0</v>
      </c>
      <c r="AG104">
        <f t="shared" si="6"/>
        <v>1</v>
      </c>
      <c r="AH104" s="288">
        <f t="shared" si="7"/>
        <v>1</v>
      </c>
      <c r="AI104" s="288">
        <f t="shared" si="8"/>
        <v>1</v>
      </c>
      <c r="AJ104" s="288">
        <f t="shared" si="9"/>
        <v>1</v>
      </c>
    </row>
    <row r="105" spans="2:36" ht="30.75" thickBot="1">
      <c r="B105" t="str">
        <f t="shared" si="5"/>
        <v>Georgia2016</v>
      </c>
      <c r="C105" s="229" t="str">
        <f>'Exp Database'!C105</f>
        <v>Georgia</v>
      </c>
      <c r="D105" s="229">
        <f>'Exp Database'!D105</f>
        <v>2016</v>
      </c>
      <c r="E105" s="229" t="str">
        <f>'Exp Database'!E105</f>
        <v>Calendar Year</v>
      </c>
      <c r="F105" s="229" t="str">
        <f>'Exp Database'!F105</f>
        <v>Local Currency</v>
      </c>
      <c r="G105" s="229">
        <f>IF('Exp Database'!G105="Units ( x 1)",1,IF('Exp Database'!G105="Thousands (x 1,000)",1000,IF('Exp Database'!G105="Millions (x 1,000,000)",1000000,)))</f>
        <v>1</v>
      </c>
      <c r="H105" s="230">
        <f>IF('Exp Database'!H105&gt;0,'Exp Database'!H105,'Exp Database'!J105)</f>
        <v>2.3666999999999998</v>
      </c>
      <c r="I105" s="230">
        <f>'Exp Database'!H105</f>
        <v>2.3666999999999998</v>
      </c>
      <c r="J105" s="229">
        <f>'Exp Database'!I105</f>
        <v>0</v>
      </c>
      <c r="K105" s="230">
        <f>'Exp Database'!J105</f>
        <v>2.2693416666666701</v>
      </c>
      <c r="L105" s="302" t="str">
        <f>'Exp Database'!K105</f>
        <v>Critical enablers (sub-total)</v>
      </c>
      <c r="M105" s="288">
        <f>'Exp Database'!L105</f>
        <v>9</v>
      </c>
      <c r="N105" s="288">
        <f>IF(OR('Exp Database'!M105=Lists!$G$2,'Exp Database'!M105=Lists!$G$3,'Exp Database'!M105=0),0,IF($F105=Lists!$G$2,('Exp Database'!M105/'Exp with units conversion'!$H105)*'Exp with units conversion'!$G105,'Exp Database'!M105*'Exp with units conversion'!$G105))</f>
        <v>0</v>
      </c>
      <c r="O105" s="288">
        <f>IF(OR('Exp Database'!N105=Lists!$G$2,'Exp Database'!N105=Lists!$G$3,'Exp Database'!N105=0),0,IF($F105=Lists!$G$2,('Exp Database'!N105/'Exp with units conversion'!$H105)*'Exp with units conversion'!$G105,'Exp Database'!N105*'Exp with units conversion'!$G105))</f>
        <v>0</v>
      </c>
      <c r="P105" s="288">
        <f>IF(OR('Exp Database'!O105=Lists!$G$2,'Exp Database'!O105=Lists!$G$3,'Exp Database'!O105=0),0,IF($F105=Lists!$G$2,('Exp Database'!O105/'Exp with units conversion'!$H105)*'Exp with units conversion'!$G105,'Exp Database'!O105*'Exp with units conversion'!$G105))</f>
        <v>0</v>
      </c>
      <c r="Q105" s="288">
        <f>IF(OR('Exp Database'!P105=Lists!$G$2,'Exp Database'!P105=Lists!$G$3,'Exp Database'!P105=0),0,IF($F105=Lists!$G$2,('Exp Database'!P105/'Exp with units conversion'!$H105)*'Exp with units conversion'!$G105,'Exp Database'!P105*'Exp with units conversion'!$G105))</f>
        <v>0</v>
      </c>
      <c r="R105" s="288">
        <f>IF(OR('Exp Database'!Q105=Lists!$G$2,'Exp Database'!Q105=Lists!$G$3,'Exp Database'!Q105=0),0,IF($F105=Lists!$G$2,('Exp Database'!Q105/'Exp with units conversion'!$H105)*'Exp with units conversion'!$G105,'Exp Database'!Q105*'Exp with units conversion'!$G105))</f>
        <v>0</v>
      </c>
      <c r="S105" s="288">
        <f>IF(OR('Exp Database'!R105=Lists!$G$2,'Exp Database'!R105=Lists!$G$3,'Exp Database'!R105=0),0,IF($F105=Lists!$G$2,('Exp Database'!R105/'Exp with units conversion'!$H105)*'Exp with units conversion'!$G105,'Exp Database'!R105*'Exp with units conversion'!$G105))</f>
        <v>0</v>
      </c>
      <c r="T105" s="288">
        <f>IF(OR('Exp Database'!S105=Lists!$G$2,'Exp Database'!S105=Lists!$G$3,'Exp Database'!S105=0),0,IF($F105=Lists!$G$2,('Exp Database'!S105/'Exp with units conversion'!$H105)*'Exp with units conversion'!$G105,'Exp Database'!S105*'Exp with units conversion'!$G105))</f>
        <v>0</v>
      </c>
      <c r="U105" s="288">
        <f>IF(OR('Exp Database'!T105=Lists!$G$2,'Exp Database'!T105=Lists!$G$3,'Exp Database'!T105=0),0,IF($F105=Lists!$G$2,('Exp Database'!T105/'Exp with units conversion'!$H105)*'Exp with units conversion'!$G105,'Exp Database'!T105*'Exp with units conversion'!$G105))</f>
        <v>0</v>
      </c>
      <c r="V105" s="288">
        <f>IF(OR('Exp Database'!U105=Lists!$G$2,'Exp Database'!U105=Lists!$G$3,'Exp Database'!U105=0),0,IF($F105=Lists!$G$2,('Exp Database'!U105/'Exp with units conversion'!$H105)*'Exp with units conversion'!$G105,'Exp Database'!U105*'Exp with units conversion'!$G105))</f>
        <v>0</v>
      </c>
      <c r="W105" s="288">
        <f>IF(OR('Exp Database'!V105=Lists!$G$2,'Exp Database'!V105=Lists!$G$3,'Exp Database'!V105=0),0,IF($F105=Lists!$G$2,('Exp Database'!V105/'Exp with units conversion'!$H105)*'Exp with units conversion'!$G105,'Exp Database'!V105*'Exp with units conversion'!$G105))</f>
        <v>0</v>
      </c>
      <c r="X105" s="288">
        <f>IF(OR('Exp Database'!W105=Lists!$G$2,'Exp Database'!W105=Lists!$G$3,'Exp Database'!W105=0),0,IF($F105=Lists!$G$2,('Exp Database'!W105/'Exp with units conversion'!$H105)*'Exp with units conversion'!$G105,'Exp Database'!W105*'Exp with units conversion'!$G105))</f>
        <v>0</v>
      </c>
      <c r="Y105" s="288">
        <f>IF(OR('Exp Database'!X105=Lists!$G$2,'Exp Database'!X105=Lists!$G$3,'Exp Database'!X105=0),0,IF($F105=Lists!$G$2,('Exp Database'!X105/'Exp with units conversion'!$H105)*'Exp with units conversion'!$G105,'Exp Database'!X105*'Exp with units conversion'!$G105))</f>
        <v>3114.0406473148269</v>
      </c>
      <c r="Z105" s="288">
        <f>IF(OR('Exp Database'!Y105=Lists!$G$2,'Exp Database'!Y105=Lists!$G$3,'Exp Database'!Y105=0),0,IF($F105=Lists!$G$2,('Exp Database'!Y105/'Exp with units conversion'!$H105)*'Exp with units conversion'!$G105,'Exp Database'!Y105*'Exp with units conversion'!$G105))</f>
        <v>61668.568048337351</v>
      </c>
      <c r="AA105" s="288">
        <f>IF(OR('Exp Database'!Z105=Lists!$G$2,'Exp Database'!Z105=Lists!$G$3,'Exp Database'!Z105=0),0,IF($F105=Lists!$G$2,('Exp Database'!Z105/'Exp with units conversion'!$H105)*'Exp with units conversion'!$G105,'Exp Database'!Z105*'Exp with units conversion'!$G105))</f>
        <v>0</v>
      </c>
      <c r="AB105" s="288">
        <f>IF(OR('Exp Database'!AA105=Lists!$G$2,'Exp Database'!AA105=Lists!$G$3,'Exp Database'!AA105=0),0,IF($F105=Lists!$G$2,('Exp Database'!AA105/'Exp with units conversion'!$H105)*'Exp with units conversion'!$G105,'Exp Database'!AA105*'Exp with units conversion'!$G105))</f>
        <v>17316.094139519162</v>
      </c>
      <c r="AC105" s="288">
        <f>IF(OR('Exp Database'!AB105=Lists!$G$2,'Exp Database'!AB105=Lists!$G$3,'Exp Database'!AB105=0),0,IF($F105=Lists!$G$2,('Exp Database'!AB105/'Exp with units conversion'!$H105)*'Exp with units conversion'!$G105,'Exp Database'!AB105*'Exp with units conversion'!$G105))</f>
        <v>0</v>
      </c>
      <c r="AD105" s="288">
        <f>IF(OR('Exp Database'!AC105=Lists!$G$2,'Exp Database'!AC105=Lists!$G$3,'Exp Database'!AC105=0),0,IF($F105=Lists!$G$2,('Exp Database'!AC105/'Exp with units conversion'!$H105)*'Exp with units conversion'!$G105,'Exp Database'!AC105*'Exp with units conversion'!$G105))</f>
        <v>82098.702835171338</v>
      </c>
      <c r="AE105" s="288">
        <f>IF(OR('Exp Database'!AD105=Lists!$G$2,'Exp Database'!AD105=Lists!$G$3,'Exp Database'!AD105=0),0,IF($F105=Lists!$G$2,('Exp Database'!AD105/'Exp with units conversion'!$H105)*'Exp with units conversion'!$G105,'Exp Database'!AD105*'Exp with units conversion'!$G105))</f>
        <v>82098.702835171338</v>
      </c>
      <c r="AG105">
        <f t="shared" si="6"/>
        <v>1</v>
      </c>
      <c r="AH105" s="288">
        <f t="shared" si="7"/>
        <v>1</v>
      </c>
      <c r="AI105" s="288">
        <f t="shared" si="8"/>
        <v>1</v>
      </c>
      <c r="AJ105" s="288">
        <f t="shared" si="9"/>
        <v>1</v>
      </c>
    </row>
    <row r="106" spans="2:36" ht="15.75" thickBot="1">
      <c r="B106" t="str">
        <f t="shared" si="5"/>
        <v>Georgia2016</v>
      </c>
      <c r="C106" s="229" t="str">
        <f>'Exp Database'!C106</f>
        <v>Georgia</v>
      </c>
      <c r="D106" s="229">
        <f>'Exp Database'!D106</f>
        <v>2016</v>
      </c>
      <c r="E106" s="229" t="str">
        <f>'Exp Database'!E106</f>
        <v>Calendar Year</v>
      </c>
      <c r="F106" s="229" t="str">
        <f>'Exp Database'!F106</f>
        <v>Local Currency</v>
      </c>
      <c r="G106" s="229">
        <f>IF('Exp Database'!G106="Units ( x 1)",1,IF('Exp Database'!G106="Thousands (x 1,000)",1000,IF('Exp Database'!G106="Millions (x 1,000,000)",1000000,)))</f>
        <v>1</v>
      </c>
      <c r="H106" s="230">
        <f>IF('Exp Database'!H106&gt;0,'Exp Database'!H106,'Exp Database'!J106)</f>
        <v>2.3666999999999998</v>
      </c>
      <c r="I106" s="230">
        <f>'Exp Database'!H106</f>
        <v>2.3666999999999998</v>
      </c>
      <c r="J106" s="229">
        <f>'Exp Database'!I106</f>
        <v>0</v>
      </c>
      <c r="K106" s="230">
        <f>'Exp Database'!J106</f>
        <v>2.2693416666666701</v>
      </c>
      <c r="L106" s="302" t="str">
        <f>'Exp Database'!K106</f>
        <v>Policy dialogue</v>
      </c>
      <c r="M106" s="288">
        <f>'Exp Database'!L106</f>
        <v>9.1</v>
      </c>
      <c r="N106" s="288">
        <f>IF(OR('Exp Database'!M106=Lists!$G$2,'Exp Database'!M106=Lists!$G$3,'Exp Database'!M106=0),0,IF($F106=Lists!$G$2,('Exp Database'!M106/'Exp with units conversion'!$H106)*'Exp with units conversion'!$G106,'Exp Database'!M106*'Exp with units conversion'!$G106))</f>
        <v>0</v>
      </c>
      <c r="O106" s="288">
        <f>IF(OR('Exp Database'!N106=Lists!$G$2,'Exp Database'!N106=Lists!$G$3,'Exp Database'!N106=0),0,IF($F106=Lists!$G$2,('Exp Database'!N106/'Exp with units conversion'!$H106)*'Exp with units conversion'!$G106,'Exp Database'!N106*'Exp with units conversion'!$G106))</f>
        <v>0</v>
      </c>
      <c r="P106" s="288">
        <f>IF(OR('Exp Database'!O106=Lists!$G$2,'Exp Database'!O106=Lists!$G$3,'Exp Database'!O106=0),0,IF($F106=Lists!$G$2,('Exp Database'!O106/'Exp with units conversion'!$H106)*'Exp with units conversion'!$G106,'Exp Database'!O106*'Exp with units conversion'!$G106))</f>
        <v>0</v>
      </c>
      <c r="Q106" s="288">
        <f>IF(OR('Exp Database'!P106=Lists!$G$2,'Exp Database'!P106=Lists!$G$3,'Exp Database'!P106=0),0,IF($F106=Lists!$G$2,('Exp Database'!P106/'Exp with units conversion'!$H106)*'Exp with units conversion'!$G106,'Exp Database'!P106*'Exp with units conversion'!$G106))</f>
        <v>0</v>
      </c>
      <c r="R106" s="288">
        <f>IF(OR('Exp Database'!Q106=Lists!$G$2,'Exp Database'!Q106=Lists!$G$3,'Exp Database'!Q106=0),0,IF($F106=Lists!$G$2,('Exp Database'!Q106/'Exp with units conversion'!$H106)*'Exp with units conversion'!$G106,'Exp Database'!Q106*'Exp with units conversion'!$G106))</f>
        <v>0</v>
      </c>
      <c r="S106" s="288">
        <f>IF(OR('Exp Database'!R106=Lists!$G$2,'Exp Database'!R106=Lists!$G$3,'Exp Database'!R106=0),0,IF($F106=Lists!$G$2,('Exp Database'!R106/'Exp with units conversion'!$H106)*'Exp with units conversion'!$G106,'Exp Database'!R106*'Exp with units conversion'!$G106))</f>
        <v>0</v>
      </c>
      <c r="T106" s="288">
        <f>IF(OR('Exp Database'!S106=Lists!$G$2,'Exp Database'!S106=Lists!$G$3,'Exp Database'!S106=0),0,IF($F106=Lists!$G$2,('Exp Database'!S106/'Exp with units conversion'!$H106)*'Exp with units conversion'!$G106,'Exp Database'!S106*'Exp with units conversion'!$G106))</f>
        <v>0</v>
      </c>
      <c r="U106" s="288">
        <f>IF(OR('Exp Database'!T106=Lists!$G$2,'Exp Database'!T106=Lists!$G$3,'Exp Database'!T106=0),0,IF($F106=Lists!$G$2,('Exp Database'!T106/'Exp with units conversion'!$H106)*'Exp with units conversion'!$G106,'Exp Database'!T106*'Exp with units conversion'!$G106))</f>
        <v>0</v>
      </c>
      <c r="V106" s="288">
        <f>IF(OR('Exp Database'!U106=Lists!$G$2,'Exp Database'!U106=Lists!$G$3,'Exp Database'!U106=0),0,IF($F106=Lists!$G$2,('Exp Database'!U106/'Exp with units conversion'!$H106)*'Exp with units conversion'!$G106,'Exp Database'!U106*'Exp with units conversion'!$G106))</f>
        <v>0</v>
      </c>
      <c r="W106" s="288">
        <f>IF(OR('Exp Database'!V106=Lists!$G$2,'Exp Database'!V106=Lists!$G$3,'Exp Database'!V106=0),0,IF($F106=Lists!$G$2,('Exp Database'!V106/'Exp with units conversion'!$H106)*'Exp with units conversion'!$G106,'Exp Database'!V106*'Exp with units conversion'!$G106))</f>
        <v>0</v>
      </c>
      <c r="X106" s="288">
        <f>IF(OR('Exp Database'!W106=Lists!$G$2,'Exp Database'!W106=Lists!$G$3,'Exp Database'!W106=0),0,IF($F106=Lists!$G$2,('Exp Database'!W106/'Exp with units conversion'!$H106)*'Exp with units conversion'!$G106,'Exp Database'!W106*'Exp with units conversion'!$G106))</f>
        <v>0</v>
      </c>
      <c r="Y106" s="288">
        <f>IF(OR('Exp Database'!X106=Lists!$G$2,'Exp Database'!X106=Lists!$G$3,'Exp Database'!X106=0),0,IF($F106=Lists!$G$2,('Exp Database'!X106/'Exp with units conversion'!$H106)*'Exp with units conversion'!$G106,'Exp Database'!X106*'Exp with units conversion'!$G106))</f>
        <v>3114.0406473148269</v>
      </c>
      <c r="Z106" s="288">
        <f>IF(OR('Exp Database'!Y106=Lists!$G$2,'Exp Database'!Y106=Lists!$G$3,'Exp Database'!Y106=0),0,IF($F106=Lists!$G$2,('Exp Database'!Y106/'Exp with units conversion'!$H106)*'Exp with units conversion'!$G106,'Exp Database'!Y106*'Exp with units conversion'!$G106))</f>
        <v>14640.638864241349</v>
      </c>
      <c r="AA106" s="288">
        <f>IF(OR('Exp Database'!Z106=Lists!$G$2,'Exp Database'!Z106=Lists!$G$3,'Exp Database'!Z106=0),0,IF($F106=Lists!$G$2,('Exp Database'!Z106/'Exp with units conversion'!$H106)*'Exp with units conversion'!$G106,'Exp Database'!Z106*'Exp with units conversion'!$G106))</f>
        <v>0</v>
      </c>
      <c r="AB106" s="288">
        <f>IF(OR('Exp Database'!AA106=Lists!$G$2,'Exp Database'!AA106=Lists!$G$3,'Exp Database'!AA106=0),0,IF($F106=Lists!$G$2,('Exp Database'!AA106/'Exp with units conversion'!$H106)*'Exp with units conversion'!$G106,'Exp Database'!AA106*'Exp with units conversion'!$G106))</f>
        <v>11400.684497401446</v>
      </c>
      <c r="AC106" s="288">
        <f>IF(OR('Exp Database'!AB106=Lists!$G$2,'Exp Database'!AB106=Lists!$G$3,'Exp Database'!AB106=0),0,IF($F106=Lists!$G$2,('Exp Database'!AB106/'Exp with units conversion'!$H106)*'Exp with units conversion'!$G106,'Exp Database'!AB106*'Exp with units conversion'!$G106))</f>
        <v>0</v>
      </c>
      <c r="AD106" s="288">
        <f>IF(OR('Exp Database'!AC106=Lists!$G$2,'Exp Database'!AC106=Lists!$G$3,'Exp Database'!AC106=0),0,IF($F106=Lists!$G$2,('Exp Database'!AC106/'Exp with units conversion'!$H106)*'Exp with units conversion'!$G106,'Exp Database'!AC106*'Exp with units conversion'!$G106))</f>
        <v>29155.364008957622</v>
      </c>
      <c r="AE106" s="288">
        <f>IF(OR('Exp Database'!AD106=Lists!$G$2,'Exp Database'!AD106=Lists!$G$3,'Exp Database'!AD106=0),0,IF($F106=Lists!$G$2,('Exp Database'!AD106/'Exp with units conversion'!$H106)*'Exp with units conversion'!$G106,'Exp Database'!AD106*'Exp with units conversion'!$G106))</f>
        <v>29155.364008957622</v>
      </c>
      <c r="AG106">
        <f t="shared" si="6"/>
        <v>1</v>
      </c>
      <c r="AH106" s="288">
        <f t="shared" si="7"/>
        <v>1</v>
      </c>
      <c r="AI106" s="288">
        <f t="shared" si="8"/>
        <v>1</v>
      </c>
      <c r="AJ106" s="288">
        <f t="shared" si="9"/>
        <v>1</v>
      </c>
    </row>
    <row r="107" spans="2:36" ht="30.75" thickBot="1">
      <c r="B107" t="str">
        <f t="shared" si="5"/>
        <v>Georgia2016</v>
      </c>
      <c r="C107" s="229" t="str">
        <f>'Exp Database'!C107</f>
        <v>Georgia</v>
      </c>
      <c r="D107" s="229">
        <f>'Exp Database'!D107</f>
        <v>2016</v>
      </c>
      <c r="E107" s="229" t="str">
        <f>'Exp Database'!E107</f>
        <v>Calendar Year</v>
      </c>
      <c r="F107" s="229" t="str">
        <f>'Exp Database'!F107</f>
        <v>Local Currency</v>
      </c>
      <c r="G107" s="229">
        <f>IF('Exp Database'!G107="Units ( x 1)",1,IF('Exp Database'!G107="Thousands (x 1,000)",1000,IF('Exp Database'!G107="Millions (x 1,000,000)",1000000,)))</f>
        <v>1</v>
      </c>
      <c r="H107" s="230">
        <f>IF('Exp Database'!H107&gt;0,'Exp Database'!H107,'Exp Database'!J107)</f>
        <v>2.3666999999999998</v>
      </c>
      <c r="I107" s="230">
        <f>'Exp Database'!H107</f>
        <v>2.3666999999999998</v>
      </c>
      <c r="J107" s="229">
        <f>'Exp Database'!I107</f>
        <v>0</v>
      </c>
      <c r="K107" s="230">
        <f>'Exp Database'!J107</f>
        <v>2.2693416666666701</v>
      </c>
      <c r="L107" s="302" t="str">
        <f>'Exp Database'!K107</f>
        <v>Key human rights programmes</v>
      </c>
      <c r="M107" s="288">
        <f>'Exp Database'!L107</f>
        <v>9.1999999999999993</v>
      </c>
      <c r="N107" s="288">
        <f>IF(OR('Exp Database'!M107=Lists!$G$2,'Exp Database'!M107=Lists!$G$3,'Exp Database'!M107=0),0,IF($F107=Lists!$G$2,('Exp Database'!M107/'Exp with units conversion'!$H107)*'Exp with units conversion'!$G107,'Exp Database'!M107*'Exp with units conversion'!$G107))</f>
        <v>0</v>
      </c>
      <c r="O107" s="288">
        <f>IF(OR('Exp Database'!N107=Lists!$G$2,'Exp Database'!N107=Lists!$G$3,'Exp Database'!N107=0),0,IF($F107=Lists!$G$2,('Exp Database'!N107/'Exp with units conversion'!$H107)*'Exp with units conversion'!$G107,'Exp Database'!N107*'Exp with units conversion'!$G107))</f>
        <v>0</v>
      </c>
      <c r="P107" s="288">
        <f>IF(OR('Exp Database'!O107=Lists!$G$2,'Exp Database'!O107=Lists!$G$3,'Exp Database'!O107=0),0,IF($F107=Lists!$G$2,('Exp Database'!O107/'Exp with units conversion'!$H107)*'Exp with units conversion'!$G107,'Exp Database'!O107*'Exp with units conversion'!$G107))</f>
        <v>0</v>
      </c>
      <c r="Q107" s="288">
        <f>IF(OR('Exp Database'!P107=Lists!$G$2,'Exp Database'!P107=Lists!$G$3,'Exp Database'!P107=0),0,IF($F107=Lists!$G$2,('Exp Database'!P107/'Exp with units conversion'!$H107)*'Exp with units conversion'!$G107,'Exp Database'!P107*'Exp with units conversion'!$G107))</f>
        <v>0</v>
      </c>
      <c r="R107" s="288">
        <f>IF(OR('Exp Database'!Q107=Lists!$G$2,'Exp Database'!Q107=Lists!$G$3,'Exp Database'!Q107=0),0,IF($F107=Lists!$G$2,('Exp Database'!Q107/'Exp with units conversion'!$H107)*'Exp with units conversion'!$G107,'Exp Database'!Q107*'Exp with units conversion'!$G107))</f>
        <v>0</v>
      </c>
      <c r="S107" s="288">
        <f>IF(OR('Exp Database'!R107=Lists!$G$2,'Exp Database'!R107=Lists!$G$3,'Exp Database'!R107=0),0,IF($F107=Lists!$G$2,('Exp Database'!R107/'Exp with units conversion'!$H107)*'Exp with units conversion'!$G107,'Exp Database'!R107*'Exp with units conversion'!$G107))</f>
        <v>0</v>
      </c>
      <c r="T107" s="288">
        <f>IF(OR('Exp Database'!S107=Lists!$G$2,'Exp Database'!S107=Lists!$G$3,'Exp Database'!S107=0),0,IF($F107=Lists!$G$2,('Exp Database'!S107/'Exp with units conversion'!$H107)*'Exp with units conversion'!$G107,'Exp Database'!S107*'Exp with units conversion'!$G107))</f>
        <v>0</v>
      </c>
      <c r="U107" s="288">
        <f>IF(OR('Exp Database'!T107=Lists!$G$2,'Exp Database'!T107=Lists!$G$3,'Exp Database'!T107=0),0,IF($F107=Lists!$G$2,('Exp Database'!T107/'Exp with units conversion'!$H107)*'Exp with units conversion'!$G107,'Exp Database'!T107*'Exp with units conversion'!$G107))</f>
        <v>0</v>
      </c>
      <c r="V107" s="288">
        <f>IF(OR('Exp Database'!U107=Lists!$G$2,'Exp Database'!U107=Lists!$G$3,'Exp Database'!U107=0),0,IF($F107=Lists!$G$2,('Exp Database'!U107/'Exp with units conversion'!$H107)*'Exp with units conversion'!$G107,'Exp Database'!U107*'Exp with units conversion'!$G107))</f>
        <v>0</v>
      </c>
      <c r="W107" s="288">
        <f>IF(OR('Exp Database'!V107=Lists!$G$2,'Exp Database'!V107=Lists!$G$3,'Exp Database'!V107=0),0,IF($F107=Lists!$G$2,('Exp Database'!V107/'Exp with units conversion'!$H107)*'Exp with units conversion'!$G107,'Exp Database'!V107*'Exp with units conversion'!$G107))</f>
        <v>0</v>
      </c>
      <c r="X107" s="288">
        <f>IF(OR('Exp Database'!W107=Lists!$G$2,'Exp Database'!W107=Lists!$G$3,'Exp Database'!W107=0),0,IF($F107=Lists!$G$2,('Exp Database'!W107/'Exp with units conversion'!$H107)*'Exp with units conversion'!$G107,'Exp Database'!W107*'Exp with units conversion'!$G107))</f>
        <v>0</v>
      </c>
      <c r="Y107" s="288">
        <f>IF(OR('Exp Database'!X107=Lists!$G$2,'Exp Database'!X107=Lists!$G$3,'Exp Database'!X107=0),0,IF($F107=Lists!$G$2,('Exp Database'!X107/'Exp with units conversion'!$H107)*'Exp with units conversion'!$G107,'Exp Database'!X107*'Exp with units conversion'!$G107))</f>
        <v>0</v>
      </c>
      <c r="Z107" s="288">
        <f>IF(OR('Exp Database'!Y107=Lists!$G$2,'Exp Database'!Y107=Lists!$G$3,'Exp Database'!Y107=0),0,IF($F107=Lists!$G$2,('Exp Database'!Y107/'Exp with units conversion'!$H107)*'Exp with units conversion'!$G107,'Exp Database'!Y107*'Exp with units conversion'!$G107))</f>
        <v>47027.929184096</v>
      </c>
      <c r="AA107" s="288">
        <f>IF(OR('Exp Database'!Z107=Lists!$G$2,'Exp Database'!Z107=Lists!$G$3,'Exp Database'!Z107=0),0,IF($F107=Lists!$G$2,('Exp Database'!Z107/'Exp with units conversion'!$H107)*'Exp with units conversion'!$G107,'Exp Database'!Z107*'Exp with units conversion'!$G107))</f>
        <v>0</v>
      </c>
      <c r="AB107" s="288">
        <f>IF(OR('Exp Database'!AA107=Lists!$G$2,'Exp Database'!AA107=Lists!$G$3,'Exp Database'!AA107=0),0,IF($F107=Lists!$G$2,('Exp Database'!AA107/'Exp with units conversion'!$H107)*'Exp with units conversion'!$G107,'Exp Database'!AA107*'Exp with units conversion'!$G107))</f>
        <v>5915.4096421177173</v>
      </c>
      <c r="AC107" s="288">
        <f>IF(OR('Exp Database'!AB107=Lists!$G$2,'Exp Database'!AB107=Lists!$G$3,'Exp Database'!AB107=0),0,IF($F107=Lists!$G$2,('Exp Database'!AB107/'Exp with units conversion'!$H107)*'Exp with units conversion'!$G107,'Exp Database'!AB107*'Exp with units conversion'!$G107))</f>
        <v>0</v>
      </c>
      <c r="AD107" s="288">
        <f>IF(OR('Exp Database'!AC107=Lists!$G$2,'Exp Database'!AC107=Lists!$G$3,'Exp Database'!AC107=0),0,IF($F107=Lists!$G$2,('Exp Database'!AC107/'Exp with units conversion'!$H107)*'Exp with units conversion'!$G107,'Exp Database'!AC107*'Exp with units conversion'!$G107))</f>
        <v>52943.338826213723</v>
      </c>
      <c r="AE107" s="288">
        <f>IF(OR('Exp Database'!AD107=Lists!$G$2,'Exp Database'!AD107=Lists!$G$3,'Exp Database'!AD107=0),0,IF($F107=Lists!$G$2,('Exp Database'!AD107/'Exp with units conversion'!$H107)*'Exp with units conversion'!$G107,'Exp Database'!AD107*'Exp with units conversion'!$G107))</f>
        <v>52943.338826213723</v>
      </c>
      <c r="AG107">
        <f t="shared" si="6"/>
        <v>1</v>
      </c>
      <c r="AH107" s="288">
        <f t="shared" si="7"/>
        <v>1</v>
      </c>
      <c r="AI107" s="288">
        <f t="shared" si="8"/>
        <v>1</v>
      </c>
      <c r="AJ107" s="288">
        <f t="shared" si="9"/>
        <v>1</v>
      </c>
    </row>
    <row r="108" spans="2:36" ht="15.75" thickBot="1">
      <c r="B108" t="str">
        <f t="shared" si="5"/>
        <v>Georgia2016</v>
      </c>
      <c r="C108" s="229" t="str">
        <f>'Exp Database'!C108</f>
        <v>Georgia</v>
      </c>
      <c r="D108" s="229">
        <f>'Exp Database'!D108</f>
        <v>2016</v>
      </c>
      <c r="E108" s="229" t="str">
        <f>'Exp Database'!E108</f>
        <v>Calendar Year</v>
      </c>
      <c r="F108" s="229" t="str">
        <f>'Exp Database'!F108</f>
        <v>Local Currency</v>
      </c>
      <c r="G108" s="229">
        <f>IF('Exp Database'!G108="Units ( x 1)",1,IF('Exp Database'!G108="Thousands (x 1,000)",1000,IF('Exp Database'!G108="Millions (x 1,000,000)",1000000,)))</f>
        <v>1</v>
      </c>
      <c r="H108" s="230">
        <f>IF('Exp Database'!H108&gt;0,'Exp Database'!H108,'Exp Database'!J108)</f>
        <v>2.3666999999999998</v>
      </c>
      <c r="I108" s="230">
        <f>'Exp Database'!H108</f>
        <v>2.3666999999999998</v>
      </c>
      <c r="J108" s="229">
        <f>'Exp Database'!I108</f>
        <v>0</v>
      </c>
      <c r="K108" s="230">
        <f>'Exp Database'!J108</f>
        <v>2.2693416666666701</v>
      </c>
      <c r="L108" s="302">
        <f>'Exp Database'!K108</f>
        <v>0</v>
      </c>
      <c r="M108" s="288">
        <f>'Exp Database'!L108</f>
        <v>0</v>
      </c>
      <c r="N108" s="288">
        <f>IF(OR('Exp Database'!M108=Lists!$G$2,'Exp Database'!M108=Lists!$G$3,'Exp Database'!M108=0),0,IF($F108=Lists!$G$2,('Exp Database'!M108/'Exp with units conversion'!$H108)*'Exp with units conversion'!$G108,'Exp Database'!M108*'Exp with units conversion'!$G108))</f>
        <v>0</v>
      </c>
      <c r="O108" s="288">
        <f>IF(OR('Exp Database'!N108=Lists!$G$2,'Exp Database'!N108=Lists!$G$3,'Exp Database'!N108=0),0,IF($F108=Lists!$G$2,('Exp Database'!N108/'Exp with units conversion'!$H108)*'Exp with units conversion'!$G108,'Exp Database'!N108*'Exp with units conversion'!$G108))</f>
        <v>0</v>
      </c>
      <c r="P108" s="288">
        <f>IF(OR('Exp Database'!O108=Lists!$G$2,'Exp Database'!O108=Lists!$G$3,'Exp Database'!O108=0),0,IF($F108=Lists!$G$2,('Exp Database'!O108/'Exp with units conversion'!$H108)*'Exp with units conversion'!$G108,'Exp Database'!O108*'Exp with units conversion'!$G108))</f>
        <v>0</v>
      </c>
      <c r="Q108" s="288">
        <f>IF(OR('Exp Database'!P108=Lists!$G$2,'Exp Database'!P108=Lists!$G$3,'Exp Database'!P108=0),0,IF($F108=Lists!$G$2,('Exp Database'!P108/'Exp with units conversion'!$H108)*'Exp with units conversion'!$G108,'Exp Database'!P108*'Exp with units conversion'!$G108))</f>
        <v>0</v>
      </c>
      <c r="R108" s="288">
        <f>IF(OR('Exp Database'!Q108=Lists!$G$2,'Exp Database'!Q108=Lists!$G$3,'Exp Database'!Q108=0),0,IF($F108=Lists!$G$2,('Exp Database'!Q108/'Exp with units conversion'!$H108)*'Exp with units conversion'!$G108,'Exp Database'!Q108*'Exp with units conversion'!$G108))</f>
        <v>0</v>
      </c>
      <c r="S108" s="288">
        <f>IF(OR('Exp Database'!R108=Lists!$G$2,'Exp Database'!R108=Lists!$G$3,'Exp Database'!R108=0),0,IF($F108=Lists!$G$2,('Exp Database'!R108/'Exp with units conversion'!$H108)*'Exp with units conversion'!$G108,'Exp Database'!R108*'Exp with units conversion'!$G108))</f>
        <v>0</v>
      </c>
      <c r="T108" s="288">
        <f>IF(OR('Exp Database'!S108=Lists!$G$2,'Exp Database'!S108=Lists!$G$3,'Exp Database'!S108=0),0,IF($F108=Lists!$G$2,('Exp Database'!S108/'Exp with units conversion'!$H108)*'Exp with units conversion'!$G108,'Exp Database'!S108*'Exp with units conversion'!$G108))</f>
        <v>0</v>
      </c>
      <c r="U108" s="288">
        <f>IF(OR('Exp Database'!T108=Lists!$G$2,'Exp Database'!T108=Lists!$G$3,'Exp Database'!T108=0),0,IF($F108=Lists!$G$2,('Exp Database'!T108/'Exp with units conversion'!$H108)*'Exp with units conversion'!$G108,'Exp Database'!T108*'Exp with units conversion'!$G108))</f>
        <v>0</v>
      </c>
      <c r="V108" s="288">
        <f>IF(OR('Exp Database'!U108=Lists!$G$2,'Exp Database'!U108=Lists!$G$3,'Exp Database'!U108=0),0,IF($F108=Lists!$G$2,('Exp Database'!U108/'Exp with units conversion'!$H108)*'Exp with units conversion'!$G108,'Exp Database'!U108*'Exp with units conversion'!$G108))</f>
        <v>0</v>
      </c>
      <c r="W108" s="288">
        <f>IF(OR('Exp Database'!V108=Lists!$G$2,'Exp Database'!V108=Lists!$G$3,'Exp Database'!V108=0),0,IF($F108=Lists!$G$2,('Exp Database'!V108/'Exp with units conversion'!$H108)*'Exp with units conversion'!$G108,'Exp Database'!V108*'Exp with units conversion'!$G108))</f>
        <v>0</v>
      </c>
      <c r="X108" s="288">
        <f>IF(OR('Exp Database'!W108=Lists!$G$2,'Exp Database'!W108=Lists!$G$3,'Exp Database'!W108=0),0,IF($F108=Lists!$G$2,('Exp Database'!W108/'Exp with units conversion'!$H108)*'Exp with units conversion'!$G108,'Exp Database'!W108*'Exp with units conversion'!$G108))</f>
        <v>0</v>
      </c>
      <c r="Y108" s="288">
        <f>IF(OR('Exp Database'!X108=Lists!$G$2,'Exp Database'!X108=Lists!$G$3,'Exp Database'!X108=0),0,IF($F108=Lists!$G$2,('Exp Database'!X108/'Exp with units conversion'!$H108)*'Exp with units conversion'!$G108,'Exp Database'!X108*'Exp with units conversion'!$G108))</f>
        <v>0</v>
      </c>
      <c r="Z108" s="288">
        <f>IF(OR('Exp Database'!Y108=Lists!$G$2,'Exp Database'!Y108=Lists!$G$3,'Exp Database'!Y108=0),0,IF($F108=Lists!$G$2,('Exp Database'!Y108/'Exp with units conversion'!$H108)*'Exp with units conversion'!$G108,'Exp Database'!Y108*'Exp with units conversion'!$G108))</f>
        <v>0</v>
      </c>
      <c r="AA108" s="288">
        <f>IF(OR('Exp Database'!Z108=Lists!$G$2,'Exp Database'!Z108=Lists!$G$3,'Exp Database'!Z108=0),0,IF($F108=Lists!$G$2,('Exp Database'!Z108/'Exp with units conversion'!$H108)*'Exp with units conversion'!$G108,'Exp Database'!Z108*'Exp with units conversion'!$G108))</f>
        <v>0</v>
      </c>
      <c r="AB108" s="288">
        <f>IF(OR('Exp Database'!AA108=Lists!$G$2,'Exp Database'!AA108=Lists!$G$3,'Exp Database'!AA108=0),0,IF($F108=Lists!$G$2,('Exp Database'!AA108/'Exp with units conversion'!$H108)*'Exp with units conversion'!$G108,'Exp Database'!AA108*'Exp with units conversion'!$G108))</f>
        <v>0</v>
      </c>
      <c r="AC108" s="288">
        <f>IF(OR('Exp Database'!AB108=Lists!$G$2,'Exp Database'!AB108=Lists!$G$3,'Exp Database'!AB108=0),0,IF($F108=Lists!$G$2,('Exp Database'!AB108/'Exp with units conversion'!$H108)*'Exp with units conversion'!$G108,'Exp Database'!AB108*'Exp with units conversion'!$G108))</f>
        <v>0</v>
      </c>
      <c r="AD108" s="288">
        <f>IF(OR('Exp Database'!AC108=Lists!$G$2,'Exp Database'!AC108=Lists!$G$3,'Exp Database'!AC108=0),0,IF($F108=Lists!$G$2,('Exp Database'!AC108/'Exp with units conversion'!$H108)*'Exp with units conversion'!$G108,'Exp Database'!AC108*'Exp with units conversion'!$G108))</f>
        <v>0</v>
      </c>
      <c r="AE108" s="288">
        <f>IF(OR('Exp Database'!AD108=Lists!$G$2,'Exp Database'!AD108=Lists!$G$3,'Exp Database'!AD108=0),0,IF($F108=Lists!$G$2,('Exp Database'!AD108/'Exp with units conversion'!$H108)*'Exp with units conversion'!$G108,'Exp Database'!AD108*'Exp with units conversion'!$G108))</f>
        <v>0</v>
      </c>
      <c r="AG108">
        <f t="shared" si="6"/>
        <v>1</v>
      </c>
      <c r="AH108" s="288">
        <f t="shared" si="7"/>
        <v>1</v>
      </c>
      <c r="AI108" s="288">
        <f t="shared" si="8"/>
        <v>1</v>
      </c>
      <c r="AJ108" s="288">
        <f t="shared" si="9"/>
        <v>1</v>
      </c>
    </row>
    <row r="109" spans="2:36" ht="45.75" thickBot="1">
      <c r="B109" t="str">
        <f t="shared" si="5"/>
        <v>Georgia2016</v>
      </c>
      <c r="C109" s="229" t="str">
        <f>'Exp Database'!C109</f>
        <v>Georgia</v>
      </c>
      <c r="D109" s="229">
        <f>'Exp Database'!D109</f>
        <v>2016</v>
      </c>
      <c r="E109" s="229" t="str">
        <f>'Exp Database'!E109</f>
        <v>Calendar Year</v>
      </c>
      <c r="F109" s="229" t="str">
        <f>'Exp Database'!F109</f>
        <v>Local Currency</v>
      </c>
      <c r="G109" s="229">
        <f>IF('Exp Database'!G109="Units ( x 1)",1,IF('Exp Database'!G109="Thousands (x 1,000)",1000,IF('Exp Database'!G109="Millions (x 1,000,000)",1000000,)))</f>
        <v>1</v>
      </c>
      <c r="H109" s="230">
        <f>IF('Exp Database'!H109&gt;0,'Exp Database'!H109,'Exp Database'!J109)</f>
        <v>2.3666999999999998</v>
      </c>
      <c r="I109" s="230">
        <f>'Exp Database'!H109</f>
        <v>2.3666999999999998</v>
      </c>
      <c r="J109" s="229">
        <f>'Exp Database'!I109</f>
        <v>0</v>
      </c>
      <c r="K109" s="230">
        <f>'Exp Database'!J109</f>
        <v>2.2693416666666701</v>
      </c>
      <c r="L109" s="302" t="str">
        <f>'Exp Database'!K109</f>
        <v>AIDS-specific institutional development</v>
      </c>
      <c r="M109" s="288">
        <f>'Exp Database'!L109</f>
        <v>9.3000000000000007</v>
      </c>
      <c r="N109" s="288">
        <f>IF(OR('Exp Database'!M109=Lists!$G$2,'Exp Database'!M109=Lists!$G$3,'Exp Database'!M109=0),0,IF($F109=Lists!$G$2,('Exp Database'!M109/'Exp with units conversion'!$H109)*'Exp with units conversion'!$G109,'Exp Database'!M109*'Exp with units conversion'!$G109))</f>
        <v>0</v>
      </c>
      <c r="O109" s="288">
        <f>IF(OR('Exp Database'!N109=Lists!$G$2,'Exp Database'!N109=Lists!$G$3,'Exp Database'!N109=0),0,IF($F109=Lists!$G$2,('Exp Database'!N109/'Exp with units conversion'!$H109)*'Exp with units conversion'!$G109,'Exp Database'!N109*'Exp with units conversion'!$G109))</f>
        <v>0</v>
      </c>
      <c r="P109" s="288">
        <f>IF(OR('Exp Database'!O109=Lists!$G$2,'Exp Database'!O109=Lists!$G$3,'Exp Database'!O109=0),0,IF($F109=Lists!$G$2,('Exp Database'!O109/'Exp with units conversion'!$H109)*'Exp with units conversion'!$G109,'Exp Database'!O109*'Exp with units conversion'!$G109))</f>
        <v>0</v>
      </c>
      <c r="Q109" s="288">
        <f>IF(OR('Exp Database'!P109=Lists!$G$2,'Exp Database'!P109=Lists!$G$3,'Exp Database'!P109=0),0,IF($F109=Lists!$G$2,('Exp Database'!P109/'Exp with units conversion'!$H109)*'Exp with units conversion'!$G109,'Exp Database'!P109*'Exp with units conversion'!$G109))</f>
        <v>0</v>
      </c>
      <c r="R109" s="288">
        <f>IF(OR('Exp Database'!Q109=Lists!$G$2,'Exp Database'!Q109=Lists!$G$3,'Exp Database'!Q109=0),0,IF($F109=Lists!$G$2,('Exp Database'!Q109/'Exp with units conversion'!$H109)*'Exp with units conversion'!$G109,'Exp Database'!Q109*'Exp with units conversion'!$G109))</f>
        <v>0</v>
      </c>
      <c r="S109" s="288">
        <f>IF(OR('Exp Database'!R109=Lists!$G$2,'Exp Database'!R109=Lists!$G$3,'Exp Database'!R109=0),0,IF($F109=Lists!$G$2,('Exp Database'!R109/'Exp with units conversion'!$H109)*'Exp with units conversion'!$G109,'Exp Database'!R109*'Exp with units conversion'!$G109))</f>
        <v>0</v>
      </c>
      <c r="T109" s="288">
        <f>IF(OR('Exp Database'!S109=Lists!$G$2,'Exp Database'!S109=Lists!$G$3,'Exp Database'!S109=0),0,IF($F109=Lists!$G$2,('Exp Database'!S109/'Exp with units conversion'!$H109)*'Exp with units conversion'!$G109,'Exp Database'!S109*'Exp with units conversion'!$G109))</f>
        <v>0</v>
      </c>
      <c r="U109" s="288">
        <f>IF(OR('Exp Database'!T109=Lists!$G$2,'Exp Database'!T109=Lists!$G$3,'Exp Database'!T109=0),0,IF($F109=Lists!$G$2,('Exp Database'!T109/'Exp with units conversion'!$H109)*'Exp with units conversion'!$G109,'Exp Database'!T109*'Exp with units conversion'!$G109))</f>
        <v>0</v>
      </c>
      <c r="V109" s="288">
        <f>IF(OR('Exp Database'!U109=Lists!$G$2,'Exp Database'!U109=Lists!$G$3,'Exp Database'!U109=0),0,IF($F109=Lists!$G$2,('Exp Database'!U109/'Exp with units conversion'!$H109)*'Exp with units conversion'!$G109,'Exp Database'!U109*'Exp with units conversion'!$G109))</f>
        <v>0</v>
      </c>
      <c r="W109" s="288">
        <f>IF(OR('Exp Database'!V109=Lists!$G$2,'Exp Database'!V109=Lists!$G$3,'Exp Database'!V109=0),0,IF($F109=Lists!$G$2,('Exp Database'!V109/'Exp with units conversion'!$H109)*'Exp with units conversion'!$G109,'Exp Database'!V109*'Exp with units conversion'!$G109))</f>
        <v>0</v>
      </c>
      <c r="X109" s="288">
        <f>IF(OR('Exp Database'!W109=Lists!$G$2,'Exp Database'!W109=Lists!$G$3,'Exp Database'!W109=0),0,IF($F109=Lists!$G$2,('Exp Database'!W109/'Exp with units conversion'!$H109)*'Exp with units conversion'!$G109,'Exp Database'!W109*'Exp with units conversion'!$G109))</f>
        <v>0</v>
      </c>
      <c r="Y109" s="288">
        <f>IF(OR('Exp Database'!X109=Lists!$G$2,'Exp Database'!X109=Lists!$G$3,'Exp Database'!X109=0),0,IF($F109=Lists!$G$2,('Exp Database'!X109/'Exp with units conversion'!$H109)*'Exp with units conversion'!$G109,'Exp Database'!X109*'Exp with units conversion'!$G109))</f>
        <v>0</v>
      </c>
      <c r="Z109" s="288">
        <f>IF(OR('Exp Database'!Y109=Lists!$G$2,'Exp Database'!Y109=Lists!$G$3,'Exp Database'!Y109=0),0,IF($F109=Lists!$G$2,('Exp Database'!Y109/'Exp with units conversion'!$H109)*'Exp with units conversion'!$G109,'Exp Database'!Y109*'Exp with units conversion'!$G109))</f>
        <v>0</v>
      </c>
      <c r="AA109" s="288">
        <f>IF(OR('Exp Database'!Z109=Lists!$G$2,'Exp Database'!Z109=Lists!$G$3,'Exp Database'!Z109=0),0,IF($F109=Lists!$G$2,('Exp Database'!Z109/'Exp with units conversion'!$H109)*'Exp with units conversion'!$G109,'Exp Database'!Z109*'Exp with units conversion'!$G109))</f>
        <v>0</v>
      </c>
      <c r="AB109" s="288">
        <f>IF(OR('Exp Database'!AA109=Lists!$G$2,'Exp Database'!AA109=Lists!$G$3,'Exp Database'!AA109=0),0,IF($F109=Lists!$G$2,('Exp Database'!AA109/'Exp with units conversion'!$H109)*'Exp with units conversion'!$G109,'Exp Database'!AA109*'Exp with units conversion'!$G109))</f>
        <v>0</v>
      </c>
      <c r="AC109" s="288">
        <f>IF(OR('Exp Database'!AB109=Lists!$G$2,'Exp Database'!AB109=Lists!$G$3,'Exp Database'!AB109=0),0,IF($F109=Lists!$G$2,('Exp Database'!AB109/'Exp with units conversion'!$H109)*'Exp with units conversion'!$G109,'Exp Database'!AB109*'Exp with units conversion'!$G109))</f>
        <v>0</v>
      </c>
      <c r="AD109" s="288">
        <f>IF(OR('Exp Database'!AC109=Lists!$G$2,'Exp Database'!AC109=Lists!$G$3,'Exp Database'!AC109=0),0,IF($F109=Lists!$G$2,('Exp Database'!AC109/'Exp with units conversion'!$H109)*'Exp with units conversion'!$G109,'Exp Database'!AC109*'Exp with units conversion'!$G109))</f>
        <v>0</v>
      </c>
      <c r="AE109" s="288">
        <f>IF(OR('Exp Database'!AD109=Lists!$G$2,'Exp Database'!AD109=Lists!$G$3,'Exp Database'!AD109=0),0,IF($F109=Lists!$G$2,('Exp Database'!AD109/'Exp with units conversion'!$H109)*'Exp with units conversion'!$G109,'Exp Database'!AD109*'Exp with units conversion'!$G109))</f>
        <v>0</v>
      </c>
      <c r="AG109">
        <f t="shared" si="6"/>
        <v>1</v>
      </c>
      <c r="AH109" s="288">
        <f t="shared" si="7"/>
        <v>1</v>
      </c>
      <c r="AI109" s="288">
        <f t="shared" si="8"/>
        <v>1</v>
      </c>
      <c r="AJ109" s="288">
        <f t="shared" si="9"/>
        <v>1</v>
      </c>
    </row>
    <row r="110" spans="2:36" ht="15.75" thickBot="1">
      <c r="B110" t="str">
        <f t="shared" si="5"/>
        <v>Georgia2016</v>
      </c>
      <c r="C110" s="229" t="str">
        <f>'Exp Database'!C110</f>
        <v>Georgia</v>
      </c>
      <c r="D110" s="229">
        <f>'Exp Database'!D110</f>
        <v>2016</v>
      </c>
      <c r="E110" s="229" t="str">
        <f>'Exp Database'!E110</f>
        <v>Calendar Year</v>
      </c>
      <c r="F110" s="229" t="str">
        <f>'Exp Database'!F110</f>
        <v>Local Currency</v>
      </c>
      <c r="G110" s="229">
        <f>IF('Exp Database'!G110="Units ( x 1)",1,IF('Exp Database'!G110="Thousands (x 1,000)",1000,IF('Exp Database'!G110="Millions (x 1,000,000)",1000000,)))</f>
        <v>1</v>
      </c>
      <c r="H110" s="230">
        <f>IF('Exp Database'!H110&gt;0,'Exp Database'!H110,'Exp Database'!J110)</f>
        <v>2.3666999999999998</v>
      </c>
      <c r="I110" s="230">
        <f>'Exp Database'!H110</f>
        <v>2.3666999999999998</v>
      </c>
      <c r="J110" s="229">
        <f>'Exp Database'!I110</f>
        <v>0</v>
      </c>
      <c r="K110" s="230">
        <f>'Exp Database'!J110</f>
        <v>2.2693416666666701</v>
      </c>
      <c r="L110" s="302">
        <f>'Exp Database'!K110</f>
        <v>0</v>
      </c>
      <c r="M110" s="288">
        <f>'Exp Database'!L110</f>
        <v>0</v>
      </c>
      <c r="N110" s="288">
        <f>IF(OR('Exp Database'!M110=Lists!$G$2,'Exp Database'!M110=Lists!$G$3,'Exp Database'!M110=0),0,IF($F110=Lists!$G$2,('Exp Database'!M110/'Exp with units conversion'!$H110)*'Exp with units conversion'!$G110,'Exp Database'!M110*'Exp with units conversion'!$G110))</f>
        <v>0</v>
      </c>
      <c r="O110" s="288">
        <f>IF(OR('Exp Database'!N110=Lists!$G$2,'Exp Database'!N110=Lists!$G$3,'Exp Database'!N110=0),0,IF($F110=Lists!$G$2,('Exp Database'!N110/'Exp with units conversion'!$H110)*'Exp with units conversion'!$G110,'Exp Database'!N110*'Exp with units conversion'!$G110))</f>
        <v>0</v>
      </c>
      <c r="P110" s="288">
        <f>IF(OR('Exp Database'!O110=Lists!$G$2,'Exp Database'!O110=Lists!$G$3,'Exp Database'!O110=0),0,IF($F110=Lists!$G$2,('Exp Database'!O110/'Exp with units conversion'!$H110)*'Exp with units conversion'!$G110,'Exp Database'!O110*'Exp with units conversion'!$G110))</f>
        <v>0</v>
      </c>
      <c r="Q110" s="288">
        <f>IF(OR('Exp Database'!P110=Lists!$G$2,'Exp Database'!P110=Lists!$G$3,'Exp Database'!P110=0),0,IF($F110=Lists!$G$2,('Exp Database'!P110/'Exp with units conversion'!$H110)*'Exp with units conversion'!$G110,'Exp Database'!P110*'Exp with units conversion'!$G110))</f>
        <v>0</v>
      </c>
      <c r="R110" s="288">
        <f>IF(OR('Exp Database'!Q110=Lists!$G$2,'Exp Database'!Q110=Lists!$G$3,'Exp Database'!Q110=0),0,IF($F110=Lists!$G$2,('Exp Database'!Q110/'Exp with units conversion'!$H110)*'Exp with units conversion'!$G110,'Exp Database'!Q110*'Exp with units conversion'!$G110))</f>
        <v>0</v>
      </c>
      <c r="S110" s="288">
        <f>IF(OR('Exp Database'!R110=Lists!$G$2,'Exp Database'!R110=Lists!$G$3,'Exp Database'!R110=0),0,IF($F110=Lists!$G$2,('Exp Database'!R110/'Exp with units conversion'!$H110)*'Exp with units conversion'!$G110,'Exp Database'!R110*'Exp with units conversion'!$G110))</f>
        <v>0</v>
      </c>
      <c r="T110" s="288">
        <f>IF(OR('Exp Database'!S110=Lists!$G$2,'Exp Database'!S110=Lists!$G$3,'Exp Database'!S110=0),0,IF($F110=Lists!$G$2,('Exp Database'!S110/'Exp with units conversion'!$H110)*'Exp with units conversion'!$G110,'Exp Database'!S110*'Exp with units conversion'!$G110))</f>
        <v>0</v>
      </c>
      <c r="U110" s="288">
        <f>IF(OR('Exp Database'!T110=Lists!$G$2,'Exp Database'!T110=Lists!$G$3,'Exp Database'!T110=0),0,IF($F110=Lists!$G$2,('Exp Database'!T110/'Exp with units conversion'!$H110)*'Exp with units conversion'!$G110,'Exp Database'!T110*'Exp with units conversion'!$G110))</f>
        <v>0</v>
      </c>
      <c r="V110" s="288">
        <f>IF(OR('Exp Database'!U110=Lists!$G$2,'Exp Database'!U110=Lists!$G$3,'Exp Database'!U110=0),0,IF($F110=Lists!$G$2,('Exp Database'!U110/'Exp with units conversion'!$H110)*'Exp with units conversion'!$G110,'Exp Database'!U110*'Exp with units conversion'!$G110))</f>
        <v>0</v>
      </c>
      <c r="W110" s="288">
        <f>IF(OR('Exp Database'!V110=Lists!$G$2,'Exp Database'!V110=Lists!$G$3,'Exp Database'!V110=0),0,IF($F110=Lists!$G$2,('Exp Database'!V110/'Exp with units conversion'!$H110)*'Exp with units conversion'!$G110,'Exp Database'!V110*'Exp with units conversion'!$G110))</f>
        <v>0</v>
      </c>
      <c r="X110" s="288">
        <f>IF(OR('Exp Database'!W110=Lists!$G$2,'Exp Database'!W110=Lists!$G$3,'Exp Database'!W110=0),0,IF($F110=Lists!$G$2,('Exp Database'!W110/'Exp with units conversion'!$H110)*'Exp with units conversion'!$G110,'Exp Database'!W110*'Exp with units conversion'!$G110))</f>
        <v>0</v>
      </c>
      <c r="Y110" s="288">
        <f>IF(OR('Exp Database'!X110=Lists!$G$2,'Exp Database'!X110=Lists!$G$3,'Exp Database'!X110=0),0,IF($F110=Lists!$G$2,('Exp Database'!X110/'Exp with units conversion'!$H110)*'Exp with units conversion'!$G110,'Exp Database'!X110*'Exp with units conversion'!$G110))</f>
        <v>0</v>
      </c>
      <c r="Z110" s="288">
        <f>IF(OR('Exp Database'!Y110=Lists!$G$2,'Exp Database'!Y110=Lists!$G$3,'Exp Database'!Y110=0),0,IF($F110=Lists!$G$2,('Exp Database'!Y110/'Exp with units conversion'!$H110)*'Exp with units conversion'!$G110,'Exp Database'!Y110*'Exp with units conversion'!$G110))</f>
        <v>0</v>
      </c>
      <c r="AA110" s="288">
        <f>IF(OR('Exp Database'!Z110=Lists!$G$2,'Exp Database'!Z110=Lists!$G$3,'Exp Database'!Z110=0),0,IF($F110=Lists!$G$2,('Exp Database'!Z110/'Exp with units conversion'!$H110)*'Exp with units conversion'!$G110,'Exp Database'!Z110*'Exp with units conversion'!$G110))</f>
        <v>0</v>
      </c>
      <c r="AB110" s="288">
        <f>IF(OR('Exp Database'!AA110=Lists!$G$2,'Exp Database'!AA110=Lists!$G$3,'Exp Database'!AA110=0),0,IF($F110=Lists!$G$2,('Exp Database'!AA110/'Exp with units conversion'!$H110)*'Exp with units conversion'!$G110,'Exp Database'!AA110*'Exp with units conversion'!$G110))</f>
        <v>0</v>
      </c>
      <c r="AC110" s="288">
        <f>IF(OR('Exp Database'!AB110=Lists!$G$2,'Exp Database'!AB110=Lists!$G$3,'Exp Database'!AB110=0),0,IF($F110=Lists!$G$2,('Exp Database'!AB110/'Exp with units conversion'!$H110)*'Exp with units conversion'!$G110,'Exp Database'!AB110*'Exp with units conversion'!$G110))</f>
        <v>0</v>
      </c>
      <c r="AD110" s="288">
        <f>IF(OR('Exp Database'!AC110=Lists!$G$2,'Exp Database'!AC110=Lists!$G$3,'Exp Database'!AC110=0),0,IF($F110=Lists!$G$2,('Exp Database'!AC110/'Exp with units conversion'!$H110)*'Exp with units conversion'!$G110,'Exp Database'!AC110*'Exp with units conversion'!$G110))</f>
        <v>0</v>
      </c>
      <c r="AE110" s="288">
        <f>IF(OR('Exp Database'!AD110=Lists!$G$2,'Exp Database'!AD110=Lists!$G$3,'Exp Database'!AD110=0),0,IF($F110=Lists!$G$2,('Exp Database'!AD110/'Exp with units conversion'!$H110)*'Exp with units conversion'!$G110,'Exp Database'!AD110*'Exp with units conversion'!$G110))</f>
        <v>0</v>
      </c>
      <c r="AG110">
        <f t="shared" si="6"/>
        <v>1</v>
      </c>
      <c r="AH110" s="288">
        <f t="shared" si="7"/>
        <v>1</v>
      </c>
      <c r="AI110" s="288">
        <f t="shared" si="8"/>
        <v>1</v>
      </c>
      <c r="AJ110" s="288">
        <f t="shared" si="9"/>
        <v>1</v>
      </c>
    </row>
    <row r="111" spans="2:36" ht="60.75" thickBot="1">
      <c r="B111" t="str">
        <f t="shared" si="5"/>
        <v>Georgia2016</v>
      </c>
      <c r="C111" s="229" t="str">
        <f>'Exp Database'!C111</f>
        <v>Georgia</v>
      </c>
      <c r="D111" s="229">
        <f>'Exp Database'!D111</f>
        <v>2016</v>
      </c>
      <c r="E111" s="229" t="str">
        <f>'Exp Database'!E111</f>
        <v>Calendar Year</v>
      </c>
      <c r="F111" s="229" t="str">
        <f>'Exp Database'!F111</f>
        <v>Local Currency</v>
      </c>
      <c r="G111" s="229">
        <f>IF('Exp Database'!G111="Units ( x 1)",1,IF('Exp Database'!G111="Thousands (x 1,000)",1000,IF('Exp Database'!G111="Millions (x 1,000,000)",1000000,)))</f>
        <v>1</v>
      </c>
      <c r="H111" s="230">
        <f>IF('Exp Database'!H111&gt;0,'Exp Database'!H111,'Exp Database'!J111)</f>
        <v>2.3666999999999998</v>
      </c>
      <c r="I111" s="230">
        <f>'Exp Database'!H111</f>
        <v>2.3666999999999998</v>
      </c>
      <c r="J111" s="229">
        <f>'Exp Database'!I111</f>
        <v>0</v>
      </c>
      <c r="K111" s="230">
        <f>'Exp Database'!J111</f>
        <v>2.2693416666666701</v>
      </c>
      <c r="L111" s="302" t="str">
        <f>'Exp Database'!K111</f>
        <v>TB / HIV co-infection, diagnosis and treatment (sub-total)</v>
      </c>
      <c r="M111" s="288">
        <f>'Exp Database'!L111</f>
        <v>10</v>
      </c>
      <c r="N111" s="288">
        <f>IF(OR('Exp Database'!M111=Lists!$G$2,'Exp Database'!M111=Lists!$G$3,'Exp Database'!M111=0),0,IF($F111=Lists!$G$2,('Exp Database'!M111/'Exp with units conversion'!$H111)*'Exp with units conversion'!$G111,'Exp Database'!M111*'Exp with units conversion'!$G111))</f>
        <v>0</v>
      </c>
      <c r="O111" s="288">
        <f>IF(OR('Exp Database'!N111=Lists!$G$2,'Exp Database'!N111=Lists!$G$3,'Exp Database'!N111=0),0,IF($F111=Lists!$G$2,('Exp Database'!N111/'Exp with units conversion'!$H111)*'Exp with units conversion'!$G111,'Exp Database'!N111*'Exp with units conversion'!$G111))</f>
        <v>0</v>
      </c>
      <c r="P111" s="288">
        <f>IF(OR('Exp Database'!O111=Lists!$G$2,'Exp Database'!O111=Lists!$G$3,'Exp Database'!O111=0),0,IF($F111=Lists!$G$2,('Exp Database'!O111/'Exp with units conversion'!$H111)*'Exp with units conversion'!$G111,'Exp Database'!O111*'Exp with units conversion'!$G111))</f>
        <v>0</v>
      </c>
      <c r="Q111" s="288">
        <f>IF(OR('Exp Database'!P111=Lists!$G$2,'Exp Database'!P111=Lists!$G$3,'Exp Database'!P111=0),0,IF($F111=Lists!$G$2,('Exp Database'!P111/'Exp with units conversion'!$H111)*'Exp with units conversion'!$G111,'Exp Database'!P111*'Exp with units conversion'!$G111))</f>
        <v>0</v>
      </c>
      <c r="R111" s="288">
        <f>IF(OR('Exp Database'!Q111=Lists!$G$2,'Exp Database'!Q111=Lists!$G$3,'Exp Database'!Q111=0),0,IF($F111=Lists!$G$2,('Exp Database'!Q111/'Exp with units conversion'!$H111)*'Exp with units conversion'!$G111,'Exp Database'!Q111*'Exp with units conversion'!$G111))</f>
        <v>0</v>
      </c>
      <c r="S111" s="288">
        <f>IF(OR('Exp Database'!R111=Lists!$G$2,'Exp Database'!R111=Lists!$G$3,'Exp Database'!R111=0),0,IF($F111=Lists!$G$2,('Exp Database'!R111/'Exp with units conversion'!$H111)*'Exp with units conversion'!$G111,'Exp Database'!R111*'Exp with units conversion'!$G111))</f>
        <v>0</v>
      </c>
      <c r="T111" s="288">
        <f>IF(OR('Exp Database'!S111=Lists!$G$2,'Exp Database'!S111=Lists!$G$3,'Exp Database'!S111=0),0,IF($F111=Lists!$G$2,('Exp Database'!S111/'Exp with units conversion'!$H111)*'Exp with units conversion'!$G111,'Exp Database'!S111*'Exp with units conversion'!$G111))</f>
        <v>0</v>
      </c>
      <c r="U111" s="288">
        <f>IF(OR('Exp Database'!T111=Lists!$G$2,'Exp Database'!T111=Lists!$G$3,'Exp Database'!T111=0),0,IF($F111=Lists!$G$2,('Exp Database'!T111/'Exp with units conversion'!$H111)*'Exp with units conversion'!$G111,'Exp Database'!T111*'Exp with units conversion'!$G111))</f>
        <v>0</v>
      </c>
      <c r="V111" s="288">
        <f>IF(OR('Exp Database'!U111=Lists!$G$2,'Exp Database'!U111=Lists!$G$3,'Exp Database'!U111=0),0,IF($F111=Lists!$G$2,('Exp Database'!U111/'Exp with units conversion'!$H111)*'Exp with units conversion'!$G111,'Exp Database'!U111*'Exp with units conversion'!$G111))</f>
        <v>0</v>
      </c>
      <c r="W111" s="288">
        <f>IF(OR('Exp Database'!V111=Lists!$G$2,'Exp Database'!V111=Lists!$G$3,'Exp Database'!V111=0),0,IF($F111=Lists!$G$2,('Exp Database'!V111/'Exp with units conversion'!$H111)*'Exp with units conversion'!$G111,'Exp Database'!V111*'Exp with units conversion'!$G111))</f>
        <v>0</v>
      </c>
      <c r="X111" s="288">
        <f>IF(OR('Exp Database'!W111=Lists!$G$2,'Exp Database'!W111=Lists!$G$3,'Exp Database'!W111=0),0,IF($F111=Lists!$G$2,('Exp Database'!W111/'Exp with units conversion'!$H111)*'Exp with units conversion'!$G111,'Exp Database'!W111*'Exp with units conversion'!$G111))</f>
        <v>0</v>
      </c>
      <c r="Y111" s="288">
        <f>IF(OR('Exp Database'!X111=Lists!$G$2,'Exp Database'!X111=Lists!$G$3,'Exp Database'!X111=0),0,IF($F111=Lists!$G$2,('Exp Database'!X111/'Exp with units conversion'!$H111)*'Exp with units conversion'!$G111,'Exp Database'!X111*'Exp with units conversion'!$G111))</f>
        <v>109719.01804199941</v>
      </c>
      <c r="Z111" s="288">
        <f>IF(OR('Exp Database'!Y111=Lists!$G$2,'Exp Database'!Y111=Lists!$G$3,'Exp Database'!Y111=0),0,IF($F111=Lists!$G$2,('Exp Database'!Y111/'Exp with units conversion'!$H111)*'Exp with units conversion'!$G111,'Exp Database'!Y111*'Exp with units conversion'!$G111))</f>
        <v>0</v>
      </c>
      <c r="AA111" s="288">
        <f>IF(OR('Exp Database'!Z111=Lists!$G$2,'Exp Database'!Z111=Lists!$G$3,'Exp Database'!Z111=0),0,IF($F111=Lists!$G$2,('Exp Database'!Z111/'Exp with units conversion'!$H111)*'Exp with units conversion'!$G111,'Exp Database'!Z111*'Exp with units conversion'!$G111))</f>
        <v>0</v>
      </c>
      <c r="AB111" s="288">
        <f>IF(OR('Exp Database'!AA111=Lists!$G$2,'Exp Database'!AA111=Lists!$G$3,'Exp Database'!AA111=0),0,IF($F111=Lists!$G$2,('Exp Database'!AA111/'Exp with units conversion'!$H111)*'Exp with units conversion'!$G111,'Exp Database'!AA111*'Exp with units conversion'!$G111))</f>
        <v>0</v>
      </c>
      <c r="AC111" s="288">
        <f>IF(OR('Exp Database'!AB111=Lists!$G$2,'Exp Database'!AB111=Lists!$G$3,'Exp Database'!AB111=0),0,IF($F111=Lists!$G$2,('Exp Database'!AB111/'Exp with units conversion'!$H111)*'Exp with units conversion'!$G111,'Exp Database'!AB111*'Exp with units conversion'!$G111))</f>
        <v>0</v>
      </c>
      <c r="AD111" s="288">
        <f>IF(OR('Exp Database'!AC111=Lists!$G$2,'Exp Database'!AC111=Lists!$G$3,'Exp Database'!AC111=0),0,IF($F111=Lists!$G$2,('Exp Database'!AC111/'Exp with units conversion'!$H111)*'Exp with units conversion'!$G111,'Exp Database'!AC111*'Exp with units conversion'!$G111))</f>
        <v>109719.01804199941</v>
      </c>
      <c r="AE111" s="288">
        <f>IF(OR('Exp Database'!AD111=Lists!$G$2,'Exp Database'!AD111=Lists!$G$3,'Exp Database'!AD111=0),0,IF($F111=Lists!$G$2,('Exp Database'!AD111/'Exp with units conversion'!$H111)*'Exp with units conversion'!$G111,'Exp Database'!AD111*'Exp with units conversion'!$G111))</f>
        <v>109719.01804199941</v>
      </c>
      <c r="AG111">
        <f t="shared" si="6"/>
        <v>1</v>
      </c>
      <c r="AH111" s="288">
        <f t="shared" si="7"/>
        <v>1</v>
      </c>
      <c r="AI111" s="288">
        <f t="shared" si="8"/>
        <v>1</v>
      </c>
      <c r="AJ111" s="288">
        <f t="shared" si="9"/>
        <v>1</v>
      </c>
    </row>
    <row r="112" spans="2:36" ht="30.75" thickBot="1">
      <c r="B112" t="str">
        <f t="shared" si="5"/>
        <v>Georgia2016</v>
      </c>
      <c r="C112" s="229" t="str">
        <f>'Exp Database'!C112</f>
        <v>Georgia</v>
      </c>
      <c r="D112" s="229">
        <f>'Exp Database'!D112</f>
        <v>2016</v>
      </c>
      <c r="E112" s="229" t="str">
        <f>'Exp Database'!E112</f>
        <v>Calendar Year</v>
      </c>
      <c r="F112" s="229" t="str">
        <f>'Exp Database'!F112</f>
        <v>Local Currency</v>
      </c>
      <c r="G112" s="229">
        <f>IF('Exp Database'!G112="Units ( x 1)",1,IF('Exp Database'!G112="Thousands (x 1,000)",1000,IF('Exp Database'!G112="Millions (x 1,000,000)",1000000,)))</f>
        <v>1</v>
      </c>
      <c r="H112" s="230">
        <f>IF('Exp Database'!H112&gt;0,'Exp Database'!H112,'Exp Database'!J112)</f>
        <v>2.3666999999999998</v>
      </c>
      <c r="I112" s="230">
        <f>'Exp Database'!H112</f>
        <v>2.3666999999999998</v>
      </c>
      <c r="J112" s="229">
        <f>'Exp Database'!I112</f>
        <v>0</v>
      </c>
      <c r="K112" s="230">
        <f>'Exp Database'!J112</f>
        <v>2.2693416666666701</v>
      </c>
      <c r="L112" s="302" t="str">
        <f>'Exp Database'!K112</f>
        <v>TB screening and diagnosis in PLHIV</v>
      </c>
      <c r="M112" s="288">
        <f>'Exp Database'!L112</f>
        <v>10.1</v>
      </c>
      <c r="N112" s="288">
        <f>IF(OR('Exp Database'!M112=Lists!$G$2,'Exp Database'!M112=Lists!$G$3,'Exp Database'!M112=0),0,IF($F112=Lists!$G$2,('Exp Database'!M112/'Exp with units conversion'!$H112)*'Exp with units conversion'!$G112,'Exp Database'!M112*'Exp with units conversion'!$G112))</f>
        <v>0</v>
      </c>
      <c r="O112" s="288">
        <f>IF(OR('Exp Database'!N112=Lists!$G$2,'Exp Database'!N112=Lists!$G$3,'Exp Database'!N112=0),0,IF($F112=Lists!$G$2,('Exp Database'!N112/'Exp with units conversion'!$H112)*'Exp with units conversion'!$G112,'Exp Database'!N112*'Exp with units conversion'!$G112))</f>
        <v>0</v>
      </c>
      <c r="P112" s="288">
        <f>IF(OR('Exp Database'!O112=Lists!$G$2,'Exp Database'!O112=Lists!$G$3,'Exp Database'!O112=0),0,IF($F112=Lists!$G$2,('Exp Database'!O112/'Exp with units conversion'!$H112)*'Exp with units conversion'!$G112,'Exp Database'!O112*'Exp with units conversion'!$G112))</f>
        <v>0</v>
      </c>
      <c r="Q112" s="288">
        <f>IF(OR('Exp Database'!P112=Lists!$G$2,'Exp Database'!P112=Lists!$G$3,'Exp Database'!P112=0),0,IF($F112=Lists!$G$2,('Exp Database'!P112/'Exp with units conversion'!$H112)*'Exp with units conversion'!$G112,'Exp Database'!P112*'Exp with units conversion'!$G112))</f>
        <v>0</v>
      </c>
      <c r="R112" s="288">
        <f>IF(OR('Exp Database'!Q112=Lists!$G$2,'Exp Database'!Q112=Lists!$G$3,'Exp Database'!Q112=0),0,IF($F112=Lists!$G$2,('Exp Database'!Q112/'Exp with units conversion'!$H112)*'Exp with units conversion'!$G112,'Exp Database'!Q112*'Exp with units conversion'!$G112))</f>
        <v>0</v>
      </c>
      <c r="S112" s="288">
        <f>IF(OR('Exp Database'!R112=Lists!$G$2,'Exp Database'!R112=Lists!$G$3,'Exp Database'!R112=0),0,IF($F112=Lists!$G$2,('Exp Database'!R112/'Exp with units conversion'!$H112)*'Exp with units conversion'!$G112,'Exp Database'!R112*'Exp with units conversion'!$G112))</f>
        <v>0</v>
      </c>
      <c r="T112" s="288">
        <f>IF(OR('Exp Database'!S112=Lists!$G$2,'Exp Database'!S112=Lists!$G$3,'Exp Database'!S112=0),0,IF($F112=Lists!$G$2,('Exp Database'!S112/'Exp with units conversion'!$H112)*'Exp with units conversion'!$G112,'Exp Database'!S112*'Exp with units conversion'!$G112))</f>
        <v>0</v>
      </c>
      <c r="U112" s="288">
        <f>IF(OR('Exp Database'!T112=Lists!$G$2,'Exp Database'!T112=Lists!$G$3,'Exp Database'!T112=0),0,IF($F112=Lists!$G$2,('Exp Database'!T112/'Exp with units conversion'!$H112)*'Exp with units conversion'!$G112,'Exp Database'!T112*'Exp with units conversion'!$G112))</f>
        <v>0</v>
      </c>
      <c r="V112" s="288">
        <f>IF(OR('Exp Database'!U112=Lists!$G$2,'Exp Database'!U112=Lists!$G$3,'Exp Database'!U112=0),0,IF($F112=Lists!$G$2,('Exp Database'!U112/'Exp with units conversion'!$H112)*'Exp with units conversion'!$G112,'Exp Database'!U112*'Exp with units conversion'!$G112))</f>
        <v>0</v>
      </c>
      <c r="W112" s="288">
        <f>IF(OR('Exp Database'!V112=Lists!$G$2,'Exp Database'!V112=Lists!$G$3,'Exp Database'!V112=0),0,IF($F112=Lists!$G$2,('Exp Database'!V112/'Exp with units conversion'!$H112)*'Exp with units conversion'!$G112,'Exp Database'!V112*'Exp with units conversion'!$G112))</f>
        <v>0</v>
      </c>
      <c r="X112" s="288">
        <f>IF(OR('Exp Database'!W112=Lists!$G$2,'Exp Database'!W112=Lists!$G$3,'Exp Database'!W112=0),0,IF($F112=Lists!$G$2,('Exp Database'!W112/'Exp with units conversion'!$H112)*'Exp with units conversion'!$G112,'Exp Database'!W112*'Exp with units conversion'!$G112))</f>
        <v>0</v>
      </c>
      <c r="Y112" s="288">
        <f>IF(OR('Exp Database'!X112=Lists!$G$2,'Exp Database'!X112=Lists!$G$3,'Exp Database'!X112=0),0,IF($F112=Lists!$G$2,('Exp Database'!X112/'Exp with units conversion'!$H112)*'Exp with units conversion'!$G112,'Exp Database'!X112*'Exp with units conversion'!$G112))</f>
        <v>109719.01804199941</v>
      </c>
      <c r="Z112" s="288">
        <f>IF(OR('Exp Database'!Y112=Lists!$G$2,'Exp Database'!Y112=Lists!$G$3,'Exp Database'!Y112=0),0,IF($F112=Lists!$G$2,('Exp Database'!Y112/'Exp with units conversion'!$H112)*'Exp with units conversion'!$G112,'Exp Database'!Y112*'Exp with units conversion'!$G112))</f>
        <v>0</v>
      </c>
      <c r="AA112" s="288">
        <f>IF(OR('Exp Database'!Z112=Lists!$G$2,'Exp Database'!Z112=Lists!$G$3,'Exp Database'!Z112=0),0,IF($F112=Lists!$G$2,('Exp Database'!Z112/'Exp with units conversion'!$H112)*'Exp with units conversion'!$G112,'Exp Database'!Z112*'Exp with units conversion'!$G112))</f>
        <v>0</v>
      </c>
      <c r="AB112" s="288">
        <f>IF(OR('Exp Database'!AA112=Lists!$G$2,'Exp Database'!AA112=Lists!$G$3,'Exp Database'!AA112=0),0,IF($F112=Lists!$G$2,('Exp Database'!AA112/'Exp with units conversion'!$H112)*'Exp with units conversion'!$G112,'Exp Database'!AA112*'Exp with units conversion'!$G112))</f>
        <v>0</v>
      </c>
      <c r="AC112" s="288">
        <f>IF(OR('Exp Database'!AB112=Lists!$G$2,'Exp Database'!AB112=Lists!$G$3,'Exp Database'!AB112=0),0,IF($F112=Lists!$G$2,('Exp Database'!AB112/'Exp with units conversion'!$H112)*'Exp with units conversion'!$G112,'Exp Database'!AB112*'Exp with units conversion'!$G112))</f>
        <v>0</v>
      </c>
      <c r="AD112" s="288">
        <f>IF(OR('Exp Database'!AC112=Lists!$G$2,'Exp Database'!AC112=Lists!$G$3,'Exp Database'!AC112=0),0,IF($F112=Lists!$G$2,('Exp Database'!AC112/'Exp with units conversion'!$H112)*'Exp with units conversion'!$G112,'Exp Database'!AC112*'Exp with units conversion'!$G112))</f>
        <v>109719.01804199941</v>
      </c>
      <c r="AE112" s="288">
        <f>IF(OR('Exp Database'!AD112=Lists!$G$2,'Exp Database'!AD112=Lists!$G$3,'Exp Database'!AD112=0),0,IF($F112=Lists!$G$2,('Exp Database'!AD112/'Exp with units conversion'!$H112)*'Exp with units conversion'!$G112,'Exp Database'!AD112*'Exp with units conversion'!$G112))</f>
        <v>109719.01804199941</v>
      </c>
      <c r="AG112">
        <f t="shared" si="6"/>
        <v>1</v>
      </c>
      <c r="AH112" s="288">
        <f t="shared" si="7"/>
        <v>1</v>
      </c>
      <c r="AI112" s="288">
        <f t="shared" si="8"/>
        <v>1</v>
      </c>
      <c r="AJ112" s="288">
        <f t="shared" si="9"/>
        <v>1</v>
      </c>
    </row>
    <row r="113" spans="2:36" ht="30.75" thickBot="1">
      <c r="B113" t="str">
        <f t="shared" si="5"/>
        <v>Georgia2016</v>
      </c>
      <c r="C113" s="229" t="str">
        <f>'Exp Database'!C113</f>
        <v>Georgia</v>
      </c>
      <c r="D113" s="229">
        <f>'Exp Database'!D113</f>
        <v>2016</v>
      </c>
      <c r="E113" s="229" t="str">
        <f>'Exp Database'!E113</f>
        <v>Calendar Year</v>
      </c>
      <c r="F113" s="229" t="str">
        <f>'Exp Database'!F113</f>
        <v>Local Currency</v>
      </c>
      <c r="G113" s="229">
        <f>IF('Exp Database'!G113="Units ( x 1)",1,IF('Exp Database'!G113="Thousands (x 1,000)",1000,IF('Exp Database'!G113="Millions (x 1,000,000)",1000000,)))</f>
        <v>1</v>
      </c>
      <c r="H113" s="230">
        <f>IF('Exp Database'!H113&gt;0,'Exp Database'!H113,'Exp Database'!J113)</f>
        <v>2.3666999999999998</v>
      </c>
      <c r="I113" s="230">
        <f>'Exp Database'!H113</f>
        <v>2.3666999999999998</v>
      </c>
      <c r="J113" s="229">
        <f>'Exp Database'!I113</f>
        <v>0</v>
      </c>
      <c r="K113" s="230">
        <f>'Exp Database'!J113</f>
        <v>2.2693416666666701</v>
      </c>
      <c r="L113" s="302" t="str">
        <f>'Exp Database'!K113</f>
        <v>TB prevention and treatment for PLHIV</v>
      </c>
      <c r="M113" s="288">
        <f>'Exp Database'!L113</f>
        <v>10.199999999999999</v>
      </c>
      <c r="N113" s="288">
        <f>IF(OR('Exp Database'!M113=Lists!$G$2,'Exp Database'!M113=Lists!$G$3,'Exp Database'!M113=0),0,IF($F113=Lists!$G$2,('Exp Database'!M113/'Exp with units conversion'!$H113)*'Exp with units conversion'!$G113,'Exp Database'!M113*'Exp with units conversion'!$G113))</f>
        <v>0</v>
      </c>
      <c r="O113" s="288">
        <f>IF(OR('Exp Database'!N113=Lists!$G$2,'Exp Database'!N113=Lists!$G$3,'Exp Database'!N113=0),0,IF($F113=Lists!$G$2,('Exp Database'!N113/'Exp with units conversion'!$H113)*'Exp with units conversion'!$G113,'Exp Database'!N113*'Exp with units conversion'!$G113))</f>
        <v>0</v>
      </c>
      <c r="P113" s="288">
        <f>IF(OR('Exp Database'!O113=Lists!$G$2,'Exp Database'!O113=Lists!$G$3,'Exp Database'!O113=0),0,IF($F113=Lists!$G$2,('Exp Database'!O113/'Exp with units conversion'!$H113)*'Exp with units conversion'!$G113,'Exp Database'!O113*'Exp with units conversion'!$G113))</f>
        <v>0</v>
      </c>
      <c r="Q113" s="288">
        <f>IF(OR('Exp Database'!P113=Lists!$G$2,'Exp Database'!P113=Lists!$G$3,'Exp Database'!P113=0),0,IF($F113=Lists!$G$2,('Exp Database'!P113/'Exp with units conversion'!$H113)*'Exp with units conversion'!$G113,'Exp Database'!P113*'Exp with units conversion'!$G113))</f>
        <v>0</v>
      </c>
      <c r="R113" s="288">
        <f>IF(OR('Exp Database'!Q113=Lists!$G$2,'Exp Database'!Q113=Lists!$G$3,'Exp Database'!Q113=0),0,IF($F113=Lists!$G$2,('Exp Database'!Q113/'Exp with units conversion'!$H113)*'Exp with units conversion'!$G113,'Exp Database'!Q113*'Exp with units conversion'!$G113))</f>
        <v>0</v>
      </c>
      <c r="S113" s="288">
        <f>IF(OR('Exp Database'!R113=Lists!$G$2,'Exp Database'!R113=Lists!$G$3,'Exp Database'!R113=0),0,IF($F113=Lists!$G$2,('Exp Database'!R113/'Exp with units conversion'!$H113)*'Exp with units conversion'!$G113,'Exp Database'!R113*'Exp with units conversion'!$G113))</f>
        <v>0</v>
      </c>
      <c r="T113" s="288">
        <f>IF(OR('Exp Database'!S113=Lists!$G$2,'Exp Database'!S113=Lists!$G$3,'Exp Database'!S113=0),0,IF($F113=Lists!$G$2,('Exp Database'!S113/'Exp with units conversion'!$H113)*'Exp with units conversion'!$G113,'Exp Database'!S113*'Exp with units conversion'!$G113))</f>
        <v>0</v>
      </c>
      <c r="U113" s="288">
        <f>IF(OR('Exp Database'!T113=Lists!$G$2,'Exp Database'!T113=Lists!$G$3,'Exp Database'!T113=0),0,IF($F113=Lists!$G$2,('Exp Database'!T113/'Exp with units conversion'!$H113)*'Exp with units conversion'!$G113,'Exp Database'!T113*'Exp with units conversion'!$G113))</f>
        <v>0</v>
      </c>
      <c r="V113" s="288">
        <f>IF(OR('Exp Database'!U113=Lists!$G$2,'Exp Database'!U113=Lists!$G$3,'Exp Database'!U113=0),0,IF($F113=Lists!$G$2,('Exp Database'!U113/'Exp with units conversion'!$H113)*'Exp with units conversion'!$G113,'Exp Database'!U113*'Exp with units conversion'!$G113))</f>
        <v>0</v>
      </c>
      <c r="W113" s="288">
        <f>IF(OR('Exp Database'!V113=Lists!$G$2,'Exp Database'!V113=Lists!$G$3,'Exp Database'!V113=0),0,IF($F113=Lists!$G$2,('Exp Database'!V113/'Exp with units conversion'!$H113)*'Exp with units conversion'!$G113,'Exp Database'!V113*'Exp with units conversion'!$G113))</f>
        <v>0</v>
      </c>
      <c r="X113" s="288">
        <f>IF(OR('Exp Database'!W113=Lists!$G$2,'Exp Database'!W113=Lists!$G$3,'Exp Database'!W113=0),0,IF($F113=Lists!$G$2,('Exp Database'!W113/'Exp with units conversion'!$H113)*'Exp with units conversion'!$G113,'Exp Database'!W113*'Exp with units conversion'!$G113))</f>
        <v>0</v>
      </c>
      <c r="Y113" s="288">
        <f>IF(OR('Exp Database'!X113=Lists!$G$2,'Exp Database'!X113=Lists!$G$3,'Exp Database'!X113=0),0,IF($F113=Lists!$G$2,('Exp Database'!X113/'Exp with units conversion'!$H113)*'Exp with units conversion'!$G113,'Exp Database'!X113*'Exp with units conversion'!$G113))</f>
        <v>0</v>
      </c>
      <c r="Z113" s="288">
        <f>IF(OR('Exp Database'!Y113=Lists!$G$2,'Exp Database'!Y113=Lists!$G$3,'Exp Database'!Y113=0),0,IF($F113=Lists!$G$2,('Exp Database'!Y113/'Exp with units conversion'!$H113)*'Exp with units conversion'!$G113,'Exp Database'!Y113*'Exp with units conversion'!$G113))</f>
        <v>0</v>
      </c>
      <c r="AA113" s="288">
        <f>IF(OR('Exp Database'!Z113=Lists!$G$2,'Exp Database'!Z113=Lists!$G$3,'Exp Database'!Z113=0),0,IF($F113=Lists!$G$2,('Exp Database'!Z113/'Exp with units conversion'!$H113)*'Exp with units conversion'!$G113,'Exp Database'!Z113*'Exp with units conversion'!$G113))</f>
        <v>0</v>
      </c>
      <c r="AB113" s="288">
        <f>IF(OR('Exp Database'!AA113=Lists!$G$2,'Exp Database'!AA113=Lists!$G$3,'Exp Database'!AA113=0),0,IF($F113=Lists!$G$2,('Exp Database'!AA113/'Exp with units conversion'!$H113)*'Exp with units conversion'!$G113,'Exp Database'!AA113*'Exp with units conversion'!$G113))</f>
        <v>0</v>
      </c>
      <c r="AC113" s="288">
        <f>IF(OR('Exp Database'!AB113=Lists!$G$2,'Exp Database'!AB113=Lists!$G$3,'Exp Database'!AB113=0),0,IF($F113=Lists!$G$2,('Exp Database'!AB113/'Exp with units conversion'!$H113)*'Exp with units conversion'!$G113,'Exp Database'!AB113*'Exp with units conversion'!$G113))</f>
        <v>0</v>
      </c>
      <c r="AD113" s="288">
        <f>IF(OR('Exp Database'!AC113=Lists!$G$2,'Exp Database'!AC113=Lists!$G$3,'Exp Database'!AC113=0),0,IF($F113=Lists!$G$2,('Exp Database'!AC113/'Exp with units conversion'!$H113)*'Exp with units conversion'!$G113,'Exp Database'!AC113*'Exp with units conversion'!$G113))</f>
        <v>0</v>
      </c>
      <c r="AE113" s="288">
        <f>IF(OR('Exp Database'!AD113=Lists!$G$2,'Exp Database'!AD113=Lists!$G$3,'Exp Database'!AD113=0),0,IF($F113=Lists!$G$2,('Exp Database'!AD113/'Exp with units conversion'!$H113)*'Exp with units conversion'!$G113,'Exp Database'!AD113*'Exp with units conversion'!$G113))</f>
        <v>0</v>
      </c>
      <c r="AG113">
        <f t="shared" si="6"/>
        <v>1</v>
      </c>
      <c r="AH113" s="288">
        <f t="shared" si="7"/>
        <v>1</v>
      </c>
      <c r="AI113" s="288">
        <f t="shared" si="8"/>
        <v>1</v>
      </c>
      <c r="AJ113" s="288">
        <f t="shared" si="9"/>
        <v>1</v>
      </c>
    </row>
    <row r="114" spans="2:36" ht="15.75" thickBot="1">
      <c r="B114" t="str">
        <f t="shared" si="5"/>
        <v>Georgia2016</v>
      </c>
      <c r="C114" s="229" t="str">
        <f>'Exp Database'!C114</f>
        <v>Georgia</v>
      </c>
      <c r="D114" s="229">
        <f>'Exp Database'!D114</f>
        <v>2016</v>
      </c>
      <c r="E114" s="229" t="str">
        <f>'Exp Database'!E114</f>
        <v>Calendar Year</v>
      </c>
      <c r="F114" s="229" t="str">
        <f>'Exp Database'!F114</f>
        <v>Local Currency</v>
      </c>
      <c r="G114" s="229">
        <f>IF('Exp Database'!G114="Units ( x 1)",1,IF('Exp Database'!G114="Thousands (x 1,000)",1000,IF('Exp Database'!G114="Millions (x 1,000,000)",1000000,)))</f>
        <v>1</v>
      </c>
      <c r="H114" s="230">
        <f>IF('Exp Database'!H114&gt;0,'Exp Database'!H114,'Exp Database'!J114)</f>
        <v>2.3666999999999998</v>
      </c>
      <c r="I114" s="230">
        <f>'Exp Database'!H114</f>
        <v>2.3666999999999998</v>
      </c>
      <c r="J114" s="229">
        <f>'Exp Database'!I114</f>
        <v>0</v>
      </c>
      <c r="K114" s="230">
        <f>'Exp Database'!J114</f>
        <v>2.2693416666666701</v>
      </c>
      <c r="L114" s="302">
        <f>'Exp Database'!K114</f>
        <v>0</v>
      </c>
      <c r="M114" s="288">
        <f>'Exp Database'!L114</f>
        <v>0</v>
      </c>
      <c r="N114" s="288">
        <f>IF(OR('Exp Database'!M114=Lists!$G$2,'Exp Database'!M114=Lists!$G$3,'Exp Database'!M114=0),0,IF($F114=Lists!$G$2,('Exp Database'!M114/'Exp with units conversion'!$H114)*'Exp with units conversion'!$G114,'Exp Database'!M114*'Exp with units conversion'!$G114))</f>
        <v>0</v>
      </c>
      <c r="O114" s="288">
        <f>IF(OR('Exp Database'!N114=Lists!$G$2,'Exp Database'!N114=Lists!$G$3,'Exp Database'!N114=0),0,IF($F114=Lists!$G$2,('Exp Database'!N114/'Exp with units conversion'!$H114)*'Exp with units conversion'!$G114,'Exp Database'!N114*'Exp with units conversion'!$G114))</f>
        <v>0</v>
      </c>
      <c r="P114" s="288">
        <f>IF(OR('Exp Database'!O114=Lists!$G$2,'Exp Database'!O114=Lists!$G$3,'Exp Database'!O114=0),0,IF($F114=Lists!$G$2,('Exp Database'!O114/'Exp with units conversion'!$H114)*'Exp with units conversion'!$G114,'Exp Database'!O114*'Exp with units conversion'!$G114))</f>
        <v>0</v>
      </c>
      <c r="Q114" s="288">
        <f>IF(OR('Exp Database'!P114=Lists!$G$2,'Exp Database'!P114=Lists!$G$3,'Exp Database'!P114=0),0,IF($F114=Lists!$G$2,('Exp Database'!P114/'Exp with units conversion'!$H114)*'Exp with units conversion'!$G114,'Exp Database'!P114*'Exp with units conversion'!$G114))</f>
        <v>0</v>
      </c>
      <c r="R114" s="288">
        <f>IF(OR('Exp Database'!Q114=Lists!$G$2,'Exp Database'!Q114=Lists!$G$3,'Exp Database'!Q114=0),0,IF($F114=Lists!$G$2,('Exp Database'!Q114/'Exp with units conversion'!$H114)*'Exp with units conversion'!$G114,'Exp Database'!Q114*'Exp with units conversion'!$G114))</f>
        <v>0</v>
      </c>
      <c r="S114" s="288">
        <f>IF(OR('Exp Database'!R114=Lists!$G$2,'Exp Database'!R114=Lists!$G$3,'Exp Database'!R114=0),0,IF($F114=Lists!$G$2,('Exp Database'!R114/'Exp with units conversion'!$H114)*'Exp with units conversion'!$G114,'Exp Database'!R114*'Exp with units conversion'!$G114))</f>
        <v>0</v>
      </c>
      <c r="T114" s="288">
        <f>IF(OR('Exp Database'!S114=Lists!$G$2,'Exp Database'!S114=Lists!$G$3,'Exp Database'!S114=0),0,IF($F114=Lists!$G$2,('Exp Database'!S114/'Exp with units conversion'!$H114)*'Exp with units conversion'!$G114,'Exp Database'!S114*'Exp with units conversion'!$G114))</f>
        <v>0</v>
      </c>
      <c r="U114" s="288">
        <f>IF(OR('Exp Database'!T114=Lists!$G$2,'Exp Database'!T114=Lists!$G$3,'Exp Database'!T114=0),0,IF($F114=Lists!$G$2,('Exp Database'!T114/'Exp with units conversion'!$H114)*'Exp with units conversion'!$G114,'Exp Database'!T114*'Exp with units conversion'!$G114))</f>
        <v>0</v>
      </c>
      <c r="V114" s="288">
        <f>IF(OR('Exp Database'!U114=Lists!$G$2,'Exp Database'!U114=Lists!$G$3,'Exp Database'!U114=0),0,IF($F114=Lists!$G$2,('Exp Database'!U114/'Exp with units conversion'!$H114)*'Exp with units conversion'!$G114,'Exp Database'!U114*'Exp with units conversion'!$G114))</f>
        <v>0</v>
      </c>
      <c r="W114" s="288">
        <f>IF(OR('Exp Database'!V114=Lists!$G$2,'Exp Database'!V114=Lists!$G$3,'Exp Database'!V114=0),0,IF($F114=Lists!$G$2,('Exp Database'!V114/'Exp with units conversion'!$H114)*'Exp with units conversion'!$G114,'Exp Database'!V114*'Exp with units conversion'!$G114))</f>
        <v>0</v>
      </c>
      <c r="X114" s="288">
        <f>IF(OR('Exp Database'!W114=Lists!$G$2,'Exp Database'!W114=Lists!$G$3,'Exp Database'!W114=0),0,IF($F114=Lists!$G$2,('Exp Database'!W114/'Exp with units conversion'!$H114)*'Exp with units conversion'!$G114,'Exp Database'!W114*'Exp with units conversion'!$G114))</f>
        <v>0</v>
      </c>
      <c r="Y114" s="288">
        <f>IF(OR('Exp Database'!X114=Lists!$G$2,'Exp Database'!X114=Lists!$G$3,'Exp Database'!X114=0),0,IF($F114=Lists!$G$2,('Exp Database'!X114/'Exp with units conversion'!$H114)*'Exp with units conversion'!$G114,'Exp Database'!X114*'Exp with units conversion'!$G114))</f>
        <v>0</v>
      </c>
      <c r="Z114" s="288">
        <f>IF(OR('Exp Database'!Y114=Lists!$G$2,'Exp Database'!Y114=Lists!$G$3,'Exp Database'!Y114=0),0,IF($F114=Lists!$G$2,('Exp Database'!Y114/'Exp with units conversion'!$H114)*'Exp with units conversion'!$G114,'Exp Database'!Y114*'Exp with units conversion'!$G114))</f>
        <v>0</v>
      </c>
      <c r="AA114" s="288">
        <f>IF(OR('Exp Database'!Z114=Lists!$G$2,'Exp Database'!Z114=Lists!$G$3,'Exp Database'!Z114=0),0,IF($F114=Lists!$G$2,('Exp Database'!Z114/'Exp with units conversion'!$H114)*'Exp with units conversion'!$G114,'Exp Database'!Z114*'Exp with units conversion'!$G114))</f>
        <v>0</v>
      </c>
      <c r="AB114" s="288">
        <f>IF(OR('Exp Database'!AA114=Lists!$G$2,'Exp Database'!AA114=Lists!$G$3,'Exp Database'!AA114=0),0,IF($F114=Lists!$G$2,('Exp Database'!AA114/'Exp with units conversion'!$H114)*'Exp with units conversion'!$G114,'Exp Database'!AA114*'Exp with units conversion'!$G114))</f>
        <v>0</v>
      </c>
      <c r="AC114" s="288">
        <f>IF(OR('Exp Database'!AB114=Lists!$G$2,'Exp Database'!AB114=Lists!$G$3,'Exp Database'!AB114=0),0,IF($F114=Lists!$G$2,('Exp Database'!AB114/'Exp with units conversion'!$H114)*'Exp with units conversion'!$G114,'Exp Database'!AB114*'Exp with units conversion'!$G114))</f>
        <v>0</v>
      </c>
      <c r="AD114" s="288">
        <f>IF(OR('Exp Database'!AC114=Lists!$G$2,'Exp Database'!AC114=Lists!$G$3,'Exp Database'!AC114=0),0,IF($F114=Lists!$G$2,('Exp Database'!AC114/'Exp with units conversion'!$H114)*'Exp with units conversion'!$G114,'Exp Database'!AC114*'Exp with units conversion'!$G114))</f>
        <v>0</v>
      </c>
      <c r="AE114" s="288">
        <f>IF(OR('Exp Database'!AD114=Lists!$G$2,'Exp Database'!AD114=Lists!$G$3,'Exp Database'!AD114=0),0,IF($F114=Lists!$G$2,('Exp Database'!AD114/'Exp with units conversion'!$H114)*'Exp with units conversion'!$G114,'Exp Database'!AD114*'Exp with units conversion'!$G114))</f>
        <v>0</v>
      </c>
      <c r="AG114">
        <f t="shared" si="6"/>
        <v>1</v>
      </c>
      <c r="AH114" s="288">
        <f t="shared" si="7"/>
        <v>1</v>
      </c>
      <c r="AI114" s="288">
        <f t="shared" si="8"/>
        <v>1</v>
      </c>
      <c r="AJ114" s="288">
        <f t="shared" si="9"/>
        <v>1</v>
      </c>
    </row>
    <row r="115" spans="2:36" ht="15.75" thickBot="1">
      <c r="B115" t="str">
        <f t="shared" si="5"/>
        <v>Georgia2016</v>
      </c>
      <c r="C115" s="229" t="str">
        <f>'Exp Database'!C115</f>
        <v>Georgia</v>
      </c>
      <c r="D115" s="229">
        <f>'Exp Database'!D115</f>
        <v>2016</v>
      </c>
      <c r="E115" s="229" t="str">
        <f>'Exp Database'!E115</f>
        <v>Calendar Year</v>
      </c>
      <c r="F115" s="229" t="str">
        <f>'Exp Database'!F115</f>
        <v>Local Currency</v>
      </c>
      <c r="G115" s="229">
        <f>IF('Exp Database'!G115="Units ( x 1)",1,IF('Exp Database'!G115="Thousands (x 1,000)",1000,IF('Exp Database'!G115="Millions (x 1,000,000)",1000000,)))</f>
        <v>1</v>
      </c>
      <c r="H115" s="230">
        <f>IF('Exp Database'!H115&gt;0,'Exp Database'!H115,'Exp Database'!J115)</f>
        <v>2.3666999999999998</v>
      </c>
      <c r="I115" s="230">
        <f>'Exp Database'!H115</f>
        <v>2.3666999999999998</v>
      </c>
      <c r="J115" s="229">
        <f>'Exp Database'!I115</f>
        <v>0</v>
      </c>
      <c r="K115" s="230">
        <f>'Exp Database'!J115</f>
        <v>2.2693416666666701</v>
      </c>
      <c r="L115" s="302" t="str">
        <f>'Exp Database'!K115</f>
        <v>Total</v>
      </c>
      <c r="M115" s="288">
        <f>'Exp Database'!L115</f>
        <v>0</v>
      </c>
      <c r="N115" s="288">
        <f>IF(OR('Exp Database'!M115=Lists!$G$2,'Exp Database'!M115=Lists!$G$3,'Exp Database'!M115=0),0,IF($F115=Lists!$G$2,('Exp Database'!M115/'Exp with units conversion'!$H115)*'Exp with units conversion'!$G115,'Exp Database'!M115*'Exp with units conversion'!$G115))</f>
        <v>12720788.439599443</v>
      </c>
      <c r="O115" s="288">
        <f>IF(OR('Exp Database'!N115=Lists!$G$2,'Exp Database'!N115=Lists!$G$3,'Exp Database'!N115=0),0,IF($F115=Lists!$G$2,('Exp Database'!N115/'Exp with units conversion'!$H115)*'Exp with units conversion'!$G115,'Exp Database'!N115*'Exp with units conversion'!$G115))</f>
        <v>133659.10339290998</v>
      </c>
      <c r="P115" s="288">
        <f>IF(OR('Exp Database'!O115=Lists!$G$2,'Exp Database'!O115=Lists!$G$3,'Exp Database'!O115=0),0,IF($F115=Lists!$G$2,('Exp Database'!O115/'Exp with units conversion'!$H115)*'Exp with units conversion'!$G115,'Exp Database'!O115*'Exp with units conversion'!$G115))</f>
        <v>0</v>
      </c>
      <c r="Q115" s="288">
        <f>IF(OR('Exp Database'!P115=Lists!$G$2,'Exp Database'!P115=Lists!$G$3,'Exp Database'!P115=0),0,IF($F115=Lists!$G$2,('Exp Database'!P115/'Exp with units conversion'!$H115)*'Exp with units conversion'!$G115,'Exp Database'!P115*'Exp with units conversion'!$G115))</f>
        <v>0</v>
      </c>
      <c r="R115" s="288">
        <f>IF(OR('Exp Database'!Q115=Lists!$G$2,'Exp Database'!Q115=Lists!$G$3,'Exp Database'!Q115=0),0,IF($F115=Lists!$G$2,('Exp Database'!Q115/'Exp with units conversion'!$H115)*'Exp with units conversion'!$G115,'Exp Database'!Q115*'Exp with units conversion'!$G115))</f>
        <v>12854447.542992353</v>
      </c>
      <c r="S115" s="288">
        <f>IF(OR('Exp Database'!R115=Lists!$G$2,'Exp Database'!R115=Lists!$G$3,'Exp Database'!R115=0),0,IF($F115=Lists!$G$2,('Exp Database'!R115/'Exp with units conversion'!$H115)*'Exp with units conversion'!$G115,'Exp Database'!R115*'Exp with units conversion'!$G115))</f>
        <v>0</v>
      </c>
      <c r="T115" s="288">
        <f>IF(OR('Exp Database'!S115=Lists!$G$2,'Exp Database'!S115=Lists!$G$3,'Exp Database'!S115=0),0,IF($F115=Lists!$G$2,('Exp Database'!S115/'Exp with units conversion'!$H115)*'Exp with units conversion'!$G115,'Exp Database'!S115*'Exp with units conversion'!$G115))</f>
        <v>522390.67055393592</v>
      </c>
      <c r="U115" s="288">
        <f>IF(OR('Exp Database'!T115=Lists!$G$2,'Exp Database'!T115=Lists!$G$3,'Exp Database'!T115=0),0,IF($F115=Lists!$G$2,('Exp Database'!T115/'Exp with units conversion'!$H115)*'Exp with units conversion'!$G115,'Exp Database'!T115*'Exp with units conversion'!$G115))</f>
        <v>0</v>
      </c>
      <c r="V115" s="288">
        <f>IF(OR('Exp Database'!U115=Lists!$G$2,'Exp Database'!U115=Lists!$G$3,'Exp Database'!U115=0),0,IF($F115=Lists!$G$2,('Exp Database'!U115/'Exp with units conversion'!$H115)*'Exp with units conversion'!$G115,'Exp Database'!U115*'Exp with units conversion'!$G115))</f>
        <v>0</v>
      </c>
      <c r="W115" s="288">
        <f>IF(OR('Exp Database'!V115=Lists!$G$2,'Exp Database'!V115=Lists!$G$3,'Exp Database'!V115=0),0,IF($F115=Lists!$G$2,('Exp Database'!V115/'Exp with units conversion'!$H115)*'Exp with units conversion'!$G115,'Exp Database'!V115*'Exp with units conversion'!$G115))</f>
        <v>522390.67055393592</v>
      </c>
      <c r="X115" s="288">
        <f>IF(OR('Exp Database'!W115=Lists!$G$2,'Exp Database'!W115=Lists!$G$3,'Exp Database'!W115=0),0,IF($F115=Lists!$G$2,('Exp Database'!W115/'Exp with units conversion'!$H115)*'Exp with units conversion'!$G115,'Exp Database'!W115*'Exp with units conversion'!$G115))</f>
        <v>0</v>
      </c>
      <c r="Y115" s="288">
        <f>IF(OR('Exp Database'!X115=Lists!$G$2,'Exp Database'!X115=Lists!$G$3,'Exp Database'!X115=0),0,IF($F115=Lists!$G$2,('Exp Database'!X115/'Exp with units conversion'!$H115)*'Exp with units conversion'!$G115,'Exp Database'!X115*'Exp with units conversion'!$G115))</f>
        <v>112833.05868931425</v>
      </c>
      <c r="Z115" s="288">
        <f>IF(OR('Exp Database'!Y115=Lists!$G$2,'Exp Database'!Y115=Lists!$G$3,'Exp Database'!Y115=0),0,IF($F115=Lists!$G$2,('Exp Database'!Y115/'Exp with units conversion'!$H115)*'Exp with units conversion'!$G115,'Exp Database'!Y115*'Exp with units conversion'!$G115))</f>
        <v>4947995.0986605827</v>
      </c>
      <c r="AA115" s="288">
        <f>IF(OR('Exp Database'!Z115=Lists!$G$2,'Exp Database'!Z115=Lists!$G$3,'Exp Database'!Z115=0),0,IF($F115=Lists!$G$2,('Exp Database'!Z115/'Exp with units conversion'!$H115)*'Exp with units conversion'!$G115,'Exp Database'!Z115*'Exp with units conversion'!$G115))</f>
        <v>0</v>
      </c>
      <c r="AB115" s="288">
        <f>IF(OR('Exp Database'!AA115=Lists!$G$2,'Exp Database'!AA115=Lists!$G$3,'Exp Database'!AA115=0),0,IF($F115=Lists!$G$2,('Exp Database'!AA115/'Exp with units conversion'!$H115)*'Exp with units conversion'!$G115,'Exp Database'!AA115*'Exp with units conversion'!$G115))</f>
        <v>23654.033041788145</v>
      </c>
      <c r="AC115" s="288">
        <f>IF(OR('Exp Database'!AB115=Lists!$G$2,'Exp Database'!AB115=Lists!$G$3,'Exp Database'!AB115=0),0,IF($F115=Lists!$G$2,('Exp Database'!AB115/'Exp with units conversion'!$H115)*'Exp with units conversion'!$G115,'Exp Database'!AB115*'Exp with units conversion'!$G115))</f>
        <v>156277.9397473275</v>
      </c>
      <c r="AD115" s="288">
        <f>IF(OR('Exp Database'!AC115=Lists!$G$2,'Exp Database'!AC115=Lists!$G$3,'Exp Database'!AC115=0),0,IF($F115=Lists!$G$2,('Exp Database'!AC115/'Exp with units conversion'!$H115)*'Exp with units conversion'!$G115,'Exp Database'!AC115*'Exp with units conversion'!$G115))</f>
        <v>5240760.1301390128</v>
      </c>
      <c r="AE115" s="288">
        <f>IF(OR('Exp Database'!AD115=Lists!$G$2,'Exp Database'!AD115=Lists!$G$3,'Exp Database'!AD115=0),0,IF($F115=Lists!$G$2,('Exp Database'!AD115/'Exp with units conversion'!$H115)*'Exp with units conversion'!$G115,'Exp Database'!AD115*'Exp with units conversion'!$G115))</f>
        <v>18617598.343685303</v>
      </c>
      <c r="AG115">
        <f t="shared" si="6"/>
        <v>1</v>
      </c>
      <c r="AH115" s="288">
        <f t="shared" si="7"/>
        <v>1</v>
      </c>
      <c r="AI115" s="288">
        <f t="shared" si="8"/>
        <v>1</v>
      </c>
      <c r="AJ115" s="288">
        <f t="shared" si="9"/>
        <v>1</v>
      </c>
    </row>
    <row r="116" spans="2:36" ht="15.75" thickBot="1">
      <c r="B116" t="str">
        <f t="shared" si="5"/>
        <v>Georgia2016</v>
      </c>
      <c r="C116" s="229" t="str">
        <f>'Exp Database'!C116</f>
        <v>Georgia</v>
      </c>
      <c r="D116" s="229">
        <f>'Exp Database'!D116</f>
        <v>2016</v>
      </c>
      <c r="E116" s="229" t="str">
        <f>'Exp Database'!E116</f>
        <v>Calendar Year</v>
      </c>
      <c r="F116" s="229" t="str">
        <f>'Exp Database'!F116</f>
        <v>Local Currency</v>
      </c>
      <c r="G116" s="229">
        <f>IF('Exp Database'!G116="Units ( x 1)",1,IF('Exp Database'!G116="Thousands (x 1,000)",1000,IF('Exp Database'!G116="Millions (x 1,000,000)",1000000,)))</f>
        <v>1</v>
      </c>
      <c r="H116" s="230">
        <f>IF('Exp Database'!H116&gt;0,'Exp Database'!H116,'Exp Database'!J116)</f>
        <v>2.3666999999999998</v>
      </c>
      <c r="I116" s="230">
        <f>'Exp Database'!H116</f>
        <v>2.3666999999999998</v>
      </c>
      <c r="J116" s="229">
        <f>'Exp Database'!I116</f>
        <v>0</v>
      </c>
      <c r="K116" s="230">
        <f>'Exp Database'!J116</f>
        <v>2.2693416666666701</v>
      </c>
      <c r="L116" s="302">
        <f>'Exp Database'!K116</f>
        <v>0</v>
      </c>
      <c r="M116" s="288">
        <f>'Exp Database'!L116</f>
        <v>0</v>
      </c>
      <c r="N116" s="288">
        <f>IF(OR('Exp Database'!M116=Lists!$G$2,'Exp Database'!M116=Lists!$G$3,'Exp Database'!M116=0),0,IF($F116=Lists!$G$2,('Exp Database'!M116/'Exp with units conversion'!$H116)*'Exp with units conversion'!$G116,'Exp Database'!M116*'Exp with units conversion'!$G116))</f>
        <v>0</v>
      </c>
      <c r="O116" s="288">
        <f>IF(OR('Exp Database'!N116=Lists!$G$2,'Exp Database'!N116=Lists!$G$3,'Exp Database'!N116=0),0,IF($F116=Lists!$G$2,('Exp Database'!N116/'Exp with units conversion'!$H116)*'Exp with units conversion'!$G116,'Exp Database'!N116*'Exp with units conversion'!$G116))</f>
        <v>0</v>
      </c>
      <c r="P116" s="288">
        <f>IF(OR('Exp Database'!O116=Lists!$G$2,'Exp Database'!O116=Lists!$G$3,'Exp Database'!O116=0),0,IF($F116=Lists!$G$2,('Exp Database'!O116/'Exp with units conversion'!$H116)*'Exp with units conversion'!$G116,'Exp Database'!O116*'Exp with units conversion'!$G116))</f>
        <v>0</v>
      </c>
      <c r="Q116" s="288">
        <f>IF(OR('Exp Database'!P116=Lists!$G$2,'Exp Database'!P116=Lists!$G$3,'Exp Database'!P116=0),0,IF($F116=Lists!$G$2,('Exp Database'!P116/'Exp with units conversion'!$H116)*'Exp with units conversion'!$G116,'Exp Database'!P116*'Exp with units conversion'!$G116))</f>
        <v>0</v>
      </c>
      <c r="R116" s="288">
        <f>IF(OR('Exp Database'!Q116=Lists!$G$2,'Exp Database'!Q116=Lists!$G$3,'Exp Database'!Q116=0),0,IF($F116=Lists!$G$2,('Exp Database'!Q116/'Exp with units conversion'!$H116)*'Exp with units conversion'!$G116,'Exp Database'!Q116*'Exp with units conversion'!$G116))</f>
        <v>0</v>
      </c>
      <c r="S116" s="288">
        <f>IF(OR('Exp Database'!R116=Lists!$G$2,'Exp Database'!R116=Lists!$G$3,'Exp Database'!R116=0),0,IF($F116=Lists!$G$2,('Exp Database'!R116/'Exp with units conversion'!$H116)*'Exp with units conversion'!$G116,'Exp Database'!R116*'Exp with units conversion'!$G116))</f>
        <v>0</v>
      </c>
      <c r="T116" s="288">
        <f>IF(OR('Exp Database'!S116=Lists!$G$2,'Exp Database'!S116=Lists!$G$3,'Exp Database'!S116=0),0,IF($F116=Lists!$G$2,('Exp Database'!S116/'Exp with units conversion'!$H116)*'Exp with units conversion'!$G116,'Exp Database'!S116*'Exp with units conversion'!$G116))</f>
        <v>0</v>
      </c>
      <c r="U116" s="288">
        <f>IF(OR('Exp Database'!T116=Lists!$G$2,'Exp Database'!T116=Lists!$G$3,'Exp Database'!T116=0),0,IF($F116=Lists!$G$2,('Exp Database'!T116/'Exp with units conversion'!$H116)*'Exp with units conversion'!$G116,'Exp Database'!T116*'Exp with units conversion'!$G116))</f>
        <v>0</v>
      </c>
      <c r="V116" s="288">
        <f>IF(OR('Exp Database'!U116=Lists!$G$2,'Exp Database'!U116=Lists!$G$3,'Exp Database'!U116=0),0,IF($F116=Lists!$G$2,('Exp Database'!U116/'Exp with units conversion'!$H116)*'Exp with units conversion'!$G116,'Exp Database'!U116*'Exp with units conversion'!$G116))</f>
        <v>0</v>
      </c>
      <c r="W116" s="288">
        <f>IF(OR('Exp Database'!V116=Lists!$G$2,'Exp Database'!V116=Lists!$G$3,'Exp Database'!V116=0),0,IF($F116=Lists!$G$2,('Exp Database'!V116/'Exp with units conversion'!$H116)*'Exp with units conversion'!$G116,'Exp Database'!V116*'Exp with units conversion'!$G116))</f>
        <v>0</v>
      </c>
      <c r="X116" s="288">
        <f>IF(OR('Exp Database'!W116=Lists!$G$2,'Exp Database'!W116=Lists!$G$3,'Exp Database'!W116=0),0,IF($F116=Lists!$G$2,('Exp Database'!W116/'Exp with units conversion'!$H116)*'Exp with units conversion'!$G116,'Exp Database'!W116*'Exp with units conversion'!$G116))</f>
        <v>0</v>
      </c>
      <c r="Y116" s="288">
        <f>IF(OR('Exp Database'!X116=Lists!$G$2,'Exp Database'!X116=Lists!$G$3,'Exp Database'!X116=0),0,IF($F116=Lists!$G$2,('Exp Database'!X116/'Exp with units conversion'!$H116)*'Exp with units conversion'!$G116,'Exp Database'!X116*'Exp with units conversion'!$G116))</f>
        <v>0</v>
      </c>
      <c r="Z116" s="288">
        <f>IF(OR('Exp Database'!Y116=Lists!$G$2,'Exp Database'!Y116=Lists!$G$3,'Exp Database'!Y116=0),0,IF($F116=Lists!$G$2,('Exp Database'!Y116/'Exp with units conversion'!$H116)*'Exp with units conversion'!$G116,'Exp Database'!Y116*'Exp with units conversion'!$G116))</f>
        <v>0</v>
      </c>
      <c r="AA116" s="288">
        <f>IF(OR('Exp Database'!Z116=Lists!$G$2,'Exp Database'!Z116=Lists!$G$3,'Exp Database'!Z116=0),0,IF($F116=Lists!$G$2,('Exp Database'!Z116/'Exp with units conversion'!$H116)*'Exp with units conversion'!$G116,'Exp Database'!Z116*'Exp with units conversion'!$G116))</f>
        <v>0</v>
      </c>
      <c r="AB116" s="288">
        <f>IF(OR('Exp Database'!AA116=Lists!$G$2,'Exp Database'!AA116=Lists!$G$3,'Exp Database'!AA116=0),0,IF($F116=Lists!$G$2,('Exp Database'!AA116/'Exp with units conversion'!$H116)*'Exp with units conversion'!$G116,'Exp Database'!AA116*'Exp with units conversion'!$G116))</f>
        <v>0</v>
      </c>
      <c r="AC116" s="288">
        <f>IF(OR('Exp Database'!AB116=Lists!$G$2,'Exp Database'!AB116=Lists!$G$3,'Exp Database'!AB116=0),0,IF($F116=Lists!$G$2,('Exp Database'!AB116/'Exp with units conversion'!$H116)*'Exp with units conversion'!$G116,'Exp Database'!AB116*'Exp with units conversion'!$G116))</f>
        <v>0</v>
      </c>
      <c r="AD116" s="288">
        <f>IF(OR('Exp Database'!AC116=Lists!$G$2,'Exp Database'!AC116=Lists!$G$3,'Exp Database'!AC116=0),0,IF($F116=Lists!$G$2,('Exp Database'!AC116/'Exp with units conversion'!$H116)*'Exp with units conversion'!$G116,'Exp Database'!AC116*'Exp with units conversion'!$G116))</f>
        <v>0</v>
      </c>
      <c r="AE116" s="288">
        <f>IF(OR('Exp Database'!AD116=Lists!$G$2,'Exp Database'!AD116=Lists!$G$3,'Exp Database'!AD116=0),0,IF($F116=Lists!$G$2,('Exp Database'!AD116/'Exp with units conversion'!$H116)*'Exp with units conversion'!$G116,'Exp Database'!AD116*'Exp with units conversion'!$G116))</f>
        <v>0</v>
      </c>
      <c r="AG116">
        <f t="shared" si="6"/>
        <v>1</v>
      </c>
      <c r="AH116" s="288">
        <f t="shared" si="7"/>
        <v>1</v>
      </c>
      <c r="AI116" s="288">
        <f t="shared" si="8"/>
        <v>1</v>
      </c>
      <c r="AJ116" s="288">
        <f t="shared" si="9"/>
        <v>1</v>
      </c>
    </row>
    <row r="117" spans="2:36" ht="135.75" thickBot="1">
      <c r="B117" t="str">
        <f t="shared" si="5"/>
        <v>Georgia2016</v>
      </c>
      <c r="C117" s="229" t="str">
        <f>'Exp Database'!C117</f>
        <v>Georgia</v>
      </c>
      <c r="D117" s="229">
        <f>'Exp Database'!D117</f>
        <v>2016</v>
      </c>
      <c r="E117" s="229" t="str">
        <f>'Exp Database'!E117</f>
        <v>Calendar Year</v>
      </c>
      <c r="F117" s="229" t="str">
        <f>'Exp Database'!F117</f>
        <v>Local Currency</v>
      </c>
      <c r="G117" s="229">
        <f>IF('Exp Database'!G117="Units ( x 1)",1,IF('Exp Database'!G117="Thousands (x 1,000)",1000,IF('Exp Database'!G117="Millions (x 1,000,000)",1000000,)))</f>
        <v>1</v>
      </c>
      <c r="H117" s="230">
        <f>IF('Exp Database'!H117&gt;0,'Exp Database'!H117,'Exp Database'!J117)</f>
        <v>2.3666999999999998</v>
      </c>
      <c r="I117" s="230">
        <f>'Exp Database'!H117</f>
        <v>2.3666999999999998</v>
      </c>
      <c r="J117" s="229">
        <f>'Exp Database'!I117</f>
        <v>0</v>
      </c>
      <c r="K117" s="230">
        <f>'Exp Database'!J117</f>
        <v>2.2693416666666701</v>
      </c>
      <c r="L117" s="302" t="str">
        <f>'Exp Database'!K117</f>
        <v>Other essential programmes outside the suggested framework of core HIV and AIDS programmes (please list below and specify)</v>
      </c>
      <c r="M117" s="288">
        <f>'Exp Database'!L117</f>
        <v>0</v>
      </c>
      <c r="N117" s="288">
        <f>IF(OR('Exp Database'!M117=Lists!$G$2,'Exp Database'!M117=Lists!$G$3,'Exp Database'!M117=0),0,IF($F117=Lists!$G$2,('Exp Database'!M117/'Exp with units conversion'!$H117)*'Exp with units conversion'!$G117,'Exp Database'!M117*'Exp with units conversion'!$G117))</f>
        <v>0</v>
      </c>
      <c r="O117" s="288">
        <f>IF(OR('Exp Database'!N117=Lists!$G$2,'Exp Database'!N117=Lists!$G$3,'Exp Database'!N117=0),0,IF($F117=Lists!$G$2,('Exp Database'!N117/'Exp with units conversion'!$H117)*'Exp with units conversion'!$G117,'Exp Database'!N117*'Exp with units conversion'!$G117))</f>
        <v>0</v>
      </c>
      <c r="P117" s="288">
        <f>IF(OR('Exp Database'!O117=Lists!$G$2,'Exp Database'!O117=Lists!$G$3,'Exp Database'!O117=0),0,IF($F117=Lists!$G$2,('Exp Database'!O117/'Exp with units conversion'!$H117)*'Exp with units conversion'!$G117,'Exp Database'!O117*'Exp with units conversion'!$G117))</f>
        <v>0</v>
      </c>
      <c r="Q117" s="288">
        <f>IF(OR('Exp Database'!P117=Lists!$G$2,'Exp Database'!P117=Lists!$G$3,'Exp Database'!P117=0),0,IF($F117=Lists!$G$2,('Exp Database'!P117/'Exp with units conversion'!$H117)*'Exp with units conversion'!$G117,'Exp Database'!P117*'Exp with units conversion'!$G117))</f>
        <v>0</v>
      </c>
      <c r="R117" s="288">
        <f>IF(OR('Exp Database'!Q117=Lists!$G$2,'Exp Database'!Q117=Lists!$G$3,'Exp Database'!Q117=0),0,IF($F117=Lists!$G$2,('Exp Database'!Q117/'Exp with units conversion'!$H117)*'Exp with units conversion'!$G117,'Exp Database'!Q117*'Exp with units conversion'!$G117))</f>
        <v>0</v>
      </c>
      <c r="S117" s="288">
        <f>IF(OR('Exp Database'!R117=Lists!$G$2,'Exp Database'!R117=Lists!$G$3,'Exp Database'!R117=0),0,IF($F117=Lists!$G$2,('Exp Database'!R117/'Exp with units conversion'!$H117)*'Exp with units conversion'!$G117,'Exp Database'!R117*'Exp with units conversion'!$G117))</f>
        <v>0</v>
      </c>
      <c r="T117" s="288">
        <f>IF(OR('Exp Database'!S117=Lists!$G$2,'Exp Database'!S117=Lists!$G$3,'Exp Database'!S117=0),0,IF($F117=Lists!$G$2,('Exp Database'!S117/'Exp with units conversion'!$H117)*'Exp with units conversion'!$G117,'Exp Database'!S117*'Exp with units conversion'!$G117))</f>
        <v>0</v>
      </c>
      <c r="U117" s="288">
        <f>IF(OR('Exp Database'!T117=Lists!$G$2,'Exp Database'!T117=Lists!$G$3,'Exp Database'!T117=0),0,IF($F117=Lists!$G$2,('Exp Database'!T117/'Exp with units conversion'!$H117)*'Exp with units conversion'!$G117,'Exp Database'!T117*'Exp with units conversion'!$G117))</f>
        <v>0</v>
      </c>
      <c r="V117" s="288">
        <f>IF(OR('Exp Database'!U117=Lists!$G$2,'Exp Database'!U117=Lists!$G$3,'Exp Database'!U117=0),0,IF($F117=Lists!$G$2,('Exp Database'!U117/'Exp with units conversion'!$H117)*'Exp with units conversion'!$G117,'Exp Database'!U117*'Exp with units conversion'!$G117))</f>
        <v>0</v>
      </c>
      <c r="W117" s="288">
        <f>IF(OR('Exp Database'!V117=Lists!$G$2,'Exp Database'!V117=Lists!$G$3,'Exp Database'!V117=0),0,IF($F117=Lists!$G$2,('Exp Database'!V117/'Exp with units conversion'!$H117)*'Exp with units conversion'!$G117,'Exp Database'!V117*'Exp with units conversion'!$G117))</f>
        <v>0</v>
      </c>
      <c r="X117" s="288">
        <f>IF(OR('Exp Database'!W117=Lists!$G$2,'Exp Database'!W117=Lists!$G$3,'Exp Database'!W117=0),0,IF($F117=Lists!$G$2,('Exp Database'!W117/'Exp with units conversion'!$H117)*'Exp with units conversion'!$G117,'Exp Database'!W117*'Exp with units conversion'!$G117))</f>
        <v>0</v>
      </c>
      <c r="Y117" s="288">
        <f>IF(OR('Exp Database'!X117=Lists!$G$2,'Exp Database'!X117=Lists!$G$3,'Exp Database'!X117=0),0,IF($F117=Lists!$G$2,('Exp Database'!X117/'Exp with units conversion'!$H117)*'Exp with units conversion'!$G117,'Exp Database'!X117*'Exp with units conversion'!$G117))</f>
        <v>0</v>
      </c>
      <c r="Z117" s="288">
        <f>IF(OR('Exp Database'!Y117=Lists!$G$2,'Exp Database'!Y117=Lists!$G$3,'Exp Database'!Y117=0),0,IF($F117=Lists!$G$2,('Exp Database'!Y117/'Exp with units conversion'!$H117)*'Exp with units conversion'!$G117,'Exp Database'!Y117*'Exp with units conversion'!$G117))</f>
        <v>0</v>
      </c>
      <c r="AA117" s="288">
        <f>IF(OR('Exp Database'!Z117=Lists!$G$2,'Exp Database'!Z117=Lists!$G$3,'Exp Database'!Z117=0),0,IF($F117=Lists!$G$2,('Exp Database'!Z117/'Exp with units conversion'!$H117)*'Exp with units conversion'!$G117,'Exp Database'!Z117*'Exp with units conversion'!$G117))</f>
        <v>0</v>
      </c>
      <c r="AB117" s="288">
        <f>IF(OR('Exp Database'!AA117=Lists!$G$2,'Exp Database'!AA117=Lists!$G$3,'Exp Database'!AA117=0),0,IF($F117=Lists!$G$2,('Exp Database'!AA117/'Exp with units conversion'!$H117)*'Exp with units conversion'!$G117,'Exp Database'!AA117*'Exp with units conversion'!$G117))</f>
        <v>0</v>
      </c>
      <c r="AC117" s="288">
        <f>IF(OR('Exp Database'!AB117=Lists!$G$2,'Exp Database'!AB117=Lists!$G$3,'Exp Database'!AB117=0),0,IF($F117=Lists!$G$2,('Exp Database'!AB117/'Exp with units conversion'!$H117)*'Exp with units conversion'!$G117,'Exp Database'!AB117*'Exp with units conversion'!$G117))</f>
        <v>0</v>
      </c>
      <c r="AD117" s="288">
        <f>IF(OR('Exp Database'!AC117=Lists!$G$2,'Exp Database'!AC117=Lists!$G$3,'Exp Database'!AC117=0),0,IF($F117=Lists!$G$2,('Exp Database'!AC117/'Exp with units conversion'!$H117)*'Exp with units conversion'!$G117,'Exp Database'!AC117*'Exp with units conversion'!$G117))</f>
        <v>0</v>
      </c>
      <c r="AE117" s="288">
        <f>IF(OR('Exp Database'!AD117=Lists!$G$2,'Exp Database'!AD117=Lists!$G$3,'Exp Database'!AD117=0),0,IF($F117=Lists!$G$2,('Exp Database'!AD117/'Exp with units conversion'!$H117)*'Exp with units conversion'!$G117,'Exp Database'!AD117*'Exp with units conversion'!$G117))</f>
        <v>0</v>
      </c>
      <c r="AG117">
        <f t="shared" si="6"/>
        <v>1</v>
      </c>
      <c r="AH117" s="288">
        <f t="shared" si="7"/>
        <v>1</v>
      </c>
      <c r="AI117" s="288">
        <f t="shared" si="8"/>
        <v>1</v>
      </c>
      <c r="AJ117" s="288">
        <f t="shared" si="9"/>
        <v>1</v>
      </c>
    </row>
    <row r="118" spans="2:36" ht="15.75" thickBot="1">
      <c r="B118" t="str">
        <f t="shared" si="5"/>
        <v>Georgia2016</v>
      </c>
      <c r="C118" s="229" t="str">
        <f>'Exp Database'!C118</f>
        <v>Georgia</v>
      </c>
      <c r="D118" s="229">
        <f>'Exp Database'!D118</f>
        <v>2016</v>
      </c>
      <c r="E118" s="229" t="str">
        <f>'Exp Database'!E118</f>
        <v>Calendar Year</v>
      </c>
      <c r="F118" s="229" t="str">
        <f>'Exp Database'!F118</f>
        <v>Local Currency</v>
      </c>
      <c r="G118" s="229">
        <f>IF('Exp Database'!G118="Units ( x 1)",1,IF('Exp Database'!G118="Thousands (x 1,000)",1000,IF('Exp Database'!G118="Millions (x 1,000,000)",1000000,)))</f>
        <v>1</v>
      </c>
      <c r="H118" s="230">
        <f>IF('Exp Database'!H118&gt;0,'Exp Database'!H118,'Exp Database'!J118)</f>
        <v>2.3666999999999998</v>
      </c>
      <c r="I118" s="230">
        <f>'Exp Database'!H118</f>
        <v>2.3666999999999998</v>
      </c>
      <c r="J118" s="229">
        <f>'Exp Database'!I118</f>
        <v>0</v>
      </c>
      <c r="K118" s="230">
        <f>'Exp Database'!J118</f>
        <v>2.2693416666666701</v>
      </c>
      <c r="L118" s="302">
        <f>'Exp Database'!K118</f>
        <v>0</v>
      </c>
      <c r="M118" s="288">
        <f>'Exp Database'!L118</f>
        <v>0</v>
      </c>
      <c r="N118" s="288">
        <f>IF(OR('Exp Database'!M118=Lists!$G$2,'Exp Database'!M118=Lists!$G$3,'Exp Database'!M118=0),0,IF($F118=Lists!$G$2,('Exp Database'!M118/'Exp with units conversion'!$H118)*'Exp with units conversion'!$G118,'Exp Database'!M118*'Exp with units conversion'!$G118))</f>
        <v>0</v>
      </c>
      <c r="O118" s="288">
        <f>IF(OR('Exp Database'!N118=Lists!$G$2,'Exp Database'!N118=Lists!$G$3,'Exp Database'!N118=0),0,IF($F118=Lists!$G$2,('Exp Database'!N118/'Exp with units conversion'!$H118)*'Exp with units conversion'!$G118,'Exp Database'!N118*'Exp with units conversion'!$G118))</f>
        <v>0</v>
      </c>
      <c r="P118" s="288">
        <f>IF(OR('Exp Database'!O118=Lists!$G$2,'Exp Database'!O118=Lists!$G$3,'Exp Database'!O118=0),0,IF($F118=Lists!$G$2,('Exp Database'!O118/'Exp with units conversion'!$H118)*'Exp with units conversion'!$G118,'Exp Database'!O118*'Exp with units conversion'!$G118))</f>
        <v>0</v>
      </c>
      <c r="Q118" s="288">
        <f>IF(OR('Exp Database'!P118=Lists!$G$2,'Exp Database'!P118=Lists!$G$3,'Exp Database'!P118=0),0,IF($F118=Lists!$G$2,('Exp Database'!P118/'Exp with units conversion'!$H118)*'Exp with units conversion'!$G118,'Exp Database'!P118*'Exp with units conversion'!$G118))</f>
        <v>0</v>
      </c>
      <c r="R118" s="288">
        <f>IF(OR('Exp Database'!Q118=Lists!$G$2,'Exp Database'!Q118=Lists!$G$3,'Exp Database'!Q118=0),0,IF($F118=Lists!$G$2,('Exp Database'!Q118/'Exp with units conversion'!$H118)*'Exp with units conversion'!$G118,'Exp Database'!Q118*'Exp with units conversion'!$G118))</f>
        <v>0</v>
      </c>
      <c r="S118" s="288">
        <f>IF(OR('Exp Database'!R118=Lists!$G$2,'Exp Database'!R118=Lists!$G$3,'Exp Database'!R118=0),0,IF($F118=Lists!$G$2,('Exp Database'!R118/'Exp with units conversion'!$H118)*'Exp with units conversion'!$G118,'Exp Database'!R118*'Exp with units conversion'!$G118))</f>
        <v>0</v>
      </c>
      <c r="T118" s="288">
        <f>IF(OR('Exp Database'!S118=Lists!$G$2,'Exp Database'!S118=Lists!$G$3,'Exp Database'!S118=0),0,IF($F118=Lists!$G$2,('Exp Database'!S118/'Exp with units conversion'!$H118)*'Exp with units conversion'!$G118,'Exp Database'!S118*'Exp with units conversion'!$G118))</f>
        <v>0</v>
      </c>
      <c r="U118" s="288">
        <f>IF(OR('Exp Database'!T118=Lists!$G$2,'Exp Database'!T118=Lists!$G$3,'Exp Database'!T118=0),0,IF($F118=Lists!$G$2,('Exp Database'!T118/'Exp with units conversion'!$H118)*'Exp with units conversion'!$G118,'Exp Database'!T118*'Exp with units conversion'!$G118))</f>
        <v>0</v>
      </c>
      <c r="V118" s="288">
        <f>IF(OR('Exp Database'!U118=Lists!$G$2,'Exp Database'!U118=Lists!$G$3,'Exp Database'!U118=0),0,IF($F118=Lists!$G$2,('Exp Database'!U118/'Exp with units conversion'!$H118)*'Exp with units conversion'!$G118,'Exp Database'!U118*'Exp with units conversion'!$G118))</f>
        <v>0</v>
      </c>
      <c r="W118" s="288">
        <f>IF(OR('Exp Database'!V118=Lists!$G$2,'Exp Database'!V118=Lists!$G$3,'Exp Database'!V118=0),0,IF($F118=Lists!$G$2,('Exp Database'!V118/'Exp with units conversion'!$H118)*'Exp with units conversion'!$G118,'Exp Database'!V118*'Exp with units conversion'!$G118))</f>
        <v>0</v>
      </c>
      <c r="X118" s="288">
        <f>IF(OR('Exp Database'!W118=Lists!$G$2,'Exp Database'!W118=Lists!$G$3,'Exp Database'!W118=0),0,IF($F118=Lists!$G$2,('Exp Database'!W118/'Exp with units conversion'!$H118)*'Exp with units conversion'!$G118,'Exp Database'!W118*'Exp with units conversion'!$G118))</f>
        <v>0</v>
      </c>
      <c r="Y118" s="288">
        <f>IF(OR('Exp Database'!X118=Lists!$G$2,'Exp Database'!X118=Lists!$G$3,'Exp Database'!X118=0),0,IF($F118=Lists!$G$2,('Exp Database'!X118/'Exp with units conversion'!$H118)*'Exp with units conversion'!$G118,'Exp Database'!X118*'Exp with units conversion'!$G118))</f>
        <v>0</v>
      </c>
      <c r="Z118" s="288">
        <f>IF(OR('Exp Database'!Y118=Lists!$G$2,'Exp Database'!Y118=Lists!$G$3,'Exp Database'!Y118=0),0,IF($F118=Lists!$G$2,('Exp Database'!Y118/'Exp with units conversion'!$H118)*'Exp with units conversion'!$G118,'Exp Database'!Y118*'Exp with units conversion'!$G118))</f>
        <v>0</v>
      </c>
      <c r="AA118" s="288">
        <f>IF(OR('Exp Database'!Z118=Lists!$G$2,'Exp Database'!Z118=Lists!$G$3,'Exp Database'!Z118=0),0,IF($F118=Lists!$G$2,('Exp Database'!Z118/'Exp with units conversion'!$H118)*'Exp with units conversion'!$G118,'Exp Database'!Z118*'Exp with units conversion'!$G118))</f>
        <v>0</v>
      </c>
      <c r="AB118" s="288">
        <f>IF(OR('Exp Database'!AA118=Lists!$G$2,'Exp Database'!AA118=Lists!$G$3,'Exp Database'!AA118=0),0,IF($F118=Lists!$G$2,('Exp Database'!AA118/'Exp with units conversion'!$H118)*'Exp with units conversion'!$G118,'Exp Database'!AA118*'Exp with units conversion'!$G118))</f>
        <v>0</v>
      </c>
      <c r="AC118" s="288">
        <f>IF(OR('Exp Database'!AB118=Lists!$G$2,'Exp Database'!AB118=Lists!$G$3,'Exp Database'!AB118=0),0,IF($F118=Lists!$G$2,('Exp Database'!AB118/'Exp with units conversion'!$H118)*'Exp with units conversion'!$G118,'Exp Database'!AB118*'Exp with units conversion'!$G118))</f>
        <v>0</v>
      </c>
      <c r="AD118" s="288">
        <f>IF(OR('Exp Database'!AC118=Lists!$G$2,'Exp Database'!AC118=Lists!$G$3,'Exp Database'!AC118=0),0,IF($F118=Lists!$G$2,('Exp Database'!AC118/'Exp with units conversion'!$H118)*'Exp with units conversion'!$G118,'Exp Database'!AC118*'Exp with units conversion'!$G118))</f>
        <v>0</v>
      </c>
      <c r="AE118" s="288">
        <f>IF(OR('Exp Database'!AD118=Lists!$G$2,'Exp Database'!AD118=Lists!$G$3,'Exp Database'!AD118=0),0,IF($F118=Lists!$G$2,('Exp Database'!AD118/'Exp with units conversion'!$H118)*'Exp with units conversion'!$G118,'Exp Database'!AD118*'Exp with units conversion'!$G118))</f>
        <v>0</v>
      </c>
      <c r="AG118">
        <f t="shared" si="6"/>
        <v>1</v>
      </c>
      <c r="AH118" s="288">
        <f t="shared" si="7"/>
        <v>1</v>
      </c>
      <c r="AI118" s="288">
        <f t="shared" si="8"/>
        <v>1</v>
      </c>
      <c r="AJ118" s="288">
        <f t="shared" si="9"/>
        <v>1</v>
      </c>
    </row>
    <row r="119" spans="2:36" ht="15.75" thickBot="1">
      <c r="B119" t="str">
        <f t="shared" si="5"/>
        <v>Georgia2016</v>
      </c>
      <c r="C119" s="229" t="str">
        <f>'Exp Database'!C119</f>
        <v>Georgia</v>
      </c>
      <c r="D119" s="229">
        <f>'Exp Database'!D119</f>
        <v>2016</v>
      </c>
      <c r="E119" s="229" t="str">
        <f>'Exp Database'!E119</f>
        <v>Calendar Year</v>
      </c>
      <c r="F119" s="229" t="str">
        <f>'Exp Database'!F119</f>
        <v>Local Currency</v>
      </c>
      <c r="G119" s="229">
        <f>IF('Exp Database'!G119="Units ( x 1)",1,IF('Exp Database'!G119="Thousands (x 1,000)",1000,IF('Exp Database'!G119="Millions (x 1,000,000)",1000000,)))</f>
        <v>1</v>
      </c>
      <c r="H119" s="230">
        <f>IF('Exp Database'!H119&gt;0,'Exp Database'!H119,'Exp Database'!J119)</f>
        <v>2.3666999999999998</v>
      </c>
      <c r="I119" s="230">
        <f>'Exp Database'!H119</f>
        <v>2.3666999999999998</v>
      </c>
      <c r="J119" s="229">
        <f>'Exp Database'!I119</f>
        <v>0</v>
      </c>
      <c r="K119" s="230">
        <f>'Exp Database'!J119</f>
        <v>2.2693416666666701</v>
      </c>
      <c r="L119" s="302">
        <f>'Exp Database'!K119</f>
        <v>0</v>
      </c>
      <c r="M119" s="288">
        <f>'Exp Database'!L119</f>
        <v>0</v>
      </c>
      <c r="N119" s="288">
        <f>IF(OR('Exp Database'!M119=Lists!$G$2,'Exp Database'!M119=Lists!$G$3,'Exp Database'!M119=0),0,IF($F119=Lists!$G$2,('Exp Database'!M119/'Exp with units conversion'!$H119)*'Exp with units conversion'!$G119,'Exp Database'!M119*'Exp with units conversion'!$G119))</f>
        <v>0</v>
      </c>
      <c r="O119" s="288">
        <f>IF(OR('Exp Database'!N119=Lists!$G$2,'Exp Database'!N119=Lists!$G$3,'Exp Database'!N119=0),0,IF($F119=Lists!$G$2,('Exp Database'!N119/'Exp with units conversion'!$H119)*'Exp with units conversion'!$G119,'Exp Database'!N119*'Exp with units conversion'!$G119))</f>
        <v>0</v>
      </c>
      <c r="P119" s="288">
        <f>IF(OR('Exp Database'!O119=Lists!$G$2,'Exp Database'!O119=Lists!$G$3,'Exp Database'!O119=0),0,IF($F119=Lists!$G$2,('Exp Database'!O119/'Exp with units conversion'!$H119)*'Exp with units conversion'!$G119,'Exp Database'!O119*'Exp with units conversion'!$G119))</f>
        <v>0</v>
      </c>
      <c r="Q119" s="288">
        <f>IF(OR('Exp Database'!P119=Lists!$G$2,'Exp Database'!P119=Lists!$G$3,'Exp Database'!P119=0),0,IF($F119=Lists!$G$2,('Exp Database'!P119/'Exp with units conversion'!$H119)*'Exp with units conversion'!$G119,'Exp Database'!P119*'Exp with units conversion'!$G119))</f>
        <v>0</v>
      </c>
      <c r="R119" s="288">
        <f>IF(OR('Exp Database'!Q119=Lists!$G$2,'Exp Database'!Q119=Lists!$G$3,'Exp Database'!Q119=0),0,IF($F119=Lists!$G$2,('Exp Database'!Q119/'Exp with units conversion'!$H119)*'Exp with units conversion'!$G119,'Exp Database'!Q119*'Exp with units conversion'!$G119))</f>
        <v>0</v>
      </c>
      <c r="S119" s="288">
        <f>IF(OR('Exp Database'!R119=Lists!$G$2,'Exp Database'!R119=Lists!$G$3,'Exp Database'!R119=0),0,IF($F119=Lists!$G$2,('Exp Database'!R119/'Exp with units conversion'!$H119)*'Exp with units conversion'!$G119,'Exp Database'!R119*'Exp with units conversion'!$G119))</f>
        <v>0</v>
      </c>
      <c r="T119" s="288">
        <f>IF(OR('Exp Database'!S119=Lists!$G$2,'Exp Database'!S119=Lists!$G$3,'Exp Database'!S119=0),0,IF($F119=Lists!$G$2,('Exp Database'!S119/'Exp with units conversion'!$H119)*'Exp with units conversion'!$G119,'Exp Database'!S119*'Exp with units conversion'!$G119))</f>
        <v>0</v>
      </c>
      <c r="U119" s="288">
        <f>IF(OR('Exp Database'!T119=Lists!$G$2,'Exp Database'!T119=Lists!$G$3,'Exp Database'!T119=0),0,IF($F119=Lists!$G$2,('Exp Database'!T119/'Exp with units conversion'!$H119)*'Exp with units conversion'!$G119,'Exp Database'!T119*'Exp with units conversion'!$G119))</f>
        <v>0</v>
      </c>
      <c r="V119" s="288">
        <f>IF(OR('Exp Database'!U119=Lists!$G$2,'Exp Database'!U119=Lists!$G$3,'Exp Database'!U119=0),0,IF($F119=Lists!$G$2,('Exp Database'!U119/'Exp with units conversion'!$H119)*'Exp with units conversion'!$G119,'Exp Database'!U119*'Exp with units conversion'!$G119))</f>
        <v>0</v>
      </c>
      <c r="W119" s="288">
        <f>IF(OR('Exp Database'!V119=Lists!$G$2,'Exp Database'!V119=Lists!$G$3,'Exp Database'!V119=0),0,IF($F119=Lists!$G$2,('Exp Database'!V119/'Exp with units conversion'!$H119)*'Exp with units conversion'!$G119,'Exp Database'!V119*'Exp with units conversion'!$G119))</f>
        <v>0</v>
      </c>
      <c r="X119" s="288">
        <f>IF(OR('Exp Database'!W119=Lists!$G$2,'Exp Database'!W119=Lists!$G$3,'Exp Database'!W119=0),0,IF($F119=Lists!$G$2,('Exp Database'!W119/'Exp with units conversion'!$H119)*'Exp with units conversion'!$G119,'Exp Database'!W119*'Exp with units conversion'!$G119))</f>
        <v>0</v>
      </c>
      <c r="Y119" s="288">
        <f>IF(OR('Exp Database'!X119=Lists!$G$2,'Exp Database'!X119=Lists!$G$3,'Exp Database'!X119=0),0,IF($F119=Lists!$G$2,('Exp Database'!X119/'Exp with units conversion'!$H119)*'Exp with units conversion'!$G119,'Exp Database'!X119*'Exp with units conversion'!$G119))</f>
        <v>0</v>
      </c>
      <c r="Z119" s="288">
        <f>IF(OR('Exp Database'!Y119=Lists!$G$2,'Exp Database'!Y119=Lists!$G$3,'Exp Database'!Y119=0),0,IF($F119=Lists!$G$2,('Exp Database'!Y119/'Exp with units conversion'!$H119)*'Exp with units conversion'!$G119,'Exp Database'!Y119*'Exp with units conversion'!$G119))</f>
        <v>0</v>
      </c>
      <c r="AA119" s="288">
        <f>IF(OR('Exp Database'!Z119=Lists!$G$2,'Exp Database'!Z119=Lists!$G$3,'Exp Database'!Z119=0),0,IF($F119=Lists!$G$2,('Exp Database'!Z119/'Exp with units conversion'!$H119)*'Exp with units conversion'!$G119,'Exp Database'!Z119*'Exp with units conversion'!$G119))</f>
        <v>0</v>
      </c>
      <c r="AB119" s="288">
        <f>IF(OR('Exp Database'!AA119=Lists!$G$2,'Exp Database'!AA119=Lists!$G$3,'Exp Database'!AA119=0),0,IF($F119=Lists!$G$2,('Exp Database'!AA119/'Exp with units conversion'!$H119)*'Exp with units conversion'!$G119,'Exp Database'!AA119*'Exp with units conversion'!$G119))</f>
        <v>0</v>
      </c>
      <c r="AC119" s="288">
        <f>IF(OR('Exp Database'!AB119=Lists!$G$2,'Exp Database'!AB119=Lists!$G$3,'Exp Database'!AB119=0),0,IF($F119=Lists!$G$2,('Exp Database'!AB119/'Exp with units conversion'!$H119)*'Exp with units conversion'!$G119,'Exp Database'!AB119*'Exp with units conversion'!$G119))</f>
        <v>0</v>
      </c>
      <c r="AD119" s="288">
        <f>IF(OR('Exp Database'!AC119=Lists!$G$2,'Exp Database'!AC119=Lists!$G$3,'Exp Database'!AC119=0),0,IF($F119=Lists!$G$2,('Exp Database'!AC119/'Exp with units conversion'!$H119)*'Exp with units conversion'!$G119,'Exp Database'!AC119*'Exp with units conversion'!$G119))</f>
        <v>0</v>
      </c>
      <c r="AE119" s="288">
        <f>IF(OR('Exp Database'!AD119=Lists!$G$2,'Exp Database'!AD119=Lists!$G$3,'Exp Database'!AD119=0),0,IF($F119=Lists!$G$2,('Exp Database'!AD119/'Exp with units conversion'!$H119)*'Exp with units conversion'!$G119,'Exp Database'!AD119*'Exp with units conversion'!$G119))</f>
        <v>0</v>
      </c>
      <c r="AG119">
        <f t="shared" si="6"/>
        <v>1</v>
      </c>
      <c r="AH119" s="288">
        <f t="shared" si="7"/>
        <v>1</v>
      </c>
      <c r="AI119" s="288">
        <f t="shared" si="8"/>
        <v>1</v>
      </c>
      <c r="AJ119" s="288">
        <f t="shared" si="9"/>
        <v>1</v>
      </c>
    </row>
    <row r="120" spans="2:36" ht="15.75" thickBot="1">
      <c r="B120" t="str">
        <f t="shared" si="5"/>
        <v>Georgia2016</v>
      </c>
      <c r="C120" s="229" t="str">
        <f>'Exp Database'!C120</f>
        <v>Georgia</v>
      </c>
      <c r="D120" s="229">
        <f>'Exp Database'!D120</f>
        <v>2016</v>
      </c>
      <c r="E120" s="229" t="str">
        <f>'Exp Database'!E120</f>
        <v>Calendar Year</v>
      </c>
      <c r="F120" s="229" t="str">
        <f>'Exp Database'!F120</f>
        <v>Local Currency</v>
      </c>
      <c r="G120" s="229">
        <f>IF('Exp Database'!G120="Units ( x 1)",1,IF('Exp Database'!G120="Thousands (x 1,000)",1000,IF('Exp Database'!G120="Millions (x 1,000,000)",1000000,)))</f>
        <v>1</v>
      </c>
      <c r="H120" s="230">
        <f>IF('Exp Database'!H120&gt;0,'Exp Database'!H120,'Exp Database'!J120)</f>
        <v>2.3666999999999998</v>
      </c>
      <c r="I120" s="230">
        <f>'Exp Database'!H120</f>
        <v>2.3666999999999998</v>
      </c>
      <c r="J120" s="229">
        <f>'Exp Database'!I120</f>
        <v>0</v>
      </c>
      <c r="K120" s="230">
        <f>'Exp Database'!J120</f>
        <v>2.2693416666666701</v>
      </c>
      <c r="L120" s="302">
        <f>'Exp Database'!K120</f>
        <v>0</v>
      </c>
      <c r="M120" s="288">
        <f>'Exp Database'!L120</f>
        <v>0</v>
      </c>
      <c r="N120" s="288">
        <f>IF(OR('Exp Database'!M120=Lists!$G$2,'Exp Database'!M120=Lists!$G$3,'Exp Database'!M120=0),0,IF($F120=Lists!$G$2,('Exp Database'!M120/'Exp with units conversion'!$H120)*'Exp with units conversion'!$G120,'Exp Database'!M120*'Exp with units conversion'!$G120))</f>
        <v>0</v>
      </c>
      <c r="O120" s="288">
        <f>IF(OR('Exp Database'!N120=Lists!$G$2,'Exp Database'!N120=Lists!$G$3,'Exp Database'!N120=0),0,IF($F120=Lists!$G$2,('Exp Database'!N120/'Exp with units conversion'!$H120)*'Exp with units conversion'!$G120,'Exp Database'!N120*'Exp with units conversion'!$G120))</f>
        <v>0</v>
      </c>
      <c r="P120" s="288">
        <f>IF(OR('Exp Database'!O120=Lists!$G$2,'Exp Database'!O120=Lists!$G$3,'Exp Database'!O120=0),0,IF($F120=Lists!$G$2,('Exp Database'!O120/'Exp with units conversion'!$H120)*'Exp with units conversion'!$G120,'Exp Database'!O120*'Exp with units conversion'!$G120))</f>
        <v>0</v>
      </c>
      <c r="Q120" s="288">
        <f>IF(OR('Exp Database'!P120=Lists!$G$2,'Exp Database'!P120=Lists!$G$3,'Exp Database'!P120=0),0,IF($F120=Lists!$G$2,('Exp Database'!P120/'Exp with units conversion'!$H120)*'Exp with units conversion'!$G120,'Exp Database'!P120*'Exp with units conversion'!$G120))</f>
        <v>0</v>
      </c>
      <c r="R120" s="288">
        <f>IF(OR('Exp Database'!Q120=Lists!$G$2,'Exp Database'!Q120=Lists!$G$3,'Exp Database'!Q120=0),0,IF($F120=Lists!$G$2,('Exp Database'!Q120/'Exp with units conversion'!$H120)*'Exp with units conversion'!$G120,'Exp Database'!Q120*'Exp with units conversion'!$G120))</f>
        <v>0</v>
      </c>
      <c r="S120" s="288">
        <f>IF(OR('Exp Database'!R120=Lists!$G$2,'Exp Database'!R120=Lists!$G$3,'Exp Database'!R120=0),0,IF($F120=Lists!$G$2,('Exp Database'!R120/'Exp with units conversion'!$H120)*'Exp with units conversion'!$G120,'Exp Database'!R120*'Exp with units conversion'!$G120))</f>
        <v>0</v>
      </c>
      <c r="T120" s="288">
        <f>IF(OR('Exp Database'!S120=Lists!$G$2,'Exp Database'!S120=Lists!$G$3,'Exp Database'!S120=0),0,IF($F120=Lists!$G$2,('Exp Database'!S120/'Exp with units conversion'!$H120)*'Exp with units conversion'!$G120,'Exp Database'!S120*'Exp with units conversion'!$G120))</f>
        <v>0</v>
      </c>
      <c r="U120" s="288">
        <f>IF(OR('Exp Database'!T120=Lists!$G$2,'Exp Database'!T120=Lists!$G$3,'Exp Database'!T120=0),0,IF($F120=Lists!$G$2,('Exp Database'!T120/'Exp with units conversion'!$H120)*'Exp with units conversion'!$G120,'Exp Database'!T120*'Exp with units conversion'!$G120))</f>
        <v>0</v>
      </c>
      <c r="V120" s="288">
        <f>IF(OR('Exp Database'!U120=Lists!$G$2,'Exp Database'!U120=Lists!$G$3,'Exp Database'!U120=0),0,IF($F120=Lists!$G$2,('Exp Database'!U120/'Exp with units conversion'!$H120)*'Exp with units conversion'!$G120,'Exp Database'!U120*'Exp with units conversion'!$G120))</f>
        <v>0</v>
      </c>
      <c r="W120" s="288">
        <f>IF(OR('Exp Database'!V120=Lists!$G$2,'Exp Database'!V120=Lists!$G$3,'Exp Database'!V120=0),0,IF($F120=Lists!$G$2,('Exp Database'!V120/'Exp with units conversion'!$H120)*'Exp with units conversion'!$G120,'Exp Database'!V120*'Exp with units conversion'!$G120))</f>
        <v>0</v>
      </c>
      <c r="X120" s="288">
        <f>IF(OR('Exp Database'!W120=Lists!$G$2,'Exp Database'!W120=Lists!$G$3,'Exp Database'!W120=0),0,IF($F120=Lists!$G$2,('Exp Database'!W120/'Exp with units conversion'!$H120)*'Exp with units conversion'!$G120,'Exp Database'!W120*'Exp with units conversion'!$G120))</f>
        <v>0</v>
      </c>
      <c r="Y120" s="288">
        <f>IF(OR('Exp Database'!X120=Lists!$G$2,'Exp Database'!X120=Lists!$G$3,'Exp Database'!X120=0),0,IF($F120=Lists!$G$2,('Exp Database'!X120/'Exp with units conversion'!$H120)*'Exp with units conversion'!$G120,'Exp Database'!X120*'Exp with units conversion'!$G120))</f>
        <v>0</v>
      </c>
      <c r="Z120" s="288">
        <f>IF(OR('Exp Database'!Y120=Lists!$G$2,'Exp Database'!Y120=Lists!$G$3,'Exp Database'!Y120=0),0,IF($F120=Lists!$G$2,('Exp Database'!Y120/'Exp with units conversion'!$H120)*'Exp with units conversion'!$G120,'Exp Database'!Y120*'Exp with units conversion'!$G120))</f>
        <v>0</v>
      </c>
      <c r="AA120" s="288">
        <f>IF(OR('Exp Database'!Z120=Lists!$G$2,'Exp Database'!Z120=Lists!$G$3,'Exp Database'!Z120=0),0,IF($F120=Lists!$G$2,('Exp Database'!Z120/'Exp with units conversion'!$H120)*'Exp with units conversion'!$G120,'Exp Database'!Z120*'Exp with units conversion'!$G120))</f>
        <v>0</v>
      </c>
      <c r="AB120" s="288">
        <f>IF(OR('Exp Database'!AA120=Lists!$G$2,'Exp Database'!AA120=Lists!$G$3,'Exp Database'!AA120=0),0,IF($F120=Lists!$G$2,('Exp Database'!AA120/'Exp with units conversion'!$H120)*'Exp with units conversion'!$G120,'Exp Database'!AA120*'Exp with units conversion'!$G120))</f>
        <v>0</v>
      </c>
      <c r="AC120" s="288">
        <f>IF(OR('Exp Database'!AB120=Lists!$G$2,'Exp Database'!AB120=Lists!$G$3,'Exp Database'!AB120=0),0,IF($F120=Lists!$G$2,('Exp Database'!AB120/'Exp with units conversion'!$H120)*'Exp with units conversion'!$G120,'Exp Database'!AB120*'Exp with units conversion'!$G120))</f>
        <v>0</v>
      </c>
      <c r="AD120" s="288">
        <f>IF(OR('Exp Database'!AC120=Lists!$G$2,'Exp Database'!AC120=Lists!$G$3,'Exp Database'!AC120=0),0,IF($F120=Lists!$G$2,('Exp Database'!AC120/'Exp with units conversion'!$H120)*'Exp with units conversion'!$G120,'Exp Database'!AC120*'Exp with units conversion'!$G120))</f>
        <v>0</v>
      </c>
      <c r="AE120" s="288">
        <f>IF(OR('Exp Database'!AD120=Lists!$G$2,'Exp Database'!AD120=Lists!$G$3,'Exp Database'!AD120=0),0,IF($F120=Lists!$G$2,('Exp Database'!AD120/'Exp with units conversion'!$H120)*'Exp with units conversion'!$G120,'Exp Database'!AD120*'Exp with units conversion'!$G120))</f>
        <v>0</v>
      </c>
      <c r="AG120">
        <f t="shared" si="6"/>
        <v>1</v>
      </c>
      <c r="AH120" s="288">
        <f t="shared" si="7"/>
        <v>1</v>
      </c>
      <c r="AI120" s="288">
        <f t="shared" si="8"/>
        <v>1</v>
      </c>
      <c r="AJ120" s="288">
        <f t="shared" si="9"/>
        <v>1</v>
      </c>
    </row>
    <row r="121" spans="2:36" ht="15.75" thickBot="1">
      <c r="B121" t="str">
        <f t="shared" si="5"/>
        <v>Georgia2016</v>
      </c>
      <c r="C121" s="229" t="str">
        <f>'Exp Database'!C121</f>
        <v>Georgia</v>
      </c>
      <c r="D121" s="229">
        <f>'Exp Database'!D121</f>
        <v>2016</v>
      </c>
      <c r="E121" s="229" t="str">
        <f>'Exp Database'!E121</f>
        <v>Calendar Year</v>
      </c>
      <c r="F121" s="229" t="str">
        <f>'Exp Database'!F121</f>
        <v>Local Currency</v>
      </c>
      <c r="G121" s="229">
        <f>IF('Exp Database'!G121="Units ( x 1)",1,IF('Exp Database'!G121="Thousands (x 1,000)",1000,IF('Exp Database'!G121="Millions (x 1,000,000)",1000000,)))</f>
        <v>1</v>
      </c>
      <c r="H121" s="230">
        <f>IF('Exp Database'!H121&gt;0,'Exp Database'!H121,'Exp Database'!J121)</f>
        <v>2.3666999999999998</v>
      </c>
      <c r="I121" s="230">
        <f>'Exp Database'!H121</f>
        <v>2.3666999999999998</v>
      </c>
      <c r="J121" s="229">
        <f>'Exp Database'!I121</f>
        <v>0</v>
      </c>
      <c r="K121" s="230">
        <f>'Exp Database'!J121</f>
        <v>2.2693416666666701</v>
      </c>
      <c r="L121" s="302">
        <f>'Exp Database'!K121</f>
        <v>0</v>
      </c>
      <c r="M121" s="288">
        <f>'Exp Database'!L121</f>
        <v>0</v>
      </c>
      <c r="N121" s="288">
        <f>IF(OR('Exp Database'!M121=Lists!$G$2,'Exp Database'!M121=Lists!$G$3,'Exp Database'!M121=0),0,IF($F121=Lists!$G$2,('Exp Database'!M121/'Exp with units conversion'!$H121)*'Exp with units conversion'!$G121,'Exp Database'!M121*'Exp with units conversion'!$G121))</f>
        <v>0</v>
      </c>
      <c r="O121" s="288">
        <f>IF(OR('Exp Database'!N121=Lists!$G$2,'Exp Database'!N121=Lists!$G$3,'Exp Database'!N121=0),0,IF($F121=Lists!$G$2,('Exp Database'!N121/'Exp with units conversion'!$H121)*'Exp with units conversion'!$G121,'Exp Database'!N121*'Exp with units conversion'!$G121))</f>
        <v>0</v>
      </c>
      <c r="P121" s="288">
        <f>IF(OR('Exp Database'!O121=Lists!$G$2,'Exp Database'!O121=Lists!$G$3,'Exp Database'!O121=0),0,IF($F121=Lists!$G$2,('Exp Database'!O121/'Exp with units conversion'!$H121)*'Exp with units conversion'!$G121,'Exp Database'!O121*'Exp with units conversion'!$G121))</f>
        <v>0</v>
      </c>
      <c r="Q121" s="288">
        <f>IF(OR('Exp Database'!P121=Lists!$G$2,'Exp Database'!P121=Lists!$G$3,'Exp Database'!P121=0),0,IF($F121=Lists!$G$2,('Exp Database'!P121/'Exp with units conversion'!$H121)*'Exp with units conversion'!$G121,'Exp Database'!P121*'Exp with units conversion'!$G121))</f>
        <v>0</v>
      </c>
      <c r="R121" s="288">
        <f>IF(OR('Exp Database'!Q121=Lists!$G$2,'Exp Database'!Q121=Lists!$G$3,'Exp Database'!Q121=0),0,IF($F121=Lists!$G$2,('Exp Database'!Q121/'Exp with units conversion'!$H121)*'Exp with units conversion'!$G121,'Exp Database'!Q121*'Exp with units conversion'!$G121))</f>
        <v>0</v>
      </c>
      <c r="S121" s="288">
        <f>IF(OR('Exp Database'!R121=Lists!$G$2,'Exp Database'!R121=Lists!$G$3,'Exp Database'!R121=0),0,IF($F121=Lists!$G$2,('Exp Database'!R121/'Exp with units conversion'!$H121)*'Exp with units conversion'!$G121,'Exp Database'!R121*'Exp with units conversion'!$G121))</f>
        <v>0</v>
      </c>
      <c r="T121" s="288">
        <f>IF(OR('Exp Database'!S121=Lists!$G$2,'Exp Database'!S121=Lists!$G$3,'Exp Database'!S121=0),0,IF($F121=Lists!$G$2,('Exp Database'!S121/'Exp with units conversion'!$H121)*'Exp with units conversion'!$G121,'Exp Database'!S121*'Exp with units conversion'!$G121))</f>
        <v>0</v>
      </c>
      <c r="U121" s="288">
        <f>IF(OR('Exp Database'!T121=Lists!$G$2,'Exp Database'!T121=Lists!$G$3,'Exp Database'!T121=0),0,IF($F121=Lists!$G$2,('Exp Database'!T121/'Exp with units conversion'!$H121)*'Exp with units conversion'!$G121,'Exp Database'!T121*'Exp with units conversion'!$G121))</f>
        <v>0</v>
      </c>
      <c r="V121" s="288">
        <f>IF(OR('Exp Database'!U121=Lists!$G$2,'Exp Database'!U121=Lists!$G$3,'Exp Database'!U121=0),0,IF($F121=Lists!$G$2,('Exp Database'!U121/'Exp with units conversion'!$H121)*'Exp with units conversion'!$G121,'Exp Database'!U121*'Exp with units conversion'!$G121))</f>
        <v>0</v>
      </c>
      <c r="W121" s="288">
        <f>IF(OR('Exp Database'!V121=Lists!$G$2,'Exp Database'!V121=Lists!$G$3,'Exp Database'!V121=0),0,IF($F121=Lists!$G$2,('Exp Database'!V121/'Exp with units conversion'!$H121)*'Exp with units conversion'!$G121,'Exp Database'!V121*'Exp with units conversion'!$G121))</f>
        <v>0</v>
      </c>
      <c r="X121" s="288">
        <f>IF(OR('Exp Database'!W121=Lists!$G$2,'Exp Database'!W121=Lists!$G$3,'Exp Database'!W121=0),0,IF($F121=Lists!$G$2,('Exp Database'!W121/'Exp with units conversion'!$H121)*'Exp with units conversion'!$G121,'Exp Database'!W121*'Exp with units conversion'!$G121))</f>
        <v>0</v>
      </c>
      <c r="Y121" s="288">
        <f>IF(OR('Exp Database'!X121=Lists!$G$2,'Exp Database'!X121=Lists!$G$3,'Exp Database'!X121=0),0,IF($F121=Lists!$G$2,('Exp Database'!X121/'Exp with units conversion'!$H121)*'Exp with units conversion'!$G121,'Exp Database'!X121*'Exp with units conversion'!$G121))</f>
        <v>0</v>
      </c>
      <c r="Z121" s="288">
        <f>IF(OR('Exp Database'!Y121=Lists!$G$2,'Exp Database'!Y121=Lists!$G$3,'Exp Database'!Y121=0),0,IF($F121=Lists!$G$2,('Exp Database'!Y121/'Exp with units conversion'!$H121)*'Exp with units conversion'!$G121,'Exp Database'!Y121*'Exp with units conversion'!$G121))</f>
        <v>0</v>
      </c>
      <c r="AA121" s="288">
        <f>IF(OR('Exp Database'!Z121=Lists!$G$2,'Exp Database'!Z121=Lists!$G$3,'Exp Database'!Z121=0),0,IF($F121=Lists!$G$2,('Exp Database'!Z121/'Exp with units conversion'!$H121)*'Exp with units conversion'!$G121,'Exp Database'!Z121*'Exp with units conversion'!$G121))</f>
        <v>0</v>
      </c>
      <c r="AB121" s="288">
        <f>IF(OR('Exp Database'!AA121=Lists!$G$2,'Exp Database'!AA121=Lists!$G$3,'Exp Database'!AA121=0),0,IF($F121=Lists!$G$2,('Exp Database'!AA121/'Exp with units conversion'!$H121)*'Exp with units conversion'!$G121,'Exp Database'!AA121*'Exp with units conversion'!$G121))</f>
        <v>0</v>
      </c>
      <c r="AC121" s="288">
        <f>IF(OR('Exp Database'!AB121=Lists!$G$2,'Exp Database'!AB121=Lists!$G$3,'Exp Database'!AB121=0),0,IF($F121=Lists!$G$2,('Exp Database'!AB121/'Exp with units conversion'!$H121)*'Exp with units conversion'!$G121,'Exp Database'!AB121*'Exp with units conversion'!$G121))</f>
        <v>0</v>
      </c>
      <c r="AD121" s="288">
        <f>IF(OR('Exp Database'!AC121=Lists!$G$2,'Exp Database'!AC121=Lists!$G$3,'Exp Database'!AC121=0),0,IF($F121=Lists!$G$2,('Exp Database'!AC121/'Exp with units conversion'!$H121)*'Exp with units conversion'!$G121,'Exp Database'!AC121*'Exp with units conversion'!$G121))</f>
        <v>0</v>
      </c>
      <c r="AE121" s="288">
        <f>IF(OR('Exp Database'!AD121=Lists!$G$2,'Exp Database'!AD121=Lists!$G$3,'Exp Database'!AD121=0),0,IF($F121=Lists!$G$2,('Exp Database'!AD121/'Exp with units conversion'!$H121)*'Exp with units conversion'!$G121,'Exp Database'!AD121*'Exp with units conversion'!$G121))</f>
        <v>0</v>
      </c>
      <c r="AG121">
        <f t="shared" si="6"/>
        <v>1</v>
      </c>
      <c r="AH121" s="288">
        <f t="shared" si="7"/>
        <v>1</v>
      </c>
      <c r="AI121" s="288">
        <f t="shared" si="8"/>
        <v>1</v>
      </c>
      <c r="AJ121" s="288">
        <f t="shared" si="9"/>
        <v>1</v>
      </c>
    </row>
    <row r="122" spans="2:36" ht="15.75" thickBot="1">
      <c r="B122" t="str">
        <f t="shared" si="5"/>
        <v>Georgia2016</v>
      </c>
      <c r="C122" s="229" t="str">
        <f>'Exp Database'!C122</f>
        <v>Georgia</v>
      </c>
      <c r="D122" s="229">
        <f>'Exp Database'!D122</f>
        <v>2016</v>
      </c>
      <c r="E122" s="229" t="str">
        <f>'Exp Database'!E122</f>
        <v>Calendar Year</v>
      </c>
      <c r="F122" s="229" t="str">
        <f>'Exp Database'!F122</f>
        <v>Local Currency</v>
      </c>
      <c r="G122" s="229">
        <f>IF('Exp Database'!G122="Units ( x 1)",1,IF('Exp Database'!G122="Thousands (x 1,000)",1000,IF('Exp Database'!G122="Millions (x 1,000,000)",1000000,)))</f>
        <v>1</v>
      </c>
      <c r="H122" s="230">
        <f>IF('Exp Database'!H122&gt;0,'Exp Database'!H122,'Exp Database'!J122)</f>
        <v>2.3666999999999998</v>
      </c>
      <c r="I122" s="230">
        <f>'Exp Database'!H122</f>
        <v>2.3666999999999998</v>
      </c>
      <c r="J122" s="229">
        <f>'Exp Database'!I122</f>
        <v>0</v>
      </c>
      <c r="K122" s="230">
        <f>'Exp Database'!J122</f>
        <v>2.2693416666666701</v>
      </c>
      <c r="L122" s="302">
        <f>'Exp Database'!K122</f>
        <v>0</v>
      </c>
      <c r="M122" s="288">
        <f>'Exp Database'!L122</f>
        <v>0</v>
      </c>
      <c r="N122" s="288">
        <f>IF(OR('Exp Database'!M122=Lists!$G$2,'Exp Database'!M122=Lists!$G$3,'Exp Database'!M122=0),0,IF($F122=Lists!$G$2,('Exp Database'!M122/'Exp with units conversion'!$H122)*'Exp with units conversion'!$G122,'Exp Database'!M122*'Exp with units conversion'!$G122))</f>
        <v>0</v>
      </c>
      <c r="O122" s="288">
        <f>IF(OR('Exp Database'!N122=Lists!$G$2,'Exp Database'!N122=Lists!$G$3,'Exp Database'!N122=0),0,IF($F122=Lists!$G$2,('Exp Database'!N122/'Exp with units conversion'!$H122)*'Exp with units conversion'!$G122,'Exp Database'!N122*'Exp with units conversion'!$G122))</f>
        <v>0</v>
      </c>
      <c r="P122" s="288">
        <f>IF(OR('Exp Database'!O122=Lists!$G$2,'Exp Database'!O122=Lists!$G$3,'Exp Database'!O122=0),0,IF($F122=Lists!$G$2,('Exp Database'!O122/'Exp with units conversion'!$H122)*'Exp with units conversion'!$G122,'Exp Database'!O122*'Exp with units conversion'!$G122))</f>
        <v>0</v>
      </c>
      <c r="Q122" s="288">
        <f>IF(OR('Exp Database'!P122=Lists!$G$2,'Exp Database'!P122=Lists!$G$3,'Exp Database'!P122=0),0,IF($F122=Lists!$G$2,('Exp Database'!P122/'Exp with units conversion'!$H122)*'Exp with units conversion'!$G122,'Exp Database'!P122*'Exp with units conversion'!$G122))</f>
        <v>0</v>
      </c>
      <c r="R122" s="288">
        <f>IF(OR('Exp Database'!Q122=Lists!$G$2,'Exp Database'!Q122=Lists!$G$3,'Exp Database'!Q122=0),0,IF($F122=Lists!$G$2,('Exp Database'!Q122/'Exp with units conversion'!$H122)*'Exp with units conversion'!$G122,'Exp Database'!Q122*'Exp with units conversion'!$G122))</f>
        <v>0</v>
      </c>
      <c r="S122" s="288">
        <f>IF(OR('Exp Database'!R122=Lists!$G$2,'Exp Database'!R122=Lists!$G$3,'Exp Database'!R122=0),0,IF($F122=Lists!$G$2,('Exp Database'!R122/'Exp with units conversion'!$H122)*'Exp with units conversion'!$G122,'Exp Database'!R122*'Exp with units conversion'!$G122))</f>
        <v>0</v>
      </c>
      <c r="T122" s="288">
        <f>IF(OR('Exp Database'!S122=Lists!$G$2,'Exp Database'!S122=Lists!$G$3,'Exp Database'!S122=0),0,IF($F122=Lists!$G$2,('Exp Database'!S122/'Exp with units conversion'!$H122)*'Exp with units conversion'!$G122,'Exp Database'!S122*'Exp with units conversion'!$G122))</f>
        <v>0</v>
      </c>
      <c r="U122" s="288">
        <f>IF(OR('Exp Database'!T122=Lists!$G$2,'Exp Database'!T122=Lists!$G$3,'Exp Database'!T122=0),0,IF($F122=Lists!$G$2,('Exp Database'!T122/'Exp with units conversion'!$H122)*'Exp with units conversion'!$G122,'Exp Database'!T122*'Exp with units conversion'!$G122))</f>
        <v>0</v>
      </c>
      <c r="V122" s="288">
        <f>IF(OR('Exp Database'!U122=Lists!$G$2,'Exp Database'!U122=Lists!$G$3,'Exp Database'!U122=0),0,IF($F122=Lists!$G$2,('Exp Database'!U122/'Exp with units conversion'!$H122)*'Exp with units conversion'!$G122,'Exp Database'!U122*'Exp with units conversion'!$G122))</f>
        <v>0</v>
      </c>
      <c r="W122" s="288">
        <f>IF(OR('Exp Database'!V122=Lists!$G$2,'Exp Database'!V122=Lists!$G$3,'Exp Database'!V122=0),0,IF($F122=Lists!$G$2,('Exp Database'!V122/'Exp with units conversion'!$H122)*'Exp with units conversion'!$G122,'Exp Database'!V122*'Exp with units conversion'!$G122))</f>
        <v>0</v>
      </c>
      <c r="X122" s="288">
        <f>IF(OR('Exp Database'!W122=Lists!$G$2,'Exp Database'!W122=Lists!$G$3,'Exp Database'!W122=0),0,IF($F122=Lists!$G$2,('Exp Database'!W122/'Exp with units conversion'!$H122)*'Exp with units conversion'!$G122,'Exp Database'!W122*'Exp with units conversion'!$G122))</f>
        <v>0</v>
      </c>
      <c r="Y122" s="288">
        <f>IF(OR('Exp Database'!X122=Lists!$G$2,'Exp Database'!X122=Lists!$G$3,'Exp Database'!X122=0),0,IF($F122=Lists!$G$2,('Exp Database'!X122/'Exp with units conversion'!$H122)*'Exp with units conversion'!$G122,'Exp Database'!X122*'Exp with units conversion'!$G122))</f>
        <v>0</v>
      </c>
      <c r="Z122" s="288">
        <f>IF(OR('Exp Database'!Y122=Lists!$G$2,'Exp Database'!Y122=Lists!$G$3,'Exp Database'!Y122=0),0,IF($F122=Lists!$G$2,('Exp Database'!Y122/'Exp with units conversion'!$H122)*'Exp with units conversion'!$G122,'Exp Database'!Y122*'Exp with units conversion'!$G122))</f>
        <v>0</v>
      </c>
      <c r="AA122" s="288">
        <f>IF(OR('Exp Database'!Z122=Lists!$G$2,'Exp Database'!Z122=Lists!$G$3,'Exp Database'!Z122=0),0,IF($F122=Lists!$G$2,('Exp Database'!Z122/'Exp with units conversion'!$H122)*'Exp with units conversion'!$G122,'Exp Database'!Z122*'Exp with units conversion'!$G122))</f>
        <v>0</v>
      </c>
      <c r="AB122" s="288">
        <f>IF(OR('Exp Database'!AA122=Lists!$G$2,'Exp Database'!AA122=Lists!$G$3,'Exp Database'!AA122=0),0,IF($F122=Lists!$G$2,('Exp Database'!AA122/'Exp with units conversion'!$H122)*'Exp with units conversion'!$G122,'Exp Database'!AA122*'Exp with units conversion'!$G122))</f>
        <v>0</v>
      </c>
      <c r="AC122" s="288">
        <f>IF(OR('Exp Database'!AB122=Lists!$G$2,'Exp Database'!AB122=Lists!$G$3,'Exp Database'!AB122=0),0,IF($F122=Lists!$G$2,('Exp Database'!AB122/'Exp with units conversion'!$H122)*'Exp with units conversion'!$G122,'Exp Database'!AB122*'Exp with units conversion'!$G122))</f>
        <v>0</v>
      </c>
      <c r="AD122" s="288">
        <f>IF(OR('Exp Database'!AC122=Lists!$G$2,'Exp Database'!AC122=Lists!$G$3,'Exp Database'!AC122=0),0,IF($F122=Lists!$G$2,('Exp Database'!AC122/'Exp with units conversion'!$H122)*'Exp with units conversion'!$G122,'Exp Database'!AC122*'Exp with units conversion'!$G122))</f>
        <v>0</v>
      </c>
      <c r="AE122" s="288">
        <f>IF(OR('Exp Database'!AD122=Lists!$G$2,'Exp Database'!AD122=Lists!$G$3,'Exp Database'!AD122=0),0,IF($F122=Lists!$G$2,('Exp Database'!AD122/'Exp with units conversion'!$H122)*'Exp with units conversion'!$G122,'Exp Database'!AD122*'Exp with units conversion'!$G122))</f>
        <v>0</v>
      </c>
      <c r="AG122">
        <f t="shared" si="6"/>
        <v>1</v>
      </c>
      <c r="AH122" s="288">
        <f t="shared" si="7"/>
        <v>1</v>
      </c>
      <c r="AI122" s="288">
        <f t="shared" si="8"/>
        <v>1</v>
      </c>
      <c r="AJ122" s="288">
        <f t="shared" si="9"/>
        <v>1</v>
      </c>
    </row>
    <row r="123" spans="2:36" ht="15.75" thickBot="1">
      <c r="B123" t="str">
        <f t="shared" si="5"/>
        <v>Georgia2016</v>
      </c>
      <c r="C123" s="229" t="str">
        <f>'Exp Database'!C123</f>
        <v>Georgia</v>
      </c>
      <c r="D123" s="229">
        <f>'Exp Database'!D123</f>
        <v>2016</v>
      </c>
      <c r="E123" s="229" t="str">
        <f>'Exp Database'!E123</f>
        <v>Calendar Year</v>
      </c>
      <c r="F123" s="229" t="str">
        <f>'Exp Database'!F123</f>
        <v>Local Currency</v>
      </c>
      <c r="G123" s="229">
        <f>IF('Exp Database'!G123="Units ( x 1)",1,IF('Exp Database'!G123="Thousands (x 1,000)",1000,IF('Exp Database'!G123="Millions (x 1,000,000)",1000000,)))</f>
        <v>1</v>
      </c>
      <c r="H123" s="230">
        <f>IF('Exp Database'!H123&gt;0,'Exp Database'!H123,'Exp Database'!J123)</f>
        <v>2.3666999999999998</v>
      </c>
      <c r="I123" s="230">
        <f>'Exp Database'!H123</f>
        <v>2.3666999999999998</v>
      </c>
      <c r="J123" s="229">
        <f>'Exp Database'!I123</f>
        <v>0</v>
      </c>
      <c r="K123" s="230">
        <f>'Exp Database'!J123</f>
        <v>2.2693416666666701</v>
      </c>
      <c r="L123" s="302">
        <f>'Exp Database'!K123</f>
        <v>0</v>
      </c>
      <c r="M123" s="288">
        <f>'Exp Database'!L123</f>
        <v>0</v>
      </c>
      <c r="N123" s="288">
        <f>IF(OR('Exp Database'!M123=Lists!$G$2,'Exp Database'!M123=Lists!$G$3,'Exp Database'!M123=0),0,IF($F123=Lists!$G$2,('Exp Database'!M123/'Exp with units conversion'!$H123)*'Exp with units conversion'!$G123,'Exp Database'!M123*'Exp with units conversion'!$G123))</f>
        <v>0</v>
      </c>
      <c r="O123" s="288">
        <f>IF(OR('Exp Database'!N123=Lists!$G$2,'Exp Database'!N123=Lists!$G$3,'Exp Database'!N123=0),0,IF($F123=Lists!$G$2,('Exp Database'!N123/'Exp with units conversion'!$H123)*'Exp with units conversion'!$G123,'Exp Database'!N123*'Exp with units conversion'!$G123))</f>
        <v>0</v>
      </c>
      <c r="P123" s="288">
        <f>IF(OR('Exp Database'!O123=Lists!$G$2,'Exp Database'!O123=Lists!$G$3,'Exp Database'!O123=0),0,IF($F123=Lists!$G$2,('Exp Database'!O123/'Exp with units conversion'!$H123)*'Exp with units conversion'!$G123,'Exp Database'!O123*'Exp with units conversion'!$G123))</f>
        <v>0</v>
      </c>
      <c r="Q123" s="288">
        <f>IF(OR('Exp Database'!P123=Lists!$G$2,'Exp Database'!P123=Lists!$G$3,'Exp Database'!P123=0),0,IF($F123=Lists!$G$2,('Exp Database'!P123/'Exp with units conversion'!$H123)*'Exp with units conversion'!$G123,'Exp Database'!P123*'Exp with units conversion'!$G123))</f>
        <v>0</v>
      </c>
      <c r="R123" s="288">
        <f>IF(OR('Exp Database'!Q123=Lists!$G$2,'Exp Database'!Q123=Lists!$G$3,'Exp Database'!Q123=0),0,IF($F123=Lists!$G$2,('Exp Database'!Q123/'Exp with units conversion'!$H123)*'Exp with units conversion'!$G123,'Exp Database'!Q123*'Exp with units conversion'!$G123))</f>
        <v>0</v>
      </c>
      <c r="S123" s="288">
        <f>IF(OR('Exp Database'!R123=Lists!$G$2,'Exp Database'!R123=Lists!$G$3,'Exp Database'!R123=0),0,IF($F123=Lists!$G$2,('Exp Database'!R123/'Exp with units conversion'!$H123)*'Exp with units conversion'!$G123,'Exp Database'!R123*'Exp with units conversion'!$G123))</f>
        <v>0</v>
      </c>
      <c r="T123" s="288">
        <f>IF(OR('Exp Database'!S123=Lists!$G$2,'Exp Database'!S123=Lists!$G$3,'Exp Database'!S123=0),0,IF($F123=Lists!$G$2,('Exp Database'!S123/'Exp with units conversion'!$H123)*'Exp with units conversion'!$G123,'Exp Database'!S123*'Exp with units conversion'!$G123))</f>
        <v>0</v>
      </c>
      <c r="U123" s="288">
        <f>IF(OR('Exp Database'!T123=Lists!$G$2,'Exp Database'!T123=Lists!$G$3,'Exp Database'!T123=0),0,IF($F123=Lists!$G$2,('Exp Database'!T123/'Exp with units conversion'!$H123)*'Exp with units conversion'!$G123,'Exp Database'!T123*'Exp with units conversion'!$G123))</f>
        <v>0</v>
      </c>
      <c r="V123" s="288">
        <f>IF(OR('Exp Database'!U123=Lists!$G$2,'Exp Database'!U123=Lists!$G$3,'Exp Database'!U123=0),0,IF($F123=Lists!$G$2,('Exp Database'!U123/'Exp with units conversion'!$H123)*'Exp with units conversion'!$G123,'Exp Database'!U123*'Exp with units conversion'!$G123))</f>
        <v>0</v>
      </c>
      <c r="W123" s="288">
        <f>IF(OR('Exp Database'!V123=Lists!$G$2,'Exp Database'!V123=Lists!$G$3,'Exp Database'!V123=0),0,IF($F123=Lists!$G$2,('Exp Database'!V123/'Exp with units conversion'!$H123)*'Exp with units conversion'!$G123,'Exp Database'!V123*'Exp with units conversion'!$G123))</f>
        <v>0</v>
      </c>
      <c r="X123" s="288">
        <f>IF(OR('Exp Database'!W123=Lists!$G$2,'Exp Database'!W123=Lists!$G$3,'Exp Database'!W123=0),0,IF($F123=Lists!$G$2,('Exp Database'!W123/'Exp with units conversion'!$H123)*'Exp with units conversion'!$G123,'Exp Database'!W123*'Exp with units conversion'!$G123))</f>
        <v>0</v>
      </c>
      <c r="Y123" s="288">
        <f>IF(OR('Exp Database'!X123=Lists!$G$2,'Exp Database'!X123=Lists!$G$3,'Exp Database'!X123=0),0,IF($F123=Lists!$G$2,('Exp Database'!X123/'Exp with units conversion'!$H123)*'Exp with units conversion'!$G123,'Exp Database'!X123*'Exp with units conversion'!$G123))</f>
        <v>0</v>
      </c>
      <c r="Z123" s="288">
        <f>IF(OR('Exp Database'!Y123=Lists!$G$2,'Exp Database'!Y123=Lists!$G$3,'Exp Database'!Y123=0),0,IF($F123=Lists!$G$2,('Exp Database'!Y123/'Exp with units conversion'!$H123)*'Exp with units conversion'!$G123,'Exp Database'!Y123*'Exp with units conversion'!$G123))</f>
        <v>0</v>
      </c>
      <c r="AA123" s="288">
        <f>IF(OR('Exp Database'!Z123=Lists!$G$2,'Exp Database'!Z123=Lists!$G$3,'Exp Database'!Z123=0),0,IF($F123=Lists!$G$2,('Exp Database'!Z123/'Exp with units conversion'!$H123)*'Exp with units conversion'!$G123,'Exp Database'!Z123*'Exp with units conversion'!$G123))</f>
        <v>0</v>
      </c>
      <c r="AB123" s="288">
        <f>IF(OR('Exp Database'!AA123=Lists!$G$2,'Exp Database'!AA123=Lists!$G$3,'Exp Database'!AA123=0),0,IF($F123=Lists!$G$2,('Exp Database'!AA123/'Exp with units conversion'!$H123)*'Exp with units conversion'!$G123,'Exp Database'!AA123*'Exp with units conversion'!$G123))</f>
        <v>0</v>
      </c>
      <c r="AC123" s="288">
        <f>IF(OR('Exp Database'!AB123=Lists!$G$2,'Exp Database'!AB123=Lists!$G$3,'Exp Database'!AB123=0),0,IF($F123=Lists!$G$2,('Exp Database'!AB123/'Exp with units conversion'!$H123)*'Exp with units conversion'!$G123,'Exp Database'!AB123*'Exp with units conversion'!$G123))</f>
        <v>0</v>
      </c>
      <c r="AD123" s="288">
        <f>IF(OR('Exp Database'!AC123=Lists!$G$2,'Exp Database'!AC123=Lists!$G$3,'Exp Database'!AC123=0),0,IF($F123=Lists!$G$2,('Exp Database'!AC123/'Exp with units conversion'!$H123)*'Exp with units conversion'!$G123,'Exp Database'!AC123*'Exp with units conversion'!$G123))</f>
        <v>0</v>
      </c>
      <c r="AE123" s="288">
        <f>IF(OR('Exp Database'!AD123=Lists!$G$2,'Exp Database'!AD123=Lists!$G$3,'Exp Database'!AD123=0),0,IF($F123=Lists!$G$2,('Exp Database'!AD123/'Exp with units conversion'!$H123)*'Exp with units conversion'!$G123,'Exp Database'!AD123*'Exp with units conversion'!$G123))</f>
        <v>0</v>
      </c>
      <c r="AG123">
        <f t="shared" si="6"/>
        <v>1</v>
      </c>
      <c r="AH123" s="288">
        <f t="shared" si="7"/>
        <v>1</v>
      </c>
      <c r="AI123" s="288">
        <f t="shared" si="8"/>
        <v>1</v>
      </c>
      <c r="AJ123" s="288">
        <f t="shared" si="9"/>
        <v>1</v>
      </c>
    </row>
    <row r="124" spans="2:36" ht="15.75" thickBot="1">
      <c r="B124" t="str">
        <f t="shared" si="5"/>
        <v>Georgia2016</v>
      </c>
      <c r="C124" s="229" t="str">
        <f>'Exp Database'!C124</f>
        <v>Georgia</v>
      </c>
      <c r="D124" s="229">
        <f>'Exp Database'!D124</f>
        <v>2016</v>
      </c>
      <c r="E124" s="229" t="str">
        <f>'Exp Database'!E124</f>
        <v>Calendar Year</v>
      </c>
      <c r="F124" s="229" t="str">
        <f>'Exp Database'!F124</f>
        <v>Local Currency</v>
      </c>
      <c r="G124" s="229">
        <f>IF('Exp Database'!G124="Units ( x 1)",1,IF('Exp Database'!G124="Thousands (x 1,000)",1000,IF('Exp Database'!G124="Millions (x 1,000,000)",1000000,)))</f>
        <v>1</v>
      </c>
      <c r="H124" s="230">
        <f>IF('Exp Database'!H124&gt;0,'Exp Database'!H124,'Exp Database'!J124)</f>
        <v>2.3666999999999998</v>
      </c>
      <c r="I124" s="230">
        <f>'Exp Database'!H124</f>
        <v>2.3666999999999998</v>
      </c>
      <c r="J124" s="229">
        <f>'Exp Database'!I124</f>
        <v>0</v>
      </c>
      <c r="K124" s="230">
        <f>'Exp Database'!J124</f>
        <v>2.2693416666666701</v>
      </c>
      <c r="L124" s="302">
        <f>'Exp Database'!K124</f>
        <v>0</v>
      </c>
      <c r="M124" s="288">
        <f>'Exp Database'!L124</f>
        <v>0</v>
      </c>
      <c r="N124" s="288">
        <f>IF(OR('Exp Database'!M124=Lists!$G$2,'Exp Database'!M124=Lists!$G$3,'Exp Database'!M124=0),0,IF($F124=Lists!$G$2,('Exp Database'!M124/'Exp with units conversion'!$H124)*'Exp with units conversion'!$G124,'Exp Database'!M124*'Exp with units conversion'!$G124))</f>
        <v>0</v>
      </c>
      <c r="O124" s="288">
        <f>IF(OR('Exp Database'!N124=Lists!$G$2,'Exp Database'!N124=Lists!$G$3,'Exp Database'!N124=0),0,IF($F124=Lists!$G$2,('Exp Database'!N124/'Exp with units conversion'!$H124)*'Exp with units conversion'!$G124,'Exp Database'!N124*'Exp with units conversion'!$G124))</f>
        <v>0</v>
      </c>
      <c r="P124" s="288">
        <f>IF(OR('Exp Database'!O124=Lists!$G$2,'Exp Database'!O124=Lists!$G$3,'Exp Database'!O124=0),0,IF($F124=Lists!$G$2,('Exp Database'!O124/'Exp with units conversion'!$H124)*'Exp with units conversion'!$G124,'Exp Database'!O124*'Exp with units conversion'!$G124))</f>
        <v>0</v>
      </c>
      <c r="Q124" s="288">
        <f>IF(OR('Exp Database'!P124=Lists!$G$2,'Exp Database'!P124=Lists!$G$3,'Exp Database'!P124=0),0,IF($F124=Lists!$G$2,('Exp Database'!P124/'Exp with units conversion'!$H124)*'Exp with units conversion'!$G124,'Exp Database'!P124*'Exp with units conversion'!$G124))</f>
        <v>0</v>
      </c>
      <c r="R124" s="288">
        <f>IF(OR('Exp Database'!Q124=Lists!$G$2,'Exp Database'!Q124=Lists!$G$3,'Exp Database'!Q124=0),0,IF($F124=Lists!$G$2,('Exp Database'!Q124/'Exp with units conversion'!$H124)*'Exp with units conversion'!$G124,'Exp Database'!Q124*'Exp with units conversion'!$G124))</f>
        <v>0</v>
      </c>
      <c r="S124" s="288">
        <f>IF(OR('Exp Database'!R124=Lists!$G$2,'Exp Database'!R124=Lists!$G$3,'Exp Database'!R124=0),0,IF($F124=Lists!$G$2,('Exp Database'!R124/'Exp with units conversion'!$H124)*'Exp with units conversion'!$G124,'Exp Database'!R124*'Exp with units conversion'!$G124))</f>
        <v>0</v>
      </c>
      <c r="T124" s="288">
        <f>IF(OR('Exp Database'!S124=Lists!$G$2,'Exp Database'!S124=Lists!$G$3,'Exp Database'!S124=0),0,IF($F124=Lists!$G$2,('Exp Database'!S124/'Exp with units conversion'!$H124)*'Exp with units conversion'!$G124,'Exp Database'!S124*'Exp with units conversion'!$G124))</f>
        <v>0</v>
      </c>
      <c r="U124" s="288">
        <f>IF(OR('Exp Database'!T124=Lists!$G$2,'Exp Database'!T124=Lists!$G$3,'Exp Database'!T124=0),0,IF($F124=Lists!$G$2,('Exp Database'!T124/'Exp with units conversion'!$H124)*'Exp with units conversion'!$G124,'Exp Database'!T124*'Exp with units conversion'!$G124))</f>
        <v>0</v>
      </c>
      <c r="V124" s="288">
        <f>IF(OR('Exp Database'!U124=Lists!$G$2,'Exp Database'!U124=Lists!$G$3,'Exp Database'!U124=0),0,IF($F124=Lists!$G$2,('Exp Database'!U124/'Exp with units conversion'!$H124)*'Exp with units conversion'!$G124,'Exp Database'!U124*'Exp with units conversion'!$G124))</f>
        <v>0</v>
      </c>
      <c r="W124" s="288">
        <f>IF(OR('Exp Database'!V124=Lists!$G$2,'Exp Database'!V124=Lists!$G$3,'Exp Database'!V124=0),0,IF($F124=Lists!$G$2,('Exp Database'!V124/'Exp with units conversion'!$H124)*'Exp with units conversion'!$G124,'Exp Database'!V124*'Exp with units conversion'!$G124))</f>
        <v>0</v>
      </c>
      <c r="X124" s="288">
        <f>IF(OR('Exp Database'!W124=Lists!$G$2,'Exp Database'!W124=Lists!$G$3,'Exp Database'!W124=0),0,IF($F124=Lists!$G$2,('Exp Database'!W124/'Exp with units conversion'!$H124)*'Exp with units conversion'!$G124,'Exp Database'!W124*'Exp with units conversion'!$G124))</f>
        <v>0</v>
      </c>
      <c r="Y124" s="288">
        <f>IF(OR('Exp Database'!X124=Lists!$G$2,'Exp Database'!X124=Lists!$G$3,'Exp Database'!X124=0),0,IF($F124=Lists!$G$2,('Exp Database'!X124/'Exp with units conversion'!$H124)*'Exp with units conversion'!$G124,'Exp Database'!X124*'Exp with units conversion'!$G124))</f>
        <v>0</v>
      </c>
      <c r="Z124" s="288">
        <f>IF(OR('Exp Database'!Y124=Lists!$G$2,'Exp Database'!Y124=Lists!$G$3,'Exp Database'!Y124=0),0,IF($F124=Lists!$G$2,('Exp Database'!Y124/'Exp with units conversion'!$H124)*'Exp with units conversion'!$G124,'Exp Database'!Y124*'Exp with units conversion'!$G124))</f>
        <v>0</v>
      </c>
      <c r="AA124" s="288">
        <f>IF(OR('Exp Database'!Z124=Lists!$G$2,'Exp Database'!Z124=Lists!$G$3,'Exp Database'!Z124=0),0,IF($F124=Lists!$G$2,('Exp Database'!Z124/'Exp with units conversion'!$H124)*'Exp with units conversion'!$G124,'Exp Database'!Z124*'Exp with units conversion'!$G124))</f>
        <v>0</v>
      </c>
      <c r="AB124" s="288">
        <f>IF(OR('Exp Database'!AA124=Lists!$G$2,'Exp Database'!AA124=Lists!$G$3,'Exp Database'!AA124=0),0,IF($F124=Lists!$G$2,('Exp Database'!AA124/'Exp with units conversion'!$H124)*'Exp with units conversion'!$G124,'Exp Database'!AA124*'Exp with units conversion'!$G124))</f>
        <v>0</v>
      </c>
      <c r="AC124" s="288">
        <f>IF(OR('Exp Database'!AB124=Lists!$G$2,'Exp Database'!AB124=Lists!$G$3,'Exp Database'!AB124=0),0,IF($F124=Lists!$G$2,('Exp Database'!AB124/'Exp with units conversion'!$H124)*'Exp with units conversion'!$G124,'Exp Database'!AB124*'Exp with units conversion'!$G124))</f>
        <v>0</v>
      </c>
      <c r="AD124" s="288">
        <f>IF(OR('Exp Database'!AC124=Lists!$G$2,'Exp Database'!AC124=Lists!$G$3,'Exp Database'!AC124=0),0,IF($F124=Lists!$G$2,('Exp Database'!AC124/'Exp with units conversion'!$H124)*'Exp with units conversion'!$G124,'Exp Database'!AC124*'Exp with units conversion'!$G124))</f>
        <v>0</v>
      </c>
      <c r="AE124" s="288">
        <f>IF(OR('Exp Database'!AD124=Lists!$G$2,'Exp Database'!AD124=Lists!$G$3,'Exp Database'!AD124=0),0,IF($F124=Lists!$G$2,('Exp Database'!AD124/'Exp with units conversion'!$H124)*'Exp with units conversion'!$G124,'Exp Database'!AD124*'Exp with units conversion'!$G124))</f>
        <v>0</v>
      </c>
      <c r="AG124">
        <f t="shared" si="6"/>
        <v>1</v>
      </c>
      <c r="AH124" s="288">
        <f t="shared" si="7"/>
        <v>1</v>
      </c>
      <c r="AI124" s="288">
        <f t="shared" si="8"/>
        <v>1</v>
      </c>
      <c r="AJ124" s="288">
        <f t="shared" si="9"/>
        <v>1</v>
      </c>
    </row>
    <row r="125" spans="2:36" ht="15.75" thickBot="1">
      <c r="B125" t="str">
        <f t="shared" si="5"/>
        <v>Georgia2016</v>
      </c>
      <c r="C125" s="229" t="str">
        <f>'Exp Database'!C125</f>
        <v>Georgia</v>
      </c>
      <c r="D125" s="229">
        <f>'Exp Database'!D125</f>
        <v>2016</v>
      </c>
      <c r="E125" s="229" t="str">
        <f>'Exp Database'!E125</f>
        <v>Calendar Year</v>
      </c>
      <c r="F125" s="229" t="str">
        <f>'Exp Database'!F125</f>
        <v>Local Currency</v>
      </c>
      <c r="G125" s="229">
        <f>IF('Exp Database'!G125="Units ( x 1)",1,IF('Exp Database'!G125="Thousands (x 1,000)",1000,IF('Exp Database'!G125="Millions (x 1,000,000)",1000000,)))</f>
        <v>1</v>
      </c>
      <c r="H125" s="230">
        <f>IF('Exp Database'!H125&gt;0,'Exp Database'!H125,'Exp Database'!J125)</f>
        <v>2.3666999999999998</v>
      </c>
      <c r="I125" s="230">
        <f>'Exp Database'!H125</f>
        <v>2.3666999999999998</v>
      </c>
      <c r="J125" s="229">
        <f>'Exp Database'!I125</f>
        <v>0</v>
      </c>
      <c r="K125" s="230">
        <f>'Exp Database'!J125</f>
        <v>2.2693416666666701</v>
      </c>
      <c r="L125" s="302">
        <f>'Exp Database'!K125</f>
        <v>0</v>
      </c>
      <c r="M125" s="288">
        <f>'Exp Database'!L125</f>
        <v>0</v>
      </c>
      <c r="N125" s="288">
        <f>IF(OR('Exp Database'!M125=Lists!$G$2,'Exp Database'!M125=Lists!$G$3,'Exp Database'!M125=0),0,IF($F125=Lists!$G$2,('Exp Database'!M125/'Exp with units conversion'!$H125)*'Exp with units conversion'!$G125,'Exp Database'!M125*'Exp with units conversion'!$G125))</f>
        <v>0</v>
      </c>
      <c r="O125" s="288">
        <f>IF(OR('Exp Database'!N125=Lists!$G$2,'Exp Database'!N125=Lists!$G$3,'Exp Database'!N125=0),0,IF($F125=Lists!$G$2,('Exp Database'!N125/'Exp with units conversion'!$H125)*'Exp with units conversion'!$G125,'Exp Database'!N125*'Exp with units conversion'!$G125))</f>
        <v>0</v>
      </c>
      <c r="P125" s="288">
        <f>IF(OR('Exp Database'!O125=Lists!$G$2,'Exp Database'!O125=Lists!$G$3,'Exp Database'!O125=0),0,IF($F125=Lists!$G$2,('Exp Database'!O125/'Exp with units conversion'!$H125)*'Exp with units conversion'!$G125,'Exp Database'!O125*'Exp with units conversion'!$G125))</f>
        <v>0</v>
      </c>
      <c r="Q125" s="288">
        <f>IF(OR('Exp Database'!P125=Lists!$G$2,'Exp Database'!P125=Lists!$G$3,'Exp Database'!P125=0),0,IF($F125=Lists!$G$2,('Exp Database'!P125/'Exp with units conversion'!$H125)*'Exp with units conversion'!$G125,'Exp Database'!P125*'Exp with units conversion'!$G125))</f>
        <v>0</v>
      </c>
      <c r="R125" s="288">
        <f>IF(OR('Exp Database'!Q125=Lists!$G$2,'Exp Database'!Q125=Lists!$G$3,'Exp Database'!Q125=0),0,IF($F125=Lists!$G$2,('Exp Database'!Q125/'Exp with units conversion'!$H125)*'Exp with units conversion'!$G125,'Exp Database'!Q125*'Exp with units conversion'!$G125))</f>
        <v>0</v>
      </c>
      <c r="S125" s="288">
        <f>IF(OR('Exp Database'!R125=Lists!$G$2,'Exp Database'!R125=Lists!$G$3,'Exp Database'!R125=0),0,IF($F125=Lists!$G$2,('Exp Database'!R125/'Exp with units conversion'!$H125)*'Exp with units conversion'!$G125,'Exp Database'!R125*'Exp with units conversion'!$G125))</f>
        <v>0</v>
      </c>
      <c r="T125" s="288">
        <f>IF(OR('Exp Database'!S125=Lists!$G$2,'Exp Database'!S125=Lists!$G$3,'Exp Database'!S125=0),0,IF($F125=Lists!$G$2,('Exp Database'!S125/'Exp with units conversion'!$H125)*'Exp with units conversion'!$G125,'Exp Database'!S125*'Exp with units conversion'!$G125))</f>
        <v>0</v>
      </c>
      <c r="U125" s="288">
        <f>IF(OR('Exp Database'!T125=Lists!$G$2,'Exp Database'!T125=Lists!$G$3,'Exp Database'!T125=0),0,IF($F125=Lists!$G$2,('Exp Database'!T125/'Exp with units conversion'!$H125)*'Exp with units conversion'!$G125,'Exp Database'!T125*'Exp with units conversion'!$G125))</f>
        <v>0</v>
      </c>
      <c r="V125" s="288">
        <f>IF(OR('Exp Database'!U125=Lists!$G$2,'Exp Database'!U125=Lists!$G$3,'Exp Database'!U125=0),0,IF($F125=Lists!$G$2,('Exp Database'!U125/'Exp with units conversion'!$H125)*'Exp with units conversion'!$G125,'Exp Database'!U125*'Exp with units conversion'!$G125))</f>
        <v>0</v>
      </c>
      <c r="W125" s="288">
        <f>IF(OR('Exp Database'!V125=Lists!$G$2,'Exp Database'!V125=Lists!$G$3,'Exp Database'!V125=0),0,IF($F125=Lists!$G$2,('Exp Database'!V125/'Exp with units conversion'!$H125)*'Exp with units conversion'!$G125,'Exp Database'!V125*'Exp with units conversion'!$G125))</f>
        <v>0</v>
      </c>
      <c r="X125" s="288">
        <f>IF(OR('Exp Database'!W125=Lists!$G$2,'Exp Database'!W125=Lists!$G$3,'Exp Database'!W125=0),0,IF($F125=Lists!$G$2,('Exp Database'!W125/'Exp with units conversion'!$H125)*'Exp with units conversion'!$G125,'Exp Database'!W125*'Exp with units conversion'!$G125))</f>
        <v>0</v>
      </c>
      <c r="Y125" s="288">
        <f>IF(OR('Exp Database'!X125=Lists!$G$2,'Exp Database'!X125=Lists!$G$3,'Exp Database'!X125=0),0,IF($F125=Lists!$G$2,('Exp Database'!X125/'Exp with units conversion'!$H125)*'Exp with units conversion'!$G125,'Exp Database'!X125*'Exp with units conversion'!$G125))</f>
        <v>0</v>
      </c>
      <c r="Z125" s="288">
        <f>IF(OR('Exp Database'!Y125=Lists!$G$2,'Exp Database'!Y125=Lists!$G$3,'Exp Database'!Y125=0),0,IF($F125=Lists!$G$2,('Exp Database'!Y125/'Exp with units conversion'!$H125)*'Exp with units conversion'!$G125,'Exp Database'!Y125*'Exp with units conversion'!$G125))</f>
        <v>0</v>
      </c>
      <c r="AA125" s="288">
        <f>IF(OR('Exp Database'!Z125=Lists!$G$2,'Exp Database'!Z125=Lists!$G$3,'Exp Database'!Z125=0),0,IF($F125=Lists!$G$2,('Exp Database'!Z125/'Exp with units conversion'!$H125)*'Exp with units conversion'!$G125,'Exp Database'!Z125*'Exp with units conversion'!$G125))</f>
        <v>0</v>
      </c>
      <c r="AB125" s="288">
        <f>IF(OR('Exp Database'!AA125=Lists!$G$2,'Exp Database'!AA125=Lists!$G$3,'Exp Database'!AA125=0),0,IF($F125=Lists!$G$2,('Exp Database'!AA125/'Exp with units conversion'!$H125)*'Exp with units conversion'!$G125,'Exp Database'!AA125*'Exp with units conversion'!$G125))</f>
        <v>0</v>
      </c>
      <c r="AC125" s="288">
        <f>IF(OR('Exp Database'!AB125=Lists!$G$2,'Exp Database'!AB125=Lists!$G$3,'Exp Database'!AB125=0),0,IF($F125=Lists!$G$2,('Exp Database'!AB125/'Exp with units conversion'!$H125)*'Exp with units conversion'!$G125,'Exp Database'!AB125*'Exp with units conversion'!$G125))</f>
        <v>0</v>
      </c>
      <c r="AD125" s="288">
        <f>IF(OR('Exp Database'!AC125=Lists!$G$2,'Exp Database'!AC125=Lists!$G$3,'Exp Database'!AC125=0),0,IF($F125=Lists!$G$2,('Exp Database'!AC125/'Exp with units conversion'!$H125)*'Exp with units conversion'!$G125,'Exp Database'!AC125*'Exp with units conversion'!$G125))</f>
        <v>0</v>
      </c>
      <c r="AE125" s="288">
        <f>IF(OR('Exp Database'!AD125=Lists!$G$2,'Exp Database'!AD125=Lists!$G$3,'Exp Database'!AD125=0),0,IF($F125=Lists!$G$2,('Exp Database'!AD125/'Exp with units conversion'!$H125)*'Exp with units conversion'!$G125,'Exp Database'!AD125*'Exp with units conversion'!$G125))</f>
        <v>0</v>
      </c>
      <c r="AG125">
        <f t="shared" si="6"/>
        <v>1</v>
      </c>
      <c r="AH125" s="288">
        <f t="shared" si="7"/>
        <v>1</v>
      </c>
      <c r="AI125" s="288">
        <f t="shared" si="8"/>
        <v>1</v>
      </c>
      <c r="AJ125" s="288">
        <f t="shared" si="9"/>
        <v>1</v>
      </c>
    </row>
    <row r="126" spans="2:36" ht="15.75" thickBot="1">
      <c r="B126" t="str">
        <f t="shared" si="5"/>
        <v>Georgia2016</v>
      </c>
      <c r="C126" s="229" t="str">
        <f>'Exp Database'!C126</f>
        <v>Georgia</v>
      </c>
      <c r="D126" s="229">
        <f>'Exp Database'!D126</f>
        <v>2016</v>
      </c>
      <c r="E126" s="229" t="str">
        <f>'Exp Database'!E126</f>
        <v>Calendar Year</v>
      </c>
      <c r="F126" s="229" t="str">
        <f>'Exp Database'!F126</f>
        <v>Local Currency</v>
      </c>
      <c r="G126" s="229">
        <f>IF('Exp Database'!G126="Units ( x 1)",1,IF('Exp Database'!G126="Thousands (x 1,000)",1000,IF('Exp Database'!G126="Millions (x 1,000,000)",1000000,)))</f>
        <v>1</v>
      </c>
      <c r="H126" s="230">
        <f>IF('Exp Database'!H126&gt;0,'Exp Database'!H126,'Exp Database'!J126)</f>
        <v>2.3666999999999998</v>
      </c>
      <c r="I126" s="230">
        <f>'Exp Database'!H126</f>
        <v>2.3666999999999998</v>
      </c>
      <c r="J126" s="229">
        <f>'Exp Database'!I126</f>
        <v>0</v>
      </c>
      <c r="K126" s="230">
        <f>'Exp Database'!J126</f>
        <v>2.2693416666666701</v>
      </c>
      <c r="L126" s="302">
        <f>'Exp Database'!K126</f>
        <v>0</v>
      </c>
      <c r="M126" s="288">
        <f>'Exp Database'!L126</f>
        <v>0</v>
      </c>
      <c r="N126" s="288">
        <f>IF(OR('Exp Database'!M126=Lists!$G$2,'Exp Database'!M126=Lists!$G$3,'Exp Database'!M126=0),0,IF($F126=Lists!$G$2,('Exp Database'!M126/'Exp with units conversion'!$H126)*'Exp with units conversion'!$G126,'Exp Database'!M126*'Exp with units conversion'!$G126))</f>
        <v>0</v>
      </c>
      <c r="O126" s="288">
        <f>IF(OR('Exp Database'!N126=Lists!$G$2,'Exp Database'!N126=Lists!$G$3,'Exp Database'!N126=0),0,IF($F126=Lists!$G$2,('Exp Database'!N126/'Exp with units conversion'!$H126)*'Exp with units conversion'!$G126,'Exp Database'!N126*'Exp with units conversion'!$G126))</f>
        <v>0</v>
      </c>
      <c r="P126" s="288">
        <f>IF(OR('Exp Database'!O126=Lists!$G$2,'Exp Database'!O126=Lists!$G$3,'Exp Database'!O126=0),0,IF($F126=Lists!$G$2,('Exp Database'!O126/'Exp with units conversion'!$H126)*'Exp with units conversion'!$G126,'Exp Database'!O126*'Exp with units conversion'!$G126))</f>
        <v>0</v>
      </c>
      <c r="Q126" s="288">
        <f>IF(OR('Exp Database'!P126=Lists!$G$2,'Exp Database'!P126=Lists!$G$3,'Exp Database'!P126=0),0,IF($F126=Lists!$G$2,('Exp Database'!P126/'Exp with units conversion'!$H126)*'Exp with units conversion'!$G126,'Exp Database'!P126*'Exp with units conversion'!$G126))</f>
        <v>0</v>
      </c>
      <c r="R126" s="288">
        <f>IF(OR('Exp Database'!Q126=Lists!$G$2,'Exp Database'!Q126=Lists!$G$3,'Exp Database'!Q126=0),0,IF($F126=Lists!$G$2,('Exp Database'!Q126/'Exp with units conversion'!$H126)*'Exp with units conversion'!$G126,'Exp Database'!Q126*'Exp with units conversion'!$G126))</f>
        <v>0</v>
      </c>
      <c r="S126" s="288">
        <f>IF(OR('Exp Database'!R126=Lists!$G$2,'Exp Database'!R126=Lists!$G$3,'Exp Database'!R126=0),0,IF($F126=Lists!$G$2,('Exp Database'!R126/'Exp with units conversion'!$H126)*'Exp with units conversion'!$G126,'Exp Database'!R126*'Exp with units conversion'!$G126))</f>
        <v>0</v>
      </c>
      <c r="T126" s="288">
        <f>IF(OR('Exp Database'!S126=Lists!$G$2,'Exp Database'!S126=Lists!$G$3,'Exp Database'!S126=0),0,IF($F126=Lists!$G$2,('Exp Database'!S126/'Exp with units conversion'!$H126)*'Exp with units conversion'!$G126,'Exp Database'!S126*'Exp with units conversion'!$G126))</f>
        <v>0</v>
      </c>
      <c r="U126" s="288">
        <f>IF(OR('Exp Database'!T126=Lists!$G$2,'Exp Database'!T126=Lists!$G$3,'Exp Database'!T126=0),0,IF($F126=Lists!$G$2,('Exp Database'!T126/'Exp with units conversion'!$H126)*'Exp with units conversion'!$G126,'Exp Database'!T126*'Exp with units conversion'!$G126))</f>
        <v>0</v>
      </c>
      <c r="V126" s="288">
        <f>IF(OR('Exp Database'!U126=Lists!$G$2,'Exp Database'!U126=Lists!$G$3,'Exp Database'!U126=0),0,IF($F126=Lists!$G$2,('Exp Database'!U126/'Exp with units conversion'!$H126)*'Exp with units conversion'!$G126,'Exp Database'!U126*'Exp with units conversion'!$G126))</f>
        <v>0</v>
      </c>
      <c r="W126" s="288">
        <f>IF(OR('Exp Database'!V126=Lists!$G$2,'Exp Database'!V126=Lists!$G$3,'Exp Database'!V126=0),0,IF($F126=Lists!$G$2,('Exp Database'!V126/'Exp with units conversion'!$H126)*'Exp with units conversion'!$G126,'Exp Database'!V126*'Exp with units conversion'!$G126))</f>
        <v>0</v>
      </c>
      <c r="X126" s="288">
        <f>IF(OR('Exp Database'!W126=Lists!$G$2,'Exp Database'!W126=Lists!$G$3,'Exp Database'!W126=0),0,IF($F126=Lists!$G$2,('Exp Database'!W126/'Exp with units conversion'!$H126)*'Exp with units conversion'!$G126,'Exp Database'!W126*'Exp with units conversion'!$G126))</f>
        <v>0</v>
      </c>
      <c r="Y126" s="288">
        <f>IF(OR('Exp Database'!X126=Lists!$G$2,'Exp Database'!X126=Lists!$G$3,'Exp Database'!X126=0),0,IF($F126=Lists!$G$2,('Exp Database'!X126/'Exp with units conversion'!$H126)*'Exp with units conversion'!$G126,'Exp Database'!X126*'Exp with units conversion'!$G126))</f>
        <v>0</v>
      </c>
      <c r="Z126" s="288">
        <f>IF(OR('Exp Database'!Y126=Lists!$G$2,'Exp Database'!Y126=Lists!$G$3,'Exp Database'!Y126=0),0,IF($F126=Lists!$G$2,('Exp Database'!Y126/'Exp with units conversion'!$H126)*'Exp with units conversion'!$G126,'Exp Database'!Y126*'Exp with units conversion'!$G126))</f>
        <v>0</v>
      </c>
      <c r="AA126" s="288">
        <f>IF(OR('Exp Database'!Z126=Lists!$G$2,'Exp Database'!Z126=Lists!$G$3,'Exp Database'!Z126=0),0,IF($F126=Lists!$G$2,('Exp Database'!Z126/'Exp with units conversion'!$H126)*'Exp with units conversion'!$G126,'Exp Database'!Z126*'Exp with units conversion'!$G126))</f>
        <v>0</v>
      </c>
      <c r="AB126" s="288">
        <f>IF(OR('Exp Database'!AA126=Lists!$G$2,'Exp Database'!AA126=Lists!$G$3,'Exp Database'!AA126=0),0,IF($F126=Lists!$G$2,('Exp Database'!AA126/'Exp with units conversion'!$H126)*'Exp with units conversion'!$G126,'Exp Database'!AA126*'Exp with units conversion'!$G126))</f>
        <v>0</v>
      </c>
      <c r="AC126" s="288">
        <f>IF(OR('Exp Database'!AB126=Lists!$G$2,'Exp Database'!AB126=Lists!$G$3,'Exp Database'!AB126=0),0,IF($F126=Lists!$G$2,('Exp Database'!AB126/'Exp with units conversion'!$H126)*'Exp with units conversion'!$G126,'Exp Database'!AB126*'Exp with units conversion'!$G126))</f>
        <v>0</v>
      </c>
      <c r="AD126" s="288">
        <f>IF(OR('Exp Database'!AC126=Lists!$G$2,'Exp Database'!AC126=Lists!$G$3,'Exp Database'!AC126=0),0,IF($F126=Lists!$G$2,('Exp Database'!AC126/'Exp with units conversion'!$H126)*'Exp with units conversion'!$G126,'Exp Database'!AC126*'Exp with units conversion'!$G126))</f>
        <v>0</v>
      </c>
      <c r="AE126" s="288">
        <f>IF(OR('Exp Database'!AD126=Lists!$G$2,'Exp Database'!AD126=Lists!$G$3,'Exp Database'!AD126=0),0,IF($F126=Lists!$G$2,('Exp Database'!AD126/'Exp with units conversion'!$H126)*'Exp with units conversion'!$G126,'Exp Database'!AD126*'Exp with units conversion'!$G126))</f>
        <v>0</v>
      </c>
      <c r="AG126">
        <f t="shared" si="6"/>
        <v>1</v>
      </c>
      <c r="AH126" s="288">
        <f t="shared" si="7"/>
        <v>1</v>
      </c>
      <c r="AI126" s="288">
        <f t="shared" si="8"/>
        <v>1</v>
      </c>
      <c r="AJ126" s="288">
        <f t="shared" si="9"/>
        <v>1</v>
      </c>
    </row>
    <row r="127" spans="2:36" ht="15.75" thickBot="1">
      <c r="B127" t="str">
        <f t="shared" si="5"/>
        <v>Georgia2016</v>
      </c>
      <c r="C127" s="229" t="str">
        <f>'Exp Database'!C127</f>
        <v>Georgia</v>
      </c>
      <c r="D127" s="229">
        <f>'Exp Database'!D127</f>
        <v>2016</v>
      </c>
      <c r="E127" s="229" t="str">
        <f>'Exp Database'!E127</f>
        <v>Calendar Year</v>
      </c>
      <c r="F127" s="229" t="str">
        <f>'Exp Database'!F127</f>
        <v>Local Currency</v>
      </c>
      <c r="G127" s="229">
        <f>IF('Exp Database'!G127="Units ( x 1)",1,IF('Exp Database'!G127="Thousands (x 1,000)",1000,IF('Exp Database'!G127="Millions (x 1,000,000)",1000000,)))</f>
        <v>1</v>
      </c>
      <c r="H127" s="230">
        <f>IF('Exp Database'!H127&gt;0,'Exp Database'!H127,'Exp Database'!J127)</f>
        <v>2.3666999999999998</v>
      </c>
      <c r="I127" s="230">
        <f>'Exp Database'!H127</f>
        <v>2.3666999999999998</v>
      </c>
      <c r="J127" s="229">
        <f>'Exp Database'!I127</f>
        <v>0</v>
      </c>
      <c r="K127" s="230">
        <f>'Exp Database'!J127</f>
        <v>2.2693416666666701</v>
      </c>
      <c r="L127" s="302">
        <f>'Exp Database'!K127</f>
        <v>0</v>
      </c>
      <c r="M127" s="288">
        <f>'Exp Database'!L127</f>
        <v>0</v>
      </c>
      <c r="N127" s="288">
        <f>IF(OR('Exp Database'!M127=Lists!$G$2,'Exp Database'!M127=Lists!$G$3,'Exp Database'!M127=0),0,IF($F127=Lists!$G$2,('Exp Database'!M127/'Exp with units conversion'!$H127)*'Exp with units conversion'!$G127,'Exp Database'!M127*'Exp with units conversion'!$G127))</f>
        <v>0</v>
      </c>
      <c r="O127" s="288">
        <f>IF(OR('Exp Database'!N127=Lists!$G$2,'Exp Database'!N127=Lists!$G$3,'Exp Database'!N127=0),0,IF($F127=Lists!$G$2,('Exp Database'!N127/'Exp with units conversion'!$H127)*'Exp with units conversion'!$G127,'Exp Database'!N127*'Exp with units conversion'!$G127))</f>
        <v>0</v>
      </c>
      <c r="P127" s="288">
        <f>IF(OR('Exp Database'!O127=Lists!$G$2,'Exp Database'!O127=Lists!$G$3,'Exp Database'!O127=0),0,IF($F127=Lists!$G$2,('Exp Database'!O127/'Exp with units conversion'!$H127)*'Exp with units conversion'!$G127,'Exp Database'!O127*'Exp with units conversion'!$G127))</f>
        <v>0</v>
      </c>
      <c r="Q127" s="288">
        <f>IF(OR('Exp Database'!P127=Lists!$G$2,'Exp Database'!P127=Lists!$G$3,'Exp Database'!P127=0),0,IF($F127=Lists!$G$2,('Exp Database'!P127/'Exp with units conversion'!$H127)*'Exp with units conversion'!$G127,'Exp Database'!P127*'Exp with units conversion'!$G127))</f>
        <v>0</v>
      </c>
      <c r="R127" s="288">
        <f>IF(OR('Exp Database'!Q127=Lists!$G$2,'Exp Database'!Q127=Lists!$G$3,'Exp Database'!Q127=0),0,IF($F127=Lists!$G$2,('Exp Database'!Q127/'Exp with units conversion'!$H127)*'Exp with units conversion'!$G127,'Exp Database'!Q127*'Exp with units conversion'!$G127))</f>
        <v>0</v>
      </c>
      <c r="S127" s="288">
        <f>IF(OR('Exp Database'!R127=Lists!$G$2,'Exp Database'!R127=Lists!$G$3,'Exp Database'!R127=0),0,IF($F127=Lists!$G$2,('Exp Database'!R127/'Exp with units conversion'!$H127)*'Exp with units conversion'!$G127,'Exp Database'!R127*'Exp with units conversion'!$G127))</f>
        <v>0</v>
      </c>
      <c r="T127" s="288">
        <f>IF(OR('Exp Database'!S127=Lists!$G$2,'Exp Database'!S127=Lists!$G$3,'Exp Database'!S127=0),0,IF($F127=Lists!$G$2,('Exp Database'!S127/'Exp with units conversion'!$H127)*'Exp with units conversion'!$G127,'Exp Database'!S127*'Exp with units conversion'!$G127))</f>
        <v>0</v>
      </c>
      <c r="U127" s="288">
        <f>IF(OR('Exp Database'!T127=Lists!$G$2,'Exp Database'!T127=Lists!$G$3,'Exp Database'!T127=0),0,IF($F127=Lists!$G$2,('Exp Database'!T127/'Exp with units conversion'!$H127)*'Exp with units conversion'!$G127,'Exp Database'!T127*'Exp with units conversion'!$G127))</f>
        <v>0</v>
      </c>
      <c r="V127" s="288">
        <f>IF(OR('Exp Database'!U127=Lists!$G$2,'Exp Database'!U127=Lists!$G$3,'Exp Database'!U127=0),0,IF($F127=Lists!$G$2,('Exp Database'!U127/'Exp with units conversion'!$H127)*'Exp with units conversion'!$G127,'Exp Database'!U127*'Exp with units conversion'!$G127))</f>
        <v>0</v>
      </c>
      <c r="W127" s="288">
        <f>IF(OR('Exp Database'!V127=Lists!$G$2,'Exp Database'!V127=Lists!$G$3,'Exp Database'!V127=0),0,IF($F127=Lists!$G$2,('Exp Database'!V127/'Exp with units conversion'!$H127)*'Exp with units conversion'!$G127,'Exp Database'!V127*'Exp with units conversion'!$G127))</f>
        <v>0</v>
      </c>
      <c r="X127" s="288">
        <f>IF(OR('Exp Database'!W127=Lists!$G$2,'Exp Database'!W127=Lists!$G$3,'Exp Database'!W127=0),0,IF($F127=Lists!$G$2,('Exp Database'!W127/'Exp with units conversion'!$H127)*'Exp with units conversion'!$G127,'Exp Database'!W127*'Exp with units conversion'!$G127))</f>
        <v>0</v>
      </c>
      <c r="Y127" s="288">
        <f>IF(OR('Exp Database'!X127=Lists!$G$2,'Exp Database'!X127=Lists!$G$3,'Exp Database'!X127=0),0,IF($F127=Lists!$G$2,('Exp Database'!X127/'Exp with units conversion'!$H127)*'Exp with units conversion'!$G127,'Exp Database'!X127*'Exp with units conversion'!$G127))</f>
        <v>0</v>
      </c>
      <c r="Z127" s="288">
        <f>IF(OR('Exp Database'!Y127=Lists!$G$2,'Exp Database'!Y127=Lists!$G$3,'Exp Database'!Y127=0),0,IF($F127=Lists!$G$2,('Exp Database'!Y127/'Exp with units conversion'!$H127)*'Exp with units conversion'!$G127,'Exp Database'!Y127*'Exp with units conversion'!$G127))</f>
        <v>0</v>
      </c>
      <c r="AA127" s="288">
        <f>IF(OR('Exp Database'!Z127=Lists!$G$2,'Exp Database'!Z127=Lists!$G$3,'Exp Database'!Z127=0),0,IF($F127=Lists!$G$2,('Exp Database'!Z127/'Exp with units conversion'!$H127)*'Exp with units conversion'!$G127,'Exp Database'!Z127*'Exp with units conversion'!$G127))</f>
        <v>0</v>
      </c>
      <c r="AB127" s="288">
        <f>IF(OR('Exp Database'!AA127=Lists!$G$2,'Exp Database'!AA127=Lists!$G$3,'Exp Database'!AA127=0),0,IF($F127=Lists!$G$2,('Exp Database'!AA127/'Exp with units conversion'!$H127)*'Exp with units conversion'!$G127,'Exp Database'!AA127*'Exp with units conversion'!$G127))</f>
        <v>0</v>
      </c>
      <c r="AC127" s="288">
        <f>IF(OR('Exp Database'!AB127=Lists!$G$2,'Exp Database'!AB127=Lists!$G$3,'Exp Database'!AB127=0),0,IF($F127=Lists!$G$2,('Exp Database'!AB127/'Exp with units conversion'!$H127)*'Exp with units conversion'!$G127,'Exp Database'!AB127*'Exp with units conversion'!$G127))</f>
        <v>0</v>
      </c>
      <c r="AD127" s="288">
        <f>IF(OR('Exp Database'!AC127=Lists!$G$2,'Exp Database'!AC127=Lists!$G$3,'Exp Database'!AC127=0),0,IF($F127=Lists!$G$2,('Exp Database'!AC127/'Exp with units conversion'!$H127)*'Exp with units conversion'!$G127,'Exp Database'!AC127*'Exp with units conversion'!$G127))</f>
        <v>0</v>
      </c>
      <c r="AE127" s="288">
        <f>IF(OR('Exp Database'!AD127=Lists!$G$2,'Exp Database'!AD127=Lists!$G$3,'Exp Database'!AD127=0),0,IF($F127=Lists!$G$2,('Exp Database'!AD127/'Exp with units conversion'!$H127)*'Exp with units conversion'!$G127,'Exp Database'!AD127*'Exp with units conversion'!$G127))</f>
        <v>0</v>
      </c>
      <c r="AG127">
        <f t="shared" si="6"/>
        <v>1</v>
      </c>
      <c r="AH127" s="288">
        <f t="shared" si="7"/>
        <v>1</v>
      </c>
      <c r="AI127" s="288">
        <f t="shared" si="8"/>
        <v>1</v>
      </c>
      <c r="AJ127" s="288">
        <f t="shared" si="9"/>
        <v>1</v>
      </c>
    </row>
    <row r="128" spans="2:36" ht="15.75" thickBot="1">
      <c r="B128" t="str">
        <f t="shared" si="5"/>
        <v>Georgia2016</v>
      </c>
      <c r="C128" s="229" t="str">
        <f>'Exp Database'!C128</f>
        <v>Georgia</v>
      </c>
      <c r="D128" s="229">
        <f>'Exp Database'!D128</f>
        <v>2016</v>
      </c>
      <c r="E128" s="229" t="str">
        <f>'Exp Database'!E128</f>
        <v>Calendar Year</v>
      </c>
      <c r="F128" s="229" t="str">
        <f>'Exp Database'!F128</f>
        <v>Local Currency</v>
      </c>
      <c r="G128" s="229">
        <f>IF('Exp Database'!G128="Units ( x 1)",1,IF('Exp Database'!G128="Thousands (x 1,000)",1000,IF('Exp Database'!G128="Millions (x 1,000,000)",1000000,)))</f>
        <v>1</v>
      </c>
      <c r="H128" s="230">
        <f>IF('Exp Database'!H128&gt;0,'Exp Database'!H128,'Exp Database'!J128)</f>
        <v>2.3666999999999998</v>
      </c>
      <c r="I128" s="230">
        <f>'Exp Database'!H128</f>
        <v>2.3666999999999998</v>
      </c>
      <c r="J128" s="229">
        <f>'Exp Database'!I128</f>
        <v>0</v>
      </c>
      <c r="K128" s="230">
        <f>'Exp Database'!J128</f>
        <v>2.2693416666666701</v>
      </c>
      <c r="L128" s="302">
        <f>'Exp Database'!K128</f>
        <v>0</v>
      </c>
      <c r="M128" s="288">
        <f>'Exp Database'!L128</f>
        <v>0</v>
      </c>
      <c r="N128" s="288">
        <f>IF(OR('Exp Database'!M128=Lists!$G$2,'Exp Database'!M128=Lists!$G$3,'Exp Database'!M128=0),0,IF($F128=Lists!$G$2,('Exp Database'!M128/'Exp with units conversion'!$H128)*'Exp with units conversion'!$G128,'Exp Database'!M128*'Exp with units conversion'!$G128))</f>
        <v>0</v>
      </c>
      <c r="O128" s="288">
        <f>IF(OR('Exp Database'!N128=Lists!$G$2,'Exp Database'!N128=Lists!$G$3,'Exp Database'!N128=0),0,IF($F128=Lists!$G$2,('Exp Database'!N128/'Exp with units conversion'!$H128)*'Exp with units conversion'!$G128,'Exp Database'!N128*'Exp with units conversion'!$G128))</f>
        <v>0</v>
      </c>
      <c r="P128" s="288">
        <f>IF(OR('Exp Database'!O128=Lists!$G$2,'Exp Database'!O128=Lists!$G$3,'Exp Database'!O128=0),0,IF($F128=Lists!$G$2,('Exp Database'!O128/'Exp with units conversion'!$H128)*'Exp with units conversion'!$G128,'Exp Database'!O128*'Exp with units conversion'!$G128))</f>
        <v>0</v>
      </c>
      <c r="Q128" s="288">
        <f>IF(OR('Exp Database'!P128=Lists!$G$2,'Exp Database'!P128=Lists!$G$3,'Exp Database'!P128=0),0,IF($F128=Lists!$G$2,('Exp Database'!P128/'Exp with units conversion'!$H128)*'Exp with units conversion'!$G128,'Exp Database'!P128*'Exp with units conversion'!$G128))</f>
        <v>0</v>
      </c>
      <c r="R128" s="288">
        <f>IF(OR('Exp Database'!Q128=Lists!$G$2,'Exp Database'!Q128=Lists!$G$3,'Exp Database'!Q128=0),0,IF($F128=Lists!$G$2,('Exp Database'!Q128/'Exp with units conversion'!$H128)*'Exp with units conversion'!$G128,'Exp Database'!Q128*'Exp with units conversion'!$G128))</f>
        <v>0</v>
      </c>
      <c r="S128" s="288">
        <f>IF(OR('Exp Database'!R128=Lists!$G$2,'Exp Database'!R128=Lists!$G$3,'Exp Database'!R128=0),0,IF($F128=Lists!$G$2,('Exp Database'!R128/'Exp with units conversion'!$H128)*'Exp with units conversion'!$G128,'Exp Database'!R128*'Exp with units conversion'!$G128))</f>
        <v>0</v>
      </c>
      <c r="T128" s="288">
        <f>IF(OR('Exp Database'!S128=Lists!$G$2,'Exp Database'!S128=Lists!$G$3,'Exp Database'!S128=0),0,IF($F128=Lists!$G$2,('Exp Database'!S128/'Exp with units conversion'!$H128)*'Exp with units conversion'!$G128,'Exp Database'!S128*'Exp with units conversion'!$G128))</f>
        <v>0</v>
      </c>
      <c r="U128" s="288">
        <f>IF(OR('Exp Database'!T128=Lists!$G$2,'Exp Database'!T128=Lists!$G$3,'Exp Database'!T128=0),0,IF($F128=Lists!$G$2,('Exp Database'!T128/'Exp with units conversion'!$H128)*'Exp with units conversion'!$G128,'Exp Database'!T128*'Exp with units conversion'!$G128))</f>
        <v>0</v>
      </c>
      <c r="V128" s="288">
        <f>IF(OR('Exp Database'!U128=Lists!$G$2,'Exp Database'!U128=Lists!$G$3,'Exp Database'!U128=0),0,IF($F128=Lists!$G$2,('Exp Database'!U128/'Exp with units conversion'!$H128)*'Exp with units conversion'!$G128,'Exp Database'!U128*'Exp with units conversion'!$G128))</f>
        <v>0</v>
      </c>
      <c r="W128" s="288">
        <f>IF(OR('Exp Database'!V128=Lists!$G$2,'Exp Database'!V128=Lists!$G$3,'Exp Database'!V128=0),0,IF($F128=Lists!$G$2,('Exp Database'!V128/'Exp with units conversion'!$H128)*'Exp with units conversion'!$G128,'Exp Database'!V128*'Exp with units conversion'!$G128))</f>
        <v>0</v>
      </c>
      <c r="X128" s="288">
        <f>IF(OR('Exp Database'!W128=Lists!$G$2,'Exp Database'!W128=Lists!$G$3,'Exp Database'!W128=0),0,IF($F128=Lists!$G$2,('Exp Database'!W128/'Exp with units conversion'!$H128)*'Exp with units conversion'!$G128,'Exp Database'!W128*'Exp with units conversion'!$G128))</f>
        <v>0</v>
      </c>
      <c r="Y128" s="288">
        <f>IF(OR('Exp Database'!X128=Lists!$G$2,'Exp Database'!X128=Lists!$G$3,'Exp Database'!X128=0),0,IF($F128=Lists!$G$2,('Exp Database'!X128/'Exp with units conversion'!$H128)*'Exp with units conversion'!$G128,'Exp Database'!X128*'Exp with units conversion'!$G128))</f>
        <v>0</v>
      </c>
      <c r="Z128" s="288">
        <f>IF(OR('Exp Database'!Y128=Lists!$G$2,'Exp Database'!Y128=Lists!$G$3,'Exp Database'!Y128=0),0,IF($F128=Lists!$G$2,('Exp Database'!Y128/'Exp with units conversion'!$H128)*'Exp with units conversion'!$G128,'Exp Database'!Y128*'Exp with units conversion'!$G128))</f>
        <v>0</v>
      </c>
      <c r="AA128" s="288">
        <f>IF(OR('Exp Database'!Z128=Lists!$G$2,'Exp Database'!Z128=Lists!$G$3,'Exp Database'!Z128=0),0,IF($F128=Lists!$G$2,('Exp Database'!Z128/'Exp with units conversion'!$H128)*'Exp with units conversion'!$G128,'Exp Database'!Z128*'Exp with units conversion'!$G128))</f>
        <v>0</v>
      </c>
      <c r="AB128" s="288">
        <f>IF(OR('Exp Database'!AA128=Lists!$G$2,'Exp Database'!AA128=Lists!$G$3,'Exp Database'!AA128=0),0,IF($F128=Lists!$G$2,('Exp Database'!AA128/'Exp with units conversion'!$H128)*'Exp with units conversion'!$G128,'Exp Database'!AA128*'Exp with units conversion'!$G128))</f>
        <v>0</v>
      </c>
      <c r="AC128" s="288">
        <f>IF(OR('Exp Database'!AB128=Lists!$G$2,'Exp Database'!AB128=Lists!$G$3,'Exp Database'!AB128=0),0,IF($F128=Lists!$G$2,('Exp Database'!AB128/'Exp with units conversion'!$H128)*'Exp with units conversion'!$G128,'Exp Database'!AB128*'Exp with units conversion'!$G128))</f>
        <v>0</v>
      </c>
      <c r="AD128" s="288">
        <f>IF(OR('Exp Database'!AC128=Lists!$G$2,'Exp Database'!AC128=Lists!$G$3,'Exp Database'!AC128=0),0,IF($F128=Lists!$G$2,('Exp Database'!AC128/'Exp with units conversion'!$H128)*'Exp with units conversion'!$G128,'Exp Database'!AC128*'Exp with units conversion'!$G128))</f>
        <v>0</v>
      </c>
      <c r="AE128" s="288">
        <f>IF(OR('Exp Database'!AD128=Lists!$G$2,'Exp Database'!AD128=Lists!$G$3,'Exp Database'!AD128=0),0,IF($F128=Lists!$G$2,('Exp Database'!AD128/'Exp with units conversion'!$H128)*'Exp with units conversion'!$G128,'Exp Database'!AD128*'Exp with units conversion'!$G128))</f>
        <v>0</v>
      </c>
      <c r="AG128">
        <f t="shared" si="6"/>
        <v>1</v>
      </c>
      <c r="AH128" s="288">
        <f t="shared" si="7"/>
        <v>1</v>
      </c>
      <c r="AI128" s="288">
        <f t="shared" si="8"/>
        <v>1</v>
      </c>
      <c r="AJ128" s="288">
        <f t="shared" si="9"/>
        <v>1</v>
      </c>
    </row>
    <row r="129" spans="2:36" ht="15.75" thickBot="1">
      <c r="B129" t="str">
        <f t="shared" si="5"/>
        <v>Georgia2016</v>
      </c>
      <c r="C129" s="229" t="str">
        <f>'Exp Database'!C129</f>
        <v>Georgia</v>
      </c>
      <c r="D129" s="229">
        <f>'Exp Database'!D129</f>
        <v>2016</v>
      </c>
      <c r="E129" s="229" t="str">
        <f>'Exp Database'!E129</f>
        <v>Calendar Year</v>
      </c>
      <c r="F129" s="229" t="str">
        <f>'Exp Database'!F129</f>
        <v>Local Currency</v>
      </c>
      <c r="G129" s="229">
        <f>IF('Exp Database'!G129="Units ( x 1)",1,IF('Exp Database'!G129="Thousands (x 1,000)",1000,IF('Exp Database'!G129="Millions (x 1,000,000)",1000000,)))</f>
        <v>1</v>
      </c>
      <c r="H129" s="230">
        <f>IF('Exp Database'!H129&gt;0,'Exp Database'!H129,'Exp Database'!J129)</f>
        <v>2.3666999999999998</v>
      </c>
      <c r="I129" s="230">
        <f>'Exp Database'!H129</f>
        <v>2.3666999999999998</v>
      </c>
      <c r="J129" s="229">
        <f>'Exp Database'!I129</f>
        <v>0</v>
      </c>
      <c r="K129" s="230">
        <f>'Exp Database'!J129</f>
        <v>2.2693416666666701</v>
      </c>
      <c r="L129" s="302">
        <f>'Exp Database'!K129</f>
        <v>0</v>
      </c>
      <c r="M129" s="288">
        <f>'Exp Database'!L129</f>
        <v>0</v>
      </c>
      <c r="N129" s="288">
        <f>IF(OR('Exp Database'!M129=Lists!$G$2,'Exp Database'!M129=Lists!$G$3,'Exp Database'!M129=0),0,IF($F129=Lists!$G$2,('Exp Database'!M129/'Exp with units conversion'!$H129)*'Exp with units conversion'!$G129,'Exp Database'!M129*'Exp with units conversion'!$G129))</f>
        <v>0</v>
      </c>
      <c r="O129" s="288">
        <f>IF(OR('Exp Database'!N129=Lists!$G$2,'Exp Database'!N129=Lists!$G$3,'Exp Database'!N129=0),0,IF($F129=Lists!$G$2,('Exp Database'!N129/'Exp with units conversion'!$H129)*'Exp with units conversion'!$G129,'Exp Database'!N129*'Exp with units conversion'!$G129))</f>
        <v>0</v>
      </c>
      <c r="P129" s="288">
        <f>IF(OR('Exp Database'!O129=Lists!$G$2,'Exp Database'!O129=Lists!$G$3,'Exp Database'!O129=0),0,IF($F129=Lists!$G$2,('Exp Database'!O129/'Exp with units conversion'!$H129)*'Exp with units conversion'!$G129,'Exp Database'!O129*'Exp with units conversion'!$G129))</f>
        <v>0</v>
      </c>
      <c r="Q129" s="288">
        <f>IF(OR('Exp Database'!P129=Lists!$G$2,'Exp Database'!P129=Lists!$G$3,'Exp Database'!P129=0),0,IF($F129=Lists!$G$2,('Exp Database'!P129/'Exp with units conversion'!$H129)*'Exp with units conversion'!$G129,'Exp Database'!P129*'Exp with units conversion'!$G129))</f>
        <v>0</v>
      </c>
      <c r="R129" s="288">
        <f>IF(OR('Exp Database'!Q129=Lists!$G$2,'Exp Database'!Q129=Lists!$G$3,'Exp Database'!Q129=0),0,IF($F129=Lists!$G$2,('Exp Database'!Q129/'Exp with units conversion'!$H129)*'Exp with units conversion'!$G129,'Exp Database'!Q129*'Exp with units conversion'!$G129))</f>
        <v>0</v>
      </c>
      <c r="S129" s="288">
        <f>IF(OR('Exp Database'!R129=Lists!$G$2,'Exp Database'!R129=Lists!$G$3,'Exp Database'!R129=0),0,IF($F129=Lists!$G$2,('Exp Database'!R129/'Exp with units conversion'!$H129)*'Exp with units conversion'!$G129,'Exp Database'!R129*'Exp with units conversion'!$G129))</f>
        <v>0</v>
      </c>
      <c r="T129" s="288">
        <f>IF(OR('Exp Database'!S129=Lists!$G$2,'Exp Database'!S129=Lists!$G$3,'Exp Database'!S129=0),0,IF($F129=Lists!$G$2,('Exp Database'!S129/'Exp with units conversion'!$H129)*'Exp with units conversion'!$G129,'Exp Database'!S129*'Exp with units conversion'!$G129))</f>
        <v>0</v>
      </c>
      <c r="U129" s="288">
        <f>IF(OR('Exp Database'!T129=Lists!$G$2,'Exp Database'!T129=Lists!$G$3,'Exp Database'!T129=0),0,IF($F129=Lists!$G$2,('Exp Database'!T129/'Exp with units conversion'!$H129)*'Exp with units conversion'!$G129,'Exp Database'!T129*'Exp with units conversion'!$G129))</f>
        <v>0</v>
      </c>
      <c r="V129" s="288">
        <f>IF(OR('Exp Database'!U129=Lists!$G$2,'Exp Database'!U129=Lists!$G$3,'Exp Database'!U129=0),0,IF($F129=Lists!$G$2,('Exp Database'!U129/'Exp with units conversion'!$H129)*'Exp with units conversion'!$G129,'Exp Database'!U129*'Exp with units conversion'!$G129))</f>
        <v>0</v>
      </c>
      <c r="W129" s="288">
        <f>IF(OR('Exp Database'!V129=Lists!$G$2,'Exp Database'!V129=Lists!$G$3,'Exp Database'!V129=0),0,IF($F129=Lists!$G$2,('Exp Database'!V129/'Exp with units conversion'!$H129)*'Exp with units conversion'!$G129,'Exp Database'!V129*'Exp with units conversion'!$G129))</f>
        <v>0</v>
      </c>
      <c r="X129" s="288">
        <f>IF(OR('Exp Database'!W129=Lists!$G$2,'Exp Database'!W129=Lists!$G$3,'Exp Database'!W129=0),0,IF($F129=Lists!$G$2,('Exp Database'!W129/'Exp with units conversion'!$H129)*'Exp with units conversion'!$G129,'Exp Database'!W129*'Exp with units conversion'!$G129))</f>
        <v>0</v>
      </c>
      <c r="Y129" s="288">
        <f>IF(OR('Exp Database'!X129=Lists!$G$2,'Exp Database'!X129=Lists!$G$3,'Exp Database'!X129=0),0,IF($F129=Lists!$G$2,('Exp Database'!X129/'Exp with units conversion'!$H129)*'Exp with units conversion'!$G129,'Exp Database'!X129*'Exp with units conversion'!$G129))</f>
        <v>0</v>
      </c>
      <c r="Z129" s="288">
        <f>IF(OR('Exp Database'!Y129=Lists!$G$2,'Exp Database'!Y129=Lists!$G$3,'Exp Database'!Y129=0),0,IF($F129=Lists!$G$2,('Exp Database'!Y129/'Exp with units conversion'!$H129)*'Exp with units conversion'!$G129,'Exp Database'!Y129*'Exp with units conversion'!$G129))</f>
        <v>0</v>
      </c>
      <c r="AA129" s="288">
        <f>IF(OR('Exp Database'!Z129=Lists!$G$2,'Exp Database'!Z129=Lists!$G$3,'Exp Database'!Z129=0),0,IF($F129=Lists!$G$2,('Exp Database'!Z129/'Exp with units conversion'!$H129)*'Exp with units conversion'!$G129,'Exp Database'!Z129*'Exp with units conversion'!$G129))</f>
        <v>0</v>
      </c>
      <c r="AB129" s="288">
        <f>IF(OR('Exp Database'!AA129=Lists!$G$2,'Exp Database'!AA129=Lists!$G$3,'Exp Database'!AA129=0),0,IF($F129=Lists!$G$2,('Exp Database'!AA129/'Exp with units conversion'!$H129)*'Exp with units conversion'!$G129,'Exp Database'!AA129*'Exp with units conversion'!$G129))</f>
        <v>0</v>
      </c>
      <c r="AC129" s="288">
        <f>IF(OR('Exp Database'!AB129=Lists!$G$2,'Exp Database'!AB129=Lists!$G$3,'Exp Database'!AB129=0),0,IF($F129=Lists!$G$2,('Exp Database'!AB129/'Exp with units conversion'!$H129)*'Exp with units conversion'!$G129,'Exp Database'!AB129*'Exp with units conversion'!$G129))</f>
        <v>0</v>
      </c>
      <c r="AD129" s="288">
        <f>IF(OR('Exp Database'!AC129=Lists!$G$2,'Exp Database'!AC129=Lists!$G$3,'Exp Database'!AC129=0),0,IF($F129=Lists!$G$2,('Exp Database'!AC129/'Exp with units conversion'!$H129)*'Exp with units conversion'!$G129,'Exp Database'!AC129*'Exp with units conversion'!$G129))</f>
        <v>0</v>
      </c>
      <c r="AE129" s="288">
        <f>IF(OR('Exp Database'!AD129=Lists!$G$2,'Exp Database'!AD129=Lists!$G$3,'Exp Database'!AD129=0),0,IF($F129=Lists!$G$2,('Exp Database'!AD129/'Exp with units conversion'!$H129)*'Exp with units conversion'!$G129,'Exp Database'!AD129*'Exp with units conversion'!$G129))</f>
        <v>0</v>
      </c>
      <c r="AG129">
        <f t="shared" si="6"/>
        <v>1</v>
      </c>
      <c r="AH129" s="288">
        <f t="shared" si="7"/>
        <v>1</v>
      </c>
      <c r="AI129" s="288">
        <f t="shared" si="8"/>
        <v>1</v>
      </c>
      <c r="AJ129" s="288">
        <f t="shared" si="9"/>
        <v>1</v>
      </c>
    </row>
    <row r="130" spans="2:36" ht="15.75" thickBot="1">
      <c r="B130" t="str">
        <f t="shared" si="5"/>
        <v>Georgia2016</v>
      </c>
      <c r="C130" s="229" t="str">
        <f>'Exp Database'!C130</f>
        <v>Georgia</v>
      </c>
      <c r="D130" s="229">
        <f>'Exp Database'!D130</f>
        <v>2016</v>
      </c>
      <c r="E130" s="229" t="str">
        <f>'Exp Database'!E130</f>
        <v>Calendar Year</v>
      </c>
      <c r="F130" s="229" t="str">
        <f>'Exp Database'!F130</f>
        <v>Local Currency</v>
      </c>
      <c r="G130" s="229">
        <f>IF('Exp Database'!G130="Units ( x 1)",1,IF('Exp Database'!G130="Thousands (x 1,000)",1000,IF('Exp Database'!G130="Millions (x 1,000,000)",1000000,)))</f>
        <v>1</v>
      </c>
      <c r="H130" s="230">
        <f>IF('Exp Database'!H130&gt;0,'Exp Database'!H130,'Exp Database'!J130)</f>
        <v>2.3666999999999998</v>
      </c>
      <c r="I130" s="230">
        <f>'Exp Database'!H130</f>
        <v>2.3666999999999998</v>
      </c>
      <c r="J130" s="229">
        <f>'Exp Database'!I130</f>
        <v>0</v>
      </c>
      <c r="K130" s="230">
        <f>'Exp Database'!J130</f>
        <v>2.2693416666666701</v>
      </c>
      <c r="L130" s="302">
        <f>'Exp Database'!K130</f>
        <v>0</v>
      </c>
      <c r="M130" s="288">
        <f>'Exp Database'!L130</f>
        <v>0</v>
      </c>
      <c r="N130" s="288">
        <f>IF(OR('Exp Database'!M130=Lists!$G$2,'Exp Database'!M130=Lists!$G$3,'Exp Database'!M130=0),0,IF($F130=Lists!$G$2,('Exp Database'!M130/'Exp with units conversion'!$H130)*'Exp with units conversion'!$G130,'Exp Database'!M130*'Exp with units conversion'!$G130))</f>
        <v>0</v>
      </c>
      <c r="O130" s="288">
        <f>IF(OR('Exp Database'!N130=Lists!$G$2,'Exp Database'!N130=Lists!$G$3,'Exp Database'!N130=0),0,IF($F130=Lists!$G$2,('Exp Database'!N130/'Exp with units conversion'!$H130)*'Exp with units conversion'!$G130,'Exp Database'!N130*'Exp with units conversion'!$G130))</f>
        <v>0</v>
      </c>
      <c r="P130" s="288">
        <f>IF(OR('Exp Database'!O130=Lists!$G$2,'Exp Database'!O130=Lists!$G$3,'Exp Database'!O130=0),0,IF($F130=Lists!$G$2,('Exp Database'!O130/'Exp with units conversion'!$H130)*'Exp with units conversion'!$G130,'Exp Database'!O130*'Exp with units conversion'!$G130))</f>
        <v>0</v>
      </c>
      <c r="Q130" s="288">
        <f>IF(OR('Exp Database'!P130=Lists!$G$2,'Exp Database'!P130=Lists!$G$3,'Exp Database'!P130=0),0,IF($F130=Lists!$G$2,('Exp Database'!P130/'Exp with units conversion'!$H130)*'Exp with units conversion'!$G130,'Exp Database'!P130*'Exp with units conversion'!$G130))</f>
        <v>0</v>
      </c>
      <c r="R130" s="288">
        <f>IF(OR('Exp Database'!Q130=Lists!$G$2,'Exp Database'!Q130=Lists!$G$3,'Exp Database'!Q130=0),0,IF($F130=Lists!$G$2,('Exp Database'!Q130/'Exp with units conversion'!$H130)*'Exp with units conversion'!$G130,'Exp Database'!Q130*'Exp with units conversion'!$G130))</f>
        <v>0</v>
      </c>
      <c r="S130" s="288">
        <f>IF(OR('Exp Database'!R130=Lists!$G$2,'Exp Database'!R130=Lists!$G$3,'Exp Database'!R130=0),0,IF($F130=Lists!$G$2,('Exp Database'!R130/'Exp with units conversion'!$H130)*'Exp with units conversion'!$G130,'Exp Database'!R130*'Exp with units conversion'!$G130))</f>
        <v>0</v>
      </c>
      <c r="T130" s="288">
        <f>IF(OR('Exp Database'!S130=Lists!$G$2,'Exp Database'!S130=Lists!$G$3,'Exp Database'!S130=0),0,IF($F130=Lists!$G$2,('Exp Database'!S130/'Exp with units conversion'!$H130)*'Exp with units conversion'!$G130,'Exp Database'!S130*'Exp with units conversion'!$G130))</f>
        <v>0</v>
      </c>
      <c r="U130" s="288">
        <f>IF(OR('Exp Database'!T130=Lists!$G$2,'Exp Database'!T130=Lists!$G$3,'Exp Database'!T130=0),0,IF($F130=Lists!$G$2,('Exp Database'!T130/'Exp with units conversion'!$H130)*'Exp with units conversion'!$G130,'Exp Database'!T130*'Exp with units conversion'!$G130))</f>
        <v>0</v>
      </c>
      <c r="V130" s="288">
        <f>IF(OR('Exp Database'!U130=Lists!$G$2,'Exp Database'!U130=Lists!$G$3,'Exp Database'!U130=0),0,IF($F130=Lists!$G$2,('Exp Database'!U130/'Exp with units conversion'!$H130)*'Exp with units conversion'!$G130,'Exp Database'!U130*'Exp with units conversion'!$G130))</f>
        <v>0</v>
      </c>
      <c r="W130" s="288">
        <f>IF(OR('Exp Database'!V130=Lists!$G$2,'Exp Database'!V130=Lists!$G$3,'Exp Database'!V130=0),0,IF($F130=Lists!$G$2,('Exp Database'!V130/'Exp with units conversion'!$H130)*'Exp with units conversion'!$G130,'Exp Database'!V130*'Exp with units conversion'!$G130))</f>
        <v>0</v>
      </c>
      <c r="X130" s="288">
        <f>IF(OR('Exp Database'!W130=Lists!$G$2,'Exp Database'!W130=Lists!$G$3,'Exp Database'!W130=0),0,IF($F130=Lists!$G$2,('Exp Database'!W130/'Exp with units conversion'!$H130)*'Exp with units conversion'!$G130,'Exp Database'!W130*'Exp with units conversion'!$G130))</f>
        <v>0</v>
      </c>
      <c r="Y130" s="288">
        <f>IF(OR('Exp Database'!X130=Lists!$G$2,'Exp Database'!X130=Lists!$G$3,'Exp Database'!X130=0),0,IF($F130=Lists!$G$2,('Exp Database'!X130/'Exp with units conversion'!$H130)*'Exp with units conversion'!$G130,'Exp Database'!X130*'Exp with units conversion'!$G130))</f>
        <v>0</v>
      </c>
      <c r="Z130" s="288">
        <f>IF(OR('Exp Database'!Y130=Lists!$G$2,'Exp Database'!Y130=Lists!$G$3,'Exp Database'!Y130=0),0,IF($F130=Lists!$G$2,('Exp Database'!Y130/'Exp with units conversion'!$H130)*'Exp with units conversion'!$G130,'Exp Database'!Y130*'Exp with units conversion'!$G130))</f>
        <v>0</v>
      </c>
      <c r="AA130" s="288">
        <f>IF(OR('Exp Database'!Z130=Lists!$G$2,'Exp Database'!Z130=Lists!$G$3,'Exp Database'!Z130=0),0,IF($F130=Lists!$G$2,('Exp Database'!Z130/'Exp with units conversion'!$H130)*'Exp with units conversion'!$G130,'Exp Database'!Z130*'Exp with units conversion'!$G130))</f>
        <v>0</v>
      </c>
      <c r="AB130" s="288">
        <f>IF(OR('Exp Database'!AA130=Lists!$G$2,'Exp Database'!AA130=Lists!$G$3,'Exp Database'!AA130=0),0,IF($F130=Lists!$G$2,('Exp Database'!AA130/'Exp with units conversion'!$H130)*'Exp with units conversion'!$G130,'Exp Database'!AA130*'Exp with units conversion'!$G130))</f>
        <v>0</v>
      </c>
      <c r="AC130" s="288">
        <f>IF(OR('Exp Database'!AB130=Lists!$G$2,'Exp Database'!AB130=Lists!$G$3,'Exp Database'!AB130=0),0,IF($F130=Lists!$G$2,('Exp Database'!AB130/'Exp with units conversion'!$H130)*'Exp with units conversion'!$G130,'Exp Database'!AB130*'Exp with units conversion'!$G130))</f>
        <v>0</v>
      </c>
      <c r="AD130" s="288">
        <f>IF(OR('Exp Database'!AC130=Lists!$G$2,'Exp Database'!AC130=Lists!$G$3,'Exp Database'!AC130=0),0,IF($F130=Lists!$G$2,('Exp Database'!AC130/'Exp with units conversion'!$H130)*'Exp with units conversion'!$G130,'Exp Database'!AC130*'Exp with units conversion'!$G130))</f>
        <v>0</v>
      </c>
      <c r="AE130" s="288">
        <f>IF(OR('Exp Database'!AD130=Lists!$G$2,'Exp Database'!AD130=Lists!$G$3,'Exp Database'!AD130=0),0,IF($F130=Lists!$G$2,('Exp Database'!AD130/'Exp with units conversion'!$H130)*'Exp with units conversion'!$G130,'Exp Database'!AD130*'Exp with units conversion'!$G130))</f>
        <v>0</v>
      </c>
      <c r="AG130">
        <f t="shared" si="6"/>
        <v>1</v>
      </c>
      <c r="AH130" s="288">
        <f t="shared" si="7"/>
        <v>1</v>
      </c>
      <c r="AI130" s="288">
        <f t="shared" si="8"/>
        <v>1</v>
      </c>
      <c r="AJ130" s="288">
        <f t="shared" si="9"/>
        <v>1</v>
      </c>
    </row>
    <row r="131" spans="2:36" ht="15.75" thickBot="1">
      <c r="B131" t="str">
        <f t="shared" si="5"/>
        <v>Georgia2016</v>
      </c>
      <c r="C131" s="229" t="str">
        <f>'Exp Database'!C131</f>
        <v>Georgia</v>
      </c>
      <c r="D131" s="229">
        <f>'Exp Database'!D131</f>
        <v>2016</v>
      </c>
      <c r="E131" s="229" t="str">
        <f>'Exp Database'!E131</f>
        <v>Calendar Year</v>
      </c>
      <c r="F131" s="229" t="str">
        <f>'Exp Database'!F131</f>
        <v>Local Currency</v>
      </c>
      <c r="G131" s="229">
        <f>IF('Exp Database'!G131="Units ( x 1)",1,IF('Exp Database'!G131="Thousands (x 1,000)",1000,IF('Exp Database'!G131="Millions (x 1,000,000)",1000000,)))</f>
        <v>1</v>
      </c>
      <c r="H131" s="230">
        <f>IF('Exp Database'!H131&gt;0,'Exp Database'!H131,'Exp Database'!J131)</f>
        <v>2.3666999999999998</v>
      </c>
      <c r="I131" s="230">
        <f>'Exp Database'!H131</f>
        <v>2.3666999999999998</v>
      </c>
      <c r="J131" s="229">
        <f>'Exp Database'!I131</f>
        <v>0</v>
      </c>
      <c r="K131" s="230">
        <f>'Exp Database'!J131</f>
        <v>2.2693416666666701</v>
      </c>
      <c r="L131" s="302">
        <f>'Exp Database'!K131</f>
        <v>0</v>
      </c>
      <c r="M131" s="288">
        <f>'Exp Database'!L131</f>
        <v>0</v>
      </c>
      <c r="N131" s="288">
        <f>IF(OR('Exp Database'!M131=Lists!$G$2,'Exp Database'!M131=Lists!$G$3,'Exp Database'!M131=0),0,IF($F131=Lists!$G$2,('Exp Database'!M131/'Exp with units conversion'!$H131)*'Exp with units conversion'!$G131,'Exp Database'!M131*'Exp with units conversion'!$G131))</f>
        <v>0</v>
      </c>
      <c r="O131" s="288">
        <f>IF(OR('Exp Database'!N131=Lists!$G$2,'Exp Database'!N131=Lists!$G$3,'Exp Database'!N131=0),0,IF($F131=Lists!$G$2,('Exp Database'!N131/'Exp with units conversion'!$H131)*'Exp with units conversion'!$G131,'Exp Database'!N131*'Exp with units conversion'!$G131))</f>
        <v>0</v>
      </c>
      <c r="P131" s="288">
        <f>IF(OR('Exp Database'!O131=Lists!$G$2,'Exp Database'!O131=Lists!$G$3,'Exp Database'!O131=0),0,IF($F131=Lists!$G$2,('Exp Database'!O131/'Exp with units conversion'!$H131)*'Exp with units conversion'!$G131,'Exp Database'!O131*'Exp with units conversion'!$G131))</f>
        <v>0</v>
      </c>
      <c r="Q131" s="288">
        <f>IF(OR('Exp Database'!P131=Lists!$G$2,'Exp Database'!P131=Lists!$G$3,'Exp Database'!P131=0),0,IF($F131=Lists!$G$2,('Exp Database'!P131/'Exp with units conversion'!$H131)*'Exp with units conversion'!$G131,'Exp Database'!P131*'Exp with units conversion'!$G131))</f>
        <v>0</v>
      </c>
      <c r="R131" s="288">
        <f>IF(OR('Exp Database'!Q131=Lists!$G$2,'Exp Database'!Q131=Lists!$G$3,'Exp Database'!Q131=0),0,IF($F131=Lists!$G$2,('Exp Database'!Q131/'Exp with units conversion'!$H131)*'Exp with units conversion'!$G131,'Exp Database'!Q131*'Exp with units conversion'!$G131))</f>
        <v>0</v>
      </c>
      <c r="S131" s="288">
        <f>IF(OR('Exp Database'!R131=Lists!$G$2,'Exp Database'!R131=Lists!$G$3,'Exp Database'!R131=0),0,IF($F131=Lists!$G$2,('Exp Database'!R131/'Exp with units conversion'!$H131)*'Exp with units conversion'!$G131,'Exp Database'!R131*'Exp with units conversion'!$G131))</f>
        <v>0</v>
      </c>
      <c r="T131" s="288">
        <f>IF(OR('Exp Database'!S131=Lists!$G$2,'Exp Database'!S131=Lists!$G$3,'Exp Database'!S131=0),0,IF($F131=Lists!$G$2,('Exp Database'!S131/'Exp with units conversion'!$H131)*'Exp with units conversion'!$G131,'Exp Database'!S131*'Exp with units conversion'!$G131))</f>
        <v>0</v>
      </c>
      <c r="U131" s="288">
        <f>IF(OR('Exp Database'!T131=Lists!$G$2,'Exp Database'!T131=Lists!$G$3,'Exp Database'!T131=0),0,IF($F131=Lists!$G$2,('Exp Database'!T131/'Exp with units conversion'!$H131)*'Exp with units conversion'!$G131,'Exp Database'!T131*'Exp with units conversion'!$G131))</f>
        <v>0</v>
      </c>
      <c r="V131" s="288">
        <f>IF(OR('Exp Database'!U131=Lists!$G$2,'Exp Database'!U131=Lists!$G$3,'Exp Database'!U131=0),0,IF($F131=Lists!$G$2,('Exp Database'!U131/'Exp with units conversion'!$H131)*'Exp with units conversion'!$G131,'Exp Database'!U131*'Exp with units conversion'!$G131))</f>
        <v>0</v>
      </c>
      <c r="W131" s="288">
        <f>IF(OR('Exp Database'!V131=Lists!$G$2,'Exp Database'!V131=Lists!$G$3,'Exp Database'!V131=0),0,IF($F131=Lists!$G$2,('Exp Database'!V131/'Exp with units conversion'!$H131)*'Exp with units conversion'!$G131,'Exp Database'!V131*'Exp with units conversion'!$G131))</f>
        <v>0</v>
      </c>
      <c r="X131" s="288">
        <f>IF(OR('Exp Database'!W131=Lists!$G$2,'Exp Database'!W131=Lists!$G$3,'Exp Database'!W131=0),0,IF($F131=Lists!$G$2,('Exp Database'!W131/'Exp with units conversion'!$H131)*'Exp with units conversion'!$G131,'Exp Database'!W131*'Exp with units conversion'!$G131))</f>
        <v>0</v>
      </c>
      <c r="Y131" s="288">
        <f>IF(OR('Exp Database'!X131=Lists!$G$2,'Exp Database'!X131=Lists!$G$3,'Exp Database'!X131=0),0,IF($F131=Lists!$G$2,('Exp Database'!X131/'Exp with units conversion'!$H131)*'Exp with units conversion'!$G131,'Exp Database'!X131*'Exp with units conversion'!$G131))</f>
        <v>0</v>
      </c>
      <c r="Z131" s="288">
        <f>IF(OR('Exp Database'!Y131=Lists!$G$2,'Exp Database'!Y131=Lists!$G$3,'Exp Database'!Y131=0),0,IF($F131=Lists!$G$2,('Exp Database'!Y131/'Exp with units conversion'!$H131)*'Exp with units conversion'!$G131,'Exp Database'!Y131*'Exp with units conversion'!$G131))</f>
        <v>0</v>
      </c>
      <c r="AA131" s="288">
        <f>IF(OR('Exp Database'!Z131=Lists!$G$2,'Exp Database'!Z131=Lists!$G$3,'Exp Database'!Z131=0),0,IF($F131=Lists!$G$2,('Exp Database'!Z131/'Exp with units conversion'!$H131)*'Exp with units conversion'!$G131,'Exp Database'!Z131*'Exp with units conversion'!$G131))</f>
        <v>0</v>
      </c>
      <c r="AB131" s="288">
        <f>IF(OR('Exp Database'!AA131=Lists!$G$2,'Exp Database'!AA131=Lists!$G$3,'Exp Database'!AA131=0),0,IF($F131=Lists!$G$2,('Exp Database'!AA131/'Exp with units conversion'!$H131)*'Exp with units conversion'!$G131,'Exp Database'!AA131*'Exp with units conversion'!$G131))</f>
        <v>0</v>
      </c>
      <c r="AC131" s="288">
        <f>IF(OR('Exp Database'!AB131=Lists!$G$2,'Exp Database'!AB131=Lists!$G$3,'Exp Database'!AB131=0),0,IF($F131=Lists!$G$2,('Exp Database'!AB131/'Exp with units conversion'!$H131)*'Exp with units conversion'!$G131,'Exp Database'!AB131*'Exp with units conversion'!$G131))</f>
        <v>0</v>
      </c>
      <c r="AD131" s="288">
        <f>IF(OR('Exp Database'!AC131=Lists!$G$2,'Exp Database'!AC131=Lists!$G$3,'Exp Database'!AC131=0),0,IF($F131=Lists!$G$2,('Exp Database'!AC131/'Exp with units conversion'!$H131)*'Exp with units conversion'!$G131,'Exp Database'!AC131*'Exp with units conversion'!$G131))</f>
        <v>0</v>
      </c>
      <c r="AE131" s="288">
        <f>IF(OR('Exp Database'!AD131=Lists!$G$2,'Exp Database'!AD131=Lists!$G$3,'Exp Database'!AD131=0),0,IF($F131=Lists!$G$2,('Exp Database'!AD131/'Exp with units conversion'!$H131)*'Exp with units conversion'!$G131,'Exp Database'!AD131*'Exp with units conversion'!$G131))</f>
        <v>0</v>
      </c>
      <c r="AG131">
        <f t="shared" si="6"/>
        <v>1</v>
      </c>
      <c r="AH131" s="288">
        <f t="shared" si="7"/>
        <v>1</v>
      </c>
      <c r="AI131" s="288">
        <f t="shared" si="8"/>
        <v>1</v>
      </c>
      <c r="AJ131" s="288">
        <f t="shared" si="9"/>
        <v>1</v>
      </c>
    </row>
    <row r="132" spans="2:36" ht="45.75" thickBot="1">
      <c r="B132" t="str">
        <f t="shared" si="5"/>
        <v>Georgia2015</v>
      </c>
      <c r="C132" s="229" t="str">
        <f>'Exp Database'!C132</f>
        <v>Georgia</v>
      </c>
      <c r="D132" s="229">
        <f>'Exp Database'!D132</f>
        <v>2015</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02" t="str">
        <f>'Exp Database'!K132</f>
        <v>Treatment, care and support (sub-total)</v>
      </c>
      <c r="M132" s="288">
        <f>'Exp Database'!L132</f>
        <v>1</v>
      </c>
      <c r="N132" s="288">
        <f>IF(OR('Exp Database'!M132=Lists!$G$2,'Exp Database'!M132=Lists!$G$3,'Exp Database'!M132=0),0,IF($F132=Lists!$G$2,('Exp Database'!M132/'Exp with units conversion'!$H132)*'Exp with units conversion'!$G132,'Exp Database'!M132*'Exp with units conversion'!$G132))</f>
        <v>0</v>
      </c>
      <c r="O132" s="288">
        <f>IF(OR('Exp Database'!N132=Lists!$G$2,'Exp Database'!N132=Lists!$G$3,'Exp Database'!N132=0),0,IF($F132=Lists!$G$2,('Exp Database'!N132/'Exp with units conversion'!$H132)*'Exp with units conversion'!$G132,'Exp Database'!N132*'Exp with units conversion'!$G132))</f>
        <v>0</v>
      </c>
      <c r="P132" s="288">
        <f>IF(OR('Exp Database'!O132=Lists!$G$2,'Exp Database'!O132=Lists!$G$3,'Exp Database'!O132=0),0,IF($F132=Lists!$G$2,('Exp Database'!O132/'Exp with units conversion'!$H132)*'Exp with units conversion'!$G132,'Exp Database'!O132*'Exp with units conversion'!$G132))</f>
        <v>0</v>
      </c>
      <c r="Q132" s="288">
        <f>IF(OR('Exp Database'!P132=Lists!$G$2,'Exp Database'!P132=Lists!$G$3,'Exp Database'!P132=0),0,IF($F132=Lists!$G$2,('Exp Database'!P132/'Exp with units conversion'!$H132)*'Exp with units conversion'!$G132,'Exp Database'!P132*'Exp with units conversion'!$G132))</f>
        <v>0</v>
      </c>
      <c r="R132" s="288">
        <f>IF(OR('Exp Database'!Q132=Lists!$G$2,'Exp Database'!Q132=Lists!$G$3,'Exp Database'!Q132=0),0,IF($F132=Lists!$G$2,('Exp Database'!Q132/'Exp with units conversion'!$H132)*'Exp with units conversion'!$G132,'Exp Database'!Q132*'Exp with units conversion'!$G132))</f>
        <v>0</v>
      </c>
      <c r="S132" s="288">
        <f>IF(OR('Exp Database'!R132=Lists!$G$2,'Exp Database'!R132=Lists!$G$3,'Exp Database'!R132=0),0,IF($F132=Lists!$G$2,('Exp Database'!R132/'Exp with units conversion'!$H132)*'Exp with units conversion'!$G132,'Exp Database'!R132*'Exp with units conversion'!$G132))</f>
        <v>0</v>
      </c>
      <c r="T132" s="288">
        <f>IF(OR('Exp Database'!S132=Lists!$G$2,'Exp Database'!S132=Lists!$G$3,'Exp Database'!S132=0),0,IF($F132=Lists!$G$2,('Exp Database'!S132/'Exp with units conversion'!$H132)*'Exp with units conversion'!$G132,'Exp Database'!S132*'Exp with units conversion'!$G132))</f>
        <v>0</v>
      </c>
      <c r="U132" s="288">
        <f>IF(OR('Exp Database'!T132=Lists!$G$2,'Exp Database'!T132=Lists!$G$3,'Exp Database'!T132=0),0,IF($F132=Lists!$G$2,('Exp Database'!T132/'Exp with units conversion'!$H132)*'Exp with units conversion'!$G132,'Exp Database'!T132*'Exp with units conversion'!$G132))</f>
        <v>0</v>
      </c>
      <c r="V132" s="288">
        <f>IF(OR('Exp Database'!U132=Lists!$G$2,'Exp Database'!U132=Lists!$G$3,'Exp Database'!U132=0),0,IF($F132=Lists!$G$2,('Exp Database'!U132/'Exp with units conversion'!$H132)*'Exp with units conversion'!$G132,'Exp Database'!U132*'Exp with units conversion'!$G132))</f>
        <v>0</v>
      </c>
      <c r="W132" s="288">
        <f>IF(OR('Exp Database'!V132=Lists!$G$2,'Exp Database'!V132=Lists!$G$3,'Exp Database'!V132=0),0,IF($F132=Lists!$G$2,('Exp Database'!V132/'Exp with units conversion'!$H132)*'Exp with units conversion'!$G132,'Exp Database'!V132*'Exp with units conversion'!$G132))</f>
        <v>0</v>
      </c>
      <c r="X132" s="288">
        <f>IF(OR('Exp Database'!W132=Lists!$G$2,'Exp Database'!W132=Lists!$G$3,'Exp Database'!W132=0),0,IF($F132=Lists!$G$2,('Exp Database'!W132/'Exp with units conversion'!$H132)*'Exp with units conversion'!$G132,'Exp Database'!W132*'Exp with units conversion'!$G132))</f>
        <v>0</v>
      </c>
      <c r="Y132" s="288">
        <f>IF(OR('Exp Database'!X132=Lists!$G$2,'Exp Database'!X132=Lists!$G$3,'Exp Database'!X132=0),0,IF($F132=Lists!$G$2,('Exp Database'!X132/'Exp with units conversion'!$H132)*'Exp with units conversion'!$G132,'Exp Database'!X132*'Exp with units conversion'!$G132))</f>
        <v>0</v>
      </c>
      <c r="Z132" s="288">
        <f>IF(OR('Exp Database'!Y132=Lists!$G$2,'Exp Database'!Y132=Lists!$G$3,'Exp Database'!Y132=0),0,IF($F132=Lists!$G$2,('Exp Database'!Y132/'Exp with units conversion'!$H132)*'Exp with units conversion'!$G132,'Exp Database'!Y132*'Exp with units conversion'!$G132))</f>
        <v>0</v>
      </c>
      <c r="AA132" s="288">
        <f>IF(OR('Exp Database'!Z132=Lists!$G$2,'Exp Database'!Z132=Lists!$G$3,'Exp Database'!Z132=0),0,IF($F132=Lists!$G$2,('Exp Database'!Z132/'Exp with units conversion'!$H132)*'Exp with units conversion'!$G132,'Exp Database'!Z132*'Exp with units conversion'!$G132))</f>
        <v>0</v>
      </c>
      <c r="AB132" s="288">
        <f>IF(OR('Exp Database'!AA132=Lists!$G$2,'Exp Database'!AA132=Lists!$G$3,'Exp Database'!AA132=0),0,IF($F132=Lists!$G$2,('Exp Database'!AA132/'Exp with units conversion'!$H132)*'Exp with units conversion'!$G132,'Exp Database'!AA132*'Exp with units conversion'!$G132))</f>
        <v>0</v>
      </c>
      <c r="AC132" s="288">
        <f>IF(OR('Exp Database'!AB132=Lists!$G$2,'Exp Database'!AB132=Lists!$G$3,'Exp Database'!AB132=0),0,IF($F132=Lists!$G$2,('Exp Database'!AB132/'Exp with units conversion'!$H132)*'Exp with units conversion'!$G132,'Exp Database'!AB132*'Exp with units conversion'!$G132))</f>
        <v>0</v>
      </c>
      <c r="AD132" s="288">
        <f>IF(OR('Exp Database'!AC132=Lists!$G$2,'Exp Database'!AC132=Lists!$G$3,'Exp Database'!AC132=0),0,IF($F132=Lists!$G$2,('Exp Database'!AC132/'Exp with units conversion'!$H132)*'Exp with units conversion'!$G132,'Exp Database'!AC132*'Exp with units conversion'!$G132))</f>
        <v>0</v>
      </c>
      <c r="AE132" s="288">
        <f>IF(OR('Exp Database'!AD132=Lists!$G$2,'Exp Database'!AD132=Lists!$G$3,'Exp Database'!AD132=0),0,IF($F132=Lists!$G$2,('Exp Database'!AD132/'Exp with units conversion'!$H132)*'Exp with units conversion'!$G132,'Exp Database'!AD132*'Exp with units conversion'!$G132))</f>
        <v>0</v>
      </c>
      <c r="AG132">
        <f t="shared" si="6"/>
        <v>1</v>
      </c>
      <c r="AH132" s="288">
        <f t="shared" si="7"/>
        <v>1</v>
      </c>
      <c r="AI132" s="288">
        <f t="shared" si="8"/>
        <v>1</v>
      </c>
      <c r="AJ132" s="288">
        <f t="shared" si="9"/>
        <v>1</v>
      </c>
    </row>
    <row r="133" spans="2:36" ht="30.75" thickBot="1">
      <c r="B133" t="str">
        <f t="shared" si="5"/>
        <v>Georgia2015</v>
      </c>
      <c r="C133" s="229" t="str">
        <f>'Exp Database'!C133</f>
        <v>Georgia</v>
      </c>
      <c r="D133" s="229">
        <f>'Exp Database'!D133</f>
        <v>2015</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02" t="str">
        <f>'Exp Database'!K133</f>
        <v>HIV testing and counselling (HTC):</v>
      </c>
      <c r="M133" s="288">
        <f>'Exp Database'!L133</f>
        <v>1.1000000000000001</v>
      </c>
      <c r="N133" s="288">
        <f>IF(OR('Exp Database'!M133=Lists!$G$2,'Exp Database'!M133=Lists!$G$3,'Exp Database'!M133=0),0,IF($F133=Lists!$G$2,('Exp Database'!M133/'Exp with units conversion'!$H133)*'Exp with units conversion'!$G133,'Exp Database'!M133*'Exp with units conversion'!$G133))</f>
        <v>0</v>
      </c>
      <c r="O133" s="288">
        <f>IF(OR('Exp Database'!N133=Lists!$G$2,'Exp Database'!N133=Lists!$G$3,'Exp Database'!N133=0),0,IF($F133=Lists!$G$2,('Exp Database'!N133/'Exp with units conversion'!$H133)*'Exp with units conversion'!$G133,'Exp Database'!N133*'Exp with units conversion'!$G133))</f>
        <v>0</v>
      </c>
      <c r="P133" s="288">
        <f>IF(OR('Exp Database'!O133=Lists!$G$2,'Exp Database'!O133=Lists!$G$3,'Exp Database'!O133=0),0,IF($F133=Lists!$G$2,('Exp Database'!O133/'Exp with units conversion'!$H133)*'Exp with units conversion'!$G133,'Exp Database'!O133*'Exp with units conversion'!$G133))</f>
        <v>0</v>
      </c>
      <c r="Q133" s="288">
        <f>IF(OR('Exp Database'!P133=Lists!$G$2,'Exp Database'!P133=Lists!$G$3,'Exp Database'!P133=0),0,IF($F133=Lists!$G$2,('Exp Database'!P133/'Exp with units conversion'!$H133)*'Exp with units conversion'!$G133,'Exp Database'!P133*'Exp with units conversion'!$G133))</f>
        <v>0</v>
      </c>
      <c r="R133" s="288">
        <f>IF(OR('Exp Database'!Q133=Lists!$G$2,'Exp Database'!Q133=Lists!$G$3,'Exp Database'!Q133=0),0,IF($F133=Lists!$G$2,('Exp Database'!Q133/'Exp with units conversion'!$H133)*'Exp with units conversion'!$G133,'Exp Database'!Q133*'Exp with units conversion'!$G133))</f>
        <v>0</v>
      </c>
      <c r="S133" s="288">
        <f>IF(OR('Exp Database'!R133=Lists!$G$2,'Exp Database'!R133=Lists!$G$3,'Exp Database'!R133=0),0,IF($F133=Lists!$G$2,('Exp Database'!R133/'Exp with units conversion'!$H133)*'Exp with units conversion'!$G133,'Exp Database'!R133*'Exp with units conversion'!$G133))</f>
        <v>0</v>
      </c>
      <c r="T133" s="288">
        <f>IF(OR('Exp Database'!S133=Lists!$G$2,'Exp Database'!S133=Lists!$G$3,'Exp Database'!S133=0),0,IF($F133=Lists!$G$2,('Exp Database'!S133/'Exp with units conversion'!$H133)*'Exp with units conversion'!$G133,'Exp Database'!S133*'Exp with units conversion'!$G133))</f>
        <v>0</v>
      </c>
      <c r="U133" s="288">
        <f>IF(OR('Exp Database'!T133=Lists!$G$2,'Exp Database'!T133=Lists!$G$3,'Exp Database'!T133=0),0,IF($F133=Lists!$G$2,('Exp Database'!T133/'Exp with units conversion'!$H133)*'Exp with units conversion'!$G133,'Exp Database'!T133*'Exp with units conversion'!$G133))</f>
        <v>0</v>
      </c>
      <c r="V133" s="288">
        <f>IF(OR('Exp Database'!U133=Lists!$G$2,'Exp Database'!U133=Lists!$G$3,'Exp Database'!U133=0),0,IF($F133=Lists!$G$2,('Exp Database'!U133/'Exp with units conversion'!$H133)*'Exp with units conversion'!$G133,'Exp Database'!U133*'Exp with units conversion'!$G133))</f>
        <v>0</v>
      </c>
      <c r="W133" s="288">
        <f>IF(OR('Exp Database'!V133=Lists!$G$2,'Exp Database'!V133=Lists!$G$3,'Exp Database'!V133=0),0,IF($F133=Lists!$G$2,('Exp Database'!V133/'Exp with units conversion'!$H133)*'Exp with units conversion'!$G133,'Exp Database'!V133*'Exp with units conversion'!$G133))</f>
        <v>0</v>
      </c>
      <c r="X133" s="288">
        <f>IF(OR('Exp Database'!W133=Lists!$G$2,'Exp Database'!W133=Lists!$G$3,'Exp Database'!W133=0),0,IF($F133=Lists!$G$2,('Exp Database'!W133/'Exp with units conversion'!$H133)*'Exp with units conversion'!$G133,'Exp Database'!W133*'Exp with units conversion'!$G133))</f>
        <v>0</v>
      </c>
      <c r="Y133" s="288">
        <f>IF(OR('Exp Database'!X133=Lists!$G$2,'Exp Database'!X133=Lists!$G$3,'Exp Database'!X133=0),0,IF($F133=Lists!$G$2,('Exp Database'!X133/'Exp with units conversion'!$H133)*'Exp with units conversion'!$G133,'Exp Database'!X133*'Exp with units conversion'!$G133))</f>
        <v>0</v>
      </c>
      <c r="Z133" s="288">
        <f>IF(OR('Exp Database'!Y133=Lists!$G$2,'Exp Database'!Y133=Lists!$G$3,'Exp Database'!Y133=0),0,IF($F133=Lists!$G$2,('Exp Database'!Y133/'Exp with units conversion'!$H133)*'Exp with units conversion'!$G133,'Exp Database'!Y133*'Exp with units conversion'!$G133))</f>
        <v>0</v>
      </c>
      <c r="AA133" s="288">
        <f>IF(OR('Exp Database'!Z133=Lists!$G$2,'Exp Database'!Z133=Lists!$G$3,'Exp Database'!Z133=0),0,IF($F133=Lists!$G$2,('Exp Database'!Z133/'Exp with units conversion'!$H133)*'Exp with units conversion'!$G133,'Exp Database'!Z133*'Exp with units conversion'!$G133))</f>
        <v>0</v>
      </c>
      <c r="AB133" s="288">
        <f>IF(OR('Exp Database'!AA133=Lists!$G$2,'Exp Database'!AA133=Lists!$G$3,'Exp Database'!AA133=0),0,IF($F133=Lists!$G$2,('Exp Database'!AA133/'Exp with units conversion'!$H133)*'Exp with units conversion'!$G133,'Exp Database'!AA133*'Exp with units conversion'!$G133))</f>
        <v>0</v>
      </c>
      <c r="AC133" s="288">
        <f>IF(OR('Exp Database'!AB133=Lists!$G$2,'Exp Database'!AB133=Lists!$G$3,'Exp Database'!AB133=0),0,IF($F133=Lists!$G$2,('Exp Database'!AB133/'Exp with units conversion'!$H133)*'Exp with units conversion'!$G133,'Exp Database'!AB133*'Exp with units conversion'!$G133))</f>
        <v>0</v>
      </c>
      <c r="AD133" s="288">
        <f>IF(OR('Exp Database'!AC133=Lists!$G$2,'Exp Database'!AC133=Lists!$G$3,'Exp Database'!AC133=0),0,IF($F133=Lists!$G$2,('Exp Database'!AC133/'Exp with units conversion'!$H133)*'Exp with units conversion'!$G133,'Exp Database'!AC133*'Exp with units conversion'!$G133))</f>
        <v>0</v>
      </c>
      <c r="AE133" s="288">
        <f>IF(OR('Exp Database'!AD133=Lists!$G$2,'Exp Database'!AD133=Lists!$G$3,'Exp Database'!AD133=0),0,IF($F133=Lists!$G$2,('Exp Database'!AD133/'Exp with units conversion'!$H133)*'Exp with units conversion'!$G133,'Exp Database'!AD133*'Exp with units conversion'!$G133))</f>
        <v>0</v>
      </c>
      <c r="AG133">
        <f t="shared" si="6"/>
        <v>1</v>
      </c>
      <c r="AH133" s="288">
        <f t="shared" si="7"/>
        <v>1</v>
      </c>
      <c r="AI133" s="288">
        <f t="shared" si="8"/>
        <v>1</v>
      </c>
      <c r="AJ133" s="288">
        <f t="shared" si="9"/>
        <v>1</v>
      </c>
    </row>
    <row r="134" spans="2:36" ht="30.75" thickBot="1">
      <c r="B134" t="str">
        <f t="shared" si="5"/>
        <v>Georgia2015</v>
      </c>
      <c r="C134" s="229" t="str">
        <f>'Exp Database'!C134</f>
        <v>Georgia</v>
      </c>
      <c r="D134" s="229">
        <f>'Exp Database'!D134</f>
        <v>2015</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02" t="str">
        <f>'Exp Database'!K134</f>
        <v>HIV tests (commodities)</v>
      </c>
      <c r="M134" s="288" t="str">
        <f>'Exp Database'!L134</f>
        <v>1.1.1</v>
      </c>
      <c r="N134" s="288">
        <f>IF(OR('Exp Database'!M134=Lists!$G$2,'Exp Database'!M134=Lists!$G$3,'Exp Database'!M134=0),0,IF($F134=Lists!$G$2,('Exp Database'!M134/'Exp with units conversion'!$H134)*'Exp with units conversion'!$G134,'Exp Database'!M134*'Exp with units conversion'!$G134))</f>
        <v>0</v>
      </c>
      <c r="O134" s="288">
        <f>IF(OR('Exp Database'!N134=Lists!$G$2,'Exp Database'!N134=Lists!$G$3,'Exp Database'!N134=0),0,IF($F134=Lists!$G$2,('Exp Database'!N134/'Exp with units conversion'!$H134)*'Exp with units conversion'!$G134,'Exp Database'!N134*'Exp with units conversion'!$G134))</f>
        <v>0</v>
      </c>
      <c r="P134" s="288">
        <f>IF(OR('Exp Database'!O134=Lists!$G$2,'Exp Database'!O134=Lists!$G$3,'Exp Database'!O134=0),0,IF($F134=Lists!$G$2,('Exp Database'!O134/'Exp with units conversion'!$H134)*'Exp with units conversion'!$G134,'Exp Database'!O134*'Exp with units conversion'!$G134))</f>
        <v>0</v>
      </c>
      <c r="Q134" s="288">
        <f>IF(OR('Exp Database'!P134=Lists!$G$2,'Exp Database'!P134=Lists!$G$3,'Exp Database'!P134=0),0,IF($F134=Lists!$G$2,('Exp Database'!P134/'Exp with units conversion'!$H134)*'Exp with units conversion'!$G134,'Exp Database'!P134*'Exp with units conversion'!$G134))</f>
        <v>0</v>
      </c>
      <c r="R134" s="288">
        <f>IF(OR('Exp Database'!Q134=Lists!$G$2,'Exp Database'!Q134=Lists!$G$3,'Exp Database'!Q134=0),0,IF($F134=Lists!$G$2,('Exp Database'!Q134/'Exp with units conversion'!$H134)*'Exp with units conversion'!$G134,'Exp Database'!Q134*'Exp with units conversion'!$G134))</f>
        <v>0</v>
      </c>
      <c r="S134" s="288">
        <f>IF(OR('Exp Database'!R134=Lists!$G$2,'Exp Database'!R134=Lists!$G$3,'Exp Database'!R134=0),0,IF($F134=Lists!$G$2,('Exp Database'!R134/'Exp with units conversion'!$H134)*'Exp with units conversion'!$G134,'Exp Database'!R134*'Exp with units conversion'!$G134))</f>
        <v>0</v>
      </c>
      <c r="T134" s="288">
        <f>IF(OR('Exp Database'!S134=Lists!$G$2,'Exp Database'!S134=Lists!$G$3,'Exp Database'!S134=0),0,IF($F134=Lists!$G$2,('Exp Database'!S134/'Exp with units conversion'!$H134)*'Exp with units conversion'!$G134,'Exp Database'!S134*'Exp with units conversion'!$G134))</f>
        <v>0</v>
      </c>
      <c r="U134" s="288">
        <f>IF(OR('Exp Database'!T134=Lists!$G$2,'Exp Database'!T134=Lists!$G$3,'Exp Database'!T134=0),0,IF($F134=Lists!$G$2,('Exp Database'!T134/'Exp with units conversion'!$H134)*'Exp with units conversion'!$G134,'Exp Database'!T134*'Exp with units conversion'!$G134))</f>
        <v>0</v>
      </c>
      <c r="V134" s="288">
        <f>IF(OR('Exp Database'!U134=Lists!$G$2,'Exp Database'!U134=Lists!$G$3,'Exp Database'!U134=0),0,IF($F134=Lists!$G$2,('Exp Database'!U134/'Exp with units conversion'!$H134)*'Exp with units conversion'!$G134,'Exp Database'!U134*'Exp with units conversion'!$G134))</f>
        <v>0</v>
      </c>
      <c r="W134" s="288">
        <f>IF(OR('Exp Database'!V134=Lists!$G$2,'Exp Database'!V134=Lists!$G$3,'Exp Database'!V134=0),0,IF($F134=Lists!$G$2,('Exp Database'!V134/'Exp with units conversion'!$H134)*'Exp with units conversion'!$G134,'Exp Database'!V134*'Exp with units conversion'!$G134))</f>
        <v>0</v>
      </c>
      <c r="X134" s="288">
        <f>IF(OR('Exp Database'!W134=Lists!$G$2,'Exp Database'!W134=Lists!$G$3,'Exp Database'!W134=0),0,IF($F134=Lists!$G$2,('Exp Database'!W134/'Exp with units conversion'!$H134)*'Exp with units conversion'!$G134,'Exp Database'!W134*'Exp with units conversion'!$G134))</f>
        <v>0</v>
      </c>
      <c r="Y134" s="288">
        <f>IF(OR('Exp Database'!X134=Lists!$G$2,'Exp Database'!X134=Lists!$G$3,'Exp Database'!X134=0),0,IF($F134=Lists!$G$2,('Exp Database'!X134/'Exp with units conversion'!$H134)*'Exp with units conversion'!$G134,'Exp Database'!X134*'Exp with units conversion'!$G134))</f>
        <v>0</v>
      </c>
      <c r="Z134" s="288">
        <f>IF(OR('Exp Database'!Y134=Lists!$G$2,'Exp Database'!Y134=Lists!$G$3,'Exp Database'!Y134=0),0,IF($F134=Lists!$G$2,('Exp Database'!Y134/'Exp with units conversion'!$H134)*'Exp with units conversion'!$G134,'Exp Database'!Y134*'Exp with units conversion'!$G134))</f>
        <v>0</v>
      </c>
      <c r="AA134" s="288">
        <f>IF(OR('Exp Database'!Z134=Lists!$G$2,'Exp Database'!Z134=Lists!$G$3,'Exp Database'!Z134=0),0,IF($F134=Lists!$G$2,('Exp Database'!Z134/'Exp with units conversion'!$H134)*'Exp with units conversion'!$G134,'Exp Database'!Z134*'Exp with units conversion'!$G134))</f>
        <v>0</v>
      </c>
      <c r="AB134" s="288">
        <f>IF(OR('Exp Database'!AA134=Lists!$G$2,'Exp Database'!AA134=Lists!$G$3,'Exp Database'!AA134=0),0,IF($F134=Lists!$G$2,('Exp Database'!AA134/'Exp with units conversion'!$H134)*'Exp with units conversion'!$G134,'Exp Database'!AA134*'Exp with units conversion'!$G134))</f>
        <v>0</v>
      </c>
      <c r="AC134" s="288">
        <f>IF(OR('Exp Database'!AB134=Lists!$G$2,'Exp Database'!AB134=Lists!$G$3,'Exp Database'!AB134=0),0,IF($F134=Lists!$G$2,('Exp Database'!AB134/'Exp with units conversion'!$H134)*'Exp with units conversion'!$G134,'Exp Database'!AB134*'Exp with units conversion'!$G134))</f>
        <v>0</v>
      </c>
      <c r="AD134" s="288">
        <f>IF(OR('Exp Database'!AC134=Lists!$G$2,'Exp Database'!AC134=Lists!$G$3,'Exp Database'!AC134=0),0,IF($F134=Lists!$G$2,('Exp Database'!AC134/'Exp with units conversion'!$H134)*'Exp with units conversion'!$G134,'Exp Database'!AC134*'Exp with units conversion'!$G134))</f>
        <v>0</v>
      </c>
      <c r="AE134" s="288">
        <f>IF(OR('Exp Database'!AD134=Lists!$G$2,'Exp Database'!AD134=Lists!$G$3,'Exp Database'!AD134=0),0,IF($F134=Lists!$G$2,('Exp Database'!AD134/'Exp with units conversion'!$H134)*'Exp with units conversion'!$G134,'Exp Database'!AD134*'Exp with units conversion'!$G134))</f>
        <v>0</v>
      </c>
      <c r="AG134">
        <f t="shared" si="6"/>
        <v>1</v>
      </c>
      <c r="AH134" s="288">
        <f t="shared" si="7"/>
        <v>1</v>
      </c>
      <c r="AI134" s="288">
        <f t="shared" si="8"/>
        <v>1</v>
      </c>
      <c r="AJ134" s="288">
        <f t="shared" si="9"/>
        <v>1</v>
      </c>
    </row>
    <row r="135" spans="2:36" ht="30.75" thickBot="1">
      <c r="B135" t="str">
        <f t="shared" ref="B135:B198" si="10">C135&amp;D135</f>
        <v>Georgia2015</v>
      </c>
      <c r="C135" s="229" t="str">
        <f>'Exp Database'!C135</f>
        <v>Georgia</v>
      </c>
      <c r="D135" s="229">
        <f>'Exp Database'!D135</f>
        <v>2015</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02" t="str">
        <f>'Exp Database'!K135</f>
        <v xml:space="preserve"> Other direct and indirect costs</v>
      </c>
      <c r="M135" s="288" t="str">
        <f>'Exp Database'!L135</f>
        <v>1.1.2</v>
      </c>
      <c r="N135" s="288">
        <f>IF(OR('Exp Database'!M135=Lists!$G$2,'Exp Database'!M135=Lists!$G$3,'Exp Database'!M135=0),0,IF($F135=Lists!$G$2,('Exp Database'!M135/'Exp with units conversion'!$H135)*'Exp with units conversion'!$G135,'Exp Database'!M135*'Exp with units conversion'!$G135))</f>
        <v>0</v>
      </c>
      <c r="O135" s="288">
        <f>IF(OR('Exp Database'!N135=Lists!$G$2,'Exp Database'!N135=Lists!$G$3,'Exp Database'!N135=0),0,IF($F135=Lists!$G$2,('Exp Database'!N135/'Exp with units conversion'!$H135)*'Exp with units conversion'!$G135,'Exp Database'!N135*'Exp with units conversion'!$G135))</f>
        <v>0</v>
      </c>
      <c r="P135" s="288">
        <f>IF(OR('Exp Database'!O135=Lists!$G$2,'Exp Database'!O135=Lists!$G$3,'Exp Database'!O135=0),0,IF($F135=Lists!$G$2,('Exp Database'!O135/'Exp with units conversion'!$H135)*'Exp with units conversion'!$G135,'Exp Database'!O135*'Exp with units conversion'!$G135))</f>
        <v>0</v>
      </c>
      <c r="Q135" s="288">
        <f>IF(OR('Exp Database'!P135=Lists!$G$2,'Exp Database'!P135=Lists!$G$3,'Exp Database'!P135=0),0,IF($F135=Lists!$G$2,('Exp Database'!P135/'Exp with units conversion'!$H135)*'Exp with units conversion'!$G135,'Exp Database'!P135*'Exp with units conversion'!$G135))</f>
        <v>0</v>
      </c>
      <c r="R135" s="288">
        <f>IF(OR('Exp Database'!Q135=Lists!$G$2,'Exp Database'!Q135=Lists!$G$3,'Exp Database'!Q135=0),0,IF($F135=Lists!$G$2,('Exp Database'!Q135/'Exp with units conversion'!$H135)*'Exp with units conversion'!$G135,'Exp Database'!Q135*'Exp with units conversion'!$G135))</f>
        <v>0</v>
      </c>
      <c r="S135" s="288">
        <f>IF(OR('Exp Database'!R135=Lists!$G$2,'Exp Database'!R135=Lists!$G$3,'Exp Database'!R135=0),0,IF($F135=Lists!$G$2,('Exp Database'!R135/'Exp with units conversion'!$H135)*'Exp with units conversion'!$G135,'Exp Database'!R135*'Exp with units conversion'!$G135))</f>
        <v>0</v>
      </c>
      <c r="T135" s="288">
        <f>IF(OR('Exp Database'!S135=Lists!$G$2,'Exp Database'!S135=Lists!$G$3,'Exp Database'!S135=0),0,IF($F135=Lists!$G$2,('Exp Database'!S135/'Exp with units conversion'!$H135)*'Exp with units conversion'!$G135,'Exp Database'!S135*'Exp with units conversion'!$G135))</f>
        <v>0</v>
      </c>
      <c r="U135" s="288">
        <f>IF(OR('Exp Database'!T135=Lists!$G$2,'Exp Database'!T135=Lists!$G$3,'Exp Database'!T135=0),0,IF($F135=Lists!$G$2,('Exp Database'!T135/'Exp with units conversion'!$H135)*'Exp with units conversion'!$G135,'Exp Database'!T135*'Exp with units conversion'!$G135))</f>
        <v>0</v>
      </c>
      <c r="V135" s="288">
        <f>IF(OR('Exp Database'!U135=Lists!$G$2,'Exp Database'!U135=Lists!$G$3,'Exp Database'!U135=0),0,IF($F135=Lists!$G$2,('Exp Database'!U135/'Exp with units conversion'!$H135)*'Exp with units conversion'!$G135,'Exp Database'!U135*'Exp with units conversion'!$G135))</f>
        <v>0</v>
      </c>
      <c r="W135" s="288">
        <f>IF(OR('Exp Database'!V135=Lists!$G$2,'Exp Database'!V135=Lists!$G$3,'Exp Database'!V135=0),0,IF($F135=Lists!$G$2,('Exp Database'!V135/'Exp with units conversion'!$H135)*'Exp with units conversion'!$G135,'Exp Database'!V135*'Exp with units conversion'!$G135))</f>
        <v>0</v>
      </c>
      <c r="X135" s="288">
        <f>IF(OR('Exp Database'!W135=Lists!$G$2,'Exp Database'!W135=Lists!$G$3,'Exp Database'!W135=0),0,IF($F135=Lists!$G$2,('Exp Database'!W135/'Exp with units conversion'!$H135)*'Exp with units conversion'!$G135,'Exp Database'!W135*'Exp with units conversion'!$G135))</f>
        <v>0</v>
      </c>
      <c r="Y135" s="288">
        <f>IF(OR('Exp Database'!X135=Lists!$G$2,'Exp Database'!X135=Lists!$G$3,'Exp Database'!X135=0),0,IF($F135=Lists!$G$2,('Exp Database'!X135/'Exp with units conversion'!$H135)*'Exp with units conversion'!$G135,'Exp Database'!X135*'Exp with units conversion'!$G135))</f>
        <v>0</v>
      </c>
      <c r="Z135" s="288">
        <f>IF(OR('Exp Database'!Y135=Lists!$G$2,'Exp Database'!Y135=Lists!$G$3,'Exp Database'!Y135=0),0,IF($F135=Lists!$G$2,('Exp Database'!Y135/'Exp with units conversion'!$H135)*'Exp with units conversion'!$G135,'Exp Database'!Y135*'Exp with units conversion'!$G135))</f>
        <v>0</v>
      </c>
      <c r="AA135" s="288">
        <f>IF(OR('Exp Database'!Z135=Lists!$G$2,'Exp Database'!Z135=Lists!$G$3,'Exp Database'!Z135=0),0,IF($F135=Lists!$G$2,('Exp Database'!Z135/'Exp with units conversion'!$H135)*'Exp with units conversion'!$G135,'Exp Database'!Z135*'Exp with units conversion'!$G135))</f>
        <v>0</v>
      </c>
      <c r="AB135" s="288">
        <f>IF(OR('Exp Database'!AA135=Lists!$G$2,'Exp Database'!AA135=Lists!$G$3,'Exp Database'!AA135=0),0,IF($F135=Lists!$G$2,('Exp Database'!AA135/'Exp with units conversion'!$H135)*'Exp with units conversion'!$G135,'Exp Database'!AA135*'Exp with units conversion'!$G135))</f>
        <v>0</v>
      </c>
      <c r="AC135" s="288">
        <f>IF(OR('Exp Database'!AB135=Lists!$G$2,'Exp Database'!AB135=Lists!$G$3,'Exp Database'!AB135=0),0,IF($F135=Lists!$G$2,('Exp Database'!AB135/'Exp with units conversion'!$H135)*'Exp with units conversion'!$G135,'Exp Database'!AB135*'Exp with units conversion'!$G135))</f>
        <v>0</v>
      </c>
      <c r="AD135" s="288">
        <f>IF(OR('Exp Database'!AC135=Lists!$G$2,'Exp Database'!AC135=Lists!$G$3,'Exp Database'!AC135=0),0,IF($F135=Lists!$G$2,('Exp Database'!AC135/'Exp with units conversion'!$H135)*'Exp with units conversion'!$G135,'Exp Database'!AC135*'Exp with units conversion'!$G135))</f>
        <v>0</v>
      </c>
      <c r="AE135" s="288">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88">
        <f t="shared" ref="AH135:AH198" si="12">IF(R135=SUM(N135:Q135),1,0)</f>
        <v>1</v>
      </c>
      <c r="AI135" s="288">
        <f t="shared" ref="AI135:AI198" si="13">IF(W135=SUM(S135:V135),1,0)</f>
        <v>1</v>
      </c>
      <c r="AJ135" s="288">
        <f t="shared" ref="AJ135:AJ198" si="14">IF(AD135=SUM(X135:AC135),1,0)</f>
        <v>1</v>
      </c>
    </row>
    <row r="136" spans="2:36" ht="30.75" thickBot="1">
      <c r="B136" t="str">
        <f t="shared" si="10"/>
        <v>Georgia2015</v>
      </c>
      <c r="C136" s="229" t="str">
        <f>'Exp Database'!C136</f>
        <v>Georgia</v>
      </c>
      <c r="D136" s="229">
        <f>'Exp Database'!D136</f>
        <v>2015</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02" t="str">
        <f>'Exp Database'!K136</f>
        <v>Not disaggregated by type of cost</v>
      </c>
      <c r="M136" s="288" t="str">
        <f>'Exp Database'!L136</f>
        <v>1.1.3</v>
      </c>
      <c r="N136" s="288">
        <f>IF(OR('Exp Database'!M136=Lists!$G$2,'Exp Database'!M136=Lists!$G$3,'Exp Database'!M136=0),0,IF($F136=Lists!$G$2,('Exp Database'!M136/'Exp with units conversion'!$H136)*'Exp with units conversion'!$G136,'Exp Database'!M136*'Exp with units conversion'!$G136))</f>
        <v>0</v>
      </c>
      <c r="O136" s="288">
        <f>IF(OR('Exp Database'!N136=Lists!$G$2,'Exp Database'!N136=Lists!$G$3,'Exp Database'!N136=0),0,IF($F136=Lists!$G$2,('Exp Database'!N136/'Exp with units conversion'!$H136)*'Exp with units conversion'!$G136,'Exp Database'!N136*'Exp with units conversion'!$G136))</f>
        <v>0</v>
      </c>
      <c r="P136" s="288">
        <f>IF(OR('Exp Database'!O136=Lists!$G$2,'Exp Database'!O136=Lists!$G$3,'Exp Database'!O136=0),0,IF($F136=Lists!$G$2,('Exp Database'!O136/'Exp with units conversion'!$H136)*'Exp with units conversion'!$G136,'Exp Database'!O136*'Exp with units conversion'!$G136))</f>
        <v>0</v>
      </c>
      <c r="Q136" s="288">
        <f>IF(OR('Exp Database'!P136=Lists!$G$2,'Exp Database'!P136=Lists!$G$3,'Exp Database'!P136=0),0,IF($F136=Lists!$G$2,('Exp Database'!P136/'Exp with units conversion'!$H136)*'Exp with units conversion'!$G136,'Exp Database'!P136*'Exp with units conversion'!$G136))</f>
        <v>0</v>
      </c>
      <c r="R136" s="288">
        <f>IF(OR('Exp Database'!Q136=Lists!$G$2,'Exp Database'!Q136=Lists!$G$3,'Exp Database'!Q136=0),0,IF($F136=Lists!$G$2,('Exp Database'!Q136/'Exp with units conversion'!$H136)*'Exp with units conversion'!$G136,'Exp Database'!Q136*'Exp with units conversion'!$G136))</f>
        <v>0</v>
      </c>
      <c r="S136" s="288">
        <f>IF(OR('Exp Database'!R136=Lists!$G$2,'Exp Database'!R136=Lists!$G$3,'Exp Database'!R136=0),0,IF($F136=Lists!$G$2,('Exp Database'!R136/'Exp with units conversion'!$H136)*'Exp with units conversion'!$G136,'Exp Database'!R136*'Exp with units conversion'!$G136))</f>
        <v>0</v>
      </c>
      <c r="T136" s="288">
        <f>IF(OR('Exp Database'!S136=Lists!$G$2,'Exp Database'!S136=Lists!$G$3,'Exp Database'!S136=0),0,IF($F136=Lists!$G$2,('Exp Database'!S136/'Exp with units conversion'!$H136)*'Exp with units conversion'!$G136,'Exp Database'!S136*'Exp with units conversion'!$G136))</f>
        <v>0</v>
      </c>
      <c r="U136" s="288">
        <f>IF(OR('Exp Database'!T136=Lists!$G$2,'Exp Database'!T136=Lists!$G$3,'Exp Database'!T136=0),0,IF($F136=Lists!$G$2,('Exp Database'!T136/'Exp with units conversion'!$H136)*'Exp with units conversion'!$G136,'Exp Database'!T136*'Exp with units conversion'!$G136))</f>
        <v>0</v>
      </c>
      <c r="V136" s="288">
        <f>IF(OR('Exp Database'!U136=Lists!$G$2,'Exp Database'!U136=Lists!$G$3,'Exp Database'!U136=0),0,IF($F136=Lists!$G$2,('Exp Database'!U136/'Exp with units conversion'!$H136)*'Exp with units conversion'!$G136,'Exp Database'!U136*'Exp with units conversion'!$G136))</f>
        <v>0</v>
      </c>
      <c r="W136" s="288">
        <f>IF(OR('Exp Database'!V136=Lists!$G$2,'Exp Database'!V136=Lists!$G$3,'Exp Database'!V136=0),0,IF($F136=Lists!$G$2,('Exp Database'!V136/'Exp with units conversion'!$H136)*'Exp with units conversion'!$G136,'Exp Database'!V136*'Exp with units conversion'!$G136))</f>
        <v>0</v>
      </c>
      <c r="X136" s="288">
        <f>IF(OR('Exp Database'!W136=Lists!$G$2,'Exp Database'!W136=Lists!$G$3,'Exp Database'!W136=0),0,IF($F136=Lists!$G$2,('Exp Database'!W136/'Exp with units conversion'!$H136)*'Exp with units conversion'!$G136,'Exp Database'!W136*'Exp with units conversion'!$G136))</f>
        <v>0</v>
      </c>
      <c r="Y136" s="288">
        <f>IF(OR('Exp Database'!X136=Lists!$G$2,'Exp Database'!X136=Lists!$G$3,'Exp Database'!X136=0),0,IF($F136=Lists!$G$2,('Exp Database'!X136/'Exp with units conversion'!$H136)*'Exp with units conversion'!$G136,'Exp Database'!X136*'Exp with units conversion'!$G136))</f>
        <v>0</v>
      </c>
      <c r="Z136" s="288">
        <f>IF(OR('Exp Database'!Y136=Lists!$G$2,'Exp Database'!Y136=Lists!$G$3,'Exp Database'!Y136=0),0,IF($F136=Lists!$G$2,('Exp Database'!Y136/'Exp with units conversion'!$H136)*'Exp with units conversion'!$G136,'Exp Database'!Y136*'Exp with units conversion'!$G136))</f>
        <v>0</v>
      </c>
      <c r="AA136" s="288">
        <f>IF(OR('Exp Database'!Z136=Lists!$G$2,'Exp Database'!Z136=Lists!$G$3,'Exp Database'!Z136=0),0,IF($F136=Lists!$G$2,('Exp Database'!Z136/'Exp with units conversion'!$H136)*'Exp with units conversion'!$G136,'Exp Database'!Z136*'Exp with units conversion'!$G136))</f>
        <v>0</v>
      </c>
      <c r="AB136" s="288">
        <f>IF(OR('Exp Database'!AA136=Lists!$G$2,'Exp Database'!AA136=Lists!$G$3,'Exp Database'!AA136=0),0,IF($F136=Lists!$G$2,('Exp Database'!AA136/'Exp with units conversion'!$H136)*'Exp with units conversion'!$G136,'Exp Database'!AA136*'Exp with units conversion'!$G136))</f>
        <v>0</v>
      </c>
      <c r="AC136" s="288">
        <f>IF(OR('Exp Database'!AB136=Lists!$G$2,'Exp Database'!AB136=Lists!$G$3,'Exp Database'!AB136=0),0,IF($F136=Lists!$G$2,('Exp Database'!AB136/'Exp with units conversion'!$H136)*'Exp with units conversion'!$G136,'Exp Database'!AB136*'Exp with units conversion'!$G136))</f>
        <v>0</v>
      </c>
      <c r="AD136" s="288">
        <f>IF(OR('Exp Database'!AC136=Lists!$G$2,'Exp Database'!AC136=Lists!$G$3,'Exp Database'!AC136=0),0,IF($F136=Lists!$G$2,('Exp Database'!AC136/'Exp with units conversion'!$H136)*'Exp with units conversion'!$G136,'Exp Database'!AC136*'Exp with units conversion'!$G136))</f>
        <v>0</v>
      </c>
      <c r="AE136" s="288">
        <f>IF(OR('Exp Database'!AD136=Lists!$G$2,'Exp Database'!AD136=Lists!$G$3,'Exp Database'!AD136=0),0,IF($F136=Lists!$G$2,('Exp Database'!AD136/'Exp with units conversion'!$H136)*'Exp with units conversion'!$G136,'Exp Database'!AD136*'Exp with units conversion'!$G136))</f>
        <v>0</v>
      </c>
      <c r="AG136">
        <f t="shared" si="11"/>
        <v>1</v>
      </c>
      <c r="AH136" s="288">
        <f t="shared" si="12"/>
        <v>1</v>
      </c>
      <c r="AI136" s="288">
        <f t="shared" si="13"/>
        <v>1</v>
      </c>
      <c r="AJ136" s="288">
        <f t="shared" si="14"/>
        <v>1</v>
      </c>
    </row>
    <row r="137" spans="2:36" ht="45.75" thickBot="1">
      <c r="B137" t="str">
        <f t="shared" si="10"/>
        <v>Georgia2015</v>
      </c>
      <c r="C137" s="229" t="str">
        <f>'Exp Database'!C137</f>
        <v>Georgia</v>
      </c>
      <c r="D137" s="229">
        <f>'Exp Database'!D137</f>
        <v>2015</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02" t="str">
        <f>'Exp Database'!K137</f>
        <v>Antiretroviral treatment (sub-total)</v>
      </c>
      <c r="M137" s="288">
        <f>'Exp Database'!L137</f>
        <v>1.2</v>
      </c>
      <c r="N137" s="288">
        <f>IF(OR('Exp Database'!M137=Lists!$G$2,'Exp Database'!M137=Lists!$G$3,'Exp Database'!M137=0),0,IF($F137=Lists!$G$2,('Exp Database'!M137/'Exp with units conversion'!$H137)*'Exp with units conversion'!$G137,'Exp Database'!M137*'Exp with units conversion'!$G137))</f>
        <v>0</v>
      </c>
      <c r="O137" s="288">
        <f>IF(OR('Exp Database'!N137=Lists!$G$2,'Exp Database'!N137=Lists!$G$3,'Exp Database'!N137=0),0,IF($F137=Lists!$G$2,('Exp Database'!N137/'Exp with units conversion'!$H137)*'Exp with units conversion'!$G137,'Exp Database'!N137*'Exp with units conversion'!$G137))</f>
        <v>0</v>
      </c>
      <c r="P137" s="288">
        <f>IF(OR('Exp Database'!O137=Lists!$G$2,'Exp Database'!O137=Lists!$G$3,'Exp Database'!O137=0),0,IF($F137=Lists!$G$2,('Exp Database'!O137/'Exp with units conversion'!$H137)*'Exp with units conversion'!$G137,'Exp Database'!O137*'Exp with units conversion'!$G137))</f>
        <v>0</v>
      </c>
      <c r="Q137" s="288">
        <f>IF(OR('Exp Database'!P137=Lists!$G$2,'Exp Database'!P137=Lists!$G$3,'Exp Database'!P137=0),0,IF($F137=Lists!$G$2,('Exp Database'!P137/'Exp with units conversion'!$H137)*'Exp with units conversion'!$G137,'Exp Database'!P137*'Exp with units conversion'!$G137))</f>
        <v>0</v>
      </c>
      <c r="R137" s="288">
        <f>IF(OR('Exp Database'!Q137=Lists!$G$2,'Exp Database'!Q137=Lists!$G$3,'Exp Database'!Q137=0),0,IF($F137=Lists!$G$2,('Exp Database'!Q137/'Exp with units conversion'!$H137)*'Exp with units conversion'!$G137,'Exp Database'!Q137*'Exp with units conversion'!$G137))</f>
        <v>0</v>
      </c>
      <c r="S137" s="288">
        <f>IF(OR('Exp Database'!R137=Lists!$G$2,'Exp Database'!R137=Lists!$G$3,'Exp Database'!R137=0),0,IF($F137=Lists!$G$2,('Exp Database'!R137/'Exp with units conversion'!$H137)*'Exp with units conversion'!$G137,'Exp Database'!R137*'Exp with units conversion'!$G137))</f>
        <v>0</v>
      </c>
      <c r="T137" s="288">
        <f>IF(OR('Exp Database'!S137=Lists!$G$2,'Exp Database'!S137=Lists!$G$3,'Exp Database'!S137=0),0,IF($F137=Lists!$G$2,('Exp Database'!S137/'Exp with units conversion'!$H137)*'Exp with units conversion'!$G137,'Exp Database'!S137*'Exp with units conversion'!$G137))</f>
        <v>0</v>
      </c>
      <c r="U137" s="288">
        <f>IF(OR('Exp Database'!T137=Lists!$G$2,'Exp Database'!T137=Lists!$G$3,'Exp Database'!T137=0),0,IF($F137=Lists!$G$2,('Exp Database'!T137/'Exp with units conversion'!$H137)*'Exp with units conversion'!$G137,'Exp Database'!T137*'Exp with units conversion'!$G137))</f>
        <v>0</v>
      </c>
      <c r="V137" s="288">
        <f>IF(OR('Exp Database'!U137=Lists!$G$2,'Exp Database'!U137=Lists!$G$3,'Exp Database'!U137=0),0,IF($F137=Lists!$G$2,('Exp Database'!U137/'Exp with units conversion'!$H137)*'Exp with units conversion'!$G137,'Exp Database'!U137*'Exp with units conversion'!$G137))</f>
        <v>0</v>
      </c>
      <c r="W137" s="288">
        <f>IF(OR('Exp Database'!V137=Lists!$G$2,'Exp Database'!V137=Lists!$G$3,'Exp Database'!V137=0),0,IF($F137=Lists!$G$2,('Exp Database'!V137/'Exp with units conversion'!$H137)*'Exp with units conversion'!$G137,'Exp Database'!V137*'Exp with units conversion'!$G137))</f>
        <v>0</v>
      </c>
      <c r="X137" s="288">
        <f>IF(OR('Exp Database'!W137=Lists!$G$2,'Exp Database'!W137=Lists!$G$3,'Exp Database'!W137=0),0,IF($F137=Lists!$G$2,('Exp Database'!W137/'Exp with units conversion'!$H137)*'Exp with units conversion'!$G137,'Exp Database'!W137*'Exp with units conversion'!$G137))</f>
        <v>0</v>
      </c>
      <c r="Y137" s="288">
        <f>IF(OR('Exp Database'!X137=Lists!$G$2,'Exp Database'!X137=Lists!$G$3,'Exp Database'!X137=0),0,IF($F137=Lists!$G$2,('Exp Database'!X137/'Exp with units conversion'!$H137)*'Exp with units conversion'!$G137,'Exp Database'!X137*'Exp with units conversion'!$G137))</f>
        <v>0</v>
      </c>
      <c r="Z137" s="288">
        <f>IF(OR('Exp Database'!Y137=Lists!$G$2,'Exp Database'!Y137=Lists!$G$3,'Exp Database'!Y137=0),0,IF($F137=Lists!$G$2,('Exp Database'!Y137/'Exp with units conversion'!$H137)*'Exp with units conversion'!$G137,'Exp Database'!Y137*'Exp with units conversion'!$G137))</f>
        <v>0</v>
      </c>
      <c r="AA137" s="288">
        <f>IF(OR('Exp Database'!Z137=Lists!$G$2,'Exp Database'!Z137=Lists!$G$3,'Exp Database'!Z137=0),0,IF($F137=Lists!$G$2,('Exp Database'!Z137/'Exp with units conversion'!$H137)*'Exp with units conversion'!$G137,'Exp Database'!Z137*'Exp with units conversion'!$G137))</f>
        <v>0</v>
      </c>
      <c r="AB137" s="288">
        <f>IF(OR('Exp Database'!AA137=Lists!$G$2,'Exp Database'!AA137=Lists!$G$3,'Exp Database'!AA137=0),0,IF($F137=Lists!$G$2,('Exp Database'!AA137/'Exp with units conversion'!$H137)*'Exp with units conversion'!$G137,'Exp Database'!AA137*'Exp with units conversion'!$G137))</f>
        <v>0</v>
      </c>
      <c r="AC137" s="288">
        <f>IF(OR('Exp Database'!AB137=Lists!$G$2,'Exp Database'!AB137=Lists!$G$3,'Exp Database'!AB137=0),0,IF($F137=Lists!$G$2,('Exp Database'!AB137/'Exp with units conversion'!$H137)*'Exp with units conversion'!$G137,'Exp Database'!AB137*'Exp with units conversion'!$G137))</f>
        <v>0</v>
      </c>
      <c r="AD137" s="288">
        <f>IF(OR('Exp Database'!AC137=Lists!$G$2,'Exp Database'!AC137=Lists!$G$3,'Exp Database'!AC137=0),0,IF($F137=Lists!$G$2,('Exp Database'!AC137/'Exp with units conversion'!$H137)*'Exp with units conversion'!$G137,'Exp Database'!AC137*'Exp with units conversion'!$G137))</f>
        <v>0</v>
      </c>
      <c r="AE137" s="288">
        <f>IF(OR('Exp Database'!AD137=Lists!$G$2,'Exp Database'!AD137=Lists!$G$3,'Exp Database'!AD137=0),0,IF($F137=Lists!$G$2,('Exp Database'!AD137/'Exp with units conversion'!$H137)*'Exp with units conversion'!$G137,'Exp Database'!AD137*'Exp with units conversion'!$G137))</f>
        <v>0</v>
      </c>
      <c r="AG137">
        <f t="shared" si="11"/>
        <v>1</v>
      </c>
      <c r="AH137" s="288">
        <f t="shared" si="12"/>
        <v>1</v>
      </c>
      <c r="AI137" s="288">
        <f t="shared" si="13"/>
        <v>1</v>
      </c>
      <c r="AJ137" s="288">
        <f t="shared" si="14"/>
        <v>1</v>
      </c>
    </row>
    <row r="138" spans="2:36" ht="30.75" thickBot="1">
      <c r="B138" t="str">
        <f t="shared" si="10"/>
        <v>Georgia2015</v>
      </c>
      <c r="C138" s="229" t="str">
        <f>'Exp Database'!C138</f>
        <v>Georgia</v>
      </c>
      <c r="D138" s="229">
        <f>'Exp Database'!D138</f>
        <v>2015</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02" t="str">
        <f>'Exp Database'!K138</f>
        <v>Adult antiretroviral treatment</v>
      </c>
      <c r="M138" s="288" t="str">
        <f>'Exp Database'!L138</f>
        <v>1.2.1</v>
      </c>
      <c r="N138" s="288">
        <f>IF(OR('Exp Database'!M138=Lists!$G$2,'Exp Database'!M138=Lists!$G$3,'Exp Database'!M138=0),0,IF($F138=Lists!$G$2,('Exp Database'!M138/'Exp with units conversion'!$H138)*'Exp with units conversion'!$G138,'Exp Database'!M138*'Exp with units conversion'!$G138))</f>
        <v>0</v>
      </c>
      <c r="O138" s="288">
        <f>IF(OR('Exp Database'!N138=Lists!$G$2,'Exp Database'!N138=Lists!$G$3,'Exp Database'!N138=0),0,IF($F138=Lists!$G$2,('Exp Database'!N138/'Exp with units conversion'!$H138)*'Exp with units conversion'!$G138,'Exp Database'!N138*'Exp with units conversion'!$G138))</f>
        <v>0</v>
      </c>
      <c r="P138" s="288">
        <f>IF(OR('Exp Database'!O138=Lists!$G$2,'Exp Database'!O138=Lists!$G$3,'Exp Database'!O138=0),0,IF($F138=Lists!$G$2,('Exp Database'!O138/'Exp with units conversion'!$H138)*'Exp with units conversion'!$G138,'Exp Database'!O138*'Exp with units conversion'!$G138))</f>
        <v>0</v>
      </c>
      <c r="Q138" s="288">
        <f>IF(OR('Exp Database'!P138=Lists!$G$2,'Exp Database'!P138=Lists!$G$3,'Exp Database'!P138=0),0,IF($F138=Lists!$G$2,('Exp Database'!P138/'Exp with units conversion'!$H138)*'Exp with units conversion'!$G138,'Exp Database'!P138*'Exp with units conversion'!$G138))</f>
        <v>0</v>
      </c>
      <c r="R138" s="288">
        <f>IF(OR('Exp Database'!Q138=Lists!$G$2,'Exp Database'!Q138=Lists!$G$3,'Exp Database'!Q138=0),0,IF($F138=Lists!$G$2,('Exp Database'!Q138/'Exp with units conversion'!$H138)*'Exp with units conversion'!$G138,'Exp Database'!Q138*'Exp with units conversion'!$G138))</f>
        <v>0</v>
      </c>
      <c r="S138" s="288">
        <f>IF(OR('Exp Database'!R138=Lists!$G$2,'Exp Database'!R138=Lists!$G$3,'Exp Database'!R138=0),0,IF($F138=Lists!$G$2,('Exp Database'!R138/'Exp with units conversion'!$H138)*'Exp with units conversion'!$G138,'Exp Database'!R138*'Exp with units conversion'!$G138))</f>
        <v>0</v>
      </c>
      <c r="T138" s="288">
        <f>IF(OR('Exp Database'!S138=Lists!$G$2,'Exp Database'!S138=Lists!$G$3,'Exp Database'!S138=0),0,IF($F138=Lists!$G$2,('Exp Database'!S138/'Exp with units conversion'!$H138)*'Exp with units conversion'!$G138,'Exp Database'!S138*'Exp with units conversion'!$G138))</f>
        <v>0</v>
      </c>
      <c r="U138" s="288">
        <f>IF(OR('Exp Database'!T138=Lists!$G$2,'Exp Database'!T138=Lists!$G$3,'Exp Database'!T138=0),0,IF($F138=Lists!$G$2,('Exp Database'!T138/'Exp with units conversion'!$H138)*'Exp with units conversion'!$G138,'Exp Database'!T138*'Exp with units conversion'!$G138))</f>
        <v>0</v>
      </c>
      <c r="V138" s="288">
        <f>IF(OR('Exp Database'!U138=Lists!$G$2,'Exp Database'!U138=Lists!$G$3,'Exp Database'!U138=0),0,IF($F138=Lists!$G$2,('Exp Database'!U138/'Exp with units conversion'!$H138)*'Exp with units conversion'!$G138,'Exp Database'!U138*'Exp with units conversion'!$G138))</f>
        <v>0</v>
      </c>
      <c r="W138" s="288">
        <f>IF(OR('Exp Database'!V138=Lists!$G$2,'Exp Database'!V138=Lists!$G$3,'Exp Database'!V138=0),0,IF($F138=Lists!$G$2,('Exp Database'!V138/'Exp with units conversion'!$H138)*'Exp with units conversion'!$G138,'Exp Database'!V138*'Exp with units conversion'!$G138))</f>
        <v>0</v>
      </c>
      <c r="X138" s="288">
        <f>IF(OR('Exp Database'!W138=Lists!$G$2,'Exp Database'!W138=Lists!$G$3,'Exp Database'!W138=0),0,IF($F138=Lists!$G$2,('Exp Database'!W138/'Exp with units conversion'!$H138)*'Exp with units conversion'!$G138,'Exp Database'!W138*'Exp with units conversion'!$G138))</f>
        <v>0</v>
      </c>
      <c r="Y138" s="288">
        <f>IF(OR('Exp Database'!X138=Lists!$G$2,'Exp Database'!X138=Lists!$G$3,'Exp Database'!X138=0),0,IF($F138=Lists!$G$2,('Exp Database'!X138/'Exp with units conversion'!$H138)*'Exp with units conversion'!$G138,'Exp Database'!X138*'Exp with units conversion'!$G138))</f>
        <v>0</v>
      </c>
      <c r="Z138" s="288">
        <f>IF(OR('Exp Database'!Y138=Lists!$G$2,'Exp Database'!Y138=Lists!$G$3,'Exp Database'!Y138=0),0,IF($F138=Lists!$G$2,('Exp Database'!Y138/'Exp with units conversion'!$H138)*'Exp with units conversion'!$G138,'Exp Database'!Y138*'Exp with units conversion'!$G138))</f>
        <v>0</v>
      </c>
      <c r="AA138" s="288">
        <f>IF(OR('Exp Database'!Z138=Lists!$G$2,'Exp Database'!Z138=Lists!$G$3,'Exp Database'!Z138=0),0,IF($F138=Lists!$G$2,('Exp Database'!Z138/'Exp with units conversion'!$H138)*'Exp with units conversion'!$G138,'Exp Database'!Z138*'Exp with units conversion'!$G138))</f>
        <v>0</v>
      </c>
      <c r="AB138" s="288">
        <f>IF(OR('Exp Database'!AA138=Lists!$G$2,'Exp Database'!AA138=Lists!$G$3,'Exp Database'!AA138=0),0,IF($F138=Lists!$G$2,('Exp Database'!AA138/'Exp with units conversion'!$H138)*'Exp with units conversion'!$G138,'Exp Database'!AA138*'Exp with units conversion'!$G138))</f>
        <v>0</v>
      </c>
      <c r="AC138" s="288">
        <f>IF(OR('Exp Database'!AB138=Lists!$G$2,'Exp Database'!AB138=Lists!$G$3,'Exp Database'!AB138=0),0,IF($F138=Lists!$G$2,('Exp Database'!AB138/'Exp with units conversion'!$H138)*'Exp with units conversion'!$G138,'Exp Database'!AB138*'Exp with units conversion'!$G138))</f>
        <v>0</v>
      </c>
      <c r="AD138" s="288">
        <f>IF(OR('Exp Database'!AC138=Lists!$G$2,'Exp Database'!AC138=Lists!$G$3,'Exp Database'!AC138=0),0,IF($F138=Lists!$G$2,('Exp Database'!AC138/'Exp with units conversion'!$H138)*'Exp with units conversion'!$G138,'Exp Database'!AC138*'Exp with units conversion'!$G138))</f>
        <v>0</v>
      </c>
      <c r="AE138" s="288">
        <f>IF(OR('Exp Database'!AD138=Lists!$G$2,'Exp Database'!AD138=Lists!$G$3,'Exp Database'!AD138=0),0,IF($F138=Lists!$G$2,('Exp Database'!AD138/'Exp with units conversion'!$H138)*'Exp with units conversion'!$G138,'Exp Database'!AD138*'Exp with units conversion'!$G138))</f>
        <v>0</v>
      </c>
      <c r="AG138">
        <f t="shared" si="11"/>
        <v>1</v>
      </c>
      <c r="AH138" s="288">
        <f t="shared" si="12"/>
        <v>1</v>
      </c>
      <c r="AI138" s="288">
        <f t="shared" si="13"/>
        <v>1</v>
      </c>
      <c r="AJ138" s="288">
        <f t="shared" si="14"/>
        <v>1</v>
      </c>
    </row>
    <row r="139" spans="2:36" ht="15.75" thickBot="1">
      <c r="B139" t="str">
        <f t="shared" si="10"/>
        <v>Georgia2015</v>
      </c>
      <c r="C139" s="229" t="str">
        <f>'Exp Database'!C139</f>
        <v>Georgia</v>
      </c>
      <c r="D139" s="229">
        <f>'Exp Database'!D139</f>
        <v>2015</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02" t="str">
        <f>'Exp Database'!K139</f>
        <v xml:space="preserve"> ARVs</v>
      </c>
      <c r="M139" s="288" t="str">
        <f>'Exp Database'!L139</f>
        <v>1.2.1.1</v>
      </c>
      <c r="N139" s="288">
        <f>IF(OR('Exp Database'!M139=Lists!$G$2,'Exp Database'!M139=Lists!$G$3,'Exp Database'!M139=0),0,IF($F139=Lists!$G$2,('Exp Database'!M139/'Exp with units conversion'!$H139)*'Exp with units conversion'!$G139,'Exp Database'!M139*'Exp with units conversion'!$G139))</f>
        <v>0</v>
      </c>
      <c r="O139" s="288">
        <f>IF(OR('Exp Database'!N139=Lists!$G$2,'Exp Database'!N139=Lists!$G$3,'Exp Database'!N139=0),0,IF($F139=Lists!$G$2,('Exp Database'!N139/'Exp with units conversion'!$H139)*'Exp with units conversion'!$G139,'Exp Database'!N139*'Exp with units conversion'!$G139))</f>
        <v>0</v>
      </c>
      <c r="P139" s="288">
        <f>IF(OR('Exp Database'!O139=Lists!$G$2,'Exp Database'!O139=Lists!$G$3,'Exp Database'!O139=0),0,IF($F139=Lists!$G$2,('Exp Database'!O139/'Exp with units conversion'!$H139)*'Exp with units conversion'!$G139,'Exp Database'!O139*'Exp with units conversion'!$G139))</f>
        <v>0</v>
      </c>
      <c r="Q139" s="288">
        <f>IF(OR('Exp Database'!P139=Lists!$G$2,'Exp Database'!P139=Lists!$G$3,'Exp Database'!P139=0),0,IF($F139=Lists!$G$2,('Exp Database'!P139/'Exp with units conversion'!$H139)*'Exp with units conversion'!$G139,'Exp Database'!P139*'Exp with units conversion'!$G139))</f>
        <v>0</v>
      </c>
      <c r="R139" s="288">
        <f>IF(OR('Exp Database'!Q139=Lists!$G$2,'Exp Database'!Q139=Lists!$G$3,'Exp Database'!Q139=0),0,IF($F139=Lists!$G$2,('Exp Database'!Q139/'Exp with units conversion'!$H139)*'Exp with units conversion'!$G139,'Exp Database'!Q139*'Exp with units conversion'!$G139))</f>
        <v>0</v>
      </c>
      <c r="S139" s="288">
        <f>IF(OR('Exp Database'!R139=Lists!$G$2,'Exp Database'!R139=Lists!$G$3,'Exp Database'!R139=0),0,IF($F139=Lists!$G$2,('Exp Database'!R139/'Exp with units conversion'!$H139)*'Exp with units conversion'!$G139,'Exp Database'!R139*'Exp with units conversion'!$G139))</f>
        <v>0</v>
      </c>
      <c r="T139" s="288">
        <f>IF(OR('Exp Database'!S139=Lists!$G$2,'Exp Database'!S139=Lists!$G$3,'Exp Database'!S139=0),0,IF($F139=Lists!$G$2,('Exp Database'!S139/'Exp with units conversion'!$H139)*'Exp with units conversion'!$G139,'Exp Database'!S139*'Exp with units conversion'!$G139))</f>
        <v>0</v>
      </c>
      <c r="U139" s="288">
        <f>IF(OR('Exp Database'!T139=Lists!$G$2,'Exp Database'!T139=Lists!$G$3,'Exp Database'!T139=0),0,IF($F139=Lists!$G$2,('Exp Database'!T139/'Exp with units conversion'!$H139)*'Exp with units conversion'!$G139,'Exp Database'!T139*'Exp with units conversion'!$G139))</f>
        <v>0</v>
      </c>
      <c r="V139" s="288">
        <f>IF(OR('Exp Database'!U139=Lists!$G$2,'Exp Database'!U139=Lists!$G$3,'Exp Database'!U139=0),0,IF($F139=Lists!$G$2,('Exp Database'!U139/'Exp with units conversion'!$H139)*'Exp with units conversion'!$G139,'Exp Database'!U139*'Exp with units conversion'!$G139))</f>
        <v>0</v>
      </c>
      <c r="W139" s="288">
        <f>IF(OR('Exp Database'!V139=Lists!$G$2,'Exp Database'!V139=Lists!$G$3,'Exp Database'!V139=0),0,IF($F139=Lists!$G$2,('Exp Database'!V139/'Exp with units conversion'!$H139)*'Exp with units conversion'!$G139,'Exp Database'!V139*'Exp with units conversion'!$G139))</f>
        <v>0</v>
      </c>
      <c r="X139" s="288">
        <f>IF(OR('Exp Database'!W139=Lists!$G$2,'Exp Database'!W139=Lists!$G$3,'Exp Database'!W139=0),0,IF($F139=Lists!$G$2,('Exp Database'!W139/'Exp with units conversion'!$H139)*'Exp with units conversion'!$G139,'Exp Database'!W139*'Exp with units conversion'!$G139))</f>
        <v>0</v>
      </c>
      <c r="Y139" s="288">
        <f>IF(OR('Exp Database'!X139=Lists!$G$2,'Exp Database'!X139=Lists!$G$3,'Exp Database'!X139=0),0,IF($F139=Lists!$G$2,('Exp Database'!X139/'Exp with units conversion'!$H139)*'Exp with units conversion'!$G139,'Exp Database'!X139*'Exp with units conversion'!$G139))</f>
        <v>0</v>
      </c>
      <c r="Z139" s="288">
        <f>IF(OR('Exp Database'!Y139=Lists!$G$2,'Exp Database'!Y139=Lists!$G$3,'Exp Database'!Y139=0),0,IF($F139=Lists!$G$2,('Exp Database'!Y139/'Exp with units conversion'!$H139)*'Exp with units conversion'!$G139,'Exp Database'!Y139*'Exp with units conversion'!$G139))</f>
        <v>0</v>
      </c>
      <c r="AA139" s="288">
        <f>IF(OR('Exp Database'!Z139=Lists!$G$2,'Exp Database'!Z139=Lists!$G$3,'Exp Database'!Z139=0),0,IF($F139=Lists!$G$2,('Exp Database'!Z139/'Exp with units conversion'!$H139)*'Exp with units conversion'!$G139,'Exp Database'!Z139*'Exp with units conversion'!$G139))</f>
        <v>0</v>
      </c>
      <c r="AB139" s="288">
        <f>IF(OR('Exp Database'!AA139=Lists!$G$2,'Exp Database'!AA139=Lists!$G$3,'Exp Database'!AA139=0),0,IF($F139=Lists!$G$2,('Exp Database'!AA139/'Exp with units conversion'!$H139)*'Exp with units conversion'!$G139,'Exp Database'!AA139*'Exp with units conversion'!$G139))</f>
        <v>0</v>
      </c>
      <c r="AC139" s="288">
        <f>IF(OR('Exp Database'!AB139=Lists!$G$2,'Exp Database'!AB139=Lists!$G$3,'Exp Database'!AB139=0),0,IF($F139=Lists!$G$2,('Exp Database'!AB139/'Exp with units conversion'!$H139)*'Exp with units conversion'!$G139,'Exp Database'!AB139*'Exp with units conversion'!$G139))</f>
        <v>0</v>
      </c>
      <c r="AD139" s="288">
        <f>IF(OR('Exp Database'!AC139=Lists!$G$2,'Exp Database'!AC139=Lists!$G$3,'Exp Database'!AC139=0),0,IF($F139=Lists!$G$2,('Exp Database'!AC139/'Exp with units conversion'!$H139)*'Exp with units conversion'!$G139,'Exp Database'!AC139*'Exp with units conversion'!$G139))</f>
        <v>0</v>
      </c>
      <c r="AE139" s="288">
        <f>IF(OR('Exp Database'!AD139=Lists!$G$2,'Exp Database'!AD139=Lists!$G$3,'Exp Database'!AD139=0),0,IF($F139=Lists!$G$2,('Exp Database'!AD139/'Exp with units conversion'!$H139)*'Exp with units conversion'!$G139,'Exp Database'!AD139*'Exp with units conversion'!$G139))</f>
        <v>0</v>
      </c>
      <c r="AG139">
        <f t="shared" si="11"/>
        <v>1</v>
      </c>
      <c r="AH139" s="288">
        <f t="shared" si="12"/>
        <v>1</v>
      </c>
      <c r="AI139" s="288">
        <f t="shared" si="13"/>
        <v>1</v>
      </c>
      <c r="AJ139" s="288">
        <f t="shared" si="14"/>
        <v>1</v>
      </c>
    </row>
    <row r="140" spans="2:36" ht="30.75" thickBot="1">
      <c r="B140" t="str">
        <f t="shared" si="10"/>
        <v>Georgia2015</v>
      </c>
      <c r="C140" s="229" t="str">
        <f>'Exp Database'!C140</f>
        <v>Georgia</v>
      </c>
      <c r="D140" s="229">
        <f>'Exp Database'!D140</f>
        <v>2015</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02" t="str">
        <f>'Exp Database'!K140</f>
        <v>Other direct and indirect costs</v>
      </c>
      <c r="M140" s="288" t="str">
        <f>'Exp Database'!L140</f>
        <v>1.2.1.2</v>
      </c>
      <c r="N140" s="288">
        <f>IF(OR('Exp Database'!M140=Lists!$G$2,'Exp Database'!M140=Lists!$G$3,'Exp Database'!M140=0),0,IF($F140=Lists!$G$2,('Exp Database'!M140/'Exp with units conversion'!$H140)*'Exp with units conversion'!$G140,'Exp Database'!M140*'Exp with units conversion'!$G140))</f>
        <v>0</v>
      </c>
      <c r="O140" s="288">
        <f>IF(OR('Exp Database'!N140=Lists!$G$2,'Exp Database'!N140=Lists!$G$3,'Exp Database'!N140=0),0,IF($F140=Lists!$G$2,('Exp Database'!N140/'Exp with units conversion'!$H140)*'Exp with units conversion'!$G140,'Exp Database'!N140*'Exp with units conversion'!$G140))</f>
        <v>0</v>
      </c>
      <c r="P140" s="288">
        <f>IF(OR('Exp Database'!O140=Lists!$G$2,'Exp Database'!O140=Lists!$G$3,'Exp Database'!O140=0),0,IF($F140=Lists!$G$2,('Exp Database'!O140/'Exp with units conversion'!$H140)*'Exp with units conversion'!$G140,'Exp Database'!O140*'Exp with units conversion'!$G140))</f>
        <v>0</v>
      </c>
      <c r="Q140" s="288">
        <f>IF(OR('Exp Database'!P140=Lists!$G$2,'Exp Database'!P140=Lists!$G$3,'Exp Database'!P140=0),0,IF($F140=Lists!$G$2,('Exp Database'!P140/'Exp with units conversion'!$H140)*'Exp with units conversion'!$G140,'Exp Database'!P140*'Exp with units conversion'!$G140))</f>
        <v>0</v>
      </c>
      <c r="R140" s="288">
        <f>IF(OR('Exp Database'!Q140=Lists!$G$2,'Exp Database'!Q140=Lists!$G$3,'Exp Database'!Q140=0),0,IF($F140=Lists!$G$2,('Exp Database'!Q140/'Exp with units conversion'!$H140)*'Exp with units conversion'!$G140,'Exp Database'!Q140*'Exp with units conversion'!$G140))</f>
        <v>0</v>
      </c>
      <c r="S140" s="288">
        <f>IF(OR('Exp Database'!R140=Lists!$G$2,'Exp Database'!R140=Lists!$G$3,'Exp Database'!R140=0),0,IF($F140=Lists!$G$2,('Exp Database'!R140/'Exp with units conversion'!$H140)*'Exp with units conversion'!$G140,'Exp Database'!R140*'Exp with units conversion'!$G140))</f>
        <v>0</v>
      </c>
      <c r="T140" s="288">
        <f>IF(OR('Exp Database'!S140=Lists!$G$2,'Exp Database'!S140=Lists!$G$3,'Exp Database'!S140=0),0,IF($F140=Lists!$G$2,('Exp Database'!S140/'Exp with units conversion'!$H140)*'Exp with units conversion'!$G140,'Exp Database'!S140*'Exp with units conversion'!$G140))</f>
        <v>0</v>
      </c>
      <c r="U140" s="288">
        <f>IF(OR('Exp Database'!T140=Lists!$G$2,'Exp Database'!T140=Lists!$G$3,'Exp Database'!T140=0),0,IF($F140=Lists!$G$2,('Exp Database'!T140/'Exp with units conversion'!$H140)*'Exp with units conversion'!$G140,'Exp Database'!T140*'Exp with units conversion'!$G140))</f>
        <v>0</v>
      </c>
      <c r="V140" s="288">
        <f>IF(OR('Exp Database'!U140=Lists!$G$2,'Exp Database'!U140=Lists!$G$3,'Exp Database'!U140=0),0,IF($F140=Lists!$G$2,('Exp Database'!U140/'Exp with units conversion'!$H140)*'Exp with units conversion'!$G140,'Exp Database'!U140*'Exp with units conversion'!$G140))</f>
        <v>0</v>
      </c>
      <c r="W140" s="288">
        <f>IF(OR('Exp Database'!V140=Lists!$G$2,'Exp Database'!V140=Lists!$G$3,'Exp Database'!V140=0),0,IF($F140=Lists!$G$2,('Exp Database'!V140/'Exp with units conversion'!$H140)*'Exp with units conversion'!$G140,'Exp Database'!V140*'Exp with units conversion'!$G140))</f>
        <v>0</v>
      </c>
      <c r="X140" s="288">
        <f>IF(OR('Exp Database'!W140=Lists!$G$2,'Exp Database'!W140=Lists!$G$3,'Exp Database'!W140=0),0,IF($F140=Lists!$G$2,('Exp Database'!W140/'Exp with units conversion'!$H140)*'Exp with units conversion'!$G140,'Exp Database'!W140*'Exp with units conversion'!$G140))</f>
        <v>0</v>
      </c>
      <c r="Y140" s="288">
        <f>IF(OR('Exp Database'!X140=Lists!$G$2,'Exp Database'!X140=Lists!$G$3,'Exp Database'!X140=0),0,IF($F140=Lists!$G$2,('Exp Database'!X140/'Exp with units conversion'!$H140)*'Exp with units conversion'!$G140,'Exp Database'!X140*'Exp with units conversion'!$G140))</f>
        <v>0</v>
      </c>
      <c r="Z140" s="288">
        <f>IF(OR('Exp Database'!Y140=Lists!$G$2,'Exp Database'!Y140=Lists!$G$3,'Exp Database'!Y140=0),0,IF($F140=Lists!$G$2,('Exp Database'!Y140/'Exp with units conversion'!$H140)*'Exp with units conversion'!$G140,'Exp Database'!Y140*'Exp with units conversion'!$G140))</f>
        <v>0</v>
      </c>
      <c r="AA140" s="288">
        <f>IF(OR('Exp Database'!Z140=Lists!$G$2,'Exp Database'!Z140=Lists!$G$3,'Exp Database'!Z140=0),0,IF($F140=Lists!$G$2,('Exp Database'!Z140/'Exp with units conversion'!$H140)*'Exp with units conversion'!$G140,'Exp Database'!Z140*'Exp with units conversion'!$G140))</f>
        <v>0</v>
      </c>
      <c r="AB140" s="288">
        <f>IF(OR('Exp Database'!AA140=Lists!$G$2,'Exp Database'!AA140=Lists!$G$3,'Exp Database'!AA140=0),0,IF($F140=Lists!$G$2,('Exp Database'!AA140/'Exp with units conversion'!$H140)*'Exp with units conversion'!$G140,'Exp Database'!AA140*'Exp with units conversion'!$G140))</f>
        <v>0</v>
      </c>
      <c r="AC140" s="288">
        <f>IF(OR('Exp Database'!AB140=Lists!$G$2,'Exp Database'!AB140=Lists!$G$3,'Exp Database'!AB140=0),0,IF($F140=Lists!$G$2,('Exp Database'!AB140/'Exp with units conversion'!$H140)*'Exp with units conversion'!$G140,'Exp Database'!AB140*'Exp with units conversion'!$G140))</f>
        <v>0</v>
      </c>
      <c r="AD140" s="288">
        <f>IF(OR('Exp Database'!AC140=Lists!$G$2,'Exp Database'!AC140=Lists!$G$3,'Exp Database'!AC140=0),0,IF($F140=Lists!$G$2,('Exp Database'!AC140/'Exp with units conversion'!$H140)*'Exp with units conversion'!$G140,'Exp Database'!AC140*'Exp with units conversion'!$G140))</f>
        <v>0</v>
      </c>
      <c r="AE140" s="288">
        <f>IF(OR('Exp Database'!AD140=Lists!$G$2,'Exp Database'!AD140=Lists!$G$3,'Exp Database'!AD140=0),0,IF($F140=Lists!$G$2,('Exp Database'!AD140/'Exp with units conversion'!$H140)*'Exp with units conversion'!$G140,'Exp Database'!AD140*'Exp with units conversion'!$G140))</f>
        <v>0</v>
      </c>
      <c r="AG140">
        <f t="shared" si="11"/>
        <v>1</v>
      </c>
      <c r="AH140" s="288">
        <f t="shared" si="12"/>
        <v>1</v>
      </c>
      <c r="AI140" s="288">
        <f t="shared" si="13"/>
        <v>1</v>
      </c>
      <c r="AJ140" s="288">
        <f t="shared" si="14"/>
        <v>1</v>
      </c>
    </row>
    <row r="141" spans="2:36" ht="30.75" thickBot="1">
      <c r="B141" t="str">
        <f t="shared" si="10"/>
        <v>Georgia2015</v>
      </c>
      <c r="C141" s="229" t="str">
        <f>'Exp Database'!C141</f>
        <v>Georgia</v>
      </c>
      <c r="D141" s="229">
        <f>'Exp Database'!D141</f>
        <v>2015</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02" t="str">
        <f>'Exp Database'!K141</f>
        <v>Not disaggregated by type of cost</v>
      </c>
      <c r="M141" s="288" t="str">
        <f>'Exp Database'!L141</f>
        <v>1.2.1.3</v>
      </c>
      <c r="N141" s="288">
        <f>IF(OR('Exp Database'!M141=Lists!$G$2,'Exp Database'!M141=Lists!$G$3,'Exp Database'!M141=0),0,IF($F141=Lists!$G$2,('Exp Database'!M141/'Exp with units conversion'!$H141)*'Exp with units conversion'!$G141,'Exp Database'!M141*'Exp with units conversion'!$G141))</f>
        <v>0</v>
      </c>
      <c r="O141" s="288">
        <f>IF(OR('Exp Database'!N141=Lists!$G$2,'Exp Database'!N141=Lists!$G$3,'Exp Database'!N141=0),0,IF($F141=Lists!$G$2,('Exp Database'!N141/'Exp with units conversion'!$H141)*'Exp with units conversion'!$G141,'Exp Database'!N141*'Exp with units conversion'!$G141))</f>
        <v>0</v>
      </c>
      <c r="P141" s="288">
        <f>IF(OR('Exp Database'!O141=Lists!$G$2,'Exp Database'!O141=Lists!$G$3,'Exp Database'!O141=0),0,IF($F141=Lists!$G$2,('Exp Database'!O141/'Exp with units conversion'!$H141)*'Exp with units conversion'!$G141,'Exp Database'!O141*'Exp with units conversion'!$G141))</f>
        <v>0</v>
      </c>
      <c r="Q141" s="288">
        <f>IF(OR('Exp Database'!P141=Lists!$G$2,'Exp Database'!P141=Lists!$G$3,'Exp Database'!P141=0),0,IF($F141=Lists!$G$2,('Exp Database'!P141/'Exp with units conversion'!$H141)*'Exp with units conversion'!$G141,'Exp Database'!P141*'Exp with units conversion'!$G141))</f>
        <v>0</v>
      </c>
      <c r="R141" s="288">
        <f>IF(OR('Exp Database'!Q141=Lists!$G$2,'Exp Database'!Q141=Lists!$G$3,'Exp Database'!Q141=0),0,IF($F141=Lists!$G$2,('Exp Database'!Q141/'Exp with units conversion'!$H141)*'Exp with units conversion'!$G141,'Exp Database'!Q141*'Exp with units conversion'!$G141))</f>
        <v>0</v>
      </c>
      <c r="S141" s="288">
        <f>IF(OR('Exp Database'!R141=Lists!$G$2,'Exp Database'!R141=Lists!$G$3,'Exp Database'!R141=0),0,IF($F141=Lists!$G$2,('Exp Database'!R141/'Exp with units conversion'!$H141)*'Exp with units conversion'!$G141,'Exp Database'!R141*'Exp with units conversion'!$G141))</f>
        <v>0</v>
      </c>
      <c r="T141" s="288">
        <f>IF(OR('Exp Database'!S141=Lists!$G$2,'Exp Database'!S141=Lists!$G$3,'Exp Database'!S141=0),0,IF($F141=Lists!$G$2,('Exp Database'!S141/'Exp with units conversion'!$H141)*'Exp with units conversion'!$G141,'Exp Database'!S141*'Exp with units conversion'!$G141))</f>
        <v>0</v>
      </c>
      <c r="U141" s="288">
        <f>IF(OR('Exp Database'!T141=Lists!$G$2,'Exp Database'!T141=Lists!$G$3,'Exp Database'!T141=0),0,IF($F141=Lists!$G$2,('Exp Database'!T141/'Exp with units conversion'!$H141)*'Exp with units conversion'!$G141,'Exp Database'!T141*'Exp with units conversion'!$G141))</f>
        <v>0</v>
      </c>
      <c r="V141" s="288">
        <f>IF(OR('Exp Database'!U141=Lists!$G$2,'Exp Database'!U141=Lists!$G$3,'Exp Database'!U141=0),0,IF($F141=Lists!$G$2,('Exp Database'!U141/'Exp with units conversion'!$H141)*'Exp with units conversion'!$G141,'Exp Database'!U141*'Exp with units conversion'!$G141))</f>
        <v>0</v>
      </c>
      <c r="W141" s="288">
        <f>IF(OR('Exp Database'!V141=Lists!$G$2,'Exp Database'!V141=Lists!$G$3,'Exp Database'!V141=0),0,IF($F141=Lists!$G$2,('Exp Database'!V141/'Exp with units conversion'!$H141)*'Exp with units conversion'!$G141,'Exp Database'!V141*'Exp with units conversion'!$G141))</f>
        <v>0</v>
      </c>
      <c r="X141" s="288">
        <f>IF(OR('Exp Database'!W141=Lists!$G$2,'Exp Database'!W141=Lists!$G$3,'Exp Database'!W141=0),0,IF($F141=Lists!$G$2,('Exp Database'!W141/'Exp with units conversion'!$H141)*'Exp with units conversion'!$G141,'Exp Database'!W141*'Exp with units conversion'!$G141))</f>
        <v>0</v>
      </c>
      <c r="Y141" s="288">
        <f>IF(OR('Exp Database'!X141=Lists!$G$2,'Exp Database'!X141=Lists!$G$3,'Exp Database'!X141=0),0,IF($F141=Lists!$G$2,('Exp Database'!X141/'Exp with units conversion'!$H141)*'Exp with units conversion'!$G141,'Exp Database'!X141*'Exp with units conversion'!$G141))</f>
        <v>0</v>
      </c>
      <c r="Z141" s="288">
        <f>IF(OR('Exp Database'!Y141=Lists!$G$2,'Exp Database'!Y141=Lists!$G$3,'Exp Database'!Y141=0),0,IF($F141=Lists!$G$2,('Exp Database'!Y141/'Exp with units conversion'!$H141)*'Exp with units conversion'!$G141,'Exp Database'!Y141*'Exp with units conversion'!$G141))</f>
        <v>0</v>
      </c>
      <c r="AA141" s="288">
        <f>IF(OR('Exp Database'!Z141=Lists!$G$2,'Exp Database'!Z141=Lists!$G$3,'Exp Database'!Z141=0),0,IF($F141=Lists!$G$2,('Exp Database'!Z141/'Exp with units conversion'!$H141)*'Exp with units conversion'!$G141,'Exp Database'!Z141*'Exp with units conversion'!$G141))</f>
        <v>0</v>
      </c>
      <c r="AB141" s="288">
        <f>IF(OR('Exp Database'!AA141=Lists!$G$2,'Exp Database'!AA141=Lists!$G$3,'Exp Database'!AA141=0),0,IF($F141=Lists!$G$2,('Exp Database'!AA141/'Exp with units conversion'!$H141)*'Exp with units conversion'!$G141,'Exp Database'!AA141*'Exp with units conversion'!$G141))</f>
        <v>0</v>
      </c>
      <c r="AC141" s="288">
        <f>IF(OR('Exp Database'!AB141=Lists!$G$2,'Exp Database'!AB141=Lists!$G$3,'Exp Database'!AB141=0),0,IF($F141=Lists!$G$2,('Exp Database'!AB141/'Exp with units conversion'!$H141)*'Exp with units conversion'!$G141,'Exp Database'!AB141*'Exp with units conversion'!$G141))</f>
        <v>0</v>
      </c>
      <c r="AD141" s="288">
        <f>IF(OR('Exp Database'!AC141=Lists!$G$2,'Exp Database'!AC141=Lists!$G$3,'Exp Database'!AC141=0),0,IF($F141=Lists!$G$2,('Exp Database'!AC141/'Exp with units conversion'!$H141)*'Exp with units conversion'!$G141,'Exp Database'!AC141*'Exp with units conversion'!$G141))</f>
        <v>0</v>
      </c>
      <c r="AE141" s="288">
        <f>IF(OR('Exp Database'!AD141=Lists!$G$2,'Exp Database'!AD141=Lists!$G$3,'Exp Database'!AD141=0),0,IF($F141=Lists!$G$2,('Exp Database'!AD141/'Exp with units conversion'!$H141)*'Exp with units conversion'!$G141,'Exp Database'!AD141*'Exp with units conversion'!$G141))</f>
        <v>0</v>
      </c>
      <c r="AG141">
        <f t="shared" si="11"/>
        <v>1</v>
      </c>
      <c r="AH141" s="288">
        <f t="shared" si="12"/>
        <v>1</v>
      </c>
      <c r="AI141" s="288">
        <f t="shared" si="13"/>
        <v>1</v>
      </c>
      <c r="AJ141" s="288">
        <f t="shared" si="14"/>
        <v>1</v>
      </c>
    </row>
    <row r="142" spans="2:36" ht="45.75" thickBot="1">
      <c r="B142" t="str">
        <f t="shared" si="10"/>
        <v>Georgia2015</v>
      </c>
      <c r="C142" s="229" t="str">
        <f>'Exp Database'!C142</f>
        <v>Georgia</v>
      </c>
      <c r="D142" s="229">
        <f>'Exp Database'!D142</f>
        <v>2015</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02" t="str">
        <f>'Exp Database'!K142</f>
        <v>Paediatric antiretroviral treatment:</v>
      </c>
      <c r="M142" s="288" t="str">
        <f>'Exp Database'!L142</f>
        <v>1.2.2</v>
      </c>
      <c r="N142" s="288">
        <f>IF(OR('Exp Database'!M142=Lists!$G$2,'Exp Database'!M142=Lists!$G$3,'Exp Database'!M142=0),0,IF($F142=Lists!$G$2,('Exp Database'!M142/'Exp with units conversion'!$H142)*'Exp with units conversion'!$G142,'Exp Database'!M142*'Exp with units conversion'!$G142))</f>
        <v>0</v>
      </c>
      <c r="O142" s="288">
        <f>IF(OR('Exp Database'!N142=Lists!$G$2,'Exp Database'!N142=Lists!$G$3,'Exp Database'!N142=0),0,IF($F142=Lists!$G$2,('Exp Database'!N142/'Exp with units conversion'!$H142)*'Exp with units conversion'!$G142,'Exp Database'!N142*'Exp with units conversion'!$G142))</f>
        <v>0</v>
      </c>
      <c r="P142" s="288">
        <f>IF(OR('Exp Database'!O142=Lists!$G$2,'Exp Database'!O142=Lists!$G$3,'Exp Database'!O142=0),0,IF($F142=Lists!$G$2,('Exp Database'!O142/'Exp with units conversion'!$H142)*'Exp with units conversion'!$G142,'Exp Database'!O142*'Exp with units conversion'!$G142))</f>
        <v>0</v>
      </c>
      <c r="Q142" s="288">
        <f>IF(OR('Exp Database'!P142=Lists!$G$2,'Exp Database'!P142=Lists!$G$3,'Exp Database'!P142=0),0,IF($F142=Lists!$G$2,('Exp Database'!P142/'Exp with units conversion'!$H142)*'Exp with units conversion'!$G142,'Exp Database'!P142*'Exp with units conversion'!$G142))</f>
        <v>0</v>
      </c>
      <c r="R142" s="288">
        <f>IF(OR('Exp Database'!Q142=Lists!$G$2,'Exp Database'!Q142=Lists!$G$3,'Exp Database'!Q142=0),0,IF($F142=Lists!$G$2,('Exp Database'!Q142/'Exp with units conversion'!$H142)*'Exp with units conversion'!$G142,'Exp Database'!Q142*'Exp with units conversion'!$G142))</f>
        <v>0</v>
      </c>
      <c r="S142" s="288">
        <f>IF(OR('Exp Database'!R142=Lists!$G$2,'Exp Database'!R142=Lists!$G$3,'Exp Database'!R142=0),0,IF($F142=Lists!$G$2,('Exp Database'!R142/'Exp with units conversion'!$H142)*'Exp with units conversion'!$G142,'Exp Database'!R142*'Exp with units conversion'!$G142))</f>
        <v>0</v>
      </c>
      <c r="T142" s="288">
        <f>IF(OR('Exp Database'!S142=Lists!$G$2,'Exp Database'!S142=Lists!$G$3,'Exp Database'!S142=0),0,IF($F142=Lists!$G$2,('Exp Database'!S142/'Exp with units conversion'!$H142)*'Exp with units conversion'!$G142,'Exp Database'!S142*'Exp with units conversion'!$G142))</f>
        <v>0</v>
      </c>
      <c r="U142" s="288">
        <f>IF(OR('Exp Database'!T142=Lists!$G$2,'Exp Database'!T142=Lists!$G$3,'Exp Database'!T142=0),0,IF($F142=Lists!$G$2,('Exp Database'!T142/'Exp with units conversion'!$H142)*'Exp with units conversion'!$G142,'Exp Database'!T142*'Exp with units conversion'!$G142))</f>
        <v>0</v>
      </c>
      <c r="V142" s="288">
        <f>IF(OR('Exp Database'!U142=Lists!$G$2,'Exp Database'!U142=Lists!$G$3,'Exp Database'!U142=0),0,IF($F142=Lists!$G$2,('Exp Database'!U142/'Exp with units conversion'!$H142)*'Exp with units conversion'!$G142,'Exp Database'!U142*'Exp with units conversion'!$G142))</f>
        <v>0</v>
      </c>
      <c r="W142" s="288">
        <f>IF(OR('Exp Database'!V142=Lists!$G$2,'Exp Database'!V142=Lists!$G$3,'Exp Database'!V142=0),0,IF($F142=Lists!$G$2,('Exp Database'!V142/'Exp with units conversion'!$H142)*'Exp with units conversion'!$G142,'Exp Database'!V142*'Exp with units conversion'!$G142))</f>
        <v>0</v>
      </c>
      <c r="X142" s="288">
        <f>IF(OR('Exp Database'!W142=Lists!$G$2,'Exp Database'!W142=Lists!$G$3,'Exp Database'!W142=0),0,IF($F142=Lists!$G$2,('Exp Database'!W142/'Exp with units conversion'!$H142)*'Exp with units conversion'!$G142,'Exp Database'!W142*'Exp with units conversion'!$G142))</f>
        <v>0</v>
      </c>
      <c r="Y142" s="288">
        <f>IF(OR('Exp Database'!X142=Lists!$G$2,'Exp Database'!X142=Lists!$G$3,'Exp Database'!X142=0),0,IF($F142=Lists!$G$2,('Exp Database'!X142/'Exp with units conversion'!$H142)*'Exp with units conversion'!$G142,'Exp Database'!X142*'Exp with units conversion'!$G142))</f>
        <v>0</v>
      </c>
      <c r="Z142" s="288">
        <f>IF(OR('Exp Database'!Y142=Lists!$G$2,'Exp Database'!Y142=Lists!$G$3,'Exp Database'!Y142=0),0,IF($F142=Lists!$G$2,('Exp Database'!Y142/'Exp with units conversion'!$H142)*'Exp with units conversion'!$G142,'Exp Database'!Y142*'Exp with units conversion'!$G142))</f>
        <v>0</v>
      </c>
      <c r="AA142" s="288">
        <f>IF(OR('Exp Database'!Z142=Lists!$G$2,'Exp Database'!Z142=Lists!$G$3,'Exp Database'!Z142=0),0,IF($F142=Lists!$G$2,('Exp Database'!Z142/'Exp with units conversion'!$H142)*'Exp with units conversion'!$G142,'Exp Database'!Z142*'Exp with units conversion'!$G142))</f>
        <v>0</v>
      </c>
      <c r="AB142" s="288">
        <f>IF(OR('Exp Database'!AA142=Lists!$G$2,'Exp Database'!AA142=Lists!$G$3,'Exp Database'!AA142=0),0,IF($F142=Lists!$G$2,('Exp Database'!AA142/'Exp with units conversion'!$H142)*'Exp with units conversion'!$G142,'Exp Database'!AA142*'Exp with units conversion'!$G142))</f>
        <v>0</v>
      </c>
      <c r="AC142" s="288">
        <f>IF(OR('Exp Database'!AB142=Lists!$G$2,'Exp Database'!AB142=Lists!$G$3,'Exp Database'!AB142=0),0,IF($F142=Lists!$G$2,('Exp Database'!AB142/'Exp with units conversion'!$H142)*'Exp with units conversion'!$G142,'Exp Database'!AB142*'Exp with units conversion'!$G142))</f>
        <v>0</v>
      </c>
      <c r="AD142" s="288">
        <f>IF(OR('Exp Database'!AC142=Lists!$G$2,'Exp Database'!AC142=Lists!$G$3,'Exp Database'!AC142=0),0,IF($F142=Lists!$G$2,('Exp Database'!AC142/'Exp with units conversion'!$H142)*'Exp with units conversion'!$G142,'Exp Database'!AC142*'Exp with units conversion'!$G142))</f>
        <v>0</v>
      </c>
      <c r="AE142" s="288">
        <f>IF(OR('Exp Database'!AD142=Lists!$G$2,'Exp Database'!AD142=Lists!$G$3,'Exp Database'!AD142=0),0,IF($F142=Lists!$G$2,('Exp Database'!AD142/'Exp with units conversion'!$H142)*'Exp with units conversion'!$G142,'Exp Database'!AD142*'Exp with units conversion'!$G142))</f>
        <v>0</v>
      </c>
      <c r="AG142">
        <f t="shared" si="11"/>
        <v>1</v>
      </c>
      <c r="AH142" s="288">
        <f t="shared" si="12"/>
        <v>1</v>
      </c>
      <c r="AI142" s="288">
        <f t="shared" si="13"/>
        <v>1</v>
      </c>
      <c r="AJ142" s="288">
        <f t="shared" si="14"/>
        <v>1</v>
      </c>
    </row>
    <row r="143" spans="2:36" ht="15.75" thickBot="1">
      <c r="B143" t="str">
        <f t="shared" si="10"/>
        <v>Georgia2015</v>
      </c>
      <c r="C143" s="229" t="str">
        <f>'Exp Database'!C143</f>
        <v>Georgia</v>
      </c>
      <c r="D143" s="229">
        <f>'Exp Database'!D143</f>
        <v>2015</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02" t="str">
        <f>'Exp Database'!K143</f>
        <v>ARVs</v>
      </c>
      <c r="M143" s="288" t="str">
        <f>'Exp Database'!L143</f>
        <v>1.2.2.1</v>
      </c>
      <c r="N143" s="288">
        <f>IF(OR('Exp Database'!M143=Lists!$G$2,'Exp Database'!M143=Lists!$G$3,'Exp Database'!M143=0),0,IF($F143=Lists!$G$2,('Exp Database'!M143/'Exp with units conversion'!$H143)*'Exp with units conversion'!$G143,'Exp Database'!M143*'Exp with units conversion'!$G143))</f>
        <v>0</v>
      </c>
      <c r="O143" s="288">
        <f>IF(OR('Exp Database'!N143=Lists!$G$2,'Exp Database'!N143=Lists!$G$3,'Exp Database'!N143=0),0,IF($F143=Lists!$G$2,('Exp Database'!N143/'Exp with units conversion'!$H143)*'Exp with units conversion'!$G143,'Exp Database'!N143*'Exp with units conversion'!$G143))</f>
        <v>0</v>
      </c>
      <c r="P143" s="288">
        <f>IF(OR('Exp Database'!O143=Lists!$G$2,'Exp Database'!O143=Lists!$G$3,'Exp Database'!O143=0),0,IF($F143=Lists!$G$2,('Exp Database'!O143/'Exp with units conversion'!$H143)*'Exp with units conversion'!$G143,'Exp Database'!O143*'Exp with units conversion'!$G143))</f>
        <v>0</v>
      </c>
      <c r="Q143" s="288">
        <f>IF(OR('Exp Database'!P143=Lists!$G$2,'Exp Database'!P143=Lists!$G$3,'Exp Database'!P143=0),0,IF($F143=Lists!$G$2,('Exp Database'!P143/'Exp with units conversion'!$H143)*'Exp with units conversion'!$G143,'Exp Database'!P143*'Exp with units conversion'!$G143))</f>
        <v>0</v>
      </c>
      <c r="R143" s="288">
        <f>IF(OR('Exp Database'!Q143=Lists!$G$2,'Exp Database'!Q143=Lists!$G$3,'Exp Database'!Q143=0),0,IF($F143=Lists!$G$2,('Exp Database'!Q143/'Exp with units conversion'!$H143)*'Exp with units conversion'!$G143,'Exp Database'!Q143*'Exp with units conversion'!$G143))</f>
        <v>0</v>
      </c>
      <c r="S143" s="288">
        <f>IF(OR('Exp Database'!R143=Lists!$G$2,'Exp Database'!R143=Lists!$G$3,'Exp Database'!R143=0),0,IF($F143=Lists!$G$2,('Exp Database'!R143/'Exp with units conversion'!$H143)*'Exp with units conversion'!$G143,'Exp Database'!R143*'Exp with units conversion'!$G143))</f>
        <v>0</v>
      </c>
      <c r="T143" s="288">
        <f>IF(OR('Exp Database'!S143=Lists!$G$2,'Exp Database'!S143=Lists!$G$3,'Exp Database'!S143=0),0,IF($F143=Lists!$G$2,('Exp Database'!S143/'Exp with units conversion'!$H143)*'Exp with units conversion'!$G143,'Exp Database'!S143*'Exp with units conversion'!$G143))</f>
        <v>0</v>
      </c>
      <c r="U143" s="288">
        <f>IF(OR('Exp Database'!T143=Lists!$G$2,'Exp Database'!T143=Lists!$G$3,'Exp Database'!T143=0),0,IF($F143=Lists!$G$2,('Exp Database'!T143/'Exp with units conversion'!$H143)*'Exp with units conversion'!$G143,'Exp Database'!T143*'Exp with units conversion'!$G143))</f>
        <v>0</v>
      </c>
      <c r="V143" s="288">
        <f>IF(OR('Exp Database'!U143=Lists!$G$2,'Exp Database'!U143=Lists!$G$3,'Exp Database'!U143=0),0,IF($F143=Lists!$G$2,('Exp Database'!U143/'Exp with units conversion'!$H143)*'Exp with units conversion'!$G143,'Exp Database'!U143*'Exp with units conversion'!$G143))</f>
        <v>0</v>
      </c>
      <c r="W143" s="288">
        <f>IF(OR('Exp Database'!V143=Lists!$G$2,'Exp Database'!V143=Lists!$G$3,'Exp Database'!V143=0),0,IF($F143=Lists!$G$2,('Exp Database'!V143/'Exp with units conversion'!$H143)*'Exp with units conversion'!$G143,'Exp Database'!V143*'Exp with units conversion'!$G143))</f>
        <v>0</v>
      </c>
      <c r="X143" s="288">
        <f>IF(OR('Exp Database'!W143=Lists!$G$2,'Exp Database'!W143=Lists!$G$3,'Exp Database'!W143=0),0,IF($F143=Lists!$G$2,('Exp Database'!W143/'Exp with units conversion'!$H143)*'Exp with units conversion'!$G143,'Exp Database'!W143*'Exp with units conversion'!$G143))</f>
        <v>0</v>
      </c>
      <c r="Y143" s="288">
        <f>IF(OR('Exp Database'!X143=Lists!$G$2,'Exp Database'!X143=Lists!$G$3,'Exp Database'!X143=0),0,IF($F143=Lists!$G$2,('Exp Database'!X143/'Exp with units conversion'!$H143)*'Exp with units conversion'!$G143,'Exp Database'!X143*'Exp with units conversion'!$G143))</f>
        <v>0</v>
      </c>
      <c r="Z143" s="288">
        <f>IF(OR('Exp Database'!Y143=Lists!$G$2,'Exp Database'!Y143=Lists!$G$3,'Exp Database'!Y143=0),0,IF($F143=Lists!$G$2,('Exp Database'!Y143/'Exp with units conversion'!$H143)*'Exp with units conversion'!$G143,'Exp Database'!Y143*'Exp with units conversion'!$G143))</f>
        <v>0</v>
      </c>
      <c r="AA143" s="288">
        <f>IF(OR('Exp Database'!Z143=Lists!$G$2,'Exp Database'!Z143=Lists!$G$3,'Exp Database'!Z143=0),0,IF($F143=Lists!$G$2,('Exp Database'!Z143/'Exp with units conversion'!$H143)*'Exp with units conversion'!$G143,'Exp Database'!Z143*'Exp with units conversion'!$G143))</f>
        <v>0</v>
      </c>
      <c r="AB143" s="288">
        <f>IF(OR('Exp Database'!AA143=Lists!$G$2,'Exp Database'!AA143=Lists!$G$3,'Exp Database'!AA143=0),0,IF($F143=Lists!$G$2,('Exp Database'!AA143/'Exp with units conversion'!$H143)*'Exp with units conversion'!$G143,'Exp Database'!AA143*'Exp with units conversion'!$G143))</f>
        <v>0</v>
      </c>
      <c r="AC143" s="288">
        <f>IF(OR('Exp Database'!AB143=Lists!$G$2,'Exp Database'!AB143=Lists!$G$3,'Exp Database'!AB143=0),0,IF($F143=Lists!$G$2,('Exp Database'!AB143/'Exp with units conversion'!$H143)*'Exp with units conversion'!$G143,'Exp Database'!AB143*'Exp with units conversion'!$G143))</f>
        <v>0</v>
      </c>
      <c r="AD143" s="288">
        <f>IF(OR('Exp Database'!AC143=Lists!$G$2,'Exp Database'!AC143=Lists!$G$3,'Exp Database'!AC143=0),0,IF($F143=Lists!$G$2,('Exp Database'!AC143/'Exp with units conversion'!$H143)*'Exp with units conversion'!$G143,'Exp Database'!AC143*'Exp with units conversion'!$G143))</f>
        <v>0</v>
      </c>
      <c r="AE143" s="288">
        <f>IF(OR('Exp Database'!AD143=Lists!$G$2,'Exp Database'!AD143=Lists!$G$3,'Exp Database'!AD143=0),0,IF($F143=Lists!$G$2,('Exp Database'!AD143/'Exp with units conversion'!$H143)*'Exp with units conversion'!$G143,'Exp Database'!AD143*'Exp with units conversion'!$G143))</f>
        <v>0</v>
      </c>
      <c r="AG143">
        <f t="shared" si="11"/>
        <v>1</v>
      </c>
      <c r="AH143" s="288">
        <f t="shared" si="12"/>
        <v>1</v>
      </c>
      <c r="AI143" s="288">
        <f t="shared" si="13"/>
        <v>1</v>
      </c>
      <c r="AJ143" s="288">
        <f t="shared" si="14"/>
        <v>1</v>
      </c>
    </row>
    <row r="144" spans="2:36" ht="30.75" thickBot="1">
      <c r="B144" t="str">
        <f t="shared" si="10"/>
        <v>Georgia2015</v>
      </c>
      <c r="C144" s="229" t="str">
        <f>'Exp Database'!C144</f>
        <v>Georgia</v>
      </c>
      <c r="D144" s="229">
        <f>'Exp Database'!D144</f>
        <v>2015</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02" t="str">
        <f>'Exp Database'!K144</f>
        <v>Other direct and indirect costs</v>
      </c>
      <c r="M144" s="288" t="str">
        <f>'Exp Database'!L144</f>
        <v>1.2.2.2</v>
      </c>
      <c r="N144" s="288">
        <f>IF(OR('Exp Database'!M144=Lists!$G$2,'Exp Database'!M144=Lists!$G$3,'Exp Database'!M144=0),0,IF($F144=Lists!$G$2,('Exp Database'!M144/'Exp with units conversion'!$H144)*'Exp with units conversion'!$G144,'Exp Database'!M144*'Exp with units conversion'!$G144))</f>
        <v>0</v>
      </c>
      <c r="O144" s="288">
        <f>IF(OR('Exp Database'!N144=Lists!$G$2,'Exp Database'!N144=Lists!$G$3,'Exp Database'!N144=0),0,IF($F144=Lists!$G$2,('Exp Database'!N144/'Exp with units conversion'!$H144)*'Exp with units conversion'!$G144,'Exp Database'!N144*'Exp with units conversion'!$G144))</f>
        <v>0</v>
      </c>
      <c r="P144" s="288">
        <f>IF(OR('Exp Database'!O144=Lists!$G$2,'Exp Database'!O144=Lists!$G$3,'Exp Database'!O144=0),0,IF($F144=Lists!$G$2,('Exp Database'!O144/'Exp with units conversion'!$H144)*'Exp with units conversion'!$G144,'Exp Database'!O144*'Exp with units conversion'!$G144))</f>
        <v>0</v>
      </c>
      <c r="Q144" s="288">
        <f>IF(OR('Exp Database'!P144=Lists!$G$2,'Exp Database'!P144=Lists!$G$3,'Exp Database'!P144=0),0,IF($F144=Lists!$G$2,('Exp Database'!P144/'Exp with units conversion'!$H144)*'Exp with units conversion'!$G144,'Exp Database'!P144*'Exp with units conversion'!$G144))</f>
        <v>0</v>
      </c>
      <c r="R144" s="288">
        <f>IF(OR('Exp Database'!Q144=Lists!$G$2,'Exp Database'!Q144=Lists!$G$3,'Exp Database'!Q144=0),0,IF($F144=Lists!$G$2,('Exp Database'!Q144/'Exp with units conversion'!$H144)*'Exp with units conversion'!$G144,'Exp Database'!Q144*'Exp with units conversion'!$G144))</f>
        <v>0</v>
      </c>
      <c r="S144" s="288">
        <f>IF(OR('Exp Database'!R144=Lists!$G$2,'Exp Database'!R144=Lists!$G$3,'Exp Database'!R144=0),0,IF($F144=Lists!$G$2,('Exp Database'!R144/'Exp with units conversion'!$H144)*'Exp with units conversion'!$G144,'Exp Database'!R144*'Exp with units conversion'!$G144))</f>
        <v>0</v>
      </c>
      <c r="T144" s="288">
        <f>IF(OR('Exp Database'!S144=Lists!$G$2,'Exp Database'!S144=Lists!$G$3,'Exp Database'!S144=0),0,IF($F144=Lists!$G$2,('Exp Database'!S144/'Exp with units conversion'!$H144)*'Exp with units conversion'!$G144,'Exp Database'!S144*'Exp with units conversion'!$G144))</f>
        <v>0</v>
      </c>
      <c r="U144" s="288">
        <f>IF(OR('Exp Database'!T144=Lists!$G$2,'Exp Database'!T144=Lists!$G$3,'Exp Database'!T144=0),0,IF($F144=Lists!$G$2,('Exp Database'!T144/'Exp with units conversion'!$H144)*'Exp with units conversion'!$G144,'Exp Database'!T144*'Exp with units conversion'!$G144))</f>
        <v>0</v>
      </c>
      <c r="V144" s="288">
        <f>IF(OR('Exp Database'!U144=Lists!$G$2,'Exp Database'!U144=Lists!$G$3,'Exp Database'!U144=0),0,IF($F144=Lists!$G$2,('Exp Database'!U144/'Exp with units conversion'!$H144)*'Exp with units conversion'!$G144,'Exp Database'!U144*'Exp with units conversion'!$G144))</f>
        <v>0</v>
      </c>
      <c r="W144" s="288">
        <f>IF(OR('Exp Database'!V144=Lists!$G$2,'Exp Database'!V144=Lists!$G$3,'Exp Database'!V144=0),0,IF($F144=Lists!$G$2,('Exp Database'!V144/'Exp with units conversion'!$H144)*'Exp with units conversion'!$G144,'Exp Database'!V144*'Exp with units conversion'!$G144))</f>
        <v>0</v>
      </c>
      <c r="X144" s="288">
        <f>IF(OR('Exp Database'!W144=Lists!$G$2,'Exp Database'!W144=Lists!$G$3,'Exp Database'!W144=0),0,IF($F144=Lists!$G$2,('Exp Database'!W144/'Exp with units conversion'!$H144)*'Exp with units conversion'!$G144,'Exp Database'!W144*'Exp with units conversion'!$G144))</f>
        <v>0</v>
      </c>
      <c r="Y144" s="288">
        <f>IF(OR('Exp Database'!X144=Lists!$G$2,'Exp Database'!X144=Lists!$G$3,'Exp Database'!X144=0),0,IF($F144=Lists!$G$2,('Exp Database'!X144/'Exp with units conversion'!$H144)*'Exp with units conversion'!$G144,'Exp Database'!X144*'Exp with units conversion'!$G144))</f>
        <v>0</v>
      </c>
      <c r="Z144" s="288">
        <f>IF(OR('Exp Database'!Y144=Lists!$G$2,'Exp Database'!Y144=Lists!$G$3,'Exp Database'!Y144=0),0,IF($F144=Lists!$G$2,('Exp Database'!Y144/'Exp with units conversion'!$H144)*'Exp with units conversion'!$G144,'Exp Database'!Y144*'Exp with units conversion'!$G144))</f>
        <v>0</v>
      </c>
      <c r="AA144" s="288">
        <f>IF(OR('Exp Database'!Z144=Lists!$G$2,'Exp Database'!Z144=Lists!$G$3,'Exp Database'!Z144=0),0,IF($F144=Lists!$G$2,('Exp Database'!Z144/'Exp with units conversion'!$H144)*'Exp with units conversion'!$G144,'Exp Database'!Z144*'Exp with units conversion'!$G144))</f>
        <v>0</v>
      </c>
      <c r="AB144" s="288">
        <f>IF(OR('Exp Database'!AA144=Lists!$G$2,'Exp Database'!AA144=Lists!$G$3,'Exp Database'!AA144=0),0,IF($F144=Lists!$G$2,('Exp Database'!AA144/'Exp with units conversion'!$H144)*'Exp with units conversion'!$G144,'Exp Database'!AA144*'Exp with units conversion'!$G144))</f>
        <v>0</v>
      </c>
      <c r="AC144" s="288">
        <f>IF(OR('Exp Database'!AB144=Lists!$G$2,'Exp Database'!AB144=Lists!$G$3,'Exp Database'!AB144=0),0,IF($F144=Lists!$G$2,('Exp Database'!AB144/'Exp with units conversion'!$H144)*'Exp with units conversion'!$G144,'Exp Database'!AB144*'Exp with units conversion'!$G144))</f>
        <v>0</v>
      </c>
      <c r="AD144" s="288">
        <f>IF(OR('Exp Database'!AC144=Lists!$G$2,'Exp Database'!AC144=Lists!$G$3,'Exp Database'!AC144=0),0,IF($F144=Lists!$G$2,('Exp Database'!AC144/'Exp with units conversion'!$H144)*'Exp with units conversion'!$G144,'Exp Database'!AC144*'Exp with units conversion'!$G144))</f>
        <v>0</v>
      </c>
      <c r="AE144" s="288">
        <f>IF(OR('Exp Database'!AD144=Lists!$G$2,'Exp Database'!AD144=Lists!$G$3,'Exp Database'!AD144=0),0,IF($F144=Lists!$G$2,('Exp Database'!AD144/'Exp with units conversion'!$H144)*'Exp with units conversion'!$G144,'Exp Database'!AD144*'Exp with units conversion'!$G144))</f>
        <v>0</v>
      </c>
      <c r="AG144">
        <f t="shared" si="11"/>
        <v>1</v>
      </c>
      <c r="AH144" s="288">
        <f t="shared" si="12"/>
        <v>1</v>
      </c>
      <c r="AI144" s="288">
        <f t="shared" si="13"/>
        <v>1</v>
      </c>
      <c r="AJ144" s="288">
        <f t="shared" si="14"/>
        <v>1</v>
      </c>
    </row>
    <row r="145" spans="2:36" ht="30.75" thickBot="1">
      <c r="B145" t="str">
        <f t="shared" si="10"/>
        <v>Georgia2015</v>
      </c>
      <c r="C145" s="229" t="str">
        <f>'Exp Database'!C145</f>
        <v>Georgia</v>
      </c>
      <c r="D145" s="229">
        <f>'Exp Database'!D145</f>
        <v>2015</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02" t="str">
        <f>'Exp Database'!K145</f>
        <v xml:space="preserve"> Not disaggregated by type of cost</v>
      </c>
      <c r="M145" s="288" t="str">
        <f>'Exp Database'!L145</f>
        <v>1.2.2.3</v>
      </c>
      <c r="N145" s="288">
        <f>IF(OR('Exp Database'!M145=Lists!$G$2,'Exp Database'!M145=Lists!$G$3,'Exp Database'!M145=0),0,IF($F145=Lists!$G$2,('Exp Database'!M145/'Exp with units conversion'!$H145)*'Exp with units conversion'!$G145,'Exp Database'!M145*'Exp with units conversion'!$G145))</f>
        <v>0</v>
      </c>
      <c r="O145" s="288">
        <f>IF(OR('Exp Database'!N145=Lists!$G$2,'Exp Database'!N145=Lists!$G$3,'Exp Database'!N145=0),0,IF($F145=Lists!$G$2,('Exp Database'!N145/'Exp with units conversion'!$H145)*'Exp with units conversion'!$G145,'Exp Database'!N145*'Exp with units conversion'!$G145))</f>
        <v>0</v>
      </c>
      <c r="P145" s="288">
        <f>IF(OR('Exp Database'!O145=Lists!$G$2,'Exp Database'!O145=Lists!$G$3,'Exp Database'!O145=0),0,IF($F145=Lists!$G$2,('Exp Database'!O145/'Exp with units conversion'!$H145)*'Exp with units conversion'!$G145,'Exp Database'!O145*'Exp with units conversion'!$G145))</f>
        <v>0</v>
      </c>
      <c r="Q145" s="288">
        <f>IF(OR('Exp Database'!P145=Lists!$G$2,'Exp Database'!P145=Lists!$G$3,'Exp Database'!P145=0),0,IF($F145=Lists!$G$2,('Exp Database'!P145/'Exp with units conversion'!$H145)*'Exp with units conversion'!$G145,'Exp Database'!P145*'Exp with units conversion'!$G145))</f>
        <v>0</v>
      </c>
      <c r="R145" s="288">
        <f>IF(OR('Exp Database'!Q145=Lists!$G$2,'Exp Database'!Q145=Lists!$G$3,'Exp Database'!Q145=0),0,IF($F145=Lists!$G$2,('Exp Database'!Q145/'Exp with units conversion'!$H145)*'Exp with units conversion'!$G145,'Exp Database'!Q145*'Exp with units conversion'!$G145))</f>
        <v>0</v>
      </c>
      <c r="S145" s="288">
        <f>IF(OR('Exp Database'!R145=Lists!$G$2,'Exp Database'!R145=Lists!$G$3,'Exp Database'!R145=0),0,IF($F145=Lists!$G$2,('Exp Database'!R145/'Exp with units conversion'!$H145)*'Exp with units conversion'!$G145,'Exp Database'!R145*'Exp with units conversion'!$G145))</f>
        <v>0</v>
      </c>
      <c r="T145" s="288">
        <f>IF(OR('Exp Database'!S145=Lists!$G$2,'Exp Database'!S145=Lists!$G$3,'Exp Database'!S145=0),0,IF($F145=Lists!$G$2,('Exp Database'!S145/'Exp with units conversion'!$H145)*'Exp with units conversion'!$G145,'Exp Database'!S145*'Exp with units conversion'!$G145))</f>
        <v>0</v>
      </c>
      <c r="U145" s="288">
        <f>IF(OR('Exp Database'!T145=Lists!$G$2,'Exp Database'!T145=Lists!$G$3,'Exp Database'!T145=0),0,IF($F145=Lists!$G$2,('Exp Database'!T145/'Exp with units conversion'!$H145)*'Exp with units conversion'!$G145,'Exp Database'!T145*'Exp with units conversion'!$G145))</f>
        <v>0</v>
      </c>
      <c r="V145" s="288">
        <f>IF(OR('Exp Database'!U145=Lists!$G$2,'Exp Database'!U145=Lists!$G$3,'Exp Database'!U145=0),0,IF($F145=Lists!$G$2,('Exp Database'!U145/'Exp with units conversion'!$H145)*'Exp with units conversion'!$G145,'Exp Database'!U145*'Exp with units conversion'!$G145))</f>
        <v>0</v>
      </c>
      <c r="W145" s="288">
        <f>IF(OR('Exp Database'!V145=Lists!$G$2,'Exp Database'!V145=Lists!$G$3,'Exp Database'!V145=0),0,IF($F145=Lists!$G$2,('Exp Database'!V145/'Exp with units conversion'!$H145)*'Exp with units conversion'!$G145,'Exp Database'!V145*'Exp with units conversion'!$G145))</f>
        <v>0</v>
      </c>
      <c r="X145" s="288">
        <f>IF(OR('Exp Database'!W145=Lists!$G$2,'Exp Database'!W145=Lists!$G$3,'Exp Database'!W145=0),0,IF($F145=Lists!$G$2,('Exp Database'!W145/'Exp with units conversion'!$H145)*'Exp with units conversion'!$G145,'Exp Database'!W145*'Exp with units conversion'!$G145))</f>
        <v>0</v>
      </c>
      <c r="Y145" s="288">
        <f>IF(OR('Exp Database'!X145=Lists!$G$2,'Exp Database'!X145=Lists!$G$3,'Exp Database'!X145=0),0,IF($F145=Lists!$G$2,('Exp Database'!X145/'Exp with units conversion'!$H145)*'Exp with units conversion'!$G145,'Exp Database'!X145*'Exp with units conversion'!$G145))</f>
        <v>0</v>
      </c>
      <c r="Z145" s="288">
        <f>IF(OR('Exp Database'!Y145=Lists!$G$2,'Exp Database'!Y145=Lists!$G$3,'Exp Database'!Y145=0),0,IF($F145=Lists!$G$2,('Exp Database'!Y145/'Exp with units conversion'!$H145)*'Exp with units conversion'!$G145,'Exp Database'!Y145*'Exp with units conversion'!$G145))</f>
        <v>0</v>
      </c>
      <c r="AA145" s="288">
        <f>IF(OR('Exp Database'!Z145=Lists!$G$2,'Exp Database'!Z145=Lists!$G$3,'Exp Database'!Z145=0),0,IF($F145=Lists!$G$2,('Exp Database'!Z145/'Exp with units conversion'!$H145)*'Exp with units conversion'!$G145,'Exp Database'!Z145*'Exp with units conversion'!$G145))</f>
        <v>0</v>
      </c>
      <c r="AB145" s="288">
        <f>IF(OR('Exp Database'!AA145=Lists!$G$2,'Exp Database'!AA145=Lists!$G$3,'Exp Database'!AA145=0),0,IF($F145=Lists!$G$2,('Exp Database'!AA145/'Exp with units conversion'!$H145)*'Exp with units conversion'!$G145,'Exp Database'!AA145*'Exp with units conversion'!$G145))</f>
        <v>0</v>
      </c>
      <c r="AC145" s="288">
        <f>IF(OR('Exp Database'!AB145=Lists!$G$2,'Exp Database'!AB145=Lists!$G$3,'Exp Database'!AB145=0),0,IF($F145=Lists!$G$2,('Exp Database'!AB145/'Exp with units conversion'!$H145)*'Exp with units conversion'!$G145,'Exp Database'!AB145*'Exp with units conversion'!$G145))</f>
        <v>0</v>
      </c>
      <c r="AD145" s="288">
        <f>IF(OR('Exp Database'!AC145=Lists!$G$2,'Exp Database'!AC145=Lists!$G$3,'Exp Database'!AC145=0),0,IF($F145=Lists!$G$2,('Exp Database'!AC145/'Exp with units conversion'!$H145)*'Exp with units conversion'!$G145,'Exp Database'!AC145*'Exp with units conversion'!$G145))</f>
        <v>0</v>
      </c>
      <c r="AE145" s="288">
        <f>IF(OR('Exp Database'!AD145=Lists!$G$2,'Exp Database'!AD145=Lists!$G$3,'Exp Database'!AD145=0),0,IF($F145=Lists!$G$2,('Exp Database'!AD145/'Exp with units conversion'!$H145)*'Exp with units conversion'!$G145,'Exp Database'!AD145*'Exp with units conversion'!$G145))</f>
        <v>0</v>
      </c>
      <c r="AG145">
        <f t="shared" si="11"/>
        <v>1</v>
      </c>
      <c r="AH145" s="288">
        <f t="shared" si="12"/>
        <v>1</v>
      </c>
      <c r="AI145" s="288">
        <f t="shared" si="13"/>
        <v>1</v>
      </c>
      <c r="AJ145" s="288">
        <f t="shared" si="14"/>
        <v>1</v>
      </c>
    </row>
    <row r="146" spans="2:36" ht="60.75" thickBot="1">
      <c r="B146" t="str">
        <f t="shared" si="10"/>
        <v>Georgia2015</v>
      </c>
      <c r="C146" s="229" t="str">
        <f>'Exp Database'!C146</f>
        <v>Georgia</v>
      </c>
      <c r="D146" s="229">
        <f>'Exp Database'!D146</f>
        <v>2015</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02" t="str">
        <f>'Exp Database'!K146</f>
        <v>Specific HIV-related laboratory monitoring (CD4, viral load):</v>
      </c>
      <c r="M146" s="288">
        <f>'Exp Database'!L146</f>
        <v>1.3</v>
      </c>
      <c r="N146" s="288">
        <f>IF(OR('Exp Database'!M146=Lists!$G$2,'Exp Database'!M146=Lists!$G$3,'Exp Database'!M146=0),0,IF($F146=Lists!$G$2,('Exp Database'!M146/'Exp with units conversion'!$H146)*'Exp with units conversion'!$G146,'Exp Database'!M146*'Exp with units conversion'!$G146))</f>
        <v>0</v>
      </c>
      <c r="O146" s="288">
        <f>IF(OR('Exp Database'!N146=Lists!$G$2,'Exp Database'!N146=Lists!$G$3,'Exp Database'!N146=0),0,IF($F146=Lists!$G$2,('Exp Database'!N146/'Exp with units conversion'!$H146)*'Exp with units conversion'!$G146,'Exp Database'!N146*'Exp with units conversion'!$G146))</f>
        <v>0</v>
      </c>
      <c r="P146" s="288">
        <f>IF(OR('Exp Database'!O146=Lists!$G$2,'Exp Database'!O146=Lists!$G$3,'Exp Database'!O146=0),0,IF($F146=Lists!$G$2,('Exp Database'!O146/'Exp with units conversion'!$H146)*'Exp with units conversion'!$G146,'Exp Database'!O146*'Exp with units conversion'!$G146))</f>
        <v>0</v>
      </c>
      <c r="Q146" s="288">
        <f>IF(OR('Exp Database'!P146=Lists!$G$2,'Exp Database'!P146=Lists!$G$3,'Exp Database'!P146=0),0,IF($F146=Lists!$G$2,('Exp Database'!P146/'Exp with units conversion'!$H146)*'Exp with units conversion'!$G146,'Exp Database'!P146*'Exp with units conversion'!$G146))</f>
        <v>0</v>
      </c>
      <c r="R146" s="288">
        <f>IF(OR('Exp Database'!Q146=Lists!$G$2,'Exp Database'!Q146=Lists!$G$3,'Exp Database'!Q146=0),0,IF($F146=Lists!$G$2,('Exp Database'!Q146/'Exp with units conversion'!$H146)*'Exp with units conversion'!$G146,'Exp Database'!Q146*'Exp with units conversion'!$G146))</f>
        <v>0</v>
      </c>
      <c r="S146" s="288">
        <f>IF(OR('Exp Database'!R146=Lists!$G$2,'Exp Database'!R146=Lists!$G$3,'Exp Database'!R146=0),0,IF($F146=Lists!$G$2,('Exp Database'!R146/'Exp with units conversion'!$H146)*'Exp with units conversion'!$G146,'Exp Database'!R146*'Exp with units conversion'!$G146))</f>
        <v>0</v>
      </c>
      <c r="T146" s="288">
        <f>IF(OR('Exp Database'!S146=Lists!$G$2,'Exp Database'!S146=Lists!$G$3,'Exp Database'!S146=0),0,IF($F146=Lists!$G$2,('Exp Database'!S146/'Exp with units conversion'!$H146)*'Exp with units conversion'!$G146,'Exp Database'!S146*'Exp with units conversion'!$G146))</f>
        <v>0</v>
      </c>
      <c r="U146" s="288">
        <f>IF(OR('Exp Database'!T146=Lists!$G$2,'Exp Database'!T146=Lists!$G$3,'Exp Database'!T146=0),0,IF($F146=Lists!$G$2,('Exp Database'!T146/'Exp with units conversion'!$H146)*'Exp with units conversion'!$G146,'Exp Database'!T146*'Exp with units conversion'!$G146))</f>
        <v>0</v>
      </c>
      <c r="V146" s="288">
        <f>IF(OR('Exp Database'!U146=Lists!$G$2,'Exp Database'!U146=Lists!$G$3,'Exp Database'!U146=0),0,IF($F146=Lists!$G$2,('Exp Database'!U146/'Exp with units conversion'!$H146)*'Exp with units conversion'!$G146,'Exp Database'!U146*'Exp with units conversion'!$G146))</f>
        <v>0</v>
      </c>
      <c r="W146" s="288">
        <f>IF(OR('Exp Database'!V146=Lists!$G$2,'Exp Database'!V146=Lists!$G$3,'Exp Database'!V146=0),0,IF($F146=Lists!$G$2,('Exp Database'!V146/'Exp with units conversion'!$H146)*'Exp with units conversion'!$G146,'Exp Database'!V146*'Exp with units conversion'!$G146))</f>
        <v>0</v>
      </c>
      <c r="X146" s="288">
        <f>IF(OR('Exp Database'!W146=Lists!$G$2,'Exp Database'!W146=Lists!$G$3,'Exp Database'!W146=0),0,IF($F146=Lists!$G$2,('Exp Database'!W146/'Exp with units conversion'!$H146)*'Exp with units conversion'!$G146,'Exp Database'!W146*'Exp with units conversion'!$G146))</f>
        <v>0</v>
      </c>
      <c r="Y146" s="288">
        <f>IF(OR('Exp Database'!X146=Lists!$G$2,'Exp Database'!X146=Lists!$G$3,'Exp Database'!X146=0),0,IF($F146=Lists!$G$2,('Exp Database'!X146/'Exp with units conversion'!$H146)*'Exp with units conversion'!$G146,'Exp Database'!X146*'Exp with units conversion'!$G146))</f>
        <v>0</v>
      </c>
      <c r="Z146" s="288">
        <f>IF(OR('Exp Database'!Y146=Lists!$G$2,'Exp Database'!Y146=Lists!$G$3,'Exp Database'!Y146=0),0,IF($F146=Lists!$G$2,('Exp Database'!Y146/'Exp with units conversion'!$H146)*'Exp with units conversion'!$G146,'Exp Database'!Y146*'Exp with units conversion'!$G146))</f>
        <v>0</v>
      </c>
      <c r="AA146" s="288">
        <f>IF(OR('Exp Database'!Z146=Lists!$G$2,'Exp Database'!Z146=Lists!$G$3,'Exp Database'!Z146=0),0,IF($F146=Lists!$G$2,('Exp Database'!Z146/'Exp with units conversion'!$H146)*'Exp with units conversion'!$G146,'Exp Database'!Z146*'Exp with units conversion'!$G146))</f>
        <v>0</v>
      </c>
      <c r="AB146" s="288">
        <f>IF(OR('Exp Database'!AA146=Lists!$G$2,'Exp Database'!AA146=Lists!$G$3,'Exp Database'!AA146=0),0,IF($F146=Lists!$G$2,('Exp Database'!AA146/'Exp with units conversion'!$H146)*'Exp with units conversion'!$G146,'Exp Database'!AA146*'Exp with units conversion'!$G146))</f>
        <v>0</v>
      </c>
      <c r="AC146" s="288">
        <f>IF(OR('Exp Database'!AB146=Lists!$G$2,'Exp Database'!AB146=Lists!$G$3,'Exp Database'!AB146=0),0,IF($F146=Lists!$G$2,('Exp Database'!AB146/'Exp with units conversion'!$H146)*'Exp with units conversion'!$G146,'Exp Database'!AB146*'Exp with units conversion'!$G146))</f>
        <v>0</v>
      </c>
      <c r="AD146" s="288">
        <f>IF(OR('Exp Database'!AC146=Lists!$G$2,'Exp Database'!AC146=Lists!$G$3,'Exp Database'!AC146=0),0,IF($F146=Lists!$G$2,('Exp Database'!AC146/'Exp with units conversion'!$H146)*'Exp with units conversion'!$G146,'Exp Database'!AC146*'Exp with units conversion'!$G146))</f>
        <v>0</v>
      </c>
      <c r="AE146" s="288">
        <f>IF(OR('Exp Database'!AD146=Lists!$G$2,'Exp Database'!AD146=Lists!$G$3,'Exp Database'!AD146=0),0,IF($F146=Lists!$G$2,('Exp Database'!AD146/'Exp with units conversion'!$H146)*'Exp with units conversion'!$G146,'Exp Database'!AD146*'Exp with units conversion'!$G146))</f>
        <v>0</v>
      </c>
      <c r="AG146">
        <f t="shared" si="11"/>
        <v>1</v>
      </c>
      <c r="AH146" s="288">
        <f t="shared" si="12"/>
        <v>1</v>
      </c>
      <c r="AI146" s="288">
        <f t="shared" si="13"/>
        <v>1</v>
      </c>
      <c r="AJ146" s="288">
        <f t="shared" si="14"/>
        <v>1</v>
      </c>
    </row>
    <row r="147" spans="2:36" ht="45.75" thickBot="1">
      <c r="B147" t="str">
        <f t="shared" si="10"/>
        <v>Georgia2015</v>
      </c>
      <c r="C147" s="229" t="str">
        <f>'Exp Database'!C147</f>
        <v>Georgia</v>
      </c>
      <c r="D147" s="229">
        <f>'Exp Database'!D147</f>
        <v>2015</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02" t="str">
        <f>'Exp Database'!K147</f>
        <v xml:space="preserve"> CD4 cell count, viral load tests (commodities)</v>
      </c>
      <c r="M147" s="288" t="str">
        <f>'Exp Database'!L147</f>
        <v>1.3.1</v>
      </c>
      <c r="N147" s="288">
        <f>IF(OR('Exp Database'!M147=Lists!$G$2,'Exp Database'!M147=Lists!$G$3,'Exp Database'!M147=0),0,IF($F147=Lists!$G$2,('Exp Database'!M147/'Exp with units conversion'!$H147)*'Exp with units conversion'!$G147,'Exp Database'!M147*'Exp with units conversion'!$G147))</f>
        <v>0</v>
      </c>
      <c r="O147" s="288">
        <f>IF(OR('Exp Database'!N147=Lists!$G$2,'Exp Database'!N147=Lists!$G$3,'Exp Database'!N147=0),0,IF($F147=Lists!$G$2,('Exp Database'!N147/'Exp with units conversion'!$H147)*'Exp with units conversion'!$G147,'Exp Database'!N147*'Exp with units conversion'!$G147))</f>
        <v>0</v>
      </c>
      <c r="P147" s="288">
        <f>IF(OR('Exp Database'!O147=Lists!$G$2,'Exp Database'!O147=Lists!$G$3,'Exp Database'!O147=0),0,IF($F147=Lists!$G$2,('Exp Database'!O147/'Exp with units conversion'!$H147)*'Exp with units conversion'!$G147,'Exp Database'!O147*'Exp with units conversion'!$G147))</f>
        <v>0</v>
      </c>
      <c r="Q147" s="288">
        <f>IF(OR('Exp Database'!P147=Lists!$G$2,'Exp Database'!P147=Lists!$G$3,'Exp Database'!P147=0),0,IF($F147=Lists!$G$2,('Exp Database'!P147/'Exp with units conversion'!$H147)*'Exp with units conversion'!$G147,'Exp Database'!P147*'Exp with units conversion'!$G147))</f>
        <v>0</v>
      </c>
      <c r="R147" s="288">
        <f>IF(OR('Exp Database'!Q147=Lists!$G$2,'Exp Database'!Q147=Lists!$G$3,'Exp Database'!Q147=0),0,IF($F147=Lists!$G$2,('Exp Database'!Q147/'Exp with units conversion'!$H147)*'Exp with units conversion'!$G147,'Exp Database'!Q147*'Exp with units conversion'!$G147))</f>
        <v>0</v>
      </c>
      <c r="S147" s="288">
        <f>IF(OR('Exp Database'!R147=Lists!$G$2,'Exp Database'!R147=Lists!$G$3,'Exp Database'!R147=0),0,IF($F147=Lists!$G$2,('Exp Database'!R147/'Exp with units conversion'!$H147)*'Exp with units conversion'!$G147,'Exp Database'!R147*'Exp with units conversion'!$G147))</f>
        <v>0</v>
      </c>
      <c r="T147" s="288">
        <f>IF(OR('Exp Database'!S147=Lists!$G$2,'Exp Database'!S147=Lists!$G$3,'Exp Database'!S147=0),0,IF($F147=Lists!$G$2,('Exp Database'!S147/'Exp with units conversion'!$H147)*'Exp with units conversion'!$G147,'Exp Database'!S147*'Exp with units conversion'!$G147))</f>
        <v>0</v>
      </c>
      <c r="U147" s="288">
        <f>IF(OR('Exp Database'!T147=Lists!$G$2,'Exp Database'!T147=Lists!$G$3,'Exp Database'!T147=0),0,IF($F147=Lists!$G$2,('Exp Database'!T147/'Exp with units conversion'!$H147)*'Exp with units conversion'!$G147,'Exp Database'!T147*'Exp with units conversion'!$G147))</f>
        <v>0</v>
      </c>
      <c r="V147" s="288">
        <f>IF(OR('Exp Database'!U147=Lists!$G$2,'Exp Database'!U147=Lists!$G$3,'Exp Database'!U147=0),0,IF($F147=Lists!$G$2,('Exp Database'!U147/'Exp with units conversion'!$H147)*'Exp with units conversion'!$G147,'Exp Database'!U147*'Exp with units conversion'!$G147))</f>
        <v>0</v>
      </c>
      <c r="W147" s="288">
        <f>IF(OR('Exp Database'!V147=Lists!$G$2,'Exp Database'!V147=Lists!$G$3,'Exp Database'!V147=0),0,IF($F147=Lists!$G$2,('Exp Database'!V147/'Exp with units conversion'!$H147)*'Exp with units conversion'!$G147,'Exp Database'!V147*'Exp with units conversion'!$G147))</f>
        <v>0</v>
      </c>
      <c r="X147" s="288">
        <f>IF(OR('Exp Database'!W147=Lists!$G$2,'Exp Database'!W147=Lists!$G$3,'Exp Database'!W147=0),0,IF($F147=Lists!$G$2,('Exp Database'!W147/'Exp with units conversion'!$H147)*'Exp with units conversion'!$G147,'Exp Database'!W147*'Exp with units conversion'!$G147))</f>
        <v>0</v>
      </c>
      <c r="Y147" s="288">
        <f>IF(OR('Exp Database'!X147=Lists!$G$2,'Exp Database'!X147=Lists!$G$3,'Exp Database'!X147=0),0,IF($F147=Lists!$G$2,('Exp Database'!X147/'Exp with units conversion'!$H147)*'Exp with units conversion'!$G147,'Exp Database'!X147*'Exp with units conversion'!$G147))</f>
        <v>0</v>
      </c>
      <c r="Z147" s="288">
        <f>IF(OR('Exp Database'!Y147=Lists!$G$2,'Exp Database'!Y147=Lists!$G$3,'Exp Database'!Y147=0),0,IF($F147=Lists!$G$2,('Exp Database'!Y147/'Exp with units conversion'!$H147)*'Exp with units conversion'!$G147,'Exp Database'!Y147*'Exp with units conversion'!$G147))</f>
        <v>0</v>
      </c>
      <c r="AA147" s="288">
        <f>IF(OR('Exp Database'!Z147=Lists!$G$2,'Exp Database'!Z147=Lists!$G$3,'Exp Database'!Z147=0),0,IF($F147=Lists!$G$2,('Exp Database'!Z147/'Exp with units conversion'!$H147)*'Exp with units conversion'!$G147,'Exp Database'!Z147*'Exp with units conversion'!$G147))</f>
        <v>0</v>
      </c>
      <c r="AB147" s="288">
        <f>IF(OR('Exp Database'!AA147=Lists!$G$2,'Exp Database'!AA147=Lists!$G$3,'Exp Database'!AA147=0),0,IF($F147=Lists!$G$2,('Exp Database'!AA147/'Exp with units conversion'!$H147)*'Exp with units conversion'!$G147,'Exp Database'!AA147*'Exp with units conversion'!$G147))</f>
        <v>0</v>
      </c>
      <c r="AC147" s="288">
        <f>IF(OR('Exp Database'!AB147=Lists!$G$2,'Exp Database'!AB147=Lists!$G$3,'Exp Database'!AB147=0),0,IF($F147=Lists!$G$2,('Exp Database'!AB147/'Exp with units conversion'!$H147)*'Exp with units conversion'!$G147,'Exp Database'!AB147*'Exp with units conversion'!$G147))</f>
        <v>0</v>
      </c>
      <c r="AD147" s="288">
        <f>IF(OR('Exp Database'!AC147=Lists!$G$2,'Exp Database'!AC147=Lists!$G$3,'Exp Database'!AC147=0),0,IF($F147=Lists!$G$2,('Exp Database'!AC147/'Exp with units conversion'!$H147)*'Exp with units conversion'!$G147,'Exp Database'!AC147*'Exp with units conversion'!$G147))</f>
        <v>0</v>
      </c>
      <c r="AE147" s="288">
        <f>IF(OR('Exp Database'!AD147=Lists!$G$2,'Exp Database'!AD147=Lists!$G$3,'Exp Database'!AD147=0),0,IF($F147=Lists!$G$2,('Exp Database'!AD147/'Exp with units conversion'!$H147)*'Exp with units conversion'!$G147,'Exp Database'!AD147*'Exp with units conversion'!$G147))</f>
        <v>0</v>
      </c>
      <c r="AG147">
        <f t="shared" si="11"/>
        <v>1</v>
      </c>
      <c r="AH147" s="288">
        <f t="shared" si="12"/>
        <v>1</v>
      </c>
      <c r="AI147" s="288">
        <f t="shared" si="13"/>
        <v>1</v>
      </c>
      <c r="AJ147" s="288">
        <f t="shared" si="14"/>
        <v>1</v>
      </c>
    </row>
    <row r="148" spans="2:36" ht="30.75" thickBot="1">
      <c r="B148" t="str">
        <f t="shared" si="10"/>
        <v>Georgia2015</v>
      </c>
      <c r="C148" s="229" t="str">
        <f>'Exp Database'!C148</f>
        <v>Georgia</v>
      </c>
      <c r="D148" s="229">
        <f>'Exp Database'!D148</f>
        <v>2015</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02" t="str">
        <f>'Exp Database'!K148</f>
        <v xml:space="preserve"> Other direct and indirect costs</v>
      </c>
      <c r="M148" s="288" t="str">
        <f>'Exp Database'!L148</f>
        <v>1.3.2</v>
      </c>
      <c r="N148" s="288">
        <f>IF(OR('Exp Database'!M148=Lists!$G$2,'Exp Database'!M148=Lists!$G$3,'Exp Database'!M148=0),0,IF($F148=Lists!$G$2,('Exp Database'!M148/'Exp with units conversion'!$H148)*'Exp with units conversion'!$G148,'Exp Database'!M148*'Exp with units conversion'!$G148))</f>
        <v>0</v>
      </c>
      <c r="O148" s="288">
        <f>IF(OR('Exp Database'!N148=Lists!$G$2,'Exp Database'!N148=Lists!$G$3,'Exp Database'!N148=0),0,IF($F148=Lists!$G$2,('Exp Database'!N148/'Exp with units conversion'!$H148)*'Exp with units conversion'!$G148,'Exp Database'!N148*'Exp with units conversion'!$G148))</f>
        <v>0</v>
      </c>
      <c r="P148" s="288">
        <f>IF(OR('Exp Database'!O148=Lists!$G$2,'Exp Database'!O148=Lists!$G$3,'Exp Database'!O148=0),0,IF($F148=Lists!$G$2,('Exp Database'!O148/'Exp with units conversion'!$H148)*'Exp with units conversion'!$G148,'Exp Database'!O148*'Exp with units conversion'!$G148))</f>
        <v>0</v>
      </c>
      <c r="Q148" s="288">
        <f>IF(OR('Exp Database'!P148=Lists!$G$2,'Exp Database'!P148=Lists!$G$3,'Exp Database'!P148=0),0,IF($F148=Lists!$G$2,('Exp Database'!P148/'Exp with units conversion'!$H148)*'Exp with units conversion'!$G148,'Exp Database'!P148*'Exp with units conversion'!$G148))</f>
        <v>0</v>
      </c>
      <c r="R148" s="288">
        <f>IF(OR('Exp Database'!Q148=Lists!$G$2,'Exp Database'!Q148=Lists!$G$3,'Exp Database'!Q148=0),0,IF($F148=Lists!$G$2,('Exp Database'!Q148/'Exp with units conversion'!$H148)*'Exp with units conversion'!$G148,'Exp Database'!Q148*'Exp with units conversion'!$G148))</f>
        <v>0</v>
      </c>
      <c r="S148" s="288">
        <f>IF(OR('Exp Database'!R148=Lists!$G$2,'Exp Database'!R148=Lists!$G$3,'Exp Database'!R148=0),0,IF($F148=Lists!$G$2,('Exp Database'!R148/'Exp with units conversion'!$H148)*'Exp with units conversion'!$G148,'Exp Database'!R148*'Exp with units conversion'!$G148))</f>
        <v>0</v>
      </c>
      <c r="T148" s="288">
        <f>IF(OR('Exp Database'!S148=Lists!$G$2,'Exp Database'!S148=Lists!$G$3,'Exp Database'!S148=0),0,IF($F148=Lists!$G$2,('Exp Database'!S148/'Exp with units conversion'!$H148)*'Exp with units conversion'!$G148,'Exp Database'!S148*'Exp with units conversion'!$G148))</f>
        <v>0</v>
      </c>
      <c r="U148" s="288">
        <f>IF(OR('Exp Database'!T148=Lists!$G$2,'Exp Database'!T148=Lists!$G$3,'Exp Database'!T148=0),0,IF($F148=Lists!$G$2,('Exp Database'!T148/'Exp with units conversion'!$H148)*'Exp with units conversion'!$G148,'Exp Database'!T148*'Exp with units conversion'!$G148))</f>
        <v>0</v>
      </c>
      <c r="V148" s="288">
        <f>IF(OR('Exp Database'!U148=Lists!$G$2,'Exp Database'!U148=Lists!$G$3,'Exp Database'!U148=0),0,IF($F148=Lists!$G$2,('Exp Database'!U148/'Exp with units conversion'!$H148)*'Exp with units conversion'!$G148,'Exp Database'!U148*'Exp with units conversion'!$G148))</f>
        <v>0</v>
      </c>
      <c r="W148" s="288">
        <f>IF(OR('Exp Database'!V148=Lists!$G$2,'Exp Database'!V148=Lists!$G$3,'Exp Database'!V148=0),0,IF($F148=Lists!$G$2,('Exp Database'!V148/'Exp with units conversion'!$H148)*'Exp with units conversion'!$G148,'Exp Database'!V148*'Exp with units conversion'!$G148))</f>
        <v>0</v>
      </c>
      <c r="X148" s="288">
        <f>IF(OR('Exp Database'!W148=Lists!$G$2,'Exp Database'!W148=Lists!$G$3,'Exp Database'!W148=0),0,IF($F148=Lists!$G$2,('Exp Database'!W148/'Exp with units conversion'!$H148)*'Exp with units conversion'!$G148,'Exp Database'!W148*'Exp with units conversion'!$G148))</f>
        <v>0</v>
      </c>
      <c r="Y148" s="288">
        <f>IF(OR('Exp Database'!X148=Lists!$G$2,'Exp Database'!X148=Lists!$G$3,'Exp Database'!X148=0),0,IF($F148=Lists!$G$2,('Exp Database'!X148/'Exp with units conversion'!$H148)*'Exp with units conversion'!$G148,'Exp Database'!X148*'Exp with units conversion'!$G148))</f>
        <v>0</v>
      </c>
      <c r="Z148" s="288">
        <f>IF(OR('Exp Database'!Y148=Lists!$G$2,'Exp Database'!Y148=Lists!$G$3,'Exp Database'!Y148=0),0,IF($F148=Lists!$G$2,('Exp Database'!Y148/'Exp with units conversion'!$H148)*'Exp with units conversion'!$G148,'Exp Database'!Y148*'Exp with units conversion'!$G148))</f>
        <v>0</v>
      </c>
      <c r="AA148" s="288">
        <f>IF(OR('Exp Database'!Z148=Lists!$G$2,'Exp Database'!Z148=Lists!$G$3,'Exp Database'!Z148=0),0,IF($F148=Lists!$G$2,('Exp Database'!Z148/'Exp with units conversion'!$H148)*'Exp with units conversion'!$G148,'Exp Database'!Z148*'Exp with units conversion'!$G148))</f>
        <v>0</v>
      </c>
      <c r="AB148" s="288">
        <f>IF(OR('Exp Database'!AA148=Lists!$G$2,'Exp Database'!AA148=Lists!$G$3,'Exp Database'!AA148=0),0,IF($F148=Lists!$G$2,('Exp Database'!AA148/'Exp with units conversion'!$H148)*'Exp with units conversion'!$G148,'Exp Database'!AA148*'Exp with units conversion'!$G148))</f>
        <v>0</v>
      </c>
      <c r="AC148" s="288">
        <f>IF(OR('Exp Database'!AB148=Lists!$G$2,'Exp Database'!AB148=Lists!$G$3,'Exp Database'!AB148=0),0,IF($F148=Lists!$G$2,('Exp Database'!AB148/'Exp with units conversion'!$H148)*'Exp with units conversion'!$G148,'Exp Database'!AB148*'Exp with units conversion'!$G148))</f>
        <v>0</v>
      </c>
      <c r="AD148" s="288">
        <f>IF(OR('Exp Database'!AC148=Lists!$G$2,'Exp Database'!AC148=Lists!$G$3,'Exp Database'!AC148=0),0,IF($F148=Lists!$G$2,('Exp Database'!AC148/'Exp with units conversion'!$H148)*'Exp with units conversion'!$G148,'Exp Database'!AC148*'Exp with units conversion'!$G148))</f>
        <v>0</v>
      </c>
      <c r="AE148" s="288">
        <f>IF(OR('Exp Database'!AD148=Lists!$G$2,'Exp Database'!AD148=Lists!$G$3,'Exp Database'!AD148=0),0,IF($F148=Lists!$G$2,('Exp Database'!AD148/'Exp with units conversion'!$H148)*'Exp with units conversion'!$G148,'Exp Database'!AD148*'Exp with units conversion'!$G148))</f>
        <v>0</v>
      </c>
      <c r="AG148">
        <f t="shared" si="11"/>
        <v>1</v>
      </c>
      <c r="AH148" s="288">
        <f t="shared" si="12"/>
        <v>1</v>
      </c>
      <c r="AI148" s="288">
        <f t="shared" si="13"/>
        <v>1</v>
      </c>
      <c r="AJ148" s="288">
        <f t="shared" si="14"/>
        <v>1</v>
      </c>
    </row>
    <row r="149" spans="2:36" ht="30.75" thickBot="1">
      <c r="B149" t="str">
        <f t="shared" si="10"/>
        <v>Georgia2015</v>
      </c>
      <c r="C149" s="229" t="str">
        <f>'Exp Database'!C149</f>
        <v>Georgia</v>
      </c>
      <c r="D149" s="229">
        <f>'Exp Database'!D149</f>
        <v>2015</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02" t="str">
        <f>'Exp Database'!K149</f>
        <v xml:space="preserve"> Not disaggregated by type of cost</v>
      </c>
      <c r="M149" s="288" t="str">
        <f>'Exp Database'!L149</f>
        <v>1.3.3</v>
      </c>
      <c r="N149" s="288">
        <f>IF(OR('Exp Database'!M149=Lists!$G$2,'Exp Database'!M149=Lists!$G$3,'Exp Database'!M149=0),0,IF($F149=Lists!$G$2,('Exp Database'!M149/'Exp with units conversion'!$H149)*'Exp with units conversion'!$G149,'Exp Database'!M149*'Exp with units conversion'!$G149))</f>
        <v>0</v>
      </c>
      <c r="O149" s="288">
        <f>IF(OR('Exp Database'!N149=Lists!$G$2,'Exp Database'!N149=Lists!$G$3,'Exp Database'!N149=0),0,IF($F149=Lists!$G$2,('Exp Database'!N149/'Exp with units conversion'!$H149)*'Exp with units conversion'!$G149,'Exp Database'!N149*'Exp with units conversion'!$G149))</f>
        <v>0</v>
      </c>
      <c r="P149" s="288">
        <f>IF(OR('Exp Database'!O149=Lists!$G$2,'Exp Database'!O149=Lists!$G$3,'Exp Database'!O149=0),0,IF($F149=Lists!$G$2,('Exp Database'!O149/'Exp with units conversion'!$H149)*'Exp with units conversion'!$G149,'Exp Database'!O149*'Exp with units conversion'!$G149))</f>
        <v>0</v>
      </c>
      <c r="Q149" s="288">
        <f>IF(OR('Exp Database'!P149=Lists!$G$2,'Exp Database'!P149=Lists!$G$3,'Exp Database'!P149=0),0,IF($F149=Lists!$G$2,('Exp Database'!P149/'Exp with units conversion'!$H149)*'Exp with units conversion'!$G149,'Exp Database'!P149*'Exp with units conversion'!$G149))</f>
        <v>0</v>
      </c>
      <c r="R149" s="288">
        <f>IF(OR('Exp Database'!Q149=Lists!$G$2,'Exp Database'!Q149=Lists!$G$3,'Exp Database'!Q149=0),0,IF($F149=Lists!$G$2,('Exp Database'!Q149/'Exp with units conversion'!$H149)*'Exp with units conversion'!$G149,'Exp Database'!Q149*'Exp with units conversion'!$G149))</f>
        <v>0</v>
      </c>
      <c r="S149" s="288">
        <f>IF(OR('Exp Database'!R149=Lists!$G$2,'Exp Database'!R149=Lists!$G$3,'Exp Database'!R149=0),0,IF($F149=Lists!$G$2,('Exp Database'!R149/'Exp with units conversion'!$H149)*'Exp with units conversion'!$G149,'Exp Database'!R149*'Exp with units conversion'!$G149))</f>
        <v>0</v>
      </c>
      <c r="T149" s="288">
        <f>IF(OR('Exp Database'!S149=Lists!$G$2,'Exp Database'!S149=Lists!$G$3,'Exp Database'!S149=0),0,IF($F149=Lists!$G$2,('Exp Database'!S149/'Exp with units conversion'!$H149)*'Exp with units conversion'!$G149,'Exp Database'!S149*'Exp with units conversion'!$G149))</f>
        <v>0</v>
      </c>
      <c r="U149" s="288">
        <f>IF(OR('Exp Database'!T149=Lists!$G$2,'Exp Database'!T149=Lists!$G$3,'Exp Database'!T149=0),0,IF($F149=Lists!$G$2,('Exp Database'!T149/'Exp with units conversion'!$H149)*'Exp with units conversion'!$G149,'Exp Database'!T149*'Exp with units conversion'!$G149))</f>
        <v>0</v>
      </c>
      <c r="V149" s="288">
        <f>IF(OR('Exp Database'!U149=Lists!$G$2,'Exp Database'!U149=Lists!$G$3,'Exp Database'!U149=0),0,IF($F149=Lists!$G$2,('Exp Database'!U149/'Exp with units conversion'!$H149)*'Exp with units conversion'!$G149,'Exp Database'!U149*'Exp with units conversion'!$G149))</f>
        <v>0</v>
      </c>
      <c r="W149" s="288">
        <f>IF(OR('Exp Database'!V149=Lists!$G$2,'Exp Database'!V149=Lists!$G$3,'Exp Database'!V149=0),0,IF($F149=Lists!$G$2,('Exp Database'!V149/'Exp with units conversion'!$H149)*'Exp with units conversion'!$G149,'Exp Database'!V149*'Exp with units conversion'!$G149))</f>
        <v>0</v>
      </c>
      <c r="X149" s="288">
        <f>IF(OR('Exp Database'!W149=Lists!$G$2,'Exp Database'!W149=Lists!$G$3,'Exp Database'!W149=0),0,IF($F149=Lists!$G$2,('Exp Database'!W149/'Exp with units conversion'!$H149)*'Exp with units conversion'!$G149,'Exp Database'!W149*'Exp with units conversion'!$G149))</f>
        <v>0</v>
      </c>
      <c r="Y149" s="288">
        <f>IF(OR('Exp Database'!X149=Lists!$G$2,'Exp Database'!X149=Lists!$G$3,'Exp Database'!X149=0),0,IF($F149=Lists!$G$2,('Exp Database'!X149/'Exp with units conversion'!$H149)*'Exp with units conversion'!$G149,'Exp Database'!X149*'Exp with units conversion'!$G149))</f>
        <v>0</v>
      </c>
      <c r="Z149" s="288">
        <f>IF(OR('Exp Database'!Y149=Lists!$G$2,'Exp Database'!Y149=Lists!$G$3,'Exp Database'!Y149=0),0,IF($F149=Lists!$G$2,('Exp Database'!Y149/'Exp with units conversion'!$H149)*'Exp with units conversion'!$G149,'Exp Database'!Y149*'Exp with units conversion'!$G149))</f>
        <v>0</v>
      </c>
      <c r="AA149" s="288">
        <f>IF(OR('Exp Database'!Z149=Lists!$G$2,'Exp Database'!Z149=Lists!$G$3,'Exp Database'!Z149=0),0,IF($F149=Lists!$G$2,('Exp Database'!Z149/'Exp with units conversion'!$H149)*'Exp with units conversion'!$G149,'Exp Database'!Z149*'Exp with units conversion'!$G149))</f>
        <v>0</v>
      </c>
      <c r="AB149" s="288">
        <f>IF(OR('Exp Database'!AA149=Lists!$G$2,'Exp Database'!AA149=Lists!$G$3,'Exp Database'!AA149=0),0,IF($F149=Lists!$G$2,('Exp Database'!AA149/'Exp with units conversion'!$H149)*'Exp with units conversion'!$G149,'Exp Database'!AA149*'Exp with units conversion'!$G149))</f>
        <v>0</v>
      </c>
      <c r="AC149" s="288">
        <f>IF(OR('Exp Database'!AB149=Lists!$G$2,'Exp Database'!AB149=Lists!$G$3,'Exp Database'!AB149=0),0,IF($F149=Lists!$G$2,('Exp Database'!AB149/'Exp with units conversion'!$H149)*'Exp with units conversion'!$G149,'Exp Database'!AB149*'Exp with units conversion'!$G149))</f>
        <v>0</v>
      </c>
      <c r="AD149" s="288">
        <f>IF(OR('Exp Database'!AC149=Lists!$G$2,'Exp Database'!AC149=Lists!$G$3,'Exp Database'!AC149=0),0,IF($F149=Lists!$G$2,('Exp Database'!AC149/'Exp with units conversion'!$H149)*'Exp with units conversion'!$G149,'Exp Database'!AC149*'Exp with units conversion'!$G149))</f>
        <v>0</v>
      </c>
      <c r="AE149" s="288">
        <f>IF(OR('Exp Database'!AD149=Lists!$G$2,'Exp Database'!AD149=Lists!$G$3,'Exp Database'!AD149=0),0,IF($F149=Lists!$G$2,('Exp Database'!AD149/'Exp with units conversion'!$H149)*'Exp with units conversion'!$G149,'Exp Database'!AD149*'Exp with units conversion'!$G149))</f>
        <v>0</v>
      </c>
      <c r="AG149">
        <f t="shared" si="11"/>
        <v>1</v>
      </c>
      <c r="AH149" s="288">
        <f t="shared" si="12"/>
        <v>1</v>
      </c>
      <c r="AI149" s="288">
        <f t="shared" si="13"/>
        <v>1</v>
      </c>
      <c r="AJ149" s="288">
        <f t="shared" si="14"/>
        <v>1</v>
      </c>
    </row>
    <row r="150" spans="2:36" ht="150.75" thickBot="1">
      <c r="B150" t="str">
        <f t="shared" si="10"/>
        <v>Georgia2015</v>
      </c>
      <c r="C150" s="229" t="str">
        <f>'Exp Database'!C150</f>
        <v>Georgia</v>
      </c>
      <c r="D150" s="229">
        <f>'Exp Database'!D150</f>
        <v>2015</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02" t="str">
        <f>'Exp Database'!K150</f>
        <v xml:space="preserve">Opportunistic infections (OI) prophylaxis and treatment, excluding Treatment and prevention of tuberculosis for people living with HIV </v>
      </c>
      <c r="M150" s="288">
        <f>'Exp Database'!L150</f>
        <v>1.4</v>
      </c>
      <c r="N150" s="288">
        <f>IF(OR('Exp Database'!M150=Lists!$G$2,'Exp Database'!M150=Lists!$G$3,'Exp Database'!M150=0),0,IF($F150=Lists!$G$2,('Exp Database'!M150/'Exp with units conversion'!$H150)*'Exp with units conversion'!$G150,'Exp Database'!M150*'Exp with units conversion'!$G150))</f>
        <v>0</v>
      </c>
      <c r="O150" s="288">
        <f>IF(OR('Exp Database'!N150=Lists!$G$2,'Exp Database'!N150=Lists!$G$3,'Exp Database'!N150=0),0,IF($F150=Lists!$G$2,('Exp Database'!N150/'Exp with units conversion'!$H150)*'Exp with units conversion'!$G150,'Exp Database'!N150*'Exp with units conversion'!$G150))</f>
        <v>0</v>
      </c>
      <c r="P150" s="288">
        <f>IF(OR('Exp Database'!O150=Lists!$G$2,'Exp Database'!O150=Lists!$G$3,'Exp Database'!O150=0),0,IF($F150=Lists!$G$2,('Exp Database'!O150/'Exp with units conversion'!$H150)*'Exp with units conversion'!$G150,'Exp Database'!O150*'Exp with units conversion'!$G150))</f>
        <v>0</v>
      </c>
      <c r="Q150" s="288">
        <f>IF(OR('Exp Database'!P150=Lists!$G$2,'Exp Database'!P150=Lists!$G$3,'Exp Database'!P150=0),0,IF($F150=Lists!$G$2,('Exp Database'!P150/'Exp with units conversion'!$H150)*'Exp with units conversion'!$G150,'Exp Database'!P150*'Exp with units conversion'!$G150))</f>
        <v>0</v>
      </c>
      <c r="R150" s="288">
        <f>IF(OR('Exp Database'!Q150=Lists!$G$2,'Exp Database'!Q150=Lists!$G$3,'Exp Database'!Q150=0),0,IF($F150=Lists!$G$2,('Exp Database'!Q150/'Exp with units conversion'!$H150)*'Exp with units conversion'!$G150,'Exp Database'!Q150*'Exp with units conversion'!$G150))</f>
        <v>0</v>
      </c>
      <c r="S150" s="288">
        <f>IF(OR('Exp Database'!R150=Lists!$G$2,'Exp Database'!R150=Lists!$G$3,'Exp Database'!R150=0),0,IF($F150=Lists!$G$2,('Exp Database'!R150/'Exp with units conversion'!$H150)*'Exp with units conversion'!$G150,'Exp Database'!R150*'Exp with units conversion'!$G150))</f>
        <v>0</v>
      </c>
      <c r="T150" s="288">
        <f>IF(OR('Exp Database'!S150=Lists!$G$2,'Exp Database'!S150=Lists!$G$3,'Exp Database'!S150=0),0,IF($F150=Lists!$G$2,('Exp Database'!S150/'Exp with units conversion'!$H150)*'Exp with units conversion'!$G150,'Exp Database'!S150*'Exp with units conversion'!$G150))</f>
        <v>0</v>
      </c>
      <c r="U150" s="288">
        <f>IF(OR('Exp Database'!T150=Lists!$G$2,'Exp Database'!T150=Lists!$G$3,'Exp Database'!T150=0),0,IF($F150=Lists!$G$2,('Exp Database'!T150/'Exp with units conversion'!$H150)*'Exp with units conversion'!$G150,'Exp Database'!T150*'Exp with units conversion'!$G150))</f>
        <v>0</v>
      </c>
      <c r="V150" s="288">
        <f>IF(OR('Exp Database'!U150=Lists!$G$2,'Exp Database'!U150=Lists!$G$3,'Exp Database'!U150=0),0,IF($F150=Lists!$G$2,('Exp Database'!U150/'Exp with units conversion'!$H150)*'Exp with units conversion'!$G150,'Exp Database'!U150*'Exp with units conversion'!$G150))</f>
        <v>0</v>
      </c>
      <c r="W150" s="288">
        <f>IF(OR('Exp Database'!V150=Lists!$G$2,'Exp Database'!V150=Lists!$G$3,'Exp Database'!V150=0),0,IF($F150=Lists!$G$2,('Exp Database'!V150/'Exp with units conversion'!$H150)*'Exp with units conversion'!$G150,'Exp Database'!V150*'Exp with units conversion'!$G150))</f>
        <v>0</v>
      </c>
      <c r="X150" s="288">
        <f>IF(OR('Exp Database'!W150=Lists!$G$2,'Exp Database'!W150=Lists!$G$3,'Exp Database'!W150=0),0,IF($F150=Lists!$G$2,('Exp Database'!W150/'Exp with units conversion'!$H150)*'Exp with units conversion'!$G150,'Exp Database'!W150*'Exp with units conversion'!$G150))</f>
        <v>0</v>
      </c>
      <c r="Y150" s="288">
        <f>IF(OR('Exp Database'!X150=Lists!$G$2,'Exp Database'!X150=Lists!$G$3,'Exp Database'!X150=0),0,IF($F150=Lists!$G$2,('Exp Database'!X150/'Exp with units conversion'!$H150)*'Exp with units conversion'!$G150,'Exp Database'!X150*'Exp with units conversion'!$G150))</f>
        <v>0</v>
      </c>
      <c r="Z150" s="288">
        <f>IF(OR('Exp Database'!Y150=Lists!$G$2,'Exp Database'!Y150=Lists!$G$3,'Exp Database'!Y150=0),0,IF($F150=Lists!$G$2,('Exp Database'!Y150/'Exp with units conversion'!$H150)*'Exp with units conversion'!$G150,'Exp Database'!Y150*'Exp with units conversion'!$G150))</f>
        <v>0</v>
      </c>
      <c r="AA150" s="288">
        <f>IF(OR('Exp Database'!Z150=Lists!$G$2,'Exp Database'!Z150=Lists!$G$3,'Exp Database'!Z150=0),0,IF($F150=Lists!$G$2,('Exp Database'!Z150/'Exp with units conversion'!$H150)*'Exp with units conversion'!$G150,'Exp Database'!Z150*'Exp with units conversion'!$G150))</f>
        <v>0</v>
      </c>
      <c r="AB150" s="288">
        <f>IF(OR('Exp Database'!AA150=Lists!$G$2,'Exp Database'!AA150=Lists!$G$3,'Exp Database'!AA150=0),0,IF($F150=Lists!$G$2,('Exp Database'!AA150/'Exp with units conversion'!$H150)*'Exp with units conversion'!$G150,'Exp Database'!AA150*'Exp with units conversion'!$G150))</f>
        <v>0</v>
      </c>
      <c r="AC150" s="288">
        <f>IF(OR('Exp Database'!AB150=Lists!$G$2,'Exp Database'!AB150=Lists!$G$3,'Exp Database'!AB150=0),0,IF($F150=Lists!$G$2,('Exp Database'!AB150/'Exp with units conversion'!$H150)*'Exp with units conversion'!$G150,'Exp Database'!AB150*'Exp with units conversion'!$G150))</f>
        <v>0</v>
      </c>
      <c r="AD150" s="288">
        <f>IF(OR('Exp Database'!AC150=Lists!$G$2,'Exp Database'!AC150=Lists!$G$3,'Exp Database'!AC150=0),0,IF($F150=Lists!$G$2,('Exp Database'!AC150/'Exp with units conversion'!$H150)*'Exp with units conversion'!$G150,'Exp Database'!AC150*'Exp with units conversion'!$G150))</f>
        <v>0</v>
      </c>
      <c r="AE150" s="288">
        <f>IF(OR('Exp Database'!AD150=Lists!$G$2,'Exp Database'!AD150=Lists!$G$3,'Exp Database'!AD150=0),0,IF($F150=Lists!$G$2,('Exp Database'!AD150/'Exp with units conversion'!$H150)*'Exp with units conversion'!$G150,'Exp Database'!AD150*'Exp with units conversion'!$G150))</f>
        <v>0</v>
      </c>
      <c r="AG150">
        <f t="shared" si="11"/>
        <v>1</v>
      </c>
      <c r="AH150" s="288">
        <f t="shared" si="12"/>
        <v>1</v>
      </c>
      <c r="AI150" s="288">
        <f t="shared" si="13"/>
        <v>1</v>
      </c>
      <c r="AJ150" s="288">
        <f t="shared" si="14"/>
        <v>1</v>
      </c>
    </row>
    <row r="151" spans="2:36" ht="15.75" thickBot="1">
      <c r="B151" t="str">
        <f t="shared" si="10"/>
        <v>Georgia2015</v>
      </c>
      <c r="C151" s="229" t="str">
        <f>'Exp Database'!C151</f>
        <v>Georgia</v>
      </c>
      <c r="D151" s="229">
        <f>'Exp Database'!D151</f>
        <v>2015</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02" t="str">
        <f>'Exp Database'!K151</f>
        <v>Palliative care</v>
      </c>
      <c r="M151" s="288">
        <f>'Exp Database'!L151</f>
        <v>1.5</v>
      </c>
      <c r="N151" s="288">
        <f>IF(OR('Exp Database'!M151=Lists!$G$2,'Exp Database'!M151=Lists!$G$3,'Exp Database'!M151=0),0,IF($F151=Lists!$G$2,('Exp Database'!M151/'Exp with units conversion'!$H151)*'Exp with units conversion'!$G151,'Exp Database'!M151*'Exp with units conversion'!$G151))</f>
        <v>0</v>
      </c>
      <c r="O151" s="288">
        <f>IF(OR('Exp Database'!N151=Lists!$G$2,'Exp Database'!N151=Lists!$G$3,'Exp Database'!N151=0),0,IF($F151=Lists!$G$2,('Exp Database'!N151/'Exp with units conversion'!$H151)*'Exp with units conversion'!$G151,'Exp Database'!N151*'Exp with units conversion'!$G151))</f>
        <v>0</v>
      </c>
      <c r="P151" s="288">
        <f>IF(OR('Exp Database'!O151=Lists!$G$2,'Exp Database'!O151=Lists!$G$3,'Exp Database'!O151=0),0,IF($F151=Lists!$G$2,('Exp Database'!O151/'Exp with units conversion'!$H151)*'Exp with units conversion'!$G151,'Exp Database'!O151*'Exp with units conversion'!$G151))</f>
        <v>0</v>
      </c>
      <c r="Q151" s="288">
        <f>IF(OR('Exp Database'!P151=Lists!$G$2,'Exp Database'!P151=Lists!$G$3,'Exp Database'!P151=0),0,IF($F151=Lists!$G$2,('Exp Database'!P151/'Exp with units conversion'!$H151)*'Exp with units conversion'!$G151,'Exp Database'!P151*'Exp with units conversion'!$G151))</f>
        <v>0</v>
      </c>
      <c r="R151" s="288">
        <f>IF(OR('Exp Database'!Q151=Lists!$G$2,'Exp Database'!Q151=Lists!$G$3,'Exp Database'!Q151=0),0,IF($F151=Lists!$G$2,('Exp Database'!Q151/'Exp with units conversion'!$H151)*'Exp with units conversion'!$G151,'Exp Database'!Q151*'Exp with units conversion'!$G151))</f>
        <v>0</v>
      </c>
      <c r="S151" s="288">
        <f>IF(OR('Exp Database'!R151=Lists!$G$2,'Exp Database'!R151=Lists!$G$3,'Exp Database'!R151=0),0,IF($F151=Lists!$G$2,('Exp Database'!R151/'Exp with units conversion'!$H151)*'Exp with units conversion'!$G151,'Exp Database'!R151*'Exp with units conversion'!$G151))</f>
        <v>0</v>
      </c>
      <c r="T151" s="288">
        <f>IF(OR('Exp Database'!S151=Lists!$G$2,'Exp Database'!S151=Lists!$G$3,'Exp Database'!S151=0),0,IF($F151=Lists!$G$2,('Exp Database'!S151/'Exp with units conversion'!$H151)*'Exp with units conversion'!$G151,'Exp Database'!S151*'Exp with units conversion'!$G151))</f>
        <v>0</v>
      </c>
      <c r="U151" s="288">
        <f>IF(OR('Exp Database'!T151=Lists!$G$2,'Exp Database'!T151=Lists!$G$3,'Exp Database'!T151=0),0,IF($F151=Lists!$G$2,('Exp Database'!T151/'Exp with units conversion'!$H151)*'Exp with units conversion'!$G151,'Exp Database'!T151*'Exp with units conversion'!$G151))</f>
        <v>0</v>
      </c>
      <c r="V151" s="288">
        <f>IF(OR('Exp Database'!U151=Lists!$G$2,'Exp Database'!U151=Lists!$G$3,'Exp Database'!U151=0),0,IF($F151=Lists!$G$2,('Exp Database'!U151/'Exp with units conversion'!$H151)*'Exp with units conversion'!$G151,'Exp Database'!U151*'Exp with units conversion'!$G151))</f>
        <v>0</v>
      </c>
      <c r="W151" s="288">
        <f>IF(OR('Exp Database'!V151=Lists!$G$2,'Exp Database'!V151=Lists!$G$3,'Exp Database'!V151=0),0,IF($F151=Lists!$G$2,('Exp Database'!V151/'Exp with units conversion'!$H151)*'Exp with units conversion'!$G151,'Exp Database'!V151*'Exp with units conversion'!$G151))</f>
        <v>0</v>
      </c>
      <c r="X151" s="288">
        <f>IF(OR('Exp Database'!W151=Lists!$G$2,'Exp Database'!W151=Lists!$G$3,'Exp Database'!W151=0),0,IF($F151=Lists!$G$2,('Exp Database'!W151/'Exp with units conversion'!$H151)*'Exp with units conversion'!$G151,'Exp Database'!W151*'Exp with units conversion'!$G151))</f>
        <v>0</v>
      </c>
      <c r="Y151" s="288">
        <f>IF(OR('Exp Database'!X151=Lists!$G$2,'Exp Database'!X151=Lists!$G$3,'Exp Database'!X151=0),0,IF($F151=Lists!$G$2,('Exp Database'!X151/'Exp with units conversion'!$H151)*'Exp with units conversion'!$G151,'Exp Database'!X151*'Exp with units conversion'!$G151))</f>
        <v>0</v>
      </c>
      <c r="Z151" s="288">
        <f>IF(OR('Exp Database'!Y151=Lists!$G$2,'Exp Database'!Y151=Lists!$G$3,'Exp Database'!Y151=0),0,IF($F151=Lists!$G$2,('Exp Database'!Y151/'Exp with units conversion'!$H151)*'Exp with units conversion'!$G151,'Exp Database'!Y151*'Exp with units conversion'!$G151))</f>
        <v>0</v>
      </c>
      <c r="AA151" s="288">
        <f>IF(OR('Exp Database'!Z151=Lists!$G$2,'Exp Database'!Z151=Lists!$G$3,'Exp Database'!Z151=0),0,IF($F151=Lists!$G$2,('Exp Database'!Z151/'Exp with units conversion'!$H151)*'Exp with units conversion'!$G151,'Exp Database'!Z151*'Exp with units conversion'!$G151))</f>
        <v>0</v>
      </c>
      <c r="AB151" s="288">
        <f>IF(OR('Exp Database'!AA151=Lists!$G$2,'Exp Database'!AA151=Lists!$G$3,'Exp Database'!AA151=0),0,IF($F151=Lists!$G$2,('Exp Database'!AA151/'Exp with units conversion'!$H151)*'Exp with units conversion'!$G151,'Exp Database'!AA151*'Exp with units conversion'!$G151))</f>
        <v>0</v>
      </c>
      <c r="AC151" s="288">
        <f>IF(OR('Exp Database'!AB151=Lists!$G$2,'Exp Database'!AB151=Lists!$G$3,'Exp Database'!AB151=0),0,IF($F151=Lists!$G$2,('Exp Database'!AB151/'Exp with units conversion'!$H151)*'Exp with units conversion'!$G151,'Exp Database'!AB151*'Exp with units conversion'!$G151))</f>
        <v>0</v>
      </c>
      <c r="AD151" s="288">
        <f>IF(OR('Exp Database'!AC151=Lists!$G$2,'Exp Database'!AC151=Lists!$G$3,'Exp Database'!AC151=0),0,IF($F151=Lists!$G$2,('Exp Database'!AC151/'Exp with units conversion'!$H151)*'Exp with units conversion'!$G151,'Exp Database'!AC151*'Exp with units conversion'!$G151))</f>
        <v>0</v>
      </c>
      <c r="AE151" s="288">
        <f>IF(OR('Exp Database'!AD151=Lists!$G$2,'Exp Database'!AD151=Lists!$G$3,'Exp Database'!AD151=0),0,IF($F151=Lists!$G$2,('Exp Database'!AD151/'Exp with units conversion'!$H151)*'Exp with units conversion'!$G151,'Exp Database'!AD151*'Exp with units conversion'!$G151))</f>
        <v>0</v>
      </c>
      <c r="AG151">
        <f t="shared" si="11"/>
        <v>1</v>
      </c>
      <c r="AH151" s="288">
        <f t="shared" si="12"/>
        <v>1</v>
      </c>
      <c r="AI151" s="288">
        <f t="shared" si="13"/>
        <v>1</v>
      </c>
      <c r="AJ151" s="288">
        <f t="shared" si="14"/>
        <v>1</v>
      </c>
    </row>
    <row r="152" spans="2:36" ht="30.75" thickBot="1">
      <c r="B152" t="str">
        <f t="shared" si="10"/>
        <v>Georgia2015</v>
      </c>
      <c r="C152" s="229" t="str">
        <f>'Exp Database'!C152</f>
        <v>Georgia</v>
      </c>
      <c r="D152" s="229">
        <f>'Exp Database'!D152</f>
        <v>2015</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02" t="str">
        <f>'Exp Database'!K152</f>
        <v>Support and retention</v>
      </c>
      <c r="M152" s="288">
        <f>'Exp Database'!L152</f>
        <v>1.6</v>
      </c>
      <c r="N152" s="288">
        <f>IF(OR('Exp Database'!M152=Lists!$G$2,'Exp Database'!M152=Lists!$G$3,'Exp Database'!M152=0),0,IF($F152=Lists!$G$2,('Exp Database'!M152/'Exp with units conversion'!$H152)*'Exp with units conversion'!$G152,'Exp Database'!M152*'Exp with units conversion'!$G152))</f>
        <v>0</v>
      </c>
      <c r="O152" s="288">
        <f>IF(OR('Exp Database'!N152=Lists!$G$2,'Exp Database'!N152=Lists!$G$3,'Exp Database'!N152=0),0,IF($F152=Lists!$G$2,('Exp Database'!N152/'Exp with units conversion'!$H152)*'Exp with units conversion'!$G152,'Exp Database'!N152*'Exp with units conversion'!$G152))</f>
        <v>0</v>
      </c>
      <c r="P152" s="288">
        <f>IF(OR('Exp Database'!O152=Lists!$G$2,'Exp Database'!O152=Lists!$G$3,'Exp Database'!O152=0),0,IF($F152=Lists!$G$2,('Exp Database'!O152/'Exp with units conversion'!$H152)*'Exp with units conversion'!$G152,'Exp Database'!O152*'Exp with units conversion'!$G152))</f>
        <v>0</v>
      </c>
      <c r="Q152" s="288">
        <f>IF(OR('Exp Database'!P152=Lists!$G$2,'Exp Database'!P152=Lists!$G$3,'Exp Database'!P152=0),0,IF($F152=Lists!$G$2,('Exp Database'!P152/'Exp with units conversion'!$H152)*'Exp with units conversion'!$G152,'Exp Database'!P152*'Exp with units conversion'!$G152))</f>
        <v>0</v>
      </c>
      <c r="R152" s="288">
        <f>IF(OR('Exp Database'!Q152=Lists!$G$2,'Exp Database'!Q152=Lists!$G$3,'Exp Database'!Q152=0),0,IF($F152=Lists!$G$2,('Exp Database'!Q152/'Exp with units conversion'!$H152)*'Exp with units conversion'!$G152,'Exp Database'!Q152*'Exp with units conversion'!$G152))</f>
        <v>0</v>
      </c>
      <c r="S152" s="288">
        <f>IF(OR('Exp Database'!R152=Lists!$G$2,'Exp Database'!R152=Lists!$G$3,'Exp Database'!R152=0),0,IF($F152=Lists!$G$2,('Exp Database'!R152/'Exp with units conversion'!$H152)*'Exp with units conversion'!$G152,'Exp Database'!R152*'Exp with units conversion'!$G152))</f>
        <v>0</v>
      </c>
      <c r="T152" s="288">
        <f>IF(OR('Exp Database'!S152=Lists!$G$2,'Exp Database'!S152=Lists!$G$3,'Exp Database'!S152=0),0,IF($F152=Lists!$G$2,('Exp Database'!S152/'Exp with units conversion'!$H152)*'Exp with units conversion'!$G152,'Exp Database'!S152*'Exp with units conversion'!$G152))</f>
        <v>0</v>
      </c>
      <c r="U152" s="288">
        <f>IF(OR('Exp Database'!T152=Lists!$G$2,'Exp Database'!T152=Lists!$G$3,'Exp Database'!T152=0),0,IF($F152=Lists!$G$2,('Exp Database'!T152/'Exp with units conversion'!$H152)*'Exp with units conversion'!$G152,'Exp Database'!T152*'Exp with units conversion'!$G152))</f>
        <v>0</v>
      </c>
      <c r="V152" s="288">
        <f>IF(OR('Exp Database'!U152=Lists!$G$2,'Exp Database'!U152=Lists!$G$3,'Exp Database'!U152=0),0,IF($F152=Lists!$G$2,('Exp Database'!U152/'Exp with units conversion'!$H152)*'Exp with units conversion'!$G152,'Exp Database'!U152*'Exp with units conversion'!$G152))</f>
        <v>0</v>
      </c>
      <c r="W152" s="288">
        <f>IF(OR('Exp Database'!V152=Lists!$G$2,'Exp Database'!V152=Lists!$G$3,'Exp Database'!V152=0),0,IF($F152=Lists!$G$2,('Exp Database'!V152/'Exp with units conversion'!$H152)*'Exp with units conversion'!$G152,'Exp Database'!V152*'Exp with units conversion'!$G152))</f>
        <v>0</v>
      </c>
      <c r="X152" s="288">
        <f>IF(OR('Exp Database'!W152=Lists!$G$2,'Exp Database'!W152=Lists!$G$3,'Exp Database'!W152=0),0,IF($F152=Lists!$G$2,('Exp Database'!W152/'Exp with units conversion'!$H152)*'Exp with units conversion'!$G152,'Exp Database'!W152*'Exp with units conversion'!$G152))</f>
        <v>0</v>
      </c>
      <c r="Y152" s="288">
        <f>IF(OR('Exp Database'!X152=Lists!$G$2,'Exp Database'!X152=Lists!$G$3,'Exp Database'!X152=0),0,IF($F152=Lists!$G$2,('Exp Database'!X152/'Exp with units conversion'!$H152)*'Exp with units conversion'!$G152,'Exp Database'!X152*'Exp with units conversion'!$G152))</f>
        <v>0</v>
      </c>
      <c r="Z152" s="288">
        <f>IF(OR('Exp Database'!Y152=Lists!$G$2,'Exp Database'!Y152=Lists!$G$3,'Exp Database'!Y152=0),0,IF($F152=Lists!$G$2,('Exp Database'!Y152/'Exp with units conversion'!$H152)*'Exp with units conversion'!$G152,'Exp Database'!Y152*'Exp with units conversion'!$G152))</f>
        <v>0</v>
      </c>
      <c r="AA152" s="288">
        <f>IF(OR('Exp Database'!Z152=Lists!$G$2,'Exp Database'!Z152=Lists!$G$3,'Exp Database'!Z152=0),0,IF($F152=Lists!$G$2,('Exp Database'!Z152/'Exp with units conversion'!$H152)*'Exp with units conversion'!$G152,'Exp Database'!Z152*'Exp with units conversion'!$G152))</f>
        <v>0</v>
      </c>
      <c r="AB152" s="288">
        <f>IF(OR('Exp Database'!AA152=Lists!$G$2,'Exp Database'!AA152=Lists!$G$3,'Exp Database'!AA152=0),0,IF($F152=Lists!$G$2,('Exp Database'!AA152/'Exp with units conversion'!$H152)*'Exp with units conversion'!$G152,'Exp Database'!AA152*'Exp with units conversion'!$G152))</f>
        <v>0</v>
      </c>
      <c r="AC152" s="288">
        <f>IF(OR('Exp Database'!AB152=Lists!$G$2,'Exp Database'!AB152=Lists!$G$3,'Exp Database'!AB152=0),0,IF($F152=Lists!$G$2,('Exp Database'!AB152/'Exp with units conversion'!$H152)*'Exp with units conversion'!$G152,'Exp Database'!AB152*'Exp with units conversion'!$G152))</f>
        <v>0</v>
      </c>
      <c r="AD152" s="288">
        <f>IF(OR('Exp Database'!AC152=Lists!$G$2,'Exp Database'!AC152=Lists!$G$3,'Exp Database'!AC152=0),0,IF($F152=Lists!$G$2,('Exp Database'!AC152/'Exp with units conversion'!$H152)*'Exp with units conversion'!$G152,'Exp Database'!AC152*'Exp with units conversion'!$G152))</f>
        <v>0</v>
      </c>
      <c r="AE152" s="288">
        <f>IF(OR('Exp Database'!AD152=Lists!$G$2,'Exp Database'!AD152=Lists!$G$3,'Exp Database'!AD152=0),0,IF($F152=Lists!$G$2,('Exp Database'!AD152/'Exp with units conversion'!$H152)*'Exp with units conversion'!$G152,'Exp Database'!AD152*'Exp with units conversion'!$G152))</f>
        <v>0</v>
      </c>
      <c r="AG152">
        <f t="shared" si="11"/>
        <v>1</v>
      </c>
      <c r="AH152" s="288">
        <f t="shared" si="12"/>
        <v>1</v>
      </c>
      <c r="AI152" s="288">
        <f t="shared" si="13"/>
        <v>1</v>
      </c>
      <c r="AJ152" s="288">
        <f t="shared" si="14"/>
        <v>1</v>
      </c>
    </row>
    <row r="153" spans="2:36" ht="15.75" thickBot="1">
      <c r="B153" t="str">
        <f t="shared" si="10"/>
        <v>Georgia2015</v>
      </c>
      <c r="C153" s="229" t="str">
        <f>'Exp Database'!C153</f>
        <v>Georgia</v>
      </c>
      <c r="D153" s="229">
        <f>'Exp Database'!D153</f>
        <v>2015</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02">
        <f>'Exp Database'!K153</f>
        <v>0</v>
      </c>
      <c r="M153" s="288">
        <f>'Exp Database'!L153</f>
        <v>0</v>
      </c>
      <c r="N153" s="288">
        <f>IF(OR('Exp Database'!M153=Lists!$G$2,'Exp Database'!M153=Lists!$G$3,'Exp Database'!M153=0),0,IF($F153=Lists!$G$2,('Exp Database'!M153/'Exp with units conversion'!$H153)*'Exp with units conversion'!$G153,'Exp Database'!M153*'Exp with units conversion'!$G153))</f>
        <v>0</v>
      </c>
      <c r="O153" s="288">
        <f>IF(OR('Exp Database'!N153=Lists!$G$2,'Exp Database'!N153=Lists!$G$3,'Exp Database'!N153=0),0,IF($F153=Lists!$G$2,('Exp Database'!N153/'Exp with units conversion'!$H153)*'Exp with units conversion'!$G153,'Exp Database'!N153*'Exp with units conversion'!$G153))</f>
        <v>0</v>
      </c>
      <c r="P153" s="288">
        <f>IF(OR('Exp Database'!O153=Lists!$G$2,'Exp Database'!O153=Lists!$G$3,'Exp Database'!O153=0),0,IF($F153=Lists!$G$2,('Exp Database'!O153/'Exp with units conversion'!$H153)*'Exp with units conversion'!$G153,'Exp Database'!O153*'Exp with units conversion'!$G153))</f>
        <v>0</v>
      </c>
      <c r="Q153" s="288">
        <f>IF(OR('Exp Database'!P153=Lists!$G$2,'Exp Database'!P153=Lists!$G$3,'Exp Database'!P153=0),0,IF($F153=Lists!$G$2,('Exp Database'!P153/'Exp with units conversion'!$H153)*'Exp with units conversion'!$G153,'Exp Database'!P153*'Exp with units conversion'!$G153))</f>
        <v>0</v>
      </c>
      <c r="R153" s="288">
        <f>IF(OR('Exp Database'!Q153=Lists!$G$2,'Exp Database'!Q153=Lists!$G$3,'Exp Database'!Q153=0),0,IF($F153=Lists!$G$2,('Exp Database'!Q153/'Exp with units conversion'!$H153)*'Exp with units conversion'!$G153,'Exp Database'!Q153*'Exp with units conversion'!$G153))</f>
        <v>0</v>
      </c>
      <c r="S153" s="288">
        <f>IF(OR('Exp Database'!R153=Lists!$G$2,'Exp Database'!R153=Lists!$G$3,'Exp Database'!R153=0),0,IF($F153=Lists!$G$2,('Exp Database'!R153/'Exp with units conversion'!$H153)*'Exp with units conversion'!$G153,'Exp Database'!R153*'Exp with units conversion'!$G153))</f>
        <v>0</v>
      </c>
      <c r="T153" s="288">
        <f>IF(OR('Exp Database'!S153=Lists!$G$2,'Exp Database'!S153=Lists!$G$3,'Exp Database'!S153=0),0,IF($F153=Lists!$G$2,('Exp Database'!S153/'Exp with units conversion'!$H153)*'Exp with units conversion'!$G153,'Exp Database'!S153*'Exp with units conversion'!$G153))</f>
        <v>0</v>
      </c>
      <c r="U153" s="288">
        <f>IF(OR('Exp Database'!T153=Lists!$G$2,'Exp Database'!T153=Lists!$G$3,'Exp Database'!T153=0),0,IF($F153=Lists!$G$2,('Exp Database'!T153/'Exp with units conversion'!$H153)*'Exp with units conversion'!$G153,'Exp Database'!T153*'Exp with units conversion'!$G153))</f>
        <v>0</v>
      </c>
      <c r="V153" s="288">
        <f>IF(OR('Exp Database'!U153=Lists!$G$2,'Exp Database'!U153=Lists!$G$3,'Exp Database'!U153=0),0,IF($F153=Lists!$G$2,('Exp Database'!U153/'Exp with units conversion'!$H153)*'Exp with units conversion'!$G153,'Exp Database'!U153*'Exp with units conversion'!$G153))</f>
        <v>0</v>
      </c>
      <c r="W153" s="288">
        <f>IF(OR('Exp Database'!V153=Lists!$G$2,'Exp Database'!V153=Lists!$G$3,'Exp Database'!V153=0),0,IF($F153=Lists!$G$2,('Exp Database'!V153/'Exp with units conversion'!$H153)*'Exp with units conversion'!$G153,'Exp Database'!V153*'Exp with units conversion'!$G153))</f>
        <v>0</v>
      </c>
      <c r="X153" s="288">
        <f>IF(OR('Exp Database'!W153=Lists!$G$2,'Exp Database'!W153=Lists!$G$3,'Exp Database'!W153=0),0,IF($F153=Lists!$G$2,('Exp Database'!W153/'Exp with units conversion'!$H153)*'Exp with units conversion'!$G153,'Exp Database'!W153*'Exp with units conversion'!$G153))</f>
        <v>0</v>
      </c>
      <c r="Y153" s="288">
        <f>IF(OR('Exp Database'!X153=Lists!$G$2,'Exp Database'!X153=Lists!$G$3,'Exp Database'!X153=0),0,IF($F153=Lists!$G$2,('Exp Database'!X153/'Exp with units conversion'!$H153)*'Exp with units conversion'!$G153,'Exp Database'!X153*'Exp with units conversion'!$G153))</f>
        <v>0</v>
      </c>
      <c r="Z153" s="288">
        <f>IF(OR('Exp Database'!Y153=Lists!$G$2,'Exp Database'!Y153=Lists!$G$3,'Exp Database'!Y153=0),0,IF($F153=Lists!$G$2,('Exp Database'!Y153/'Exp with units conversion'!$H153)*'Exp with units conversion'!$G153,'Exp Database'!Y153*'Exp with units conversion'!$G153))</f>
        <v>0</v>
      </c>
      <c r="AA153" s="288">
        <f>IF(OR('Exp Database'!Z153=Lists!$G$2,'Exp Database'!Z153=Lists!$G$3,'Exp Database'!Z153=0),0,IF($F153=Lists!$G$2,('Exp Database'!Z153/'Exp with units conversion'!$H153)*'Exp with units conversion'!$G153,'Exp Database'!Z153*'Exp with units conversion'!$G153))</f>
        <v>0</v>
      </c>
      <c r="AB153" s="288">
        <f>IF(OR('Exp Database'!AA153=Lists!$G$2,'Exp Database'!AA153=Lists!$G$3,'Exp Database'!AA153=0),0,IF($F153=Lists!$G$2,('Exp Database'!AA153/'Exp with units conversion'!$H153)*'Exp with units conversion'!$G153,'Exp Database'!AA153*'Exp with units conversion'!$G153))</f>
        <v>0</v>
      </c>
      <c r="AC153" s="288">
        <f>IF(OR('Exp Database'!AB153=Lists!$G$2,'Exp Database'!AB153=Lists!$G$3,'Exp Database'!AB153=0),0,IF($F153=Lists!$G$2,('Exp Database'!AB153/'Exp with units conversion'!$H153)*'Exp with units conversion'!$G153,'Exp Database'!AB153*'Exp with units conversion'!$G153))</f>
        <v>0</v>
      </c>
      <c r="AD153" s="288">
        <f>IF(OR('Exp Database'!AC153=Lists!$G$2,'Exp Database'!AC153=Lists!$G$3,'Exp Database'!AC153=0),0,IF($F153=Lists!$G$2,('Exp Database'!AC153/'Exp with units conversion'!$H153)*'Exp with units conversion'!$G153,'Exp Database'!AC153*'Exp with units conversion'!$G153))</f>
        <v>0</v>
      </c>
      <c r="AE153" s="288">
        <f>IF(OR('Exp Database'!AD153=Lists!$G$2,'Exp Database'!AD153=Lists!$G$3,'Exp Database'!AD153=0),0,IF($F153=Lists!$G$2,('Exp Database'!AD153/'Exp with units conversion'!$H153)*'Exp with units conversion'!$G153,'Exp Database'!AD153*'Exp with units conversion'!$G153))</f>
        <v>0</v>
      </c>
      <c r="AG153">
        <f t="shared" si="11"/>
        <v>1</v>
      </c>
      <c r="AH153" s="288">
        <f t="shared" si="12"/>
        <v>1</v>
      </c>
      <c r="AI153" s="288">
        <f t="shared" si="13"/>
        <v>1</v>
      </c>
      <c r="AJ153" s="288">
        <f t="shared" si="14"/>
        <v>1</v>
      </c>
    </row>
    <row r="154" spans="2:36" ht="60.75" thickBot="1">
      <c r="B154" t="str">
        <f t="shared" si="10"/>
        <v>Georgia2015</v>
      </c>
      <c r="C154" s="229" t="str">
        <f>'Exp Database'!C154</f>
        <v>Georgia</v>
      </c>
      <c r="D154" s="229">
        <f>'Exp Database'!D154</f>
        <v>2015</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02" t="str">
        <f>'Exp Database'!K154</f>
        <v>Prevention of vertical transmission of HIV (sub-total)</v>
      </c>
      <c r="M154" s="288">
        <f>'Exp Database'!L154</f>
        <v>2</v>
      </c>
      <c r="N154" s="288">
        <f>IF(OR('Exp Database'!M154=Lists!$G$2,'Exp Database'!M154=Lists!$G$3,'Exp Database'!M154=0),0,IF($F154=Lists!$G$2,('Exp Database'!M154/'Exp with units conversion'!$H154)*'Exp with units conversion'!$G154,'Exp Database'!M154*'Exp with units conversion'!$G154))</f>
        <v>0</v>
      </c>
      <c r="O154" s="288">
        <f>IF(OR('Exp Database'!N154=Lists!$G$2,'Exp Database'!N154=Lists!$G$3,'Exp Database'!N154=0),0,IF($F154=Lists!$G$2,('Exp Database'!N154/'Exp with units conversion'!$H154)*'Exp with units conversion'!$G154,'Exp Database'!N154*'Exp with units conversion'!$G154))</f>
        <v>0</v>
      </c>
      <c r="P154" s="288">
        <f>IF(OR('Exp Database'!O154=Lists!$G$2,'Exp Database'!O154=Lists!$G$3,'Exp Database'!O154=0),0,IF($F154=Lists!$G$2,('Exp Database'!O154/'Exp with units conversion'!$H154)*'Exp with units conversion'!$G154,'Exp Database'!O154*'Exp with units conversion'!$G154))</f>
        <v>0</v>
      </c>
      <c r="Q154" s="288">
        <f>IF(OR('Exp Database'!P154=Lists!$G$2,'Exp Database'!P154=Lists!$G$3,'Exp Database'!P154=0),0,IF($F154=Lists!$G$2,('Exp Database'!P154/'Exp with units conversion'!$H154)*'Exp with units conversion'!$G154,'Exp Database'!P154*'Exp with units conversion'!$G154))</f>
        <v>0</v>
      </c>
      <c r="R154" s="288">
        <f>IF(OR('Exp Database'!Q154=Lists!$G$2,'Exp Database'!Q154=Lists!$G$3,'Exp Database'!Q154=0),0,IF($F154=Lists!$G$2,('Exp Database'!Q154/'Exp with units conversion'!$H154)*'Exp with units conversion'!$G154,'Exp Database'!Q154*'Exp with units conversion'!$G154))</f>
        <v>0</v>
      </c>
      <c r="S154" s="288">
        <f>IF(OR('Exp Database'!R154=Lists!$G$2,'Exp Database'!R154=Lists!$G$3,'Exp Database'!R154=0),0,IF($F154=Lists!$G$2,('Exp Database'!R154/'Exp with units conversion'!$H154)*'Exp with units conversion'!$G154,'Exp Database'!R154*'Exp with units conversion'!$G154))</f>
        <v>0</v>
      </c>
      <c r="T154" s="288">
        <f>IF(OR('Exp Database'!S154=Lists!$G$2,'Exp Database'!S154=Lists!$G$3,'Exp Database'!S154=0),0,IF($F154=Lists!$G$2,('Exp Database'!S154/'Exp with units conversion'!$H154)*'Exp with units conversion'!$G154,'Exp Database'!S154*'Exp with units conversion'!$G154))</f>
        <v>0</v>
      </c>
      <c r="U154" s="288">
        <f>IF(OR('Exp Database'!T154=Lists!$G$2,'Exp Database'!T154=Lists!$G$3,'Exp Database'!T154=0),0,IF($F154=Lists!$G$2,('Exp Database'!T154/'Exp with units conversion'!$H154)*'Exp with units conversion'!$G154,'Exp Database'!T154*'Exp with units conversion'!$G154))</f>
        <v>0</v>
      </c>
      <c r="V154" s="288">
        <f>IF(OR('Exp Database'!U154=Lists!$G$2,'Exp Database'!U154=Lists!$G$3,'Exp Database'!U154=0),0,IF($F154=Lists!$G$2,('Exp Database'!U154/'Exp with units conversion'!$H154)*'Exp with units conversion'!$G154,'Exp Database'!U154*'Exp with units conversion'!$G154))</f>
        <v>0</v>
      </c>
      <c r="W154" s="288">
        <f>IF(OR('Exp Database'!V154=Lists!$G$2,'Exp Database'!V154=Lists!$G$3,'Exp Database'!V154=0),0,IF($F154=Lists!$G$2,('Exp Database'!V154/'Exp with units conversion'!$H154)*'Exp with units conversion'!$G154,'Exp Database'!V154*'Exp with units conversion'!$G154))</f>
        <v>0</v>
      </c>
      <c r="X154" s="288">
        <f>IF(OR('Exp Database'!W154=Lists!$G$2,'Exp Database'!W154=Lists!$G$3,'Exp Database'!W154=0),0,IF($F154=Lists!$G$2,('Exp Database'!W154/'Exp with units conversion'!$H154)*'Exp with units conversion'!$G154,'Exp Database'!W154*'Exp with units conversion'!$G154))</f>
        <v>0</v>
      </c>
      <c r="Y154" s="288">
        <f>IF(OR('Exp Database'!X154=Lists!$G$2,'Exp Database'!X154=Lists!$G$3,'Exp Database'!X154=0),0,IF($F154=Lists!$G$2,('Exp Database'!X154/'Exp with units conversion'!$H154)*'Exp with units conversion'!$G154,'Exp Database'!X154*'Exp with units conversion'!$G154))</f>
        <v>0</v>
      </c>
      <c r="Z154" s="288">
        <f>IF(OR('Exp Database'!Y154=Lists!$G$2,'Exp Database'!Y154=Lists!$G$3,'Exp Database'!Y154=0),0,IF($F154=Lists!$G$2,('Exp Database'!Y154/'Exp with units conversion'!$H154)*'Exp with units conversion'!$G154,'Exp Database'!Y154*'Exp with units conversion'!$G154))</f>
        <v>0</v>
      </c>
      <c r="AA154" s="288">
        <f>IF(OR('Exp Database'!Z154=Lists!$G$2,'Exp Database'!Z154=Lists!$G$3,'Exp Database'!Z154=0),0,IF($F154=Lists!$G$2,('Exp Database'!Z154/'Exp with units conversion'!$H154)*'Exp with units conversion'!$G154,'Exp Database'!Z154*'Exp with units conversion'!$G154))</f>
        <v>0</v>
      </c>
      <c r="AB154" s="288">
        <f>IF(OR('Exp Database'!AA154=Lists!$G$2,'Exp Database'!AA154=Lists!$G$3,'Exp Database'!AA154=0),0,IF($F154=Lists!$G$2,('Exp Database'!AA154/'Exp with units conversion'!$H154)*'Exp with units conversion'!$G154,'Exp Database'!AA154*'Exp with units conversion'!$G154))</f>
        <v>0</v>
      </c>
      <c r="AC154" s="288">
        <f>IF(OR('Exp Database'!AB154=Lists!$G$2,'Exp Database'!AB154=Lists!$G$3,'Exp Database'!AB154=0),0,IF($F154=Lists!$G$2,('Exp Database'!AB154/'Exp with units conversion'!$H154)*'Exp with units conversion'!$G154,'Exp Database'!AB154*'Exp with units conversion'!$G154))</f>
        <v>0</v>
      </c>
      <c r="AD154" s="288">
        <f>IF(OR('Exp Database'!AC154=Lists!$G$2,'Exp Database'!AC154=Lists!$G$3,'Exp Database'!AC154=0),0,IF($F154=Lists!$G$2,('Exp Database'!AC154/'Exp with units conversion'!$H154)*'Exp with units conversion'!$G154,'Exp Database'!AC154*'Exp with units conversion'!$G154))</f>
        <v>0</v>
      </c>
      <c r="AE154" s="288">
        <f>IF(OR('Exp Database'!AD154=Lists!$G$2,'Exp Database'!AD154=Lists!$G$3,'Exp Database'!AD154=0),0,IF($F154=Lists!$G$2,('Exp Database'!AD154/'Exp with units conversion'!$H154)*'Exp with units conversion'!$G154,'Exp Database'!AD154*'Exp with units conversion'!$G154))</f>
        <v>0</v>
      </c>
      <c r="AG154">
        <f t="shared" si="11"/>
        <v>1</v>
      </c>
      <c r="AH154" s="288">
        <f t="shared" si="12"/>
        <v>1</v>
      </c>
      <c r="AI154" s="288">
        <f t="shared" si="13"/>
        <v>1</v>
      </c>
      <c r="AJ154" s="288">
        <f t="shared" si="14"/>
        <v>1</v>
      </c>
    </row>
    <row r="155" spans="2:36" ht="60.75" thickBot="1">
      <c r="B155" t="str">
        <f t="shared" si="10"/>
        <v>Georgia2015</v>
      </c>
      <c r="C155" s="229" t="str">
        <f>'Exp Database'!C155</f>
        <v>Georgia</v>
      </c>
      <c r="D155" s="229">
        <f>'Exp Database'!D155</f>
        <v>2015</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02" t="str">
        <f>'Exp Database'!K155</f>
        <v>HIV testing and counselling (HTC) for pregnant women:</v>
      </c>
      <c r="M155" s="288">
        <f>'Exp Database'!L155</f>
        <v>2.1</v>
      </c>
      <c r="N155" s="288">
        <f>IF(OR('Exp Database'!M155=Lists!$G$2,'Exp Database'!M155=Lists!$G$3,'Exp Database'!M155=0),0,IF($F155=Lists!$G$2,('Exp Database'!M155/'Exp with units conversion'!$H155)*'Exp with units conversion'!$G155,'Exp Database'!M155*'Exp with units conversion'!$G155))</f>
        <v>0</v>
      </c>
      <c r="O155" s="288">
        <f>IF(OR('Exp Database'!N155=Lists!$G$2,'Exp Database'!N155=Lists!$G$3,'Exp Database'!N155=0),0,IF($F155=Lists!$G$2,('Exp Database'!N155/'Exp with units conversion'!$H155)*'Exp with units conversion'!$G155,'Exp Database'!N155*'Exp with units conversion'!$G155))</f>
        <v>0</v>
      </c>
      <c r="P155" s="288">
        <f>IF(OR('Exp Database'!O155=Lists!$G$2,'Exp Database'!O155=Lists!$G$3,'Exp Database'!O155=0),0,IF($F155=Lists!$G$2,('Exp Database'!O155/'Exp with units conversion'!$H155)*'Exp with units conversion'!$G155,'Exp Database'!O155*'Exp with units conversion'!$G155))</f>
        <v>0</v>
      </c>
      <c r="Q155" s="288">
        <f>IF(OR('Exp Database'!P155=Lists!$G$2,'Exp Database'!P155=Lists!$G$3,'Exp Database'!P155=0),0,IF($F155=Lists!$G$2,('Exp Database'!P155/'Exp with units conversion'!$H155)*'Exp with units conversion'!$G155,'Exp Database'!P155*'Exp with units conversion'!$G155))</f>
        <v>0</v>
      </c>
      <c r="R155" s="288">
        <f>IF(OR('Exp Database'!Q155=Lists!$G$2,'Exp Database'!Q155=Lists!$G$3,'Exp Database'!Q155=0),0,IF($F155=Lists!$G$2,('Exp Database'!Q155/'Exp with units conversion'!$H155)*'Exp with units conversion'!$G155,'Exp Database'!Q155*'Exp with units conversion'!$G155))</f>
        <v>0</v>
      </c>
      <c r="S155" s="288">
        <f>IF(OR('Exp Database'!R155=Lists!$G$2,'Exp Database'!R155=Lists!$G$3,'Exp Database'!R155=0),0,IF($F155=Lists!$G$2,('Exp Database'!R155/'Exp with units conversion'!$H155)*'Exp with units conversion'!$G155,'Exp Database'!R155*'Exp with units conversion'!$G155))</f>
        <v>0</v>
      </c>
      <c r="T155" s="288">
        <f>IF(OR('Exp Database'!S155=Lists!$G$2,'Exp Database'!S155=Lists!$G$3,'Exp Database'!S155=0),0,IF($F155=Lists!$G$2,('Exp Database'!S155/'Exp with units conversion'!$H155)*'Exp with units conversion'!$G155,'Exp Database'!S155*'Exp with units conversion'!$G155))</f>
        <v>0</v>
      </c>
      <c r="U155" s="288">
        <f>IF(OR('Exp Database'!T155=Lists!$G$2,'Exp Database'!T155=Lists!$G$3,'Exp Database'!T155=0),0,IF($F155=Lists!$G$2,('Exp Database'!T155/'Exp with units conversion'!$H155)*'Exp with units conversion'!$G155,'Exp Database'!T155*'Exp with units conversion'!$G155))</f>
        <v>0</v>
      </c>
      <c r="V155" s="288">
        <f>IF(OR('Exp Database'!U155=Lists!$G$2,'Exp Database'!U155=Lists!$G$3,'Exp Database'!U155=0),0,IF($F155=Lists!$G$2,('Exp Database'!U155/'Exp with units conversion'!$H155)*'Exp with units conversion'!$G155,'Exp Database'!U155*'Exp with units conversion'!$G155))</f>
        <v>0</v>
      </c>
      <c r="W155" s="288">
        <f>IF(OR('Exp Database'!V155=Lists!$G$2,'Exp Database'!V155=Lists!$G$3,'Exp Database'!V155=0),0,IF($F155=Lists!$G$2,('Exp Database'!V155/'Exp with units conversion'!$H155)*'Exp with units conversion'!$G155,'Exp Database'!V155*'Exp with units conversion'!$G155))</f>
        <v>0</v>
      </c>
      <c r="X155" s="288">
        <f>IF(OR('Exp Database'!W155=Lists!$G$2,'Exp Database'!W155=Lists!$G$3,'Exp Database'!W155=0),0,IF($F155=Lists!$G$2,('Exp Database'!W155/'Exp with units conversion'!$H155)*'Exp with units conversion'!$G155,'Exp Database'!W155*'Exp with units conversion'!$G155))</f>
        <v>0</v>
      </c>
      <c r="Y155" s="288">
        <f>IF(OR('Exp Database'!X155=Lists!$G$2,'Exp Database'!X155=Lists!$G$3,'Exp Database'!X155=0),0,IF($F155=Lists!$G$2,('Exp Database'!X155/'Exp with units conversion'!$H155)*'Exp with units conversion'!$G155,'Exp Database'!X155*'Exp with units conversion'!$G155))</f>
        <v>0</v>
      </c>
      <c r="Z155" s="288">
        <f>IF(OR('Exp Database'!Y155=Lists!$G$2,'Exp Database'!Y155=Lists!$G$3,'Exp Database'!Y155=0),0,IF($F155=Lists!$G$2,('Exp Database'!Y155/'Exp with units conversion'!$H155)*'Exp with units conversion'!$G155,'Exp Database'!Y155*'Exp with units conversion'!$G155))</f>
        <v>0</v>
      </c>
      <c r="AA155" s="288">
        <f>IF(OR('Exp Database'!Z155=Lists!$G$2,'Exp Database'!Z155=Lists!$G$3,'Exp Database'!Z155=0),0,IF($F155=Lists!$G$2,('Exp Database'!Z155/'Exp with units conversion'!$H155)*'Exp with units conversion'!$G155,'Exp Database'!Z155*'Exp with units conversion'!$G155))</f>
        <v>0</v>
      </c>
      <c r="AB155" s="288">
        <f>IF(OR('Exp Database'!AA155=Lists!$G$2,'Exp Database'!AA155=Lists!$G$3,'Exp Database'!AA155=0),0,IF($F155=Lists!$G$2,('Exp Database'!AA155/'Exp with units conversion'!$H155)*'Exp with units conversion'!$G155,'Exp Database'!AA155*'Exp with units conversion'!$G155))</f>
        <v>0</v>
      </c>
      <c r="AC155" s="288">
        <f>IF(OR('Exp Database'!AB155=Lists!$G$2,'Exp Database'!AB155=Lists!$G$3,'Exp Database'!AB155=0),0,IF($F155=Lists!$G$2,('Exp Database'!AB155/'Exp with units conversion'!$H155)*'Exp with units conversion'!$G155,'Exp Database'!AB155*'Exp with units conversion'!$G155))</f>
        <v>0</v>
      </c>
      <c r="AD155" s="288">
        <f>IF(OR('Exp Database'!AC155=Lists!$G$2,'Exp Database'!AC155=Lists!$G$3,'Exp Database'!AC155=0),0,IF($F155=Lists!$G$2,('Exp Database'!AC155/'Exp with units conversion'!$H155)*'Exp with units conversion'!$G155,'Exp Database'!AC155*'Exp with units conversion'!$G155))</f>
        <v>0</v>
      </c>
      <c r="AE155" s="288">
        <f>IF(OR('Exp Database'!AD155=Lists!$G$2,'Exp Database'!AD155=Lists!$G$3,'Exp Database'!AD155=0),0,IF($F155=Lists!$G$2,('Exp Database'!AD155/'Exp with units conversion'!$H155)*'Exp with units conversion'!$G155,'Exp Database'!AD155*'Exp with units conversion'!$G155))</f>
        <v>0</v>
      </c>
      <c r="AG155">
        <f t="shared" si="11"/>
        <v>1</v>
      </c>
      <c r="AH155" s="288">
        <f t="shared" si="12"/>
        <v>1</v>
      </c>
      <c r="AI155" s="288">
        <f t="shared" si="13"/>
        <v>1</v>
      </c>
      <c r="AJ155" s="288">
        <f t="shared" si="14"/>
        <v>1</v>
      </c>
    </row>
    <row r="156" spans="2:36" ht="30.75" thickBot="1">
      <c r="B156" t="str">
        <f t="shared" si="10"/>
        <v>Georgia2015</v>
      </c>
      <c r="C156" s="229" t="str">
        <f>'Exp Database'!C156</f>
        <v>Georgia</v>
      </c>
      <c r="D156" s="229">
        <f>'Exp Database'!D156</f>
        <v>2015</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02" t="str">
        <f>'Exp Database'!K156</f>
        <v>HIV tests (commodities)</v>
      </c>
      <c r="M156" s="288" t="str">
        <f>'Exp Database'!L156</f>
        <v>2.1.1</v>
      </c>
      <c r="N156" s="288">
        <f>IF(OR('Exp Database'!M156=Lists!$G$2,'Exp Database'!M156=Lists!$G$3,'Exp Database'!M156=0),0,IF($F156=Lists!$G$2,('Exp Database'!M156/'Exp with units conversion'!$H156)*'Exp with units conversion'!$G156,'Exp Database'!M156*'Exp with units conversion'!$G156))</f>
        <v>0</v>
      </c>
      <c r="O156" s="288">
        <f>IF(OR('Exp Database'!N156=Lists!$G$2,'Exp Database'!N156=Lists!$G$3,'Exp Database'!N156=0),0,IF($F156=Lists!$G$2,('Exp Database'!N156/'Exp with units conversion'!$H156)*'Exp with units conversion'!$G156,'Exp Database'!N156*'Exp with units conversion'!$G156))</f>
        <v>0</v>
      </c>
      <c r="P156" s="288">
        <f>IF(OR('Exp Database'!O156=Lists!$G$2,'Exp Database'!O156=Lists!$G$3,'Exp Database'!O156=0),0,IF($F156=Lists!$G$2,('Exp Database'!O156/'Exp with units conversion'!$H156)*'Exp with units conversion'!$G156,'Exp Database'!O156*'Exp with units conversion'!$G156))</f>
        <v>0</v>
      </c>
      <c r="Q156" s="288">
        <f>IF(OR('Exp Database'!P156=Lists!$G$2,'Exp Database'!P156=Lists!$G$3,'Exp Database'!P156=0),0,IF($F156=Lists!$G$2,('Exp Database'!P156/'Exp with units conversion'!$H156)*'Exp with units conversion'!$G156,'Exp Database'!P156*'Exp with units conversion'!$G156))</f>
        <v>0</v>
      </c>
      <c r="R156" s="288">
        <f>IF(OR('Exp Database'!Q156=Lists!$G$2,'Exp Database'!Q156=Lists!$G$3,'Exp Database'!Q156=0),0,IF($F156=Lists!$G$2,('Exp Database'!Q156/'Exp with units conversion'!$H156)*'Exp with units conversion'!$G156,'Exp Database'!Q156*'Exp with units conversion'!$G156))</f>
        <v>0</v>
      </c>
      <c r="S156" s="288">
        <f>IF(OR('Exp Database'!R156=Lists!$G$2,'Exp Database'!R156=Lists!$G$3,'Exp Database'!R156=0),0,IF($F156=Lists!$G$2,('Exp Database'!R156/'Exp with units conversion'!$H156)*'Exp with units conversion'!$G156,'Exp Database'!R156*'Exp with units conversion'!$G156))</f>
        <v>0</v>
      </c>
      <c r="T156" s="288">
        <f>IF(OR('Exp Database'!S156=Lists!$G$2,'Exp Database'!S156=Lists!$G$3,'Exp Database'!S156=0),0,IF($F156=Lists!$G$2,('Exp Database'!S156/'Exp with units conversion'!$H156)*'Exp with units conversion'!$G156,'Exp Database'!S156*'Exp with units conversion'!$G156))</f>
        <v>0</v>
      </c>
      <c r="U156" s="288">
        <f>IF(OR('Exp Database'!T156=Lists!$G$2,'Exp Database'!T156=Lists!$G$3,'Exp Database'!T156=0),0,IF($F156=Lists!$G$2,('Exp Database'!T156/'Exp with units conversion'!$H156)*'Exp with units conversion'!$G156,'Exp Database'!T156*'Exp with units conversion'!$G156))</f>
        <v>0</v>
      </c>
      <c r="V156" s="288">
        <f>IF(OR('Exp Database'!U156=Lists!$G$2,'Exp Database'!U156=Lists!$G$3,'Exp Database'!U156=0),0,IF($F156=Lists!$G$2,('Exp Database'!U156/'Exp with units conversion'!$H156)*'Exp with units conversion'!$G156,'Exp Database'!U156*'Exp with units conversion'!$G156))</f>
        <v>0</v>
      </c>
      <c r="W156" s="288">
        <f>IF(OR('Exp Database'!V156=Lists!$G$2,'Exp Database'!V156=Lists!$G$3,'Exp Database'!V156=0),0,IF($F156=Lists!$G$2,('Exp Database'!V156/'Exp with units conversion'!$H156)*'Exp with units conversion'!$G156,'Exp Database'!V156*'Exp with units conversion'!$G156))</f>
        <v>0</v>
      </c>
      <c r="X156" s="288">
        <f>IF(OR('Exp Database'!W156=Lists!$G$2,'Exp Database'!W156=Lists!$G$3,'Exp Database'!W156=0),0,IF($F156=Lists!$G$2,('Exp Database'!W156/'Exp with units conversion'!$H156)*'Exp with units conversion'!$G156,'Exp Database'!W156*'Exp with units conversion'!$G156))</f>
        <v>0</v>
      </c>
      <c r="Y156" s="288">
        <f>IF(OR('Exp Database'!X156=Lists!$G$2,'Exp Database'!X156=Lists!$G$3,'Exp Database'!X156=0),0,IF($F156=Lists!$G$2,('Exp Database'!X156/'Exp with units conversion'!$H156)*'Exp with units conversion'!$G156,'Exp Database'!X156*'Exp with units conversion'!$G156))</f>
        <v>0</v>
      </c>
      <c r="Z156" s="288">
        <f>IF(OR('Exp Database'!Y156=Lists!$G$2,'Exp Database'!Y156=Lists!$G$3,'Exp Database'!Y156=0),0,IF($F156=Lists!$G$2,('Exp Database'!Y156/'Exp with units conversion'!$H156)*'Exp with units conversion'!$G156,'Exp Database'!Y156*'Exp with units conversion'!$G156))</f>
        <v>0</v>
      </c>
      <c r="AA156" s="288">
        <f>IF(OR('Exp Database'!Z156=Lists!$G$2,'Exp Database'!Z156=Lists!$G$3,'Exp Database'!Z156=0),0,IF($F156=Lists!$G$2,('Exp Database'!Z156/'Exp with units conversion'!$H156)*'Exp with units conversion'!$G156,'Exp Database'!Z156*'Exp with units conversion'!$G156))</f>
        <v>0</v>
      </c>
      <c r="AB156" s="288">
        <f>IF(OR('Exp Database'!AA156=Lists!$G$2,'Exp Database'!AA156=Lists!$G$3,'Exp Database'!AA156=0),0,IF($F156=Lists!$G$2,('Exp Database'!AA156/'Exp with units conversion'!$H156)*'Exp with units conversion'!$G156,'Exp Database'!AA156*'Exp with units conversion'!$G156))</f>
        <v>0</v>
      </c>
      <c r="AC156" s="288">
        <f>IF(OR('Exp Database'!AB156=Lists!$G$2,'Exp Database'!AB156=Lists!$G$3,'Exp Database'!AB156=0),0,IF($F156=Lists!$G$2,('Exp Database'!AB156/'Exp with units conversion'!$H156)*'Exp with units conversion'!$G156,'Exp Database'!AB156*'Exp with units conversion'!$G156))</f>
        <v>0</v>
      </c>
      <c r="AD156" s="288">
        <f>IF(OR('Exp Database'!AC156=Lists!$G$2,'Exp Database'!AC156=Lists!$G$3,'Exp Database'!AC156=0),0,IF($F156=Lists!$G$2,('Exp Database'!AC156/'Exp with units conversion'!$H156)*'Exp with units conversion'!$G156,'Exp Database'!AC156*'Exp with units conversion'!$G156))</f>
        <v>0</v>
      </c>
      <c r="AE156" s="288">
        <f>IF(OR('Exp Database'!AD156=Lists!$G$2,'Exp Database'!AD156=Lists!$G$3,'Exp Database'!AD156=0),0,IF($F156=Lists!$G$2,('Exp Database'!AD156/'Exp with units conversion'!$H156)*'Exp with units conversion'!$G156,'Exp Database'!AD156*'Exp with units conversion'!$G156))</f>
        <v>0</v>
      </c>
      <c r="AG156">
        <f t="shared" si="11"/>
        <v>1</v>
      </c>
      <c r="AH156" s="288">
        <f t="shared" si="12"/>
        <v>1</v>
      </c>
      <c r="AI156" s="288">
        <f t="shared" si="13"/>
        <v>1</v>
      </c>
      <c r="AJ156" s="288">
        <f t="shared" si="14"/>
        <v>1</v>
      </c>
    </row>
    <row r="157" spans="2:36" ht="30.75" thickBot="1">
      <c r="B157" t="str">
        <f t="shared" si="10"/>
        <v>Georgia2015</v>
      </c>
      <c r="C157" s="229" t="str">
        <f>'Exp Database'!C157</f>
        <v>Georgia</v>
      </c>
      <c r="D157" s="229">
        <f>'Exp Database'!D157</f>
        <v>2015</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02" t="str">
        <f>'Exp Database'!K157</f>
        <v>Other direct and indirect costs</v>
      </c>
      <c r="M157" s="288" t="str">
        <f>'Exp Database'!L157</f>
        <v>2.1.2</v>
      </c>
      <c r="N157" s="288">
        <f>IF(OR('Exp Database'!M157=Lists!$G$2,'Exp Database'!M157=Lists!$G$3,'Exp Database'!M157=0),0,IF($F157=Lists!$G$2,('Exp Database'!M157/'Exp with units conversion'!$H157)*'Exp with units conversion'!$G157,'Exp Database'!M157*'Exp with units conversion'!$G157))</f>
        <v>0</v>
      </c>
      <c r="O157" s="288">
        <f>IF(OR('Exp Database'!N157=Lists!$G$2,'Exp Database'!N157=Lists!$G$3,'Exp Database'!N157=0),0,IF($F157=Lists!$G$2,('Exp Database'!N157/'Exp with units conversion'!$H157)*'Exp with units conversion'!$G157,'Exp Database'!N157*'Exp with units conversion'!$G157))</f>
        <v>0</v>
      </c>
      <c r="P157" s="288">
        <f>IF(OR('Exp Database'!O157=Lists!$G$2,'Exp Database'!O157=Lists!$G$3,'Exp Database'!O157=0),0,IF($F157=Lists!$G$2,('Exp Database'!O157/'Exp with units conversion'!$H157)*'Exp with units conversion'!$G157,'Exp Database'!O157*'Exp with units conversion'!$G157))</f>
        <v>0</v>
      </c>
      <c r="Q157" s="288">
        <f>IF(OR('Exp Database'!P157=Lists!$G$2,'Exp Database'!P157=Lists!$G$3,'Exp Database'!P157=0),0,IF($F157=Lists!$G$2,('Exp Database'!P157/'Exp with units conversion'!$H157)*'Exp with units conversion'!$G157,'Exp Database'!P157*'Exp with units conversion'!$G157))</f>
        <v>0</v>
      </c>
      <c r="R157" s="288">
        <f>IF(OR('Exp Database'!Q157=Lists!$G$2,'Exp Database'!Q157=Lists!$G$3,'Exp Database'!Q157=0),0,IF($F157=Lists!$G$2,('Exp Database'!Q157/'Exp with units conversion'!$H157)*'Exp with units conversion'!$G157,'Exp Database'!Q157*'Exp with units conversion'!$G157))</f>
        <v>0</v>
      </c>
      <c r="S157" s="288">
        <f>IF(OR('Exp Database'!R157=Lists!$G$2,'Exp Database'!R157=Lists!$G$3,'Exp Database'!R157=0),0,IF($F157=Lists!$G$2,('Exp Database'!R157/'Exp with units conversion'!$H157)*'Exp with units conversion'!$G157,'Exp Database'!R157*'Exp with units conversion'!$G157))</f>
        <v>0</v>
      </c>
      <c r="T157" s="288">
        <f>IF(OR('Exp Database'!S157=Lists!$G$2,'Exp Database'!S157=Lists!$G$3,'Exp Database'!S157=0),0,IF($F157=Lists!$G$2,('Exp Database'!S157/'Exp with units conversion'!$H157)*'Exp with units conversion'!$G157,'Exp Database'!S157*'Exp with units conversion'!$G157))</f>
        <v>0</v>
      </c>
      <c r="U157" s="288">
        <f>IF(OR('Exp Database'!T157=Lists!$G$2,'Exp Database'!T157=Lists!$G$3,'Exp Database'!T157=0),0,IF($F157=Lists!$G$2,('Exp Database'!T157/'Exp with units conversion'!$H157)*'Exp with units conversion'!$G157,'Exp Database'!T157*'Exp with units conversion'!$G157))</f>
        <v>0</v>
      </c>
      <c r="V157" s="288">
        <f>IF(OR('Exp Database'!U157=Lists!$G$2,'Exp Database'!U157=Lists!$G$3,'Exp Database'!U157=0),0,IF($F157=Lists!$G$2,('Exp Database'!U157/'Exp with units conversion'!$H157)*'Exp with units conversion'!$G157,'Exp Database'!U157*'Exp with units conversion'!$G157))</f>
        <v>0</v>
      </c>
      <c r="W157" s="288">
        <f>IF(OR('Exp Database'!V157=Lists!$G$2,'Exp Database'!V157=Lists!$G$3,'Exp Database'!V157=0),0,IF($F157=Lists!$G$2,('Exp Database'!V157/'Exp with units conversion'!$H157)*'Exp with units conversion'!$G157,'Exp Database'!V157*'Exp with units conversion'!$G157))</f>
        <v>0</v>
      </c>
      <c r="X157" s="288">
        <f>IF(OR('Exp Database'!W157=Lists!$G$2,'Exp Database'!W157=Lists!$G$3,'Exp Database'!W157=0),0,IF($F157=Lists!$G$2,('Exp Database'!W157/'Exp with units conversion'!$H157)*'Exp with units conversion'!$G157,'Exp Database'!W157*'Exp with units conversion'!$G157))</f>
        <v>0</v>
      </c>
      <c r="Y157" s="288">
        <f>IF(OR('Exp Database'!X157=Lists!$G$2,'Exp Database'!X157=Lists!$G$3,'Exp Database'!X157=0),0,IF($F157=Lists!$G$2,('Exp Database'!X157/'Exp with units conversion'!$H157)*'Exp with units conversion'!$G157,'Exp Database'!X157*'Exp with units conversion'!$G157))</f>
        <v>0</v>
      </c>
      <c r="Z157" s="288">
        <f>IF(OR('Exp Database'!Y157=Lists!$G$2,'Exp Database'!Y157=Lists!$G$3,'Exp Database'!Y157=0),0,IF($F157=Lists!$G$2,('Exp Database'!Y157/'Exp with units conversion'!$H157)*'Exp with units conversion'!$G157,'Exp Database'!Y157*'Exp with units conversion'!$G157))</f>
        <v>0</v>
      </c>
      <c r="AA157" s="288">
        <f>IF(OR('Exp Database'!Z157=Lists!$G$2,'Exp Database'!Z157=Lists!$G$3,'Exp Database'!Z157=0),0,IF($F157=Lists!$G$2,('Exp Database'!Z157/'Exp with units conversion'!$H157)*'Exp with units conversion'!$G157,'Exp Database'!Z157*'Exp with units conversion'!$G157))</f>
        <v>0</v>
      </c>
      <c r="AB157" s="288">
        <f>IF(OR('Exp Database'!AA157=Lists!$G$2,'Exp Database'!AA157=Lists!$G$3,'Exp Database'!AA157=0),0,IF($F157=Lists!$G$2,('Exp Database'!AA157/'Exp with units conversion'!$H157)*'Exp with units conversion'!$G157,'Exp Database'!AA157*'Exp with units conversion'!$G157))</f>
        <v>0</v>
      </c>
      <c r="AC157" s="288">
        <f>IF(OR('Exp Database'!AB157=Lists!$G$2,'Exp Database'!AB157=Lists!$G$3,'Exp Database'!AB157=0),0,IF($F157=Lists!$G$2,('Exp Database'!AB157/'Exp with units conversion'!$H157)*'Exp with units conversion'!$G157,'Exp Database'!AB157*'Exp with units conversion'!$G157))</f>
        <v>0</v>
      </c>
      <c r="AD157" s="288">
        <f>IF(OR('Exp Database'!AC157=Lists!$G$2,'Exp Database'!AC157=Lists!$G$3,'Exp Database'!AC157=0),0,IF($F157=Lists!$G$2,('Exp Database'!AC157/'Exp with units conversion'!$H157)*'Exp with units conversion'!$G157,'Exp Database'!AC157*'Exp with units conversion'!$G157))</f>
        <v>0</v>
      </c>
      <c r="AE157" s="288">
        <f>IF(OR('Exp Database'!AD157=Lists!$G$2,'Exp Database'!AD157=Lists!$G$3,'Exp Database'!AD157=0),0,IF($F157=Lists!$G$2,('Exp Database'!AD157/'Exp with units conversion'!$H157)*'Exp with units conversion'!$G157,'Exp Database'!AD157*'Exp with units conversion'!$G157))</f>
        <v>0</v>
      </c>
      <c r="AG157">
        <f t="shared" si="11"/>
        <v>1</v>
      </c>
      <c r="AH157" s="288">
        <f t="shared" si="12"/>
        <v>1</v>
      </c>
      <c r="AI157" s="288">
        <f t="shared" si="13"/>
        <v>1</v>
      </c>
      <c r="AJ157" s="288">
        <f t="shared" si="14"/>
        <v>1</v>
      </c>
    </row>
    <row r="158" spans="2:36" ht="30.75" thickBot="1">
      <c r="B158" t="str">
        <f t="shared" si="10"/>
        <v>Georgia2015</v>
      </c>
      <c r="C158" s="229" t="str">
        <f>'Exp Database'!C158</f>
        <v>Georgia</v>
      </c>
      <c r="D158" s="229">
        <f>'Exp Database'!D158</f>
        <v>2015</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02" t="str">
        <f>'Exp Database'!K158</f>
        <v>Not disaggregated by type of cost</v>
      </c>
      <c r="M158" s="288" t="str">
        <f>'Exp Database'!L158</f>
        <v>2.1.3</v>
      </c>
      <c r="N158" s="288">
        <f>IF(OR('Exp Database'!M158=Lists!$G$2,'Exp Database'!M158=Lists!$G$3,'Exp Database'!M158=0),0,IF($F158=Lists!$G$2,('Exp Database'!M158/'Exp with units conversion'!$H158)*'Exp with units conversion'!$G158,'Exp Database'!M158*'Exp with units conversion'!$G158))</f>
        <v>0</v>
      </c>
      <c r="O158" s="288">
        <f>IF(OR('Exp Database'!N158=Lists!$G$2,'Exp Database'!N158=Lists!$G$3,'Exp Database'!N158=0),0,IF($F158=Lists!$G$2,('Exp Database'!N158/'Exp with units conversion'!$H158)*'Exp with units conversion'!$G158,'Exp Database'!N158*'Exp with units conversion'!$G158))</f>
        <v>0</v>
      </c>
      <c r="P158" s="288">
        <f>IF(OR('Exp Database'!O158=Lists!$G$2,'Exp Database'!O158=Lists!$G$3,'Exp Database'!O158=0),0,IF($F158=Lists!$G$2,('Exp Database'!O158/'Exp with units conversion'!$H158)*'Exp with units conversion'!$G158,'Exp Database'!O158*'Exp with units conversion'!$G158))</f>
        <v>0</v>
      </c>
      <c r="Q158" s="288">
        <f>IF(OR('Exp Database'!P158=Lists!$G$2,'Exp Database'!P158=Lists!$G$3,'Exp Database'!P158=0),0,IF($F158=Lists!$G$2,('Exp Database'!P158/'Exp with units conversion'!$H158)*'Exp with units conversion'!$G158,'Exp Database'!P158*'Exp with units conversion'!$G158))</f>
        <v>0</v>
      </c>
      <c r="R158" s="288">
        <f>IF(OR('Exp Database'!Q158=Lists!$G$2,'Exp Database'!Q158=Lists!$G$3,'Exp Database'!Q158=0),0,IF($F158=Lists!$G$2,('Exp Database'!Q158/'Exp with units conversion'!$H158)*'Exp with units conversion'!$G158,'Exp Database'!Q158*'Exp with units conversion'!$G158))</f>
        <v>0</v>
      </c>
      <c r="S158" s="288">
        <f>IF(OR('Exp Database'!R158=Lists!$G$2,'Exp Database'!R158=Lists!$G$3,'Exp Database'!R158=0),0,IF($F158=Lists!$G$2,('Exp Database'!R158/'Exp with units conversion'!$H158)*'Exp with units conversion'!$G158,'Exp Database'!R158*'Exp with units conversion'!$G158))</f>
        <v>0</v>
      </c>
      <c r="T158" s="288">
        <f>IF(OR('Exp Database'!S158=Lists!$G$2,'Exp Database'!S158=Lists!$G$3,'Exp Database'!S158=0),0,IF($F158=Lists!$G$2,('Exp Database'!S158/'Exp with units conversion'!$H158)*'Exp with units conversion'!$G158,'Exp Database'!S158*'Exp with units conversion'!$G158))</f>
        <v>0</v>
      </c>
      <c r="U158" s="288">
        <f>IF(OR('Exp Database'!T158=Lists!$G$2,'Exp Database'!T158=Lists!$G$3,'Exp Database'!T158=0),0,IF($F158=Lists!$G$2,('Exp Database'!T158/'Exp with units conversion'!$H158)*'Exp with units conversion'!$G158,'Exp Database'!T158*'Exp with units conversion'!$G158))</f>
        <v>0</v>
      </c>
      <c r="V158" s="288">
        <f>IF(OR('Exp Database'!U158=Lists!$G$2,'Exp Database'!U158=Lists!$G$3,'Exp Database'!U158=0),0,IF($F158=Lists!$G$2,('Exp Database'!U158/'Exp with units conversion'!$H158)*'Exp with units conversion'!$G158,'Exp Database'!U158*'Exp with units conversion'!$G158))</f>
        <v>0</v>
      </c>
      <c r="W158" s="288">
        <f>IF(OR('Exp Database'!V158=Lists!$G$2,'Exp Database'!V158=Lists!$G$3,'Exp Database'!V158=0),0,IF($F158=Lists!$G$2,('Exp Database'!V158/'Exp with units conversion'!$H158)*'Exp with units conversion'!$G158,'Exp Database'!V158*'Exp with units conversion'!$G158))</f>
        <v>0</v>
      </c>
      <c r="X158" s="288">
        <f>IF(OR('Exp Database'!W158=Lists!$G$2,'Exp Database'!W158=Lists!$G$3,'Exp Database'!W158=0),0,IF($F158=Lists!$G$2,('Exp Database'!W158/'Exp with units conversion'!$H158)*'Exp with units conversion'!$G158,'Exp Database'!W158*'Exp with units conversion'!$G158))</f>
        <v>0</v>
      </c>
      <c r="Y158" s="288">
        <f>IF(OR('Exp Database'!X158=Lists!$G$2,'Exp Database'!X158=Lists!$G$3,'Exp Database'!X158=0),0,IF($F158=Lists!$G$2,('Exp Database'!X158/'Exp with units conversion'!$H158)*'Exp with units conversion'!$G158,'Exp Database'!X158*'Exp with units conversion'!$G158))</f>
        <v>0</v>
      </c>
      <c r="Z158" s="288">
        <f>IF(OR('Exp Database'!Y158=Lists!$G$2,'Exp Database'!Y158=Lists!$G$3,'Exp Database'!Y158=0),0,IF($F158=Lists!$G$2,('Exp Database'!Y158/'Exp with units conversion'!$H158)*'Exp with units conversion'!$G158,'Exp Database'!Y158*'Exp with units conversion'!$G158))</f>
        <v>0</v>
      </c>
      <c r="AA158" s="288">
        <f>IF(OR('Exp Database'!Z158=Lists!$G$2,'Exp Database'!Z158=Lists!$G$3,'Exp Database'!Z158=0),0,IF($F158=Lists!$G$2,('Exp Database'!Z158/'Exp with units conversion'!$H158)*'Exp with units conversion'!$G158,'Exp Database'!Z158*'Exp with units conversion'!$G158))</f>
        <v>0</v>
      </c>
      <c r="AB158" s="288">
        <f>IF(OR('Exp Database'!AA158=Lists!$G$2,'Exp Database'!AA158=Lists!$G$3,'Exp Database'!AA158=0),0,IF($F158=Lists!$G$2,('Exp Database'!AA158/'Exp with units conversion'!$H158)*'Exp with units conversion'!$G158,'Exp Database'!AA158*'Exp with units conversion'!$G158))</f>
        <v>0</v>
      </c>
      <c r="AC158" s="288">
        <f>IF(OR('Exp Database'!AB158=Lists!$G$2,'Exp Database'!AB158=Lists!$G$3,'Exp Database'!AB158=0),0,IF($F158=Lists!$G$2,('Exp Database'!AB158/'Exp with units conversion'!$H158)*'Exp with units conversion'!$G158,'Exp Database'!AB158*'Exp with units conversion'!$G158))</f>
        <v>0</v>
      </c>
      <c r="AD158" s="288">
        <f>IF(OR('Exp Database'!AC158=Lists!$G$2,'Exp Database'!AC158=Lists!$G$3,'Exp Database'!AC158=0),0,IF($F158=Lists!$G$2,('Exp Database'!AC158/'Exp with units conversion'!$H158)*'Exp with units conversion'!$G158,'Exp Database'!AC158*'Exp with units conversion'!$G158))</f>
        <v>0</v>
      </c>
      <c r="AE158" s="288">
        <f>IF(OR('Exp Database'!AD158=Lists!$G$2,'Exp Database'!AD158=Lists!$G$3,'Exp Database'!AD158=0),0,IF($F158=Lists!$G$2,('Exp Database'!AD158/'Exp with units conversion'!$H158)*'Exp with units conversion'!$G158,'Exp Database'!AD158*'Exp with units conversion'!$G158))</f>
        <v>0</v>
      </c>
      <c r="AG158">
        <f t="shared" si="11"/>
        <v>1</v>
      </c>
      <c r="AH158" s="288">
        <f t="shared" si="12"/>
        <v>1</v>
      </c>
      <c r="AI158" s="288">
        <f t="shared" si="13"/>
        <v>1</v>
      </c>
      <c r="AJ158" s="288">
        <f t="shared" si="14"/>
        <v>1</v>
      </c>
    </row>
    <row r="159" spans="2:36" ht="30.75" thickBot="1">
      <c r="B159" t="str">
        <f t="shared" si="10"/>
        <v>Georgia2015</v>
      </c>
      <c r="C159" s="229" t="str">
        <f>'Exp Database'!C159</f>
        <v>Georgia</v>
      </c>
      <c r="D159" s="229">
        <f>'Exp Database'!D159</f>
        <v>2015</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02" t="str">
        <f>'Exp Database'!K159</f>
        <v>Early infant diagnosis:</v>
      </c>
      <c r="M159" s="288">
        <f>'Exp Database'!L159</f>
        <v>2.2000000000000002</v>
      </c>
      <c r="N159" s="288">
        <f>IF(OR('Exp Database'!M159=Lists!$G$2,'Exp Database'!M159=Lists!$G$3,'Exp Database'!M159=0),0,IF($F159=Lists!$G$2,('Exp Database'!M159/'Exp with units conversion'!$H159)*'Exp with units conversion'!$G159,'Exp Database'!M159*'Exp with units conversion'!$G159))</f>
        <v>0</v>
      </c>
      <c r="O159" s="288">
        <f>IF(OR('Exp Database'!N159=Lists!$G$2,'Exp Database'!N159=Lists!$G$3,'Exp Database'!N159=0),0,IF($F159=Lists!$G$2,('Exp Database'!N159/'Exp with units conversion'!$H159)*'Exp with units conversion'!$G159,'Exp Database'!N159*'Exp with units conversion'!$G159))</f>
        <v>0</v>
      </c>
      <c r="P159" s="288">
        <f>IF(OR('Exp Database'!O159=Lists!$G$2,'Exp Database'!O159=Lists!$G$3,'Exp Database'!O159=0),0,IF($F159=Lists!$G$2,('Exp Database'!O159/'Exp with units conversion'!$H159)*'Exp with units conversion'!$G159,'Exp Database'!O159*'Exp with units conversion'!$G159))</f>
        <v>0</v>
      </c>
      <c r="Q159" s="288">
        <f>IF(OR('Exp Database'!P159=Lists!$G$2,'Exp Database'!P159=Lists!$G$3,'Exp Database'!P159=0),0,IF($F159=Lists!$G$2,('Exp Database'!P159/'Exp with units conversion'!$H159)*'Exp with units conversion'!$G159,'Exp Database'!P159*'Exp with units conversion'!$G159))</f>
        <v>0</v>
      </c>
      <c r="R159" s="288">
        <f>IF(OR('Exp Database'!Q159=Lists!$G$2,'Exp Database'!Q159=Lists!$G$3,'Exp Database'!Q159=0),0,IF($F159=Lists!$G$2,('Exp Database'!Q159/'Exp with units conversion'!$H159)*'Exp with units conversion'!$G159,'Exp Database'!Q159*'Exp with units conversion'!$G159))</f>
        <v>0</v>
      </c>
      <c r="S159" s="288">
        <f>IF(OR('Exp Database'!R159=Lists!$G$2,'Exp Database'!R159=Lists!$G$3,'Exp Database'!R159=0),0,IF($F159=Lists!$G$2,('Exp Database'!R159/'Exp with units conversion'!$H159)*'Exp with units conversion'!$G159,'Exp Database'!R159*'Exp with units conversion'!$G159))</f>
        <v>0</v>
      </c>
      <c r="T159" s="288">
        <f>IF(OR('Exp Database'!S159=Lists!$G$2,'Exp Database'!S159=Lists!$G$3,'Exp Database'!S159=0),0,IF($F159=Lists!$G$2,('Exp Database'!S159/'Exp with units conversion'!$H159)*'Exp with units conversion'!$G159,'Exp Database'!S159*'Exp with units conversion'!$G159))</f>
        <v>0</v>
      </c>
      <c r="U159" s="288">
        <f>IF(OR('Exp Database'!T159=Lists!$G$2,'Exp Database'!T159=Lists!$G$3,'Exp Database'!T159=0),0,IF($F159=Lists!$G$2,('Exp Database'!T159/'Exp with units conversion'!$H159)*'Exp with units conversion'!$G159,'Exp Database'!T159*'Exp with units conversion'!$G159))</f>
        <v>0</v>
      </c>
      <c r="V159" s="288">
        <f>IF(OR('Exp Database'!U159=Lists!$G$2,'Exp Database'!U159=Lists!$G$3,'Exp Database'!U159=0),0,IF($F159=Lists!$G$2,('Exp Database'!U159/'Exp with units conversion'!$H159)*'Exp with units conversion'!$G159,'Exp Database'!U159*'Exp with units conversion'!$G159))</f>
        <v>0</v>
      </c>
      <c r="W159" s="288">
        <f>IF(OR('Exp Database'!V159=Lists!$G$2,'Exp Database'!V159=Lists!$G$3,'Exp Database'!V159=0),0,IF($F159=Lists!$G$2,('Exp Database'!V159/'Exp with units conversion'!$H159)*'Exp with units conversion'!$G159,'Exp Database'!V159*'Exp with units conversion'!$G159))</f>
        <v>0</v>
      </c>
      <c r="X159" s="288">
        <f>IF(OR('Exp Database'!W159=Lists!$G$2,'Exp Database'!W159=Lists!$G$3,'Exp Database'!W159=0),0,IF($F159=Lists!$G$2,('Exp Database'!W159/'Exp with units conversion'!$H159)*'Exp with units conversion'!$G159,'Exp Database'!W159*'Exp with units conversion'!$G159))</f>
        <v>0</v>
      </c>
      <c r="Y159" s="288">
        <f>IF(OR('Exp Database'!X159=Lists!$G$2,'Exp Database'!X159=Lists!$G$3,'Exp Database'!X159=0),0,IF($F159=Lists!$G$2,('Exp Database'!X159/'Exp with units conversion'!$H159)*'Exp with units conversion'!$G159,'Exp Database'!X159*'Exp with units conversion'!$G159))</f>
        <v>0</v>
      </c>
      <c r="Z159" s="288">
        <f>IF(OR('Exp Database'!Y159=Lists!$G$2,'Exp Database'!Y159=Lists!$G$3,'Exp Database'!Y159=0),0,IF($F159=Lists!$G$2,('Exp Database'!Y159/'Exp with units conversion'!$H159)*'Exp with units conversion'!$G159,'Exp Database'!Y159*'Exp with units conversion'!$G159))</f>
        <v>0</v>
      </c>
      <c r="AA159" s="288">
        <f>IF(OR('Exp Database'!Z159=Lists!$G$2,'Exp Database'!Z159=Lists!$G$3,'Exp Database'!Z159=0),0,IF($F159=Lists!$G$2,('Exp Database'!Z159/'Exp with units conversion'!$H159)*'Exp with units conversion'!$G159,'Exp Database'!Z159*'Exp with units conversion'!$G159))</f>
        <v>0</v>
      </c>
      <c r="AB159" s="288">
        <f>IF(OR('Exp Database'!AA159=Lists!$G$2,'Exp Database'!AA159=Lists!$G$3,'Exp Database'!AA159=0),0,IF($F159=Lists!$G$2,('Exp Database'!AA159/'Exp with units conversion'!$H159)*'Exp with units conversion'!$G159,'Exp Database'!AA159*'Exp with units conversion'!$G159))</f>
        <v>0</v>
      </c>
      <c r="AC159" s="288">
        <f>IF(OR('Exp Database'!AB159=Lists!$G$2,'Exp Database'!AB159=Lists!$G$3,'Exp Database'!AB159=0),0,IF($F159=Lists!$G$2,('Exp Database'!AB159/'Exp with units conversion'!$H159)*'Exp with units conversion'!$G159,'Exp Database'!AB159*'Exp with units conversion'!$G159))</f>
        <v>0</v>
      </c>
      <c r="AD159" s="288">
        <f>IF(OR('Exp Database'!AC159=Lists!$G$2,'Exp Database'!AC159=Lists!$G$3,'Exp Database'!AC159=0),0,IF($F159=Lists!$G$2,('Exp Database'!AC159/'Exp with units conversion'!$H159)*'Exp with units conversion'!$G159,'Exp Database'!AC159*'Exp with units conversion'!$G159))</f>
        <v>0</v>
      </c>
      <c r="AE159" s="288">
        <f>IF(OR('Exp Database'!AD159=Lists!$G$2,'Exp Database'!AD159=Lists!$G$3,'Exp Database'!AD159=0),0,IF($F159=Lists!$G$2,('Exp Database'!AD159/'Exp with units conversion'!$H159)*'Exp with units conversion'!$G159,'Exp Database'!AD159*'Exp with units conversion'!$G159))</f>
        <v>0</v>
      </c>
      <c r="AG159">
        <f t="shared" si="11"/>
        <v>1</v>
      </c>
      <c r="AH159" s="288">
        <f t="shared" si="12"/>
        <v>1</v>
      </c>
      <c r="AI159" s="288">
        <f t="shared" si="13"/>
        <v>1</v>
      </c>
      <c r="AJ159" s="288">
        <f t="shared" si="14"/>
        <v>1</v>
      </c>
    </row>
    <row r="160" spans="2:36" ht="30.75" thickBot="1">
      <c r="B160" t="str">
        <f t="shared" si="10"/>
        <v>Georgia2015</v>
      </c>
      <c r="C160" s="229" t="str">
        <f>'Exp Database'!C160</f>
        <v>Georgia</v>
      </c>
      <c r="D160" s="229">
        <f>'Exp Database'!D160</f>
        <v>2015</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02" t="str">
        <f>'Exp Database'!K160</f>
        <v>HIV tests (commodities)</v>
      </c>
      <c r="M160" s="288" t="str">
        <f>'Exp Database'!L160</f>
        <v>2.2.1</v>
      </c>
      <c r="N160" s="288">
        <f>IF(OR('Exp Database'!M160=Lists!$G$2,'Exp Database'!M160=Lists!$G$3,'Exp Database'!M160=0),0,IF($F160=Lists!$G$2,('Exp Database'!M160/'Exp with units conversion'!$H160)*'Exp with units conversion'!$G160,'Exp Database'!M160*'Exp with units conversion'!$G160))</f>
        <v>0</v>
      </c>
      <c r="O160" s="288">
        <f>IF(OR('Exp Database'!N160=Lists!$G$2,'Exp Database'!N160=Lists!$G$3,'Exp Database'!N160=0),0,IF($F160=Lists!$G$2,('Exp Database'!N160/'Exp with units conversion'!$H160)*'Exp with units conversion'!$G160,'Exp Database'!N160*'Exp with units conversion'!$G160))</f>
        <v>0</v>
      </c>
      <c r="P160" s="288">
        <f>IF(OR('Exp Database'!O160=Lists!$G$2,'Exp Database'!O160=Lists!$G$3,'Exp Database'!O160=0),0,IF($F160=Lists!$G$2,('Exp Database'!O160/'Exp with units conversion'!$H160)*'Exp with units conversion'!$G160,'Exp Database'!O160*'Exp with units conversion'!$G160))</f>
        <v>0</v>
      </c>
      <c r="Q160" s="288">
        <f>IF(OR('Exp Database'!P160=Lists!$G$2,'Exp Database'!P160=Lists!$G$3,'Exp Database'!P160=0),0,IF($F160=Lists!$G$2,('Exp Database'!P160/'Exp with units conversion'!$H160)*'Exp with units conversion'!$G160,'Exp Database'!P160*'Exp with units conversion'!$G160))</f>
        <v>0</v>
      </c>
      <c r="R160" s="288">
        <f>IF(OR('Exp Database'!Q160=Lists!$G$2,'Exp Database'!Q160=Lists!$G$3,'Exp Database'!Q160=0),0,IF($F160=Lists!$G$2,('Exp Database'!Q160/'Exp with units conversion'!$H160)*'Exp with units conversion'!$G160,'Exp Database'!Q160*'Exp with units conversion'!$G160))</f>
        <v>0</v>
      </c>
      <c r="S160" s="288">
        <f>IF(OR('Exp Database'!R160=Lists!$G$2,'Exp Database'!R160=Lists!$G$3,'Exp Database'!R160=0),0,IF($F160=Lists!$G$2,('Exp Database'!R160/'Exp with units conversion'!$H160)*'Exp with units conversion'!$G160,'Exp Database'!R160*'Exp with units conversion'!$G160))</f>
        <v>0</v>
      </c>
      <c r="T160" s="288">
        <f>IF(OR('Exp Database'!S160=Lists!$G$2,'Exp Database'!S160=Lists!$G$3,'Exp Database'!S160=0),0,IF($F160=Lists!$G$2,('Exp Database'!S160/'Exp with units conversion'!$H160)*'Exp with units conversion'!$G160,'Exp Database'!S160*'Exp with units conversion'!$G160))</f>
        <v>0</v>
      </c>
      <c r="U160" s="288">
        <f>IF(OR('Exp Database'!T160=Lists!$G$2,'Exp Database'!T160=Lists!$G$3,'Exp Database'!T160=0),0,IF($F160=Lists!$G$2,('Exp Database'!T160/'Exp with units conversion'!$H160)*'Exp with units conversion'!$G160,'Exp Database'!T160*'Exp with units conversion'!$G160))</f>
        <v>0</v>
      </c>
      <c r="V160" s="288">
        <f>IF(OR('Exp Database'!U160=Lists!$G$2,'Exp Database'!U160=Lists!$G$3,'Exp Database'!U160=0),0,IF($F160=Lists!$G$2,('Exp Database'!U160/'Exp with units conversion'!$H160)*'Exp with units conversion'!$G160,'Exp Database'!U160*'Exp with units conversion'!$G160))</f>
        <v>0</v>
      </c>
      <c r="W160" s="288">
        <f>IF(OR('Exp Database'!V160=Lists!$G$2,'Exp Database'!V160=Lists!$G$3,'Exp Database'!V160=0),0,IF($F160=Lists!$G$2,('Exp Database'!V160/'Exp with units conversion'!$H160)*'Exp with units conversion'!$G160,'Exp Database'!V160*'Exp with units conversion'!$G160))</f>
        <v>0</v>
      </c>
      <c r="X160" s="288">
        <f>IF(OR('Exp Database'!W160=Lists!$G$2,'Exp Database'!W160=Lists!$G$3,'Exp Database'!W160=0),0,IF($F160=Lists!$G$2,('Exp Database'!W160/'Exp with units conversion'!$H160)*'Exp with units conversion'!$G160,'Exp Database'!W160*'Exp with units conversion'!$G160))</f>
        <v>0</v>
      </c>
      <c r="Y160" s="288">
        <f>IF(OR('Exp Database'!X160=Lists!$G$2,'Exp Database'!X160=Lists!$G$3,'Exp Database'!X160=0),0,IF($F160=Lists!$G$2,('Exp Database'!X160/'Exp with units conversion'!$H160)*'Exp with units conversion'!$G160,'Exp Database'!X160*'Exp with units conversion'!$G160))</f>
        <v>0</v>
      </c>
      <c r="Z160" s="288">
        <f>IF(OR('Exp Database'!Y160=Lists!$G$2,'Exp Database'!Y160=Lists!$G$3,'Exp Database'!Y160=0),0,IF($F160=Lists!$G$2,('Exp Database'!Y160/'Exp with units conversion'!$H160)*'Exp with units conversion'!$G160,'Exp Database'!Y160*'Exp with units conversion'!$G160))</f>
        <v>0</v>
      </c>
      <c r="AA160" s="288">
        <f>IF(OR('Exp Database'!Z160=Lists!$G$2,'Exp Database'!Z160=Lists!$G$3,'Exp Database'!Z160=0),0,IF($F160=Lists!$G$2,('Exp Database'!Z160/'Exp with units conversion'!$H160)*'Exp with units conversion'!$G160,'Exp Database'!Z160*'Exp with units conversion'!$G160))</f>
        <v>0</v>
      </c>
      <c r="AB160" s="288">
        <f>IF(OR('Exp Database'!AA160=Lists!$G$2,'Exp Database'!AA160=Lists!$G$3,'Exp Database'!AA160=0),0,IF($F160=Lists!$G$2,('Exp Database'!AA160/'Exp with units conversion'!$H160)*'Exp with units conversion'!$G160,'Exp Database'!AA160*'Exp with units conversion'!$G160))</f>
        <v>0</v>
      </c>
      <c r="AC160" s="288">
        <f>IF(OR('Exp Database'!AB160=Lists!$G$2,'Exp Database'!AB160=Lists!$G$3,'Exp Database'!AB160=0),0,IF($F160=Lists!$G$2,('Exp Database'!AB160/'Exp with units conversion'!$H160)*'Exp with units conversion'!$G160,'Exp Database'!AB160*'Exp with units conversion'!$G160))</f>
        <v>0</v>
      </c>
      <c r="AD160" s="288">
        <f>IF(OR('Exp Database'!AC160=Lists!$G$2,'Exp Database'!AC160=Lists!$G$3,'Exp Database'!AC160=0),0,IF($F160=Lists!$G$2,('Exp Database'!AC160/'Exp with units conversion'!$H160)*'Exp with units conversion'!$G160,'Exp Database'!AC160*'Exp with units conversion'!$G160))</f>
        <v>0</v>
      </c>
      <c r="AE160" s="288">
        <f>IF(OR('Exp Database'!AD160=Lists!$G$2,'Exp Database'!AD160=Lists!$G$3,'Exp Database'!AD160=0),0,IF($F160=Lists!$G$2,('Exp Database'!AD160/'Exp with units conversion'!$H160)*'Exp with units conversion'!$G160,'Exp Database'!AD160*'Exp with units conversion'!$G160))</f>
        <v>0</v>
      </c>
      <c r="AG160">
        <f t="shared" si="11"/>
        <v>1</v>
      </c>
      <c r="AH160" s="288">
        <f t="shared" si="12"/>
        <v>1</v>
      </c>
      <c r="AI160" s="288">
        <f t="shared" si="13"/>
        <v>1</v>
      </c>
      <c r="AJ160" s="288">
        <f t="shared" si="14"/>
        <v>1</v>
      </c>
    </row>
    <row r="161" spans="2:36" ht="30.75" thickBot="1">
      <c r="B161" t="str">
        <f t="shared" si="10"/>
        <v>Georgia2015</v>
      </c>
      <c r="C161" s="229" t="str">
        <f>'Exp Database'!C161</f>
        <v>Georgia</v>
      </c>
      <c r="D161" s="229">
        <f>'Exp Database'!D161</f>
        <v>2015</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02" t="str">
        <f>'Exp Database'!K161</f>
        <v>Other direct and indirect costs</v>
      </c>
      <c r="M161" s="288" t="str">
        <f>'Exp Database'!L161</f>
        <v>2.2.2</v>
      </c>
      <c r="N161" s="288">
        <f>IF(OR('Exp Database'!M161=Lists!$G$2,'Exp Database'!M161=Lists!$G$3,'Exp Database'!M161=0),0,IF($F161=Lists!$G$2,('Exp Database'!M161/'Exp with units conversion'!$H161)*'Exp with units conversion'!$G161,'Exp Database'!M161*'Exp with units conversion'!$G161))</f>
        <v>0</v>
      </c>
      <c r="O161" s="288">
        <f>IF(OR('Exp Database'!N161=Lists!$G$2,'Exp Database'!N161=Lists!$G$3,'Exp Database'!N161=0),0,IF($F161=Lists!$G$2,('Exp Database'!N161/'Exp with units conversion'!$H161)*'Exp with units conversion'!$G161,'Exp Database'!N161*'Exp with units conversion'!$G161))</f>
        <v>0</v>
      </c>
      <c r="P161" s="288">
        <f>IF(OR('Exp Database'!O161=Lists!$G$2,'Exp Database'!O161=Lists!$G$3,'Exp Database'!O161=0),0,IF($F161=Lists!$G$2,('Exp Database'!O161/'Exp with units conversion'!$H161)*'Exp with units conversion'!$G161,'Exp Database'!O161*'Exp with units conversion'!$G161))</f>
        <v>0</v>
      </c>
      <c r="Q161" s="288">
        <f>IF(OR('Exp Database'!P161=Lists!$G$2,'Exp Database'!P161=Lists!$G$3,'Exp Database'!P161=0),0,IF($F161=Lists!$G$2,('Exp Database'!P161/'Exp with units conversion'!$H161)*'Exp with units conversion'!$G161,'Exp Database'!P161*'Exp with units conversion'!$G161))</f>
        <v>0</v>
      </c>
      <c r="R161" s="288">
        <f>IF(OR('Exp Database'!Q161=Lists!$G$2,'Exp Database'!Q161=Lists!$G$3,'Exp Database'!Q161=0),0,IF($F161=Lists!$G$2,('Exp Database'!Q161/'Exp with units conversion'!$H161)*'Exp with units conversion'!$G161,'Exp Database'!Q161*'Exp with units conversion'!$G161))</f>
        <v>0</v>
      </c>
      <c r="S161" s="288">
        <f>IF(OR('Exp Database'!R161=Lists!$G$2,'Exp Database'!R161=Lists!$G$3,'Exp Database'!R161=0),0,IF($F161=Lists!$G$2,('Exp Database'!R161/'Exp with units conversion'!$H161)*'Exp with units conversion'!$G161,'Exp Database'!R161*'Exp with units conversion'!$G161))</f>
        <v>0</v>
      </c>
      <c r="T161" s="288">
        <f>IF(OR('Exp Database'!S161=Lists!$G$2,'Exp Database'!S161=Lists!$G$3,'Exp Database'!S161=0),0,IF($F161=Lists!$G$2,('Exp Database'!S161/'Exp with units conversion'!$H161)*'Exp with units conversion'!$G161,'Exp Database'!S161*'Exp with units conversion'!$G161))</f>
        <v>0</v>
      </c>
      <c r="U161" s="288">
        <f>IF(OR('Exp Database'!T161=Lists!$G$2,'Exp Database'!T161=Lists!$G$3,'Exp Database'!T161=0),0,IF($F161=Lists!$G$2,('Exp Database'!T161/'Exp with units conversion'!$H161)*'Exp with units conversion'!$G161,'Exp Database'!T161*'Exp with units conversion'!$G161))</f>
        <v>0</v>
      </c>
      <c r="V161" s="288">
        <f>IF(OR('Exp Database'!U161=Lists!$G$2,'Exp Database'!U161=Lists!$G$3,'Exp Database'!U161=0),0,IF($F161=Lists!$G$2,('Exp Database'!U161/'Exp with units conversion'!$H161)*'Exp with units conversion'!$G161,'Exp Database'!U161*'Exp with units conversion'!$G161))</f>
        <v>0</v>
      </c>
      <c r="W161" s="288">
        <f>IF(OR('Exp Database'!V161=Lists!$G$2,'Exp Database'!V161=Lists!$G$3,'Exp Database'!V161=0),0,IF($F161=Lists!$G$2,('Exp Database'!V161/'Exp with units conversion'!$H161)*'Exp with units conversion'!$G161,'Exp Database'!V161*'Exp with units conversion'!$G161))</f>
        <v>0</v>
      </c>
      <c r="X161" s="288">
        <f>IF(OR('Exp Database'!W161=Lists!$G$2,'Exp Database'!W161=Lists!$G$3,'Exp Database'!W161=0),0,IF($F161=Lists!$G$2,('Exp Database'!W161/'Exp with units conversion'!$H161)*'Exp with units conversion'!$G161,'Exp Database'!W161*'Exp with units conversion'!$G161))</f>
        <v>0</v>
      </c>
      <c r="Y161" s="288">
        <f>IF(OR('Exp Database'!X161=Lists!$G$2,'Exp Database'!X161=Lists!$G$3,'Exp Database'!X161=0),0,IF($F161=Lists!$G$2,('Exp Database'!X161/'Exp with units conversion'!$H161)*'Exp with units conversion'!$G161,'Exp Database'!X161*'Exp with units conversion'!$G161))</f>
        <v>0</v>
      </c>
      <c r="Z161" s="288">
        <f>IF(OR('Exp Database'!Y161=Lists!$G$2,'Exp Database'!Y161=Lists!$G$3,'Exp Database'!Y161=0),0,IF($F161=Lists!$G$2,('Exp Database'!Y161/'Exp with units conversion'!$H161)*'Exp with units conversion'!$G161,'Exp Database'!Y161*'Exp with units conversion'!$G161))</f>
        <v>0</v>
      </c>
      <c r="AA161" s="288">
        <f>IF(OR('Exp Database'!Z161=Lists!$G$2,'Exp Database'!Z161=Lists!$G$3,'Exp Database'!Z161=0),0,IF($F161=Lists!$G$2,('Exp Database'!Z161/'Exp with units conversion'!$H161)*'Exp with units conversion'!$G161,'Exp Database'!Z161*'Exp with units conversion'!$G161))</f>
        <v>0</v>
      </c>
      <c r="AB161" s="288">
        <f>IF(OR('Exp Database'!AA161=Lists!$G$2,'Exp Database'!AA161=Lists!$G$3,'Exp Database'!AA161=0),0,IF($F161=Lists!$G$2,('Exp Database'!AA161/'Exp with units conversion'!$H161)*'Exp with units conversion'!$G161,'Exp Database'!AA161*'Exp with units conversion'!$G161))</f>
        <v>0</v>
      </c>
      <c r="AC161" s="288">
        <f>IF(OR('Exp Database'!AB161=Lists!$G$2,'Exp Database'!AB161=Lists!$G$3,'Exp Database'!AB161=0),0,IF($F161=Lists!$G$2,('Exp Database'!AB161/'Exp with units conversion'!$H161)*'Exp with units conversion'!$G161,'Exp Database'!AB161*'Exp with units conversion'!$G161))</f>
        <v>0</v>
      </c>
      <c r="AD161" s="288">
        <f>IF(OR('Exp Database'!AC161=Lists!$G$2,'Exp Database'!AC161=Lists!$G$3,'Exp Database'!AC161=0),0,IF($F161=Lists!$G$2,('Exp Database'!AC161/'Exp with units conversion'!$H161)*'Exp with units conversion'!$G161,'Exp Database'!AC161*'Exp with units conversion'!$G161))</f>
        <v>0</v>
      </c>
      <c r="AE161" s="288">
        <f>IF(OR('Exp Database'!AD161=Lists!$G$2,'Exp Database'!AD161=Lists!$G$3,'Exp Database'!AD161=0),0,IF($F161=Lists!$G$2,('Exp Database'!AD161/'Exp with units conversion'!$H161)*'Exp with units conversion'!$G161,'Exp Database'!AD161*'Exp with units conversion'!$G161))</f>
        <v>0</v>
      </c>
      <c r="AG161">
        <f t="shared" si="11"/>
        <v>1</v>
      </c>
      <c r="AH161" s="288">
        <f t="shared" si="12"/>
        <v>1</v>
      </c>
      <c r="AI161" s="288">
        <f t="shared" si="13"/>
        <v>1</v>
      </c>
      <c r="AJ161" s="288">
        <f t="shared" si="14"/>
        <v>1</v>
      </c>
    </row>
    <row r="162" spans="2:36" ht="30.75" thickBot="1">
      <c r="B162" t="str">
        <f t="shared" si="10"/>
        <v>Georgia2015</v>
      </c>
      <c r="C162" s="229" t="str">
        <f>'Exp Database'!C162</f>
        <v>Georgia</v>
      </c>
      <c r="D162" s="229">
        <f>'Exp Database'!D162</f>
        <v>2015</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02" t="str">
        <f>'Exp Database'!K162</f>
        <v>Not disaggregated by type of cost</v>
      </c>
      <c r="M162" s="288" t="str">
        <f>'Exp Database'!L162</f>
        <v>2.2.3</v>
      </c>
      <c r="N162" s="288">
        <f>IF(OR('Exp Database'!M162=Lists!$G$2,'Exp Database'!M162=Lists!$G$3,'Exp Database'!M162=0),0,IF($F162=Lists!$G$2,('Exp Database'!M162/'Exp with units conversion'!$H162)*'Exp with units conversion'!$G162,'Exp Database'!M162*'Exp with units conversion'!$G162))</f>
        <v>0</v>
      </c>
      <c r="O162" s="288">
        <f>IF(OR('Exp Database'!N162=Lists!$G$2,'Exp Database'!N162=Lists!$G$3,'Exp Database'!N162=0),0,IF($F162=Lists!$G$2,('Exp Database'!N162/'Exp with units conversion'!$H162)*'Exp with units conversion'!$G162,'Exp Database'!N162*'Exp with units conversion'!$G162))</f>
        <v>0</v>
      </c>
      <c r="P162" s="288">
        <f>IF(OR('Exp Database'!O162=Lists!$G$2,'Exp Database'!O162=Lists!$G$3,'Exp Database'!O162=0),0,IF($F162=Lists!$G$2,('Exp Database'!O162/'Exp with units conversion'!$H162)*'Exp with units conversion'!$G162,'Exp Database'!O162*'Exp with units conversion'!$G162))</f>
        <v>0</v>
      </c>
      <c r="Q162" s="288">
        <f>IF(OR('Exp Database'!P162=Lists!$G$2,'Exp Database'!P162=Lists!$G$3,'Exp Database'!P162=0),0,IF($F162=Lists!$G$2,('Exp Database'!P162/'Exp with units conversion'!$H162)*'Exp with units conversion'!$G162,'Exp Database'!P162*'Exp with units conversion'!$G162))</f>
        <v>0</v>
      </c>
      <c r="R162" s="288">
        <f>IF(OR('Exp Database'!Q162=Lists!$G$2,'Exp Database'!Q162=Lists!$G$3,'Exp Database'!Q162=0),0,IF($F162=Lists!$G$2,('Exp Database'!Q162/'Exp with units conversion'!$H162)*'Exp with units conversion'!$G162,'Exp Database'!Q162*'Exp with units conversion'!$G162))</f>
        <v>0</v>
      </c>
      <c r="S162" s="288">
        <f>IF(OR('Exp Database'!R162=Lists!$G$2,'Exp Database'!R162=Lists!$G$3,'Exp Database'!R162=0),0,IF($F162=Lists!$G$2,('Exp Database'!R162/'Exp with units conversion'!$H162)*'Exp with units conversion'!$G162,'Exp Database'!R162*'Exp with units conversion'!$G162))</f>
        <v>0</v>
      </c>
      <c r="T162" s="288">
        <f>IF(OR('Exp Database'!S162=Lists!$G$2,'Exp Database'!S162=Lists!$G$3,'Exp Database'!S162=0),0,IF($F162=Lists!$G$2,('Exp Database'!S162/'Exp with units conversion'!$H162)*'Exp with units conversion'!$G162,'Exp Database'!S162*'Exp with units conversion'!$G162))</f>
        <v>0</v>
      </c>
      <c r="U162" s="288">
        <f>IF(OR('Exp Database'!T162=Lists!$G$2,'Exp Database'!T162=Lists!$G$3,'Exp Database'!T162=0),0,IF($F162=Lists!$G$2,('Exp Database'!T162/'Exp with units conversion'!$H162)*'Exp with units conversion'!$G162,'Exp Database'!T162*'Exp with units conversion'!$G162))</f>
        <v>0</v>
      </c>
      <c r="V162" s="288">
        <f>IF(OR('Exp Database'!U162=Lists!$G$2,'Exp Database'!U162=Lists!$G$3,'Exp Database'!U162=0),0,IF($F162=Lists!$G$2,('Exp Database'!U162/'Exp with units conversion'!$H162)*'Exp with units conversion'!$G162,'Exp Database'!U162*'Exp with units conversion'!$G162))</f>
        <v>0</v>
      </c>
      <c r="W162" s="288">
        <f>IF(OR('Exp Database'!V162=Lists!$G$2,'Exp Database'!V162=Lists!$G$3,'Exp Database'!V162=0),0,IF($F162=Lists!$G$2,('Exp Database'!V162/'Exp with units conversion'!$H162)*'Exp with units conversion'!$G162,'Exp Database'!V162*'Exp with units conversion'!$G162))</f>
        <v>0</v>
      </c>
      <c r="X162" s="288">
        <f>IF(OR('Exp Database'!W162=Lists!$G$2,'Exp Database'!W162=Lists!$G$3,'Exp Database'!W162=0),0,IF($F162=Lists!$G$2,('Exp Database'!W162/'Exp with units conversion'!$H162)*'Exp with units conversion'!$G162,'Exp Database'!W162*'Exp with units conversion'!$G162))</f>
        <v>0</v>
      </c>
      <c r="Y162" s="288">
        <f>IF(OR('Exp Database'!X162=Lists!$G$2,'Exp Database'!X162=Lists!$G$3,'Exp Database'!X162=0),0,IF($F162=Lists!$G$2,('Exp Database'!X162/'Exp with units conversion'!$H162)*'Exp with units conversion'!$G162,'Exp Database'!X162*'Exp with units conversion'!$G162))</f>
        <v>0</v>
      </c>
      <c r="Z162" s="288">
        <f>IF(OR('Exp Database'!Y162=Lists!$G$2,'Exp Database'!Y162=Lists!$G$3,'Exp Database'!Y162=0),0,IF($F162=Lists!$G$2,('Exp Database'!Y162/'Exp with units conversion'!$H162)*'Exp with units conversion'!$G162,'Exp Database'!Y162*'Exp with units conversion'!$G162))</f>
        <v>0</v>
      </c>
      <c r="AA162" s="288">
        <f>IF(OR('Exp Database'!Z162=Lists!$G$2,'Exp Database'!Z162=Lists!$G$3,'Exp Database'!Z162=0),0,IF($F162=Lists!$G$2,('Exp Database'!Z162/'Exp with units conversion'!$H162)*'Exp with units conversion'!$G162,'Exp Database'!Z162*'Exp with units conversion'!$G162))</f>
        <v>0</v>
      </c>
      <c r="AB162" s="288">
        <f>IF(OR('Exp Database'!AA162=Lists!$G$2,'Exp Database'!AA162=Lists!$G$3,'Exp Database'!AA162=0),0,IF($F162=Lists!$G$2,('Exp Database'!AA162/'Exp with units conversion'!$H162)*'Exp with units conversion'!$G162,'Exp Database'!AA162*'Exp with units conversion'!$G162))</f>
        <v>0</v>
      </c>
      <c r="AC162" s="288">
        <f>IF(OR('Exp Database'!AB162=Lists!$G$2,'Exp Database'!AB162=Lists!$G$3,'Exp Database'!AB162=0),0,IF($F162=Lists!$G$2,('Exp Database'!AB162/'Exp with units conversion'!$H162)*'Exp with units conversion'!$G162,'Exp Database'!AB162*'Exp with units conversion'!$G162))</f>
        <v>0</v>
      </c>
      <c r="AD162" s="288">
        <f>IF(OR('Exp Database'!AC162=Lists!$G$2,'Exp Database'!AC162=Lists!$G$3,'Exp Database'!AC162=0),0,IF($F162=Lists!$G$2,('Exp Database'!AC162/'Exp with units conversion'!$H162)*'Exp with units conversion'!$G162,'Exp Database'!AC162*'Exp with units conversion'!$G162))</f>
        <v>0</v>
      </c>
      <c r="AE162" s="288">
        <f>IF(OR('Exp Database'!AD162=Lists!$G$2,'Exp Database'!AD162=Lists!$G$3,'Exp Database'!AD162=0),0,IF($F162=Lists!$G$2,('Exp Database'!AD162/'Exp with units conversion'!$H162)*'Exp with units conversion'!$G162,'Exp Database'!AD162*'Exp with units conversion'!$G162))</f>
        <v>0</v>
      </c>
      <c r="AG162">
        <f t="shared" si="11"/>
        <v>1</v>
      </c>
      <c r="AH162" s="288">
        <f t="shared" si="12"/>
        <v>1</v>
      </c>
      <c r="AI162" s="288">
        <f t="shared" si="13"/>
        <v>1</v>
      </c>
      <c r="AJ162" s="288">
        <f t="shared" si="14"/>
        <v>1</v>
      </c>
    </row>
    <row r="163" spans="2:36" ht="75.75" thickBot="1">
      <c r="B163" t="str">
        <f t="shared" si="10"/>
        <v>Georgia2015</v>
      </c>
      <c r="C163" s="229" t="str">
        <f>'Exp Database'!C163</f>
        <v>Georgia</v>
      </c>
      <c r="D163" s="229">
        <f>'Exp Database'!D163</f>
        <v>2015</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02" t="str">
        <f>'Exp Database'!K163</f>
        <v>Antiretroviral treatment to reduce vertical transmission of HIV:</v>
      </c>
      <c r="M163" s="288">
        <f>'Exp Database'!L163</f>
        <v>2.2999999999999998</v>
      </c>
      <c r="N163" s="288">
        <f>IF(OR('Exp Database'!M163=Lists!$G$2,'Exp Database'!M163=Lists!$G$3,'Exp Database'!M163=0),0,IF($F163=Lists!$G$2,('Exp Database'!M163/'Exp with units conversion'!$H163)*'Exp with units conversion'!$G163,'Exp Database'!M163*'Exp with units conversion'!$G163))</f>
        <v>0</v>
      </c>
      <c r="O163" s="288">
        <f>IF(OR('Exp Database'!N163=Lists!$G$2,'Exp Database'!N163=Lists!$G$3,'Exp Database'!N163=0),0,IF($F163=Lists!$G$2,('Exp Database'!N163/'Exp with units conversion'!$H163)*'Exp with units conversion'!$G163,'Exp Database'!N163*'Exp with units conversion'!$G163))</f>
        <v>0</v>
      </c>
      <c r="P163" s="288">
        <f>IF(OR('Exp Database'!O163=Lists!$G$2,'Exp Database'!O163=Lists!$G$3,'Exp Database'!O163=0),0,IF($F163=Lists!$G$2,('Exp Database'!O163/'Exp with units conversion'!$H163)*'Exp with units conversion'!$G163,'Exp Database'!O163*'Exp with units conversion'!$G163))</f>
        <v>0</v>
      </c>
      <c r="Q163" s="288">
        <f>IF(OR('Exp Database'!P163=Lists!$G$2,'Exp Database'!P163=Lists!$G$3,'Exp Database'!P163=0),0,IF($F163=Lists!$G$2,('Exp Database'!P163/'Exp with units conversion'!$H163)*'Exp with units conversion'!$G163,'Exp Database'!P163*'Exp with units conversion'!$G163))</f>
        <v>0</v>
      </c>
      <c r="R163" s="288">
        <f>IF(OR('Exp Database'!Q163=Lists!$G$2,'Exp Database'!Q163=Lists!$G$3,'Exp Database'!Q163=0),0,IF($F163=Lists!$G$2,('Exp Database'!Q163/'Exp with units conversion'!$H163)*'Exp with units conversion'!$G163,'Exp Database'!Q163*'Exp with units conversion'!$G163))</f>
        <v>0</v>
      </c>
      <c r="S163" s="288">
        <f>IF(OR('Exp Database'!R163=Lists!$G$2,'Exp Database'!R163=Lists!$G$3,'Exp Database'!R163=0),0,IF($F163=Lists!$G$2,('Exp Database'!R163/'Exp with units conversion'!$H163)*'Exp with units conversion'!$G163,'Exp Database'!R163*'Exp with units conversion'!$G163))</f>
        <v>0</v>
      </c>
      <c r="T163" s="288">
        <f>IF(OR('Exp Database'!S163=Lists!$G$2,'Exp Database'!S163=Lists!$G$3,'Exp Database'!S163=0),0,IF($F163=Lists!$G$2,('Exp Database'!S163/'Exp with units conversion'!$H163)*'Exp with units conversion'!$G163,'Exp Database'!S163*'Exp with units conversion'!$G163))</f>
        <v>0</v>
      </c>
      <c r="U163" s="288">
        <f>IF(OR('Exp Database'!T163=Lists!$G$2,'Exp Database'!T163=Lists!$G$3,'Exp Database'!T163=0),0,IF($F163=Lists!$G$2,('Exp Database'!T163/'Exp with units conversion'!$H163)*'Exp with units conversion'!$G163,'Exp Database'!T163*'Exp with units conversion'!$G163))</f>
        <v>0</v>
      </c>
      <c r="V163" s="288">
        <f>IF(OR('Exp Database'!U163=Lists!$G$2,'Exp Database'!U163=Lists!$G$3,'Exp Database'!U163=0),0,IF($F163=Lists!$G$2,('Exp Database'!U163/'Exp with units conversion'!$H163)*'Exp with units conversion'!$G163,'Exp Database'!U163*'Exp with units conversion'!$G163))</f>
        <v>0</v>
      </c>
      <c r="W163" s="288">
        <f>IF(OR('Exp Database'!V163=Lists!$G$2,'Exp Database'!V163=Lists!$G$3,'Exp Database'!V163=0),0,IF($F163=Lists!$G$2,('Exp Database'!V163/'Exp with units conversion'!$H163)*'Exp with units conversion'!$G163,'Exp Database'!V163*'Exp with units conversion'!$G163))</f>
        <v>0</v>
      </c>
      <c r="X163" s="288">
        <f>IF(OR('Exp Database'!W163=Lists!$G$2,'Exp Database'!W163=Lists!$G$3,'Exp Database'!W163=0),0,IF($F163=Lists!$G$2,('Exp Database'!W163/'Exp with units conversion'!$H163)*'Exp with units conversion'!$G163,'Exp Database'!W163*'Exp with units conversion'!$G163))</f>
        <v>0</v>
      </c>
      <c r="Y163" s="288">
        <f>IF(OR('Exp Database'!X163=Lists!$G$2,'Exp Database'!X163=Lists!$G$3,'Exp Database'!X163=0),0,IF($F163=Lists!$G$2,('Exp Database'!X163/'Exp with units conversion'!$H163)*'Exp with units conversion'!$G163,'Exp Database'!X163*'Exp with units conversion'!$G163))</f>
        <v>0</v>
      </c>
      <c r="Z163" s="288">
        <f>IF(OR('Exp Database'!Y163=Lists!$G$2,'Exp Database'!Y163=Lists!$G$3,'Exp Database'!Y163=0),0,IF($F163=Lists!$G$2,('Exp Database'!Y163/'Exp with units conversion'!$H163)*'Exp with units conversion'!$G163,'Exp Database'!Y163*'Exp with units conversion'!$G163))</f>
        <v>0</v>
      </c>
      <c r="AA163" s="288">
        <f>IF(OR('Exp Database'!Z163=Lists!$G$2,'Exp Database'!Z163=Lists!$G$3,'Exp Database'!Z163=0),0,IF($F163=Lists!$G$2,('Exp Database'!Z163/'Exp with units conversion'!$H163)*'Exp with units conversion'!$G163,'Exp Database'!Z163*'Exp with units conversion'!$G163))</f>
        <v>0</v>
      </c>
      <c r="AB163" s="288">
        <f>IF(OR('Exp Database'!AA163=Lists!$G$2,'Exp Database'!AA163=Lists!$G$3,'Exp Database'!AA163=0),0,IF($F163=Lists!$G$2,('Exp Database'!AA163/'Exp with units conversion'!$H163)*'Exp with units conversion'!$G163,'Exp Database'!AA163*'Exp with units conversion'!$G163))</f>
        <v>0</v>
      </c>
      <c r="AC163" s="288">
        <f>IF(OR('Exp Database'!AB163=Lists!$G$2,'Exp Database'!AB163=Lists!$G$3,'Exp Database'!AB163=0),0,IF($F163=Lists!$G$2,('Exp Database'!AB163/'Exp with units conversion'!$H163)*'Exp with units conversion'!$G163,'Exp Database'!AB163*'Exp with units conversion'!$G163))</f>
        <v>0</v>
      </c>
      <c r="AD163" s="288">
        <f>IF(OR('Exp Database'!AC163=Lists!$G$2,'Exp Database'!AC163=Lists!$G$3,'Exp Database'!AC163=0),0,IF($F163=Lists!$G$2,('Exp Database'!AC163/'Exp with units conversion'!$H163)*'Exp with units conversion'!$G163,'Exp Database'!AC163*'Exp with units conversion'!$G163))</f>
        <v>0</v>
      </c>
      <c r="AE163" s="288">
        <f>IF(OR('Exp Database'!AD163=Lists!$G$2,'Exp Database'!AD163=Lists!$G$3,'Exp Database'!AD163=0),0,IF($F163=Lists!$G$2,('Exp Database'!AD163/'Exp with units conversion'!$H163)*'Exp with units conversion'!$G163,'Exp Database'!AD163*'Exp with units conversion'!$G163))</f>
        <v>0</v>
      </c>
      <c r="AG163">
        <f t="shared" si="11"/>
        <v>1</v>
      </c>
      <c r="AH163" s="288">
        <f t="shared" si="12"/>
        <v>1</v>
      </c>
      <c r="AI163" s="288">
        <f t="shared" si="13"/>
        <v>1</v>
      </c>
      <c r="AJ163" s="288">
        <f t="shared" si="14"/>
        <v>1</v>
      </c>
    </row>
    <row r="164" spans="2:36" ht="15.75" thickBot="1">
      <c r="B164" t="str">
        <f t="shared" si="10"/>
        <v>Georgia2015</v>
      </c>
      <c r="C164" s="229" t="str">
        <f>'Exp Database'!C164</f>
        <v>Georgia</v>
      </c>
      <c r="D164" s="229">
        <f>'Exp Database'!D164</f>
        <v>2015</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02" t="str">
        <f>'Exp Database'!K164</f>
        <v>ARVs</v>
      </c>
      <c r="M164" s="288" t="str">
        <f>'Exp Database'!L164</f>
        <v>2.3.1</v>
      </c>
      <c r="N164" s="288">
        <f>IF(OR('Exp Database'!M164=Lists!$G$2,'Exp Database'!M164=Lists!$G$3,'Exp Database'!M164=0),0,IF($F164=Lists!$G$2,('Exp Database'!M164/'Exp with units conversion'!$H164)*'Exp with units conversion'!$G164,'Exp Database'!M164*'Exp with units conversion'!$G164))</f>
        <v>0</v>
      </c>
      <c r="O164" s="288">
        <f>IF(OR('Exp Database'!N164=Lists!$G$2,'Exp Database'!N164=Lists!$G$3,'Exp Database'!N164=0),0,IF($F164=Lists!$G$2,('Exp Database'!N164/'Exp with units conversion'!$H164)*'Exp with units conversion'!$G164,'Exp Database'!N164*'Exp with units conversion'!$G164))</f>
        <v>0</v>
      </c>
      <c r="P164" s="288">
        <f>IF(OR('Exp Database'!O164=Lists!$G$2,'Exp Database'!O164=Lists!$G$3,'Exp Database'!O164=0),0,IF($F164=Lists!$G$2,('Exp Database'!O164/'Exp with units conversion'!$H164)*'Exp with units conversion'!$G164,'Exp Database'!O164*'Exp with units conversion'!$G164))</f>
        <v>0</v>
      </c>
      <c r="Q164" s="288">
        <f>IF(OR('Exp Database'!P164=Lists!$G$2,'Exp Database'!P164=Lists!$G$3,'Exp Database'!P164=0),0,IF($F164=Lists!$G$2,('Exp Database'!P164/'Exp with units conversion'!$H164)*'Exp with units conversion'!$G164,'Exp Database'!P164*'Exp with units conversion'!$G164))</f>
        <v>0</v>
      </c>
      <c r="R164" s="288">
        <f>IF(OR('Exp Database'!Q164=Lists!$G$2,'Exp Database'!Q164=Lists!$G$3,'Exp Database'!Q164=0),0,IF($F164=Lists!$G$2,('Exp Database'!Q164/'Exp with units conversion'!$H164)*'Exp with units conversion'!$G164,'Exp Database'!Q164*'Exp with units conversion'!$G164))</f>
        <v>0</v>
      </c>
      <c r="S164" s="288">
        <f>IF(OR('Exp Database'!R164=Lists!$G$2,'Exp Database'!R164=Lists!$G$3,'Exp Database'!R164=0),0,IF($F164=Lists!$G$2,('Exp Database'!R164/'Exp with units conversion'!$H164)*'Exp with units conversion'!$G164,'Exp Database'!R164*'Exp with units conversion'!$G164))</f>
        <v>0</v>
      </c>
      <c r="T164" s="288">
        <f>IF(OR('Exp Database'!S164=Lists!$G$2,'Exp Database'!S164=Lists!$G$3,'Exp Database'!S164=0),0,IF($F164=Lists!$G$2,('Exp Database'!S164/'Exp with units conversion'!$H164)*'Exp with units conversion'!$G164,'Exp Database'!S164*'Exp with units conversion'!$G164))</f>
        <v>0</v>
      </c>
      <c r="U164" s="288">
        <f>IF(OR('Exp Database'!T164=Lists!$G$2,'Exp Database'!T164=Lists!$G$3,'Exp Database'!T164=0),0,IF($F164=Lists!$G$2,('Exp Database'!T164/'Exp with units conversion'!$H164)*'Exp with units conversion'!$G164,'Exp Database'!T164*'Exp with units conversion'!$G164))</f>
        <v>0</v>
      </c>
      <c r="V164" s="288">
        <f>IF(OR('Exp Database'!U164=Lists!$G$2,'Exp Database'!U164=Lists!$G$3,'Exp Database'!U164=0),0,IF($F164=Lists!$G$2,('Exp Database'!U164/'Exp with units conversion'!$H164)*'Exp with units conversion'!$G164,'Exp Database'!U164*'Exp with units conversion'!$G164))</f>
        <v>0</v>
      </c>
      <c r="W164" s="288">
        <f>IF(OR('Exp Database'!V164=Lists!$G$2,'Exp Database'!V164=Lists!$G$3,'Exp Database'!V164=0),0,IF($F164=Lists!$G$2,('Exp Database'!V164/'Exp with units conversion'!$H164)*'Exp with units conversion'!$G164,'Exp Database'!V164*'Exp with units conversion'!$G164))</f>
        <v>0</v>
      </c>
      <c r="X164" s="288">
        <f>IF(OR('Exp Database'!W164=Lists!$G$2,'Exp Database'!W164=Lists!$G$3,'Exp Database'!W164=0),0,IF($F164=Lists!$G$2,('Exp Database'!W164/'Exp with units conversion'!$H164)*'Exp with units conversion'!$G164,'Exp Database'!W164*'Exp with units conversion'!$G164))</f>
        <v>0</v>
      </c>
      <c r="Y164" s="288">
        <f>IF(OR('Exp Database'!X164=Lists!$G$2,'Exp Database'!X164=Lists!$G$3,'Exp Database'!X164=0),0,IF($F164=Lists!$G$2,('Exp Database'!X164/'Exp with units conversion'!$H164)*'Exp with units conversion'!$G164,'Exp Database'!X164*'Exp with units conversion'!$G164))</f>
        <v>0</v>
      </c>
      <c r="Z164" s="288">
        <f>IF(OR('Exp Database'!Y164=Lists!$G$2,'Exp Database'!Y164=Lists!$G$3,'Exp Database'!Y164=0),0,IF($F164=Lists!$G$2,('Exp Database'!Y164/'Exp with units conversion'!$H164)*'Exp with units conversion'!$G164,'Exp Database'!Y164*'Exp with units conversion'!$G164))</f>
        <v>0</v>
      </c>
      <c r="AA164" s="288">
        <f>IF(OR('Exp Database'!Z164=Lists!$G$2,'Exp Database'!Z164=Lists!$G$3,'Exp Database'!Z164=0),0,IF($F164=Lists!$G$2,('Exp Database'!Z164/'Exp with units conversion'!$H164)*'Exp with units conversion'!$G164,'Exp Database'!Z164*'Exp with units conversion'!$G164))</f>
        <v>0</v>
      </c>
      <c r="AB164" s="288">
        <f>IF(OR('Exp Database'!AA164=Lists!$G$2,'Exp Database'!AA164=Lists!$G$3,'Exp Database'!AA164=0),0,IF($F164=Lists!$G$2,('Exp Database'!AA164/'Exp with units conversion'!$H164)*'Exp with units conversion'!$G164,'Exp Database'!AA164*'Exp with units conversion'!$G164))</f>
        <v>0</v>
      </c>
      <c r="AC164" s="288">
        <f>IF(OR('Exp Database'!AB164=Lists!$G$2,'Exp Database'!AB164=Lists!$G$3,'Exp Database'!AB164=0),0,IF($F164=Lists!$G$2,('Exp Database'!AB164/'Exp with units conversion'!$H164)*'Exp with units conversion'!$G164,'Exp Database'!AB164*'Exp with units conversion'!$G164))</f>
        <v>0</v>
      </c>
      <c r="AD164" s="288">
        <f>IF(OR('Exp Database'!AC164=Lists!$G$2,'Exp Database'!AC164=Lists!$G$3,'Exp Database'!AC164=0),0,IF($F164=Lists!$G$2,('Exp Database'!AC164/'Exp with units conversion'!$H164)*'Exp with units conversion'!$G164,'Exp Database'!AC164*'Exp with units conversion'!$G164))</f>
        <v>0</v>
      </c>
      <c r="AE164" s="288">
        <f>IF(OR('Exp Database'!AD164=Lists!$G$2,'Exp Database'!AD164=Lists!$G$3,'Exp Database'!AD164=0),0,IF($F164=Lists!$G$2,('Exp Database'!AD164/'Exp with units conversion'!$H164)*'Exp with units conversion'!$G164,'Exp Database'!AD164*'Exp with units conversion'!$G164))</f>
        <v>0</v>
      </c>
      <c r="AG164">
        <f t="shared" si="11"/>
        <v>1</v>
      </c>
      <c r="AH164" s="288">
        <f t="shared" si="12"/>
        <v>1</v>
      </c>
      <c r="AI164" s="288">
        <f t="shared" si="13"/>
        <v>1</v>
      </c>
      <c r="AJ164" s="288">
        <f t="shared" si="14"/>
        <v>1</v>
      </c>
    </row>
    <row r="165" spans="2:36" ht="30.75" thickBot="1">
      <c r="B165" t="str">
        <f t="shared" si="10"/>
        <v>Georgia2015</v>
      </c>
      <c r="C165" s="229" t="str">
        <f>'Exp Database'!C165</f>
        <v>Georgia</v>
      </c>
      <c r="D165" s="229">
        <f>'Exp Database'!D165</f>
        <v>2015</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02" t="str">
        <f>'Exp Database'!K165</f>
        <v>Other direct and indirect costs</v>
      </c>
      <c r="M165" s="288" t="str">
        <f>'Exp Database'!L165</f>
        <v>2.3.2</v>
      </c>
      <c r="N165" s="288">
        <f>IF(OR('Exp Database'!M165=Lists!$G$2,'Exp Database'!M165=Lists!$G$3,'Exp Database'!M165=0),0,IF($F165=Lists!$G$2,('Exp Database'!M165/'Exp with units conversion'!$H165)*'Exp with units conversion'!$G165,'Exp Database'!M165*'Exp with units conversion'!$G165))</f>
        <v>0</v>
      </c>
      <c r="O165" s="288">
        <f>IF(OR('Exp Database'!N165=Lists!$G$2,'Exp Database'!N165=Lists!$G$3,'Exp Database'!N165=0),0,IF($F165=Lists!$G$2,('Exp Database'!N165/'Exp with units conversion'!$H165)*'Exp with units conversion'!$G165,'Exp Database'!N165*'Exp with units conversion'!$G165))</f>
        <v>0</v>
      </c>
      <c r="P165" s="288">
        <f>IF(OR('Exp Database'!O165=Lists!$G$2,'Exp Database'!O165=Lists!$G$3,'Exp Database'!O165=0),0,IF($F165=Lists!$G$2,('Exp Database'!O165/'Exp with units conversion'!$H165)*'Exp with units conversion'!$G165,'Exp Database'!O165*'Exp with units conversion'!$G165))</f>
        <v>0</v>
      </c>
      <c r="Q165" s="288">
        <f>IF(OR('Exp Database'!P165=Lists!$G$2,'Exp Database'!P165=Lists!$G$3,'Exp Database'!P165=0),0,IF($F165=Lists!$G$2,('Exp Database'!P165/'Exp with units conversion'!$H165)*'Exp with units conversion'!$G165,'Exp Database'!P165*'Exp with units conversion'!$G165))</f>
        <v>0</v>
      </c>
      <c r="R165" s="288">
        <f>IF(OR('Exp Database'!Q165=Lists!$G$2,'Exp Database'!Q165=Lists!$G$3,'Exp Database'!Q165=0),0,IF($F165=Lists!$G$2,('Exp Database'!Q165/'Exp with units conversion'!$H165)*'Exp with units conversion'!$G165,'Exp Database'!Q165*'Exp with units conversion'!$G165))</f>
        <v>0</v>
      </c>
      <c r="S165" s="288">
        <f>IF(OR('Exp Database'!R165=Lists!$G$2,'Exp Database'!R165=Lists!$G$3,'Exp Database'!R165=0),0,IF($F165=Lists!$G$2,('Exp Database'!R165/'Exp with units conversion'!$H165)*'Exp with units conversion'!$G165,'Exp Database'!R165*'Exp with units conversion'!$G165))</f>
        <v>0</v>
      </c>
      <c r="T165" s="288">
        <f>IF(OR('Exp Database'!S165=Lists!$G$2,'Exp Database'!S165=Lists!$G$3,'Exp Database'!S165=0),0,IF($F165=Lists!$G$2,('Exp Database'!S165/'Exp with units conversion'!$H165)*'Exp with units conversion'!$G165,'Exp Database'!S165*'Exp with units conversion'!$G165))</f>
        <v>0</v>
      </c>
      <c r="U165" s="288">
        <f>IF(OR('Exp Database'!T165=Lists!$G$2,'Exp Database'!T165=Lists!$G$3,'Exp Database'!T165=0),0,IF($F165=Lists!$G$2,('Exp Database'!T165/'Exp with units conversion'!$H165)*'Exp with units conversion'!$G165,'Exp Database'!T165*'Exp with units conversion'!$G165))</f>
        <v>0</v>
      </c>
      <c r="V165" s="288">
        <f>IF(OR('Exp Database'!U165=Lists!$G$2,'Exp Database'!U165=Lists!$G$3,'Exp Database'!U165=0),0,IF($F165=Lists!$G$2,('Exp Database'!U165/'Exp with units conversion'!$H165)*'Exp with units conversion'!$G165,'Exp Database'!U165*'Exp with units conversion'!$G165))</f>
        <v>0</v>
      </c>
      <c r="W165" s="288">
        <f>IF(OR('Exp Database'!V165=Lists!$G$2,'Exp Database'!V165=Lists!$G$3,'Exp Database'!V165=0),0,IF($F165=Lists!$G$2,('Exp Database'!V165/'Exp with units conversion'!$H165)*'Exp with units conversion'!$G165,'Exp Database'!V165*'Exp with units conversion'!$G165))</f>
        <v>0</v>
      </c>
      <c r="X165" s="288">
        <f>IF(OR('Exp Database'!W165=Lists!$G$2,'Exp Database'!W165=Lists!$G$3,'Exp Database'!W165=0),0,IF($F165=Lists!$G$2,('Exp Database'!W165/'Exp with units conversion'!$H165)*'Exp with units conversion'!$G165,'Exp Database'!W165*'Exp with units conversion'!$G165))</f>
        <v>0</v>
      </c>
      <c r="Y165" s="288">
        <f>IF(OR('Exp Database'!X165=Lists!$G$2,'Exp Database'!X165=Lists!$G$3,'Exp Database'!X165=0),0,IF($F165=Lists!$G$2,('Exp Database'!X165/'Exp with units conversion'!$H165)*'Exp with units conversion'!$G165,'Exp Database'!X165*'Exp with units conversion'!$G165))</f>
        <v>0</v>
      </c>
      <c r="Z165" s="288">
        <f>IF(OR('Exp Database'!Y165=Lists!$G$2,'Exp Database'!Y165=Lists!$G$3,'Exp Database'!Y165=0),0,IF($F165=Lists!$G$2,('Exp Database'!Y165/'Exp with units conversion'!$H165)*'Exp with units conversion'!$G165,'Exp Database'!Y165*'Exp with units conversion'!$G165))</f>
        <v>0</v>
      </c>
      <c r="AA165" s="288">
        <f>IF(OR('Exp Database'!Z165=Lists!$G$2,'Exp Database'!Z165=Lists!$G$3,'Exp Database'!Z165=0),0,IF($F165=Lists!$G$2,('Exp Database'!Z165/'Exp with units conversion'!$H165)*'Exp with units conversion'!$G165,'Exp Database'!Z165*'Exp with units conversion'!$G165))</f>
        <v>0</v>
      </c>
      <c r="AB165" s="288">
        <f>IF(OR('Exp Database'!AA165=Lists!$G$2,'Exp Database'!AA165=Lists!$G$3,'Exp Database'!AA165=0),0,IF($F165=Lists!$G$2,('Exp Database'!AA165/'Exp with units conversion'!$H165)*'Exp with units conversion'!$G165,'Exp Database'!AA165*'Exp with units conversion'!$G165))</f>
        <v>0</v>
      </c>
      <c r="AC165" s="288">
        <f>IF(OR('Exp Database'!AB165=Lists!$G$2,'Exp Database'!AB165=Lists!$G$3,'Exp Database'!AB165=0),0,IF($F165=Lists!$G$2,('Exp Database'!AB165/'Exp with units conversion'!$H165)*'Exp with units conversion'!$G165,'Exp Database'!AB165*'Exp with units conversion'!$G165))</f>
        <v>0</v>
      </c>
      <c r="AD165" s="288">
        <f>IF(OR('Exp Database'!AC165=Lists!$G$2,'Exp Database'!AC165=Lists!$G$3,'Exp Database'!AC165=0),0,IF($F165=Lists!$G$2,('Exp Database'!AC165/'Exp with units conversion'!$H165)*'Exp with units conversion'!$G165,'Exp Database'!AC165*'Exp with units conversion'!$G165))</f>
        <v>0</v>
      </c>
      <c r="AE165" s="288">
        <f>IF(OR('Exp Database'!AD165=Lists!$G$2,'Exp Database'!AD165=Lists!$G$3,'Exp Database'!AD165=0),0,IF($F165=Lists!$G$2,('Exp Database'!AD165/'Exp with units conversion'!$H165)*'Exp with units conversion'!$G165,'Exp Database'!AD165*'Exp with units conversion'!$G165))</f>
        <v>0</v>
      </c>
      <c r="AG165">
        <f t="shared" si="11"/>
        <v>1</v>
      </c>
      <c r="AH165" s="288">
        <f t="shared" si="12"/>
        <v>1</v>
      </c>
      <c r="AI165" s="288">
        <f t="shared" si="13"/>
        <v>1</v>
      </c>
      <c r="AJ165" s="288">
        <f t="shared" si="14"/>
        <v>1</v>
      </c>
    </row>
    <row r="166" spans="2:36" ht="30.75" thickBot="1">
      <c r="B166" t="str">
        <f t="shared" si="10"/>
        <v>Georgia2015</v>
      </c>
      <c r="C166" s="229" t="str">
        <f>'Exp Database'!C166</f>
        <v>Georgia</v>
      </c>
      <c r="D166" s="229">
        <f>'Exp Database'!D166</f>
        <v>2015</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02" t="str">
        <f>'Exp Database'!K166</f>
        <v>Not disaggregated by type of cost</v>
      </c>
      <c r="M166" s="288" t="str">
        <f>'Exp Database'!L166</f>
        <v>2.3.3</v>
      </c>
      <c r="N166" s="288">
        <f>IF(OR('Exp Database'!M166=Lists!$G$2,'Exp Database'!M166=Lists!$G$3,'Exp Database'!M166=0),0,IF($F166=Lists!$G$2,('Exp Database'!M166/'Exp with units conversion'!$H166)*'Exp with units conversion'!$G166,'Exp Database'!M166*'Exp with units conversion'!$G166))</f>
        <v>0</v>
      </c>
      <c r="O166" s="288">
        <f>IF(OR('Exp Database'!N166=Lists!$G$2,'Exp Database'!N166=Lists!$G$3,'Exp Database'!N166=0),0,IF($F166=Lists!$G$2,('Exp Database'!N166/'Exp with units conversion'!$H166)*'Exp with units conversion'!$G166,'Exp Database'!N166*'Exp with units conversion'!$G166))</f>
        <v>0</v>
      </c>
      <c r="P166" s="288">
        <f>IF(OR('Exp Database'!O166=Lists!$G$2,'Exp Database'!O166=Lists!$G$3,'Exp Database'!O166=0),0,IF($F166=Lists!$G$2,('Exp Database'!O166/'Exp with units conversion'!$H166)*'Exp with units conversion'!$G166,'Exp Database'!O166*'Exp with units conversion'!$G166))</f>
        <v>0</v>
      </c>
      <c r="Q166" s="288">
        <f>IF(OR('Exp Database'!P166=Lists!$G$2,'Exp Database'!P166=Lists!$G$3,'Exp Database'!P166=0),0,IF($F166=Lists!$G$2,('Exp Database'!P166/'Exp with units conversion'!$H166)*'Exp with units conversion'!$G166,'Exp Database'!P166*'Exp with units conversion'!$G166))</f>
        <v>0</v>
      </c>
      <c r="R166" s="288">
        <f>IF(OR('Exp Database'!Q166=Lists!$G$2,'Exp Database'!Q166=Lists!$G$3,'Exp Database'!Q166=0),0,IF($F166=Lists!$G$2,('Exp Database'!Q166/'Exp with units conversion'!$H166)*'Exp with units conversion'!$G166,'Exp Database'!Q166*'Exp with units conversion'!$G166))</f>
        <v>0</v>
      </c>
      <c r="S166" s="288">
        <f>IF(OR('Exp Database'!R166=Lists!$G$2,'Exp Database'!R166=Lists!$G$3,'Exp Database'!R166=0),0,IF($F166=Lists!$G$2,('Exp Database'!R166/'Exp with units conversion'!$H166)*'Exp with units conversion'!$G166,'Exp Database'!R166*'Exp with units conversion'!$G166))</f>
        <v>0</v>
      </c>
      <c r="T166" s="288">
        <f>IF(OR('Exp Database'!S166=Lists!$G$2,'Exp Database'!S166=Lists!$G$3,'Exp Database'!S166=0),0,IF($F166=Lists!$G$2,('Exp Database'!S166/'Exp with units conversion'!$H166)*'Exp with units conversion'!$G166,'Exp Database'!S166*'Exp with units conversion'!$G166))</f>
        <v>0</v>
      </c>
      <c r="U166" s="288">
        <f>IF(OR('Exp Database'!T166=Lists!$G$2,'Exp Database'!T166=Lists!$G$3,'Exp Database'!T166=0),0,IF($F166=Lists!$G$2,('Exp Database'!T166/'Exp with units conversion'!$H166)*'Exp with units conversion'!$G166,'Exp Database'!T166*'Exp with units conversion'!$G166))</f>
        <v>0</v>
      </c>
      <c r="V166" s="288">
        <f>IF(OR('Exp Database'!U166=Lists!$G$2,'Exp Database'!U166=Lists!$G$3,'Exp Database'!U166=0),0,IF($F166=Lists!$G$2,('Exp Database'!U166/'Exp with units conversion'!$H166)*'Exp with units conversion'!$G166,'Exp Database'!U166*'Exp with units conversion'!$G166))</f>
        <v>0</v>
      </c>
      <c r="W166" s="288">
        <f>IF(OR('Exp Database'!V166=Lists!$G$2,'Exp Database'!V166=Lists!$G$3,'Exp Database'!V166=0),0,IF($F166=Lists!$G$2,('Exp Database'!V166/'Exp with units conversion'!$H166)*'Exp with units conversion'!$G166,'Exp Database'!V166*'Exp with units conversion'!$G166))</f>
        <v>0</v>
      </c>
      <c r="X166" s="288">
        <f>IF(OR('Exp Database'!W166=Lists!$G$2,'Exp Database'!W166=Lists!$G$3,'Exp Database'!W166=0),0,IF($F166=Lists!$G$2,('Exp Database'!W166/'Exp with units conversion'!$H166)*'Exp with units conversion'!$G166,'Exp Database'!W166*'Exp with units conversion'!$G166))</f>
        <v>0</v>
      </c>
      <c r="Y166" s="288">
        <f>IF(OR('Exp Database'!X166=Lists!$G$2,'Exp Database'!X166=Lists!$G$3,'Exp Database'!X166=0),0,IF($F166=Lists!$G$2,('Exp Database'!X166/'Exp with units conversion'!$H166)*'Exp with units conversion'!$G166,'Exp Database'!X166*'Exp with units conversion'!$G166))</f>
        <v>0</v>
      </c>
      <c r="Z166" s="288">
        <f>IF(OR('Exp Database'!Y166=Lists!$G$2,'Exp Database'!Y166=Lists!$G$3,'Exp Database'!Y166=0),0,IF($F166=Lists!$G$2,('Exp Database'!Y166/'Exp with units conversion'!$H166)*'Exp with units conversion'!$G166,'Exp Database'!Y166*'Exp with units conversion'!$G166))</f>
        <v>0</v>
      </c>
      <c r="AA166" s="288">
        <f>IF(OR('Exp Database'!Z166=Lists!$G$2,'Exp Database'!Z166=Lists!$G$3,'Exp Database'!Z166=0),0,IF($F166=Lists!$G$2,('Exp Database'!Z166/'Exp with units conversion'!$H166)*'Exp with units conversion'!$G166,'Exp Database'!Z166*'Exp with units conversion'!$G166))</f>
        <v>0</v>
      </c>
      <c r="AB166" s="288">
        <f>IF(OR('Exp Database'!AA166=Lists!$G$2,'Exp Database'!AA166=Lists!$G$3,'Exp Database'!AA166=0),0,IF($F166=Lists!$G$2,('Exp Database'!AA166/'Exp with units conversion'!$H166)*'Exp with units conversion'!$G166,'Exp Database'!AA166*'Exp with units conversion'!$G166))</f>
        <v>0</v>
      </c>
      <c r="AC166" s="288">
        <f>IF(OR('Exp Database'!AB166=Lists!$G$2,'Exp Database'!AB166=Lists!$G$3,'Exp Database'!AB166=0),0,IF($F166=Lists!$G$2,('Exp Database'!AB166/'Exp with units conversion'!$H166)*'Exp with units conversion'!$G166,'Exp Database'!AB166*'Exp with units conversion'!$G166))</f>
        <v>0</v>
      </c>
      <c r="AD166" s="288">
        <f>IF(OR('Exp Database'!AC166=Lists!$G$2,'Exp Database'!AC166=Lists!$G$3,'Exp Database'!AC166=0),0,IF($F166=Lists!$G$2,('Exp Database'!AC166/'Exp with units conversion'!$H166)*'Exp with units conversion'!$G166,'Exp Database'!AC166*'Exp with units conversion'!$G166))</f>
        <v>0</v>
      </c>
      <c r="AE166" s="288">
        <f>IF(OR('Exp Database'!AD166=Lists!$G$2,'Exp Database'!AD166=Lists!$G$3,'Exp Database'!AD166=0),0,IF($F166=Lists!$G$2,('Exp Database'!AD166/'Exp with units conversion'!$H166)*'Exp with units conversion'!$G166,'Exp Database'!AD166*'Exp with units conversion'!$G166))</f>
        <v>0</v>
      </c>
      <c r="AG166">
        <f t="shared" si="11"/>
        <v>1</v>
      </c>
      <c r="AH166" s="288">
        <f t="shared" si="12"/>
        <v>1</v>
      </c>
      <c r="AI166" s="288">
        <f t="shared" si="13"/>
        <v>1</v>
      </c>
      <c r="AJ166" s="288">
        <f t="shared" si="14"/>
        <v>1</v>
      </c>
    </row>
    <row r="167" spans="2:36" ht="45.75" thickBot="1">
      <c r="B167" t="str">
        <f t="shared" si="10"/>
        <v>Georgia2015</v>
      </c>
      <c r="C167" s="229" t="str">
        <f>'Exp Database'!C167</f>
        <v>Georgia</v>
      </c>
      <c r="D167" s="229">
        <f>'Exp Database'!D167</f>
        <v>2015</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02" t="str">
        <f>'Exp Database'!K167</f>
        <v>Non ARV related component of PMTCT</v>
      </c>
      <c r="M167" s="288">
        <f>'Exp Database'!L167</f>
        <v>2.4</v>
      </c>
      <c r="N167" s="288">
        <f>IF(OR('Exp Database'!M167=Lists!$G$2,'Exp Database'!M167=Lists!$G$3,'Exp Database'!M167=0),0,IF($F167=Lists!$G$2,('Exp Database'!M167/'Exp with units conversion'!$H167)*'Exp with units conversion'!$G167,'Exp Database'!M167*'Exp with units conversion'!$G167))</f>
        <v>0</v>
      </c>
      <c r="O167" s="288">
        <f>IF(OR('Exp Database'!N167=Lists!$G$2,'Exp Database'!N167=Lists!$G$3,'Exp Database'!N167=0),0,IF($F167=Lists!$G$2,('Exp Database'!N167/'Exp with units conversion'!$H167)*'Exp with units conversion'!$G167,'Exp Database'!N167*'Exp with units conversion'!$G167))</f>
        <v>0</v>
      </c>
      <c r="P167" s="288">
        <f>IF(OR('Exp Database'!O167=Lists!$G$2,'Exp Database'!O167=Lists!$G$3,'Exp Database'!O167=0),0,IF($F167=Lists!$G$2,('Exp Database'!O167/'Exp with units conversion'!$H167)*'Exp with units conversion'!$G167,'Exp Database'!O167*'Exp with units conversion'!$G167))</f>
        <v>0</v>
      </c>
      <c r="Q167" s="288">
        <f>IF(OR('Exp Database'!P167=Lists!$G$2,'Exp Database'!P167=Lists!$G$3,'Exp Database'!P167=0),0,IF($F167=Lists!$G$2,('Exp Database'!P167/'Exp with units conversion'!$H167)*'Exp with units conversion'!$G167,'Exp Database'!P167*'Exp with units conversion'!$G167))</f>
        <v>0</v>
      </c>
      <c r="R167" s="288">
        <f>IF(OR('Exp Database'!Q167=Lists!$G$2,'Exp Database'!Q167=Lists!$G$3,'Exp Database'!Q167=0),0,IF($F167=Lists!$G$2,('Exp Database'!Q167/'Exp with units conversion'!$H167)*'Exp with units conversion'!$G167,'Exp Database'!Q167*'Exp with units conversion'!$G167))</f>
        <v>0</v>
      </c>
      <c r="S167" s="288">
        <f>IF(OR('Exp Database'!R167=Lists!$G$2,'Exp Database'!R167=Lists!$G$3,'Exp Database'!R167=0),0,IF($F167=Lists!$G$2,('Exp Database'!R167/'Exp with units conversion'!$H167)*'Exp with units conversion'!$G167,'Exp Database'!R167*'Exp with units conversion'!$G167))</f>
        <v>0</v>
      </c>
      <c r="T167" s="288">
        <f>IF(OR('Exp Database'!S167=Lists!$G$2,'Exp Database'!S167=Lists!$G$3,'Exp Database'!S167=0),0,IF($F167=Lists!$G$2,('Exp Database'!S167/'Exp with units conversion'!$H167)*'Exp with units conversion'!$G167,'Exp Database'!S167*'Exp with units conversion'!$G167))</f>
        <v>0</v>
      </c>
      <c r="U167" s="288">
        <f>IF(OR('Exp Database'!T167=Lists!$G$2,'Exp Database'!T167=Lists!$G$3,'Exp Database'!T167=0),0,IF($F167=Lists!$G$2,('Exp Database'!T167/'Exp with units conversion'!$H167)*'Exp with units conversion'!$G167,'Exp Database'!T167*'Exp with units conversion'!$G167))</f>
        <v>0</v>
      </c>
      <c r="V167" s="288">
        <f>IF(OR('Exp Database'!U167=Lists!$G$2,'Exp Database'!U167=Lists!$G$3,'Exp Database'!U167=0),0,IF($F167=Lists!$G$2,('Exp Database'!U167/'Exp with units conversion'!$H167)*'Exp with units conversion'!$G167,'Exp Database'!U167*'Exp with units conversion'!$G167))</f>
        <v>0</v>
      </c>
      <c r="W167" s="288">
        <f>IF(OR('Exp Database'!V167=Lists!$G$2,'Exp Database'!V167=Lists!$G$3,'Exp Database'!V167=0),0,IF($F167=Lists!$G$2,('Exp Database'!V167/'Exp with units conversion'!$H167)*'Exp with units conversion'!$G167,'Exp Database'!V167*'Exp with units conversion'!$G167))</f>
        <v>0</v>
      </c>
      <c r="X167" s="288">
        <f>IF(OR('Exp Database'!W167=Lists!$G$2,'Exp Database'!W167=Lists!$G$3,'Exp Database'!W167=0),0,IF($F167=Lists!$G$2,('Exp Database'!W167/'Exp with units conversion'!$H167)*'Exp with units conversion'!$G167,'Exp Database'!W167*'Exp with units conversion'!$G167))</f>
        <v>0</v>
      </c>
      <c r="Y167" s="288">
        <f>IF(OR('Exp Database'!X167=Lists!$G$2,'Exp Database'!X167=Lists!$G$3,'Exp Database'!X167=0),0,IF($F167=Lists!$G$2,('Exp Database'!X167/'Exp with units conversion'!$H167)*'Exp with units conversion'!$G167,'Exp Database'!X167*'Exp with units conversion'!$G167))</f>
        <v>0</v>
      </c>
      <c r="Z167" s="288">
        <f>IF(OR('Exp Database'!Y167=Lists!$G$2,'Exp Database'!Y167=Lists!$G$3,'Exp Database'!Y167=0),0,IF($F167=Lists!$G$2,('Exp Database'!Y167/'Exp with units conversion'!$H167)*'Exp with units conversion'!$G167,'Exp Database'!Y167*'Exp with units conversion'!$G167))</f>
        <v>0</v>
      </c>
      <c r="AA167" s="288">
        <f>IF(OR('Exp Database'!Z167=Lists!$G$2,'Exp Database'!Z167=Lists!$G$3,'Exp Database'!Z167=0),0,IF($F167=Lists!$G$2,('Exp Database'!Z167/'Exp with units conversion'!$H167)*'Exp with units conversion'!$G167,'Exp Database'!Z167*'Exp with units conversion'!$G167))</f>
        <v>0</v>
      </c>
      <c r="AB167" s="288">
        <f>IF(OR('Exp Database'!AA167=Lists!$G$2,'Exp Database'!AA167=Lists!$G$3,'Exp Database'!AA167=0),0,IF($F167=Lists!$G$2,('Exp Database'!AA167/'Exp with units conversion'!$H167)*'Exp with units conversion'!$G167,'Exp Database'!AA167*'Exp with units conversion'!$G167))</f>
        <v>0</v>
      </c>
      <c r="AC167" s="288">
        <f>IF(OR('Exp Database'!AB167=Lists!$G$2,'Exp Database'!AB167=Lists!$G$3,'Exp Database'!AB167=0),0,IF($F167=Lists!$G$2,('Exp Database'!AB167/'Exp with units conversion'!$H167)*'Exp with units conversion'!$G167,'Exp Database'!AB167*'Exp with units conversion'!$G167))</f>
        <v>0</v>
      </c>
      <c r="AD167" s="288">
        <f>IF(OR('Exp Database'!AC167=Lists!$G$2,'Exp Database'!AC167=Lists!$G$3,'Exp Database'!AC167=0),0,IF($F167=Lists!$G$2,('Exp Database'!AC167/'Exp with units conversion'!$H167)*'Exp with units conversion'!$G167,'Exp Database'!AC167*'Exp with units conversion'!$G167))</f>
        <v>0</v>
      </c>
      <c r="AE167" s="288">
        <f>IF(OR('Exp Database'!AD167=Lists!$G$2,'Exp Database'!AD167=Lists!$G$3,'Exp Database'!AD167=0),0,IF($F167=Lists!$G$2,('Exp Database'!AD167/'Exp with units conversion'!$H167)*'Exp with units conversion'!$G167,'Exp Database'!AD167*'Exp with units conversion'!$G167))</f>
        <v>0</v>
      </c>
      <c r="AG167">
        <f t="shared" si="11"/>
        <v>1</v>
      </c>
      <c r="AH167" s="288">
        <f t="shared" si="12"/>
        <v>1</v>
      </c>
      <c r="AI167" s="288">
        <f t="shared" si="13"/>
        <v>1</v>
      </c>
      <c r="AJ167" s="288">
        <f t="shared" si="14"/>
        <v>1</v>
      </c>
    </row>
    <row r="168" spans="2:36" ht="15.75" thickBot="1">
      <c r="B168" t="str">
        <f t="shared" si="10"/>
        <v>Georgia2015</v>
      </c>
      <c r="C168" s="229" t="str">
        <f>'Exp Database'!C168</f>
        <v>Georgia</v>
      </c>
      <c r="D168" s="229">
        <f>'Exp Database'!D168</f>
        <v>2015</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02">
        <f>'Exp Database'!K168</f>
        <v>0</v>
      </c>
      <c r="M168" s="288">
        <f>'Exp Database'!L168</f>
        <v>0</v>
      </c>
      <c r="N168" s="288">
        <f>IF(OR('Exp Database'!M168=Lists!$G$2,'Exp Database'!M168=Lists!$G$3,'Exp Database'!M168=0),0,IF($F168=Lists!$G$2,('Exp Database'!M168/'Exp with units conversion'!$H168)*'Exp with units conversion'!$G168,'Exp Database'!M168*'Exp with units conversion'!$G168))</f>
        <v>0</v>
      </c>
      <c r="O168" s="288">
        <f>IF(OR('Exp Database'!N168=Lists!$G$2,'Exp Database'!N168=Lists!$G$3,'Exp Database'!N168=0),0,IF($F168=Lists!$G$2,('Exp Database'!N168/'Exp with units conversion'!$H168)*'Exp with units conversion'!$G168,'Exp Database'!N168*'Exp with units conversion'!$G168))</f>
        <v>0</v>
      </c>
      <c r="P168" s="288">
        <f>IF(OR('Exp Database'!O168=Lists!$G$2,'Exp Database'!O168=Lists!$G$3,'Exp Database'!O168=0),0,IF($F168=Lists!$G$2,('Exp Database'!O168/'Exp with units conversion'!$H168)*'Exp with units conversion'!$G168,'Exp Database'!O168*'Exp with units conversion'!$G168))</f>
        <v>0</v>
      </c>
      <c r="Q168" s="288">
        <f>IF(OR('Exp Database'!P168=Lists!$G$2,'Exp Database'!P168=Lists!$G$3,'Exp Database'!P168=0),0,IF($F168=Lists!$G$2,('Exp Database'!P168/'Exp with units conversion'!$H168)*'Exp with units conversion'!$G168,'Exp Database'!P168*'Exp with units conversion'!$G168))</f>
        <v>0</v>
      </c>
      <c r="R168" s="288">
        <f>IF(OR('Exp Database'!Q168=Lists!$G$2,'Exp Database'!Q168=Lists!$G$3,'Exp Database'!Q168=0),0,IF($F168=Lists!$G$2,('Exp Database'!Q168/'Exp with units conversion'!$H168)*'Exp with units conversion'!$G168,'Exp Database'!Q168*'Exp with units conversion'!$G168))</f>
        <v>0</v>
      </c>
      <c r="S168" s="288">
        <f>IF(OR('Exp Database'!R168=Lists!$G$2,'Exp Database'!R168=Lists!$G$3,'Exp Database'!R168=0),0,IF($F168=Lists!$G$2,('Exp Database'!R168/'Exp with units conversion'!$H168)*'Exp with units conversion'!$G168,'Exp Database'!R168*'Exp with units conversion'!$G168))</f>
        <v>0</v>
      </c>
      <c r="T168" s="288">
        <f>IF(OR('Exp Database'!S168=Lists!$G$2,'Exp Database'!S168=Lists!$G$3,'Exp Database'!S168=0),0,IF($F168=Lists!$G$2,('Exp Database'!S168/'Exp with units conversion'!$H168)*'Exp with units conversion'!$G168,'Exp Database'!S168*'Exp with units conversion'!$G168))</f>
        <v>0</v>
      </c>
      <c r="U168" s="288">
        <f>IF(OR('Exp Database'!T168=Lists!$G$2,'Exp Database'!T168=Lists!$G$3,'Exp Database'!T168=0),0,IF($F168=Lists!$G$2,('Exp Database'!T168/'Exp with units conversion'!$H168)*'Exp with units conversion'!$G168,'Exp Database'!T168*'Exp with units conversion'!$G168))</f>
        <v>0</v>
      </c>
      <c r="V168" s="288">
        <f>IF(OR('Exp Database'!U168=Lists!$G$2,'Exp Database'!U168=Lists!$G$3,'Exp Database'!U168=0),0,IF($F168=Lists!$G$2,('Exp Database'!U168/'Exp with units conversion'!$H168)*'Exp with units conversion'!$G168,'Exp Database'!U168*'Exp with units conversion'!$G168))</f>
        <v>0</v>
      </c>
      <c r="W168" s="288">
        <f>IF(OR('Exp Database'!V168=Lists!$G$2,'Exp Database'!V168=Lists!$G$3,'Exp Database'!V168=0),0,IF($F168=Lists!$G$2,('Exp Database'!V168/'Exp with units conversion'!$H168)*'Exp with units conversion'!$G168,'Exp Database'!V168*'Exp with units conversion'!$G168))</f>
        <v>0</v>
      </c>
      <c r="X168" s="288">
        <f>IF(OR('Exp Database'!W168=Lists!$G$2,'Exp Database'!W168=Lists!$G$3,'Exp Database'!W168=0),0,IF($F168=Lists!$G$2,('Exp Database'!W168/'Exp with units conversion'!$H168)*'Exp with units conversion'!$G168,'Exp Database'!W168*'Exp with units conversion'!$G168))</f>
        <v>0</v>
      </c>
      <c r="Y168" s="288">
        <f>IF(OR('Exp Database'!X168=Lists!$G$2,'Exp Database'!X168=Lists!$G$3,'Exp Database'!X168=0),0,IF($F168=Lists!$G$2,('Exp Database'!X168/'Exp with units conversion'!$H168)*'Exp with units conversion'!$G168,'Exp Database'!X168*'Exp with units conversion'!$G168))</f>
        <v>0</v>
      </c>
      <c r="Z168" s="288">
        <f>IF(OR('Exp Database'!Y168=Lists!$G$2,'Exp Database'!Y168=Lists!$G$3,'Exp Database'!Y168=0),0,IF($F168=Lists!$G$2,('Exp Database'!Y168/'Exp with units conversion'!$H168)*'Exp with units conversion'!$G168,'Exp Database'!Y168*'Exp with units conversion'!$G168))</f>
        <v>0</v>
      </c>
      <c r="AA168" s="288">
        <f>IF(OR('Exp Database'!Z168=Lists!$G$2,'Exp Database'!Z168=Lists!$G$3,'Exp Database'!Z168=0),0,IF($F168=Lists!$G$2,('Exp Database'!Z168/'Exp with units conversion'!$H168)*'Exp with units conversion'!$G168,'Exp Database'!Z168*'Exp with units conversion'!$G168))</f>
        <v>0</v>
      </c>
      <c r="AB168" s="288">
        <f>IF(OR('Exp Database'!AA168=Lists!$G$2,'Exp Database'!AA168=Lists!$G$3,'Exp Database'!AA168=0),0,IF($F168=Lists!$G$2,('Exp Database'!AA168/'Exp with units conversion'!$H168)*'Exp with units conversion'!$G168,'Exp Database'!AA168*'Exp with units conversion'!$G168))</f>
        <v>0</v>
      </c>
      <c r="AC168" s="288">
        <f>IF(OR('Exp Database'!AB168=Lists!$G$2,'Exp Database'!AB168=Lists!$G$3,'Exp Database'!AB168=0),0,IF($F168=Lists!$G$2,('Exp Database'!AB168/'Exp with units conversion'!$H168)*'Exp with units conversion'!$G168,'Exp Database'!AB168*'Exp with units conversion'!$G168))</f>
        <v>0</v>
      </c>
      <c r="AD168" s="288">
        <f>IF(OR('Exp Database'!AC168=Lists!$G$2,'Exp Database'!AC168=Lists!$G$3,'Exp Database'!AC168=0),0,IF($F168=Lists!$G$2,('Exp Database'!AC168/'Exp with units conversion'!$H168)*'Exp with units conversion'!$G168,'Exp Database'!AC168*'Exp with units conversion'!$G168))</f>
        <v>0</v>
      </c>
      <c r="AE168" s="288">
        <f>IF(OR('Exp Database'!AD168=Lists!$G$2,'Exp Database'!AD168=Lists!$G$3,'Exp Database'!AD168=0),0,IF($F168=Lists!$G$2,('Exp Database'!AD168/'Exp with units conversion'!$H168)*'Exp with units conversion'!$G168,'Exp Database'!AD168*'Exp with units conversion'!$G168))</f>
        <v>0</v>
      </c>
      <c r="AG168">
        <f t="shared" si="11"/>
        <v>1</v>
      </c>
      <c r="AH168" s="288">
        <f t="shared" si="12"/>
        <v>1</v>
      </c>
      <c r="AI168" s="288">
        <f t="shared" si="13"/>
        <v>1</v>
      </c>
      <c r="AJ168" s="288">
        <f t="shared" si="14"/>
        <v>1</v>
      </c>
    </row>
    <row r="169" spans="2:36" ht="30.75" thickBot="1">
      <c r="B169" t="str">
        <f t="shared" si="10"/>
        <v>Georgia2015</v>
      </c>
      <c r="C169" s="229" t="str">
        <f>'Exp Database'!C169</f>
        <v>Georgia</v>
      </c>
      <c r="D169" s="229">
        <f>'Exp Database'!D169</f>
        <v>2015</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02" t="str">
        <f>'Exp Database'!K169</f>
        <v>Prevention (sub-total)</v>
      </c>
      <c r="M169" s="288">
        <f>'Exp Database'!L169</f>
        <v>3</v>
      </c>
      <c r="N169" s="288">
        <f>IF(OR('Exp Database'!M169=Lists!$G$2,'Exp Database'!M169=Lists!$G$3,'Exp Database'!M169=0),0,IF($F169=Lists!$G$2,('Exp Database'!M169/'Exp with units conversion'!$H169)*'Exp with units conversion'!$G169,'Exp Database'!M169*'Exp with units conversion'!$G169))</f>
        <v>0</v>
      </c>
      <c r="O169" s="288">
        <f>IF(OR('Exp Database'!N169=Lists!$G$2,'Exp Database'!N169=Lists!$G$3,'Exp Database'!N169=0),0,IF($F169=Lists!$G$2,('Exp Database'!N169/'Exp with units conversion'!$H169)*'Exp with units conversion'!$G169,'Exp Database'!N169*'Exp with units conversion'!$G169))</f>
        <v>0</v>
      </c>
      <c r="P169" s="288">
        <f>IF(OR('Exp Database'!O169=Lists!$G$2,'Exp Database'!O169=Lists!$G$3,'Exp Database'!O169=0),0,IF($F169=Lists!$G$2,('Exp Database'!O169/'Exp with units conversion'!$H169)*'Exp with units conversion'!$G169,'Exp Database'!O169*'Exp with units conversion'!$G169))</f>
        <v>0</v>
      </c>
      <c r="Q169" s="288">
        <f>IF(OR('Exp Database'!P169=Lists!$G$2,'Exp Database'!P169=Lists!$G$3,'Exp Database'!P169=0),0,IF($F169=Lists!$G$2,('Exp Database'!P169/'Exp with units conversion'!$H169)*'Exp with units conversion'!$G169,'Exp Database'!P169*'Exp with units conversion'!$G169))</f>
        <v>0</v>
      </c>
      <c r="R169" s="288">
        <f>IF(OR('Exp Database'!Q169=Lists!$G$2,'Exp Database'!Q169=Lists!$G$3,'Exp Database'!Q169=0),0,IF($F169=Lists!$G$2,('Exp Database'!Q169/'Exp with units conversion'!$H169)*'Exp with units conversion'!$G169,'Exp Database'!Q169*'Exp with units conversion'!$G169))</f>
        <v>0</v>
      </c>
      <c r="S169" s="288">
        <f>IF(OR('Exp Database'!R169=Lists!$G$2,'Exp Database'!R169=Lists!$G$3,'Exp Database'!R169=0),0,IF($F169=Lists!$G$2,('Exp Database'!R169/'Exp with units conversion'!$H169)*'Exp with units conversion'!$G169,'Exp Database'!R169*'Exp with units conversion'!$G169))</f>
        <v>0</v>
      </c>
      <c r="T169" s="288">
        <f>IF(OR('Exp Database'!S169=Lists!$G$2,'Exp Database'!S169=Lists!$G$3,'Exp Database'!S169=0),0,IF($F169=Lists!$G$2,('Exp Database'!S169/'Exp with units conversion'!$H169)*'Exp with units conversion'!$G169,'Exp Database'!S169*'Exp with units conversion'!$G169))</f>
        <v>0</v>
      </c>
      <c r="U169" s="288">
        <f>IF(OR('Exp Database'!T169=Lists!$G$2,'Exp Database'!T169=Lists!$G$3,'Exp Database'!T169=0),0,IF($F169=Lists!$G$2,('Exp Database'!T169/'Exp with units conversion'!$H169)*'Exp with units conversion'!$G169,'Exp Database'!T169*'Exp with units conversion'!$G169))</f>
        <v>0</v>
      </c>
      <c r="V169" s="288">
        <f>IF(OR('Exp Database'!U169=Lists!$G$2,'Exp Database'!U169=Lists!$G$3,'Exp Database'!U169=0),0,IF($F169=Lists!$G$2,('Exp Database'!U169/'Exp with units conversion'!$H169)*'Exp with units conversion'!$G169,'Exp Database'!U169*'Exp with units conversion'!$G169))</f>
        <v>0</v>
      </c>
      <c r="W169" s="288">
        <f>IF(OR('Exp Database'!V169=Lists!$G$2,'Exp Database'!V169=Lists!$G$3,'Exp Database'!V169=0),0,IF($F169=Lists!$G$2,('Exp Database'!V169/'Exp with units conversion'!$H169)*'Exp with units conversion'!$G169,'Exp Database'!V169*'Exp with units conversion'!$G169))</f>
        <v>0</v>
      </c>
      <c r="X169" s="288">
        <f>IF(OR('Exp Database'!W169=Lists!$G$2,'Exp Database'!W169=Lists!$G$3,'Exp Database'!W169=0),0,IF($F169=Lists!$G$2,('Exp Database'!W169/'Exp with units conversion'!$H169)*'Exp with units conversion'!$G169,'Exp Database'!W169*'Exp with units conversion'!$G169))</f>
        <v>0</v>
      </c>
      <c r="Y169" s="288">
        <f>IF(OR('Exp Database'!X169=Lists!$G$2,'Exp Database'!X169=Lists!$G$3,'Exp Database'!X169=0),0,IF($F169=Lists!$G$2,('Exp Database'!X169/'Exp with units conversion'!$H169)*'Exp with units conversion'!$G169,'Exp Database'!X169*'Exp with units conversion'!$G169))</f>
        <v>0</v>
      </c>
      <c r="Z169" s="288">
        <f>IF(OR('Exp Database'!Y169=Lists!$G$2,'Exp Database'!Y169=Lists!$G$3,'Exp Database'!Y169=0),0,IF($F169=Lists!$G$2,('Exp Database'!Y169/'Exp with units conversion'!$H169)*'Exp with units conversion'!$G169,'Exp Database'!Y169*'Exp with units conversion'!$G169))</f>
        <v>0</v>
      </c>
      <c r="AA169" s="288">
        <f>IF(OR('Exp Database'!Z169=Lists!$G$2,'Exp Database'!Z169=Lists!$G$3,'Exp Database'!Z169=0),0,IF($F169=Lists!$G$2,('Exp Database'!Z169/'Exp with units conversion'!$H169)*'Exp with units conversion'!$G169,'Exp Database'!Z169*'Exp with units conversion'!$G169))</f>
        <v>0</v>
      </c>
      <c r="AB169" s="288">
        <f>IF(OR('Exp Database'!AA169=Lists!$G$2,'Exp Database'!AA169=Lists!$G$3,'Exp Database'!AA169=0),0,IF($F169=Lists!$G$2,('Exp Database'!AA169/'Exp with units conversion'!$H169)*'Exp with units conversion'!$G169,'Exp Database'!AA169*'Exp with units conversion'!$G169))</f>
        <v>0</v>
      </c>
      <c r="AC169" s="288">
        <f>IF(OR('Exp Database'!AB169=Lists!$G$2,'Exp Database'!AB169=Lists!$G$3,'Exp Database'!AB169=0),0,IF($F169=Lists!$G$2,('Exp Database'!AB169/'Exp with units conversion'!$H169)*'Exp with units conversion'!$G169,'Exp Database'!AB169*'Exp with units conversion'!$G169))</f>
        <v>0</v>
      </c>
      <c r="AD169" s="288">
        <f>IF(OR('Exp Database'!AC169=Lists!$G$2,'Exp Database'!AC169=Lists!$G$3,'Exp Database'!AC169=0),0,IF($F169=Lists!$G$2,('Exp Database'!AC169/'Exp with units conversion'!$H169)*'Exp with units conversion'!$G169,'Exp Database'!AC169*'Exp with units conversion'!$G169))</f>
        <v>0</v>
      </c>
      <c r="AE169" s="288">
        <f>IF(OR('Exp Database'!AD169=Lists!$G$2,'Exp Database'!AD169=Lists!$G$3,'Exp Database'!AD169=0),0,IF($F169=Lists!$G$2,('Exp Database'!AD169/'Exp with units conversion'!$H169)*'Exp with units conversion'!$G169,'Exp Database'!AD169*'Exp with units conversion'!$G169))</f>
        <v>0</v>
      </c>
      <c r="AG169">
        <f t="shared" si="11"/>
        <v>1</v>
      </c>
      <c r="AH169" s="288">
        <f t="shared" si="12"/>
        <v>1</v>
      </c>
      <c r="AI169" s="288">
        <f t="shared" si="13"/>
        <v>1</v>
      </c>
      <c r="AJ169" s="288">
        <f t="shared" si="14"/>
        <v>1</v>
      </c>
    </row>
    <row r="170" spans="2:36" ht="45.75" thickBot="1">
      <c r="B170" t="str">
        <f t="shared" si="10"/>
        <v>Georgia2015</v>
      </c>
      <c r="C170" s="229" t="str">
        <f>'Exp Database'!C170</f>
        <v>Georgia</v>
      </c>
      <c r="D170" s="229">
        <f>'Exp Database'!D170</f>
        <v>2015</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02" t="str">
        <f>'Exp Database'!K170</f>
        <v>Social and behavior change (SBC) programmes</v>
      </c>
      <c r="M170" s="288">
        <f>'Exp Database'!L170</f>
        <v>3.1</v>
      </c>
      <c r="N170" s="288">
        <f>IF(OR('Exp Database'!M170=Lists!$G$2,'Exp Database'!M170=Lists!$G$3,'Exp Database'!M170=0),0,IF($F170=Lists!$G$2,('Exp Database'!M170/'Exp with units conversion'!$H170)*'Exp with units conversion'!$G170,'Exp Database'!M170*'Exp with units conversion'!$G170))</f>
        <v>0</v>
      </c>
      <c r="O170" s="288">
        <f>IF(OR('Exp Database'!N170=Lists!$G$2,'Exp Database'!N170=Lists!$G$3,'Exp Database'!N170=0),0,IF($F170=Lists!$G$2,('Exp Database'!N170/'Exp with units conversion'!$H170)*'Exp with units conversion'!$G170,'Exp Database'!N170*'Exp with units conversion'!$G170))</f>
        <v>0</v>
      </c>
      <c r="P170" s="288">
        <f>IF(OR('Exp Database'!O170=Lists!$G$2,'Exp Database'!O170=Lists!$G$3,'Exp Database'!O170=0),0,IF($F170=Lists!$G$2,('Exp Database'!O170/'Exp with units conversion'!$H170)*'Exp with units conversion'!$G170,'Exp Database'!O170*'Exp with units conversion'!$G170))</f>
        <v>0</v>
      </c>
      <c r="Q170" s="288">
        <f>IF(OR('Exp Database'!P170=Lists!$G$2,'Exp Database'!P170=Lists!$G$3,'Exp Database'!P170=0),0,IF($F170=Lists!$G$2,('Exp Database'!P170/'Exp with units conversion'!$H170)*'Exp with units conversion'!$G170,'Exp Database'!P170*'Exp with units conversion'!$G170))</f>
        <v>0</v>
      </c>
      <c r="R170" s="288">
        <f>IF(OR('Exp Database'!Q170=Lists!$G$2,'Exp Database'!Q170=Lists!$G$3,'Exp Database'!Q170=0),0,IF($F170=Lists!$G$2,('Exp Database'!Q170/'Exp with units conversion'!$H170)*'Exp with units conversion'!$G170,'Exp Database'!Q170*'Exp with units conversion'!$G170))</f>
        <v>0</v>
      </c>
      <c r="S170" s="288">
        <f>IF(OR('Exp Database'!R170=Lists!$G$2,'Exp Database'!R170=Lists!$G$3,'Exp Database'!R170=0),0,IF($F170=Lists!$G$2,('Exp Database'!R170/'Exp with units conversion'!$H170)*'Exp with units conversion'!$G170,'Exp Database'!R170*'Exp with units conversion'!$G170))</f>
        <v>0</v>
      </c>
      <c r="T170" s="288">
        <f>IF(OR('Exp Database'!S170=Lists!$G$2,'Exp Database'!S170=Lists!$G$3,'Exp Database'!S170=0),0,IF($F170=Lists!$G$2,('Exp Database'!S170/'Exp with units conversion'!$H170)*'Exp with units conversion'!$G170,'Exp Database'!S170*'Exp with units conversion'!$G170))</f>
        <v>0</v>
      </c>
      <c r="U170" s="288">
        <f>IF(OR('Exp Database'!T170=Lists!$G$2,'Exp Database'!T170=Lists!$G$3,'Exp Database'!T170=0),0,IF($F170=Lists!$G$2,('Exp Database'!T170/'Exp with units conversion'!$H170)*'Exp with units conversion'!$G170,'Exp Database'!T170*'Exp with units conversion'!$G170))</f>
        <v>0</v>
      </c>
      <c r="V170" s="288">
        <f>IF(OR('Exp Database'!U170=Lists!$G$2,'Exp Database'!U170=Lists!$G$3,'Exp Database'!U170=0),0,IF($F170=Lists!$G$2,('Exp Database'!U170/'Exp with units conversion'!$H170)*'Exp with units conversion'!$G170,'Exp Database'!U170*'Exp with units conversion'!$G170))</f>
        <v>0</v>
      </c>
      <c r="W170" s="288">
        <f>IF(OR('Exp Database'!V170=Lists!$G$2,'Exp Database'!V170=Lists!$G$3,'Exp Database'!V170=0),0,IF($F170=Lists!$G$2,('Exp Database'!V170/'Exp with units conversion'!$H170)*'Exp with units conversion'!$G170,'Exp Database'!V170*'Exp with units conversion'!$G170))</f>
        <v>0</v>
      </c>
      <c r="X170" s="288">
        <f>IF(OR('Exp Database'!W170=Lists!$G$2,'Exp Database'!W170=Lists!$G$3,'Exp Database'!W170=0),0,IF($F170=Lists!$G$2,('Exp Database'!W170/'Exp with units conversion'!$H170)*'Exp with units conversion'!$G170,'Exp Database'!W170*'Exp with units conversion'!$G170))</f>
        <v>0</v>
      </c>
      <c r="Y170" s="288">
        <f>IF(OR('Exp Database'!X170=Lists!$G$2,'Exp Database'!X170=Lists!$G$3,'Exp Database'!X170=0),0,IF($F170=Lists!$G$2,('Exp Database'!X170/'Exp with units conversion'!$H170)*'Exp with units conversion'!$G170,'Exp Database'!X170*'Exp with units conversion'!$G170))</f>
        <v>0</v>
      </c>
      <c r="Z170" s="288">
        <f>IF(OR('Exp Database'!Y170=Lists!$G$2,'Exp Database'!Y170=Lists!$G$3,'Exp Database'!Y170=0),0,IF($F170=Lists!$G$2,('Exp Database'!Y170/'Exp with units conversion'!$H170)*'Exp with units conversion'!$G170,'Exp Database'!Y170*'Exp with units conversion'!$G170))</f>
        <v>0</v>
      </c>
      <c r="AA170" s="288">
        <f>IF(OR('Exp Database'!Z170=Lists!$G$2,'Exp Database'!Z170=Lists!$G$3,'Exp Database'!Z170=0),0,IF($F170=Lists!$G$2,('Exp Database'!Z170/'Exp with units conversion'!$H170)*'Exp with units conversion'!$G170,'Exp Database'!Z170*'Exp with units conversion'!$G170))</f>
        <v>0</v>
      </c>
      <c r="AB170" s="288">
        <f>IF(OR('Exp Database'!AA170=Lists!$G$2,'Exp Database'!AA170=Lists!$G$3,'Exp Database'!AA170=0),0,IF($F170=Lists!$G$2,('Exp Database'!AA170/'Exp with units conversion'!$H170)*'Exp with units conversion'!$G170,'Exp Database'!AA170*'Exp with units conversion'!$G170))</f>
        <v>0</v>
      </c>
      <c r="AC170" s="288">
        <f>IF(OR('Exp Database'!AB170=Lists!$G$2,'Exp Database'!AB170=Lists!$G$3,'Exp Database'!AB170=0),0,IF($F170=Lists!$G$2,('Exp Database'!AB170/'Exp with units conversion'!$H170)*'Exp with units conversion'!$G170,'Exp Database'!AB170*'Exp with units conversion'!$G170))</f>
        <v>0</v>
      </c>
      <c r="AD170" s="288">
        <f>IF(OR('Exp Database'!AC170=Lists!$G$2,'Exp Database'!AC170=Lists!$G$3,'Exp Database'!AC170=0),0,IF($F170=Lists!$G$2,('Exp Database'!AC170/'Exp with units conversion'!$H170)*'Exp with units conversion'!$G170,'Exp Database'!AC170*'Exp with units conversion'!$G170))</f>
        <v>0</v>
      </c>
      <c r="AE170" s="288">
        <f>IF(OR('Exp Database'!AD170=Lists!$G$2,'Exp Database'!AD170=Lists!$G$3,'Exp Database'!AD170=0),0,IF($F170=Lists!$G$2,('Exp Database'!AD170/'Exp with units conversion'!$H170)*'Exp with units conversion'!$G170,'Exp Database'!AD170*'Exp with units conversion'!$G170))</f>
        <v>0</v>
      </c>
      <c r="AG170">
        <f t="shared" si="11"/>
        <v>1</v>
      </c>
      <c r="AH170" s="288">
        <f t="shared" si="12"/>
        <v>1</v>
      </c>
      <c r="AI170" s="288">
        <f t="shared" si="13"/>
        <v>1</v>
      </c>
      <c r="AJ170" s="288">
        <f t="shared" si="14"/>
        <v>1</v>
      </c>
    </row>
    <row r="171" spans="2:36" ht="15.75" thickBot="1">
      <c r="B171" t="str">
        <f t="shared" si="10"/>
        <v>Georgia2015</v>
      </c>
      <c r="C171" s="229" t="str">
        <f>'Exp Database'!C171</f>
        <v>Georgia</v>
      </c>
      <c r="D171" s="229">
        <f>'Exp Database'!D171</f>
        <v>2015</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02" t="str">
        <f>'Exp Database'!K171</f>
        <v>Condoms</v>
      </c>
      <c r="M171" s="288">
        <f>'Exp Database'!L171</f>
        <v>3.2</v>
      </c>
      <c r="N171" s="288">
        <f>IF(OR('Exp Database'!M171=Lists!$G$2,'Exp Database'!M171=Lists!$G$3,'Exp Database'!M171=0),0,IF($F171=Lists!$G$2,('Exp Database'!M171/'Exp with units conversion'!$H171)*'Exp with units conversion'!$G171,'Exp Database'!M171*'Exp with units conversion'!$G171))</f>
        <v>0</v>
      </c>
      <c r="O171" s="288">
        <f>IF(OR('Exp Database'!N171=Lists!$G$2,'Exp Database'!N171=Lists!$G$3,'Exp Database'!N171=0),0,IF($F171=Lists!$G$2,('Exp Database'!N171/'Exp with units conversion'!$H171)*'Exp with units conversion'!$G171,'Exp Database'!N171*'Exp with units conversion'!$G171))</f>
        <v>0</v>
      </c>
      <c r="P171" s="288">
        <f>IF(OR('Exp Database'!O171=Lists!$G$2,'Exp Database'!O171=Lists!$G$3,'Exp Database'!O171=0),0,IF($F171=Lists!$G$2,('Exp Database'!O171/'Exp with units conversion'!$H171)*'Exp with units conversion'!$G171,'Exp Database'!O171*'Exp with units conversion'!$G171))</f>
        <v>0</v>
      </c>
      <c r="Q171" s="288">
        <f>IF(OR('Exp Database'!P171=Lists!$G$2,'Exp Database'!P171=Lists!$G$3,'Exp Database'!P171=0),0,IF($F171=Lists!$G$2,('Exp Database'!P171/'Exp with units conversion'!$H171)*'Exp with units conversion'!$G171,'Exp Database'!P171*'Exp with units conversion'!$G171))</f>
        <v>0</v>
      </c>
      <c r="R171" s="288">
        <f>IF(OR('Exp Database'!Q171=Lists!$G$2,'Exp Database'!Q171=Lists!$G$3,'Exp Database'!Q171=0),0,IF($F171=Lists!$G$2,('Exp Database'!Q171/'Exp with units conversion'!$H171)*'Exp with units conversion'!$G171,'Exp Database'!Q171*'Exp with units conversion'!$G171))</f>
        <v>0</v>
      </c>
      <c r="S171" s="288">
        <f>IF(OR('Exp Database'!R171=Lists!$G$2,'Exp Database'!R171=Lists!$G$3,'Exp Database'!R171=0),0,IF($F171=Lists!$G$2,('Exp Database'!R171/'Exp with units conversion'!$H171)*'Exp with units conversion'!$G171,'Exp Database'!R171*'Exp with units conversion'!$G171))</f>
        <v>0</v>
      </c>
      <c r="T171" s="288">
        <f>IF(OR('Exp Database'!S171=Lists!$G$2,'Exp Database'!S171=Lists!$G$3,'Exp Database'!S171=0),0,IF($F171=Lists!$G$2,('Exp Database'!S171/'Exp with units conversion'!$H171)*'Exp with units conversion'!$G171,'Exp Database'!S171*'Exp with units conversion'!$G171))</f>
        <v>0</v>
      </c>
      <c r="U171" s="288">
        <f>IF(OR('Exp Database'!T171=Lists!$G$2,'Exp Database'!T171=Lists!$G$3,'Exp Database'!T171=0),0,IF($F171=Lists!$G$2,('Exp Database'!T171/'Exp with units conversion'!$H171)*'Exp with units conversion'!$G171,'Exp Database'!T171*'Exp with units conversion'!$G171))</f>
        <v>0</v>
      </c>
      <c r="V171" s="288">
        <f>IF(OR('Exp Database'!U171=Lists!$G$2,'Exp Database'!U171=Lists!$G$3,'Exp Database'!U171=0),0,IF($F171=Lists!$G$2,('Exp Database'!U171/'Exp with units conversion'!$H171)*'Exp with units conversion'!$G171,'Exp Database'!U171*'Exp with units conversion'!$G171))</f>
        <v>0</v>
      </c>
      <c r="W171" s="288">
        <f>IF(OR('Exp Database'!V171=Lists!$G$2,'Exp Database'!V171=Lists!$G$3,'Exp Database'!V171=0),0,IF($F171=Lists!$G$2,('Exp Database'!V171/'Exp with units conversion'!$H171)*'Exp with units conversion'!$G171,'Exp Database'!V171*'Exp with units conversion'!$G171))</f>
        <v>0</v>
      </c>
      <c r="X171" s="288">
        <f>IF(OR('Exp Database'!W171=Lists!$G$2,'Exp Database'!W171=Lists!$G$3,'Exp Database'!W171=0),0,IF($F171=Lists!$G$2,('Exp Database'!W171/'Exp with units conversion'!$H171)*'Exp with units conversion'!$G171,'Exp Database'!W171*'Exp with units conversion'!$G171))</f>
        <v>0</v>
      </c>
      <c r="Y171" s="288">
        <f>IF(OR('Exp Database'!X171=Lists!$G$2,'Exp Database'!X171=Lists!$G$3,'Exp Database'!X171=0),0,IF($F171=Lists!$G$2,('Exp Database'!X171/'Exp with units conversion'!$H171)*'Exp with units conversion'!$G171,'Exp Database'!X171*'Exp with units conversion'!$G171))</f>
        <v>0</v>
      </c>
      <c r="Z171" s="288">
        <f>IF(OR('Exp Database'!Y171=Lists!$G$2,'Exp Database'!Y171=Lists!$G$3,'Exp Database'!Y171=0),0,IF($F171=Lists!$G$2,('Exp Database'!Y171/'Exp with units conversion'!$H171)*'Exp with units conversion'!$G171,'Exp Database'!Y171*'Exp with units conversion'!$G171))</f>
        <v>0</v>
      </c>
      <c r="AA171" s="288">
        <f>IF(OR('Exp Database'!Z171=Lists!$G$2,'Exp Database'!Z171=Lists!$G$3,'Exp Database'!Z171=0),0,IF($F171=Lists!$G$2,('Exp Database'!Z171/'Exp with units conversion'!$H171)*'Exp with units conversion'!$G171,'Exp Database'!Z171*'Exp with units conversion'!$G171))</f>
        <v>0</v>
      </c>
      <c r="AB171" s="288">
        <f>IF(OR('Exp Database'!AA171=Lists!$G$2,'Exp Database'!AA171=Lists!$G$3,'Exp Database'!AA171=0),0,IF($F171=Lists!$G$2,('Exp Database'!AA171/'Exp with units conversion'!$H171)*'Exp with units conversion'!$G171,'Exp Database'!AA171*'Exp with units conversion'!$G171))</f>
        <v>0</v>
      </c>
      <c r="AC171" s="288">
        <f>IF(OR('Exp Database'!AB171=Lists!$G$2,'Exp Database'!AB171=Lists!$G$3,'Exp Database'!AB171=0),0,IF($F171=Lists!$G$2,('Exp Database'!AB171/'Exp with units conversion'!$H171)*'Exp with units conversion'!$G171,'Exp Database'!AB171*'Exp with units conversion'!$G171))</f>
        <v>0</v>
      </c>
      <c r="AD171" s="288">
        <f>IF(OR('Exp Database'!AC171=Lists!$G$2,'Exp Database'!AC171=Lists!$G$3,'Exp Database'!AC171=0),0,IF($F171=Lists!$G$2,('Exp Database'!AC171/'Exp with units conversion'!$H171)*'Exp with units conversion'!$G171,'Exp Database'!AC171*'Exp with units conversion'!$G171))</f>
        <v>0</v>
      </c>
      <c r="AE171" s="288">
        <f>IF(OR('Exp Database'!AD171=Lists!$G$2,'Exp Database'!AD171=Lists!$G$3,'Exp Database'!AD171=0),0,IF($F171=Lists!$G$2,('Exp Database'!AD171/'Exp with units conversion'!$H171)*'Exp with units conversion'!$G171,'Exp Database'!AD171*'Exp with units conversion'!$G171))</f>
        <v>0</v>
      </c>
      <c r="AG171">
        <f t="shared" si="11"/>
        <v>1</v>
      </c>
      <c r="AH171" s="288">
        <f t="shared" si="12"/>
        <v>1</v>
      </c>
      <c r="AI171" s="288">
        <f t="shared" si="13"/>
        <v>1</v>
      </c>
      <c r="AJ171" s="288">
        <f t="shared" si="14"/>
        <v>1</v>
      </c>
    </row>
    <row r="172" spans="2:36" ht="30.75" thickBot="1">
      <c r="B172" t="str">
        <f t="shared" si="10"/>
        <v>Georgia2015</v>
      </c>
      <c r="C172" s="229" t="str">
        <f>'Exp Database'!C172</f>
        <v>Georgia</v>
      </c>
      <c r="D172" s="229">
        <f>'Exp Database'!D172</f>
        <v>2015</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02" t="str">
        <f>'Exp Database'!K172</f>
        <v>Condoms (commodities)</v>
      </c>
      <c r="M172" s="288" t="str">
        <f>'Exp Database'!L172</f>
        <v>3.2.1</v>
      </c>
      <c r="N172" s="288">
        <f>IF(OR('Exp Database'!M172=Lists!$G$2,'Exp Database'!M172=Lists!$G$3,'Exp Database'!M172=0),0,IF($F172=Lists!$G$2,('Exp Database'!M172/'Exp with units conversion'!$H172)*'Exp with units conversion'!$G172,'Exp Database'!M172*'Exp with units conversion'!$G172))</f>
        <v>0</v>
      </c>
      <c r="O172" s="288">
        <f>IF(OR('Exp Database'!N172=Lists!$G$2,'Exp Database'!N172=Lists!$G$3,'Exp Database'!N172=0),0,IF($F172=Lists!$G$2,('Exp Database'!N172/'Exp with units conversion'!$H172)*'Exp with units conversion'!$G172,'Exp Database'!N172*'Exp with units conversion'!$G172))</f>
        <v>0</v>
      </c>
      <c r="P172" s="288">
        <f>IF(OR('Exp Database'!O172=Lists!$G$2,'Exp Database'!O172=Lists!$G$3,'Exp Database'!O172=0),0,IF($F172=Lists!$G$2,('Exp Database'!O172/'Exp with units conversion'!$H172)*'Exp with units conversion'!$G172,'Exp Database'!O172*'Exp with units conversion'!$G172))</f>
        <v>0</v>
      </c>
      <c r="Q172" s="288">
        <f>IF(OR('Exp Database'!P172=Lists!$G$2,'Exp Database'!P172=Lists!$G$3,'Exp Database'!P172=0),0,IF($F172=Lists!$G$2,('Exp Database'!P172/'Exp with units conversion'!$H172)*'Exp with units conversion'!$G172,'Exp Database'!P172*'Exp with units conversion'!$G172))</f>
        <v>0</v>
      </c>
      <c r="R172" s="288">
        <f>IF(OR('Exp Database'!Q172=Lists!$G$2,'Exp Database'!Q172=Lists!$G$3,'Exp Database'!Q172=0),0,IF($F172=Lists!$G$2,('Exp Database'!Q172/'Exp with units conversion'!$H172)*'Exp with units conversion'!$G172,'Exp Database'!Q172*'Exp with units conversion'!$G172))</f>
        <v>0</v>
      </c>
      <c r="S172" s="288">
        <f>IF(OR('Exp Database'!R172=Lists!$G$2,'Exp Database'!R172=Lists!$G$3,'Exp Database'!R172=0),0,IF($F172=Lists!$G$2,('Exp Database'!R172/'Exp with units conversion'!$H172)*'Exp with units conversion'!$G172,'Exp Database'!R172*'Exp with units conversion'!$G172))</f>
        <v>0</v>
      </c>
      <c r="T172" s="288">
        <f>IF(OR('Exp Database'!S172=Lists!$G$2,'Exp Database'!S172=Lists!$G$3,'Exp Database'!S172=0),0,IF($F172=Lists!$G$2,('Exp Database'!S172/'Exp with units conversion'!$H172)*'Exp with units conversion'!$G172,'Exp Database'!S172*'Exp with units conversion'!$G172))</f>
        <v>0</v>
      </c>
      <c r="U172" s="288">
        <f>IF(OR('Exp Database'!T172=Lists!$G$2,'Exp Database'!T172=Lists!$G$3,'Exp Database'!T172=0),0,IF($F172=Lists!$G$2,('Exp Database'!T172/'Exp with units conversion'!$H172)*'Exp with units conversion'!$G172,'Exp Database'!T172*'Exp with units conversion'!$G172))</f>
        <v>0</v>
      </c>
      <c r="V172" s="288">
        <f>IF(OR('Exp Database'!U172=Lists!$G$2,'Exp Database'!U172=Lists!$G$3,'Exp Database'!U172=0),0,IF($F172=Lists!$G$2,('Exp Database'!U172/'Exp with units conversion'!$H172)*'Exp with units conversion'!$G172,'Exp Database'!U172*'Exp with units conversion'!$G172))</f>
        <v>0</v>
      </c>
      <c r="W172" s="288">
        <f>IF(OR('Exp Database'!V172=Lists!$G$2,'Exp Database'!V172=Lists!$G$3,'Exp Database'!V172=0),0,IF($F172=Lists!$G$2,('Exp Database'!V172/'Exp with units conversion'!$H172)*'Exp with units conversion'!$G172,'Exp Database'!V172*'Exp with units conversion'!$G172))</f>
        <v>0</v>
      </c>
      <c r="X172" s="288">
        <f>IF(OR('Exp Database'!W172=Lists!$G$2,'Exp Database'!W172=Lists!$G$3,'Exp Database'!W172=0),0,IF($F172=Lists!$G$2,('Exp Database'!W172/'Exp with units conversion'!$H172)*'Exp with units conversion'!$G172,'Exp Database'!W172*'Exp with units conversion'!$G172))</f>
        <v>0</v>
      </c>
      <c r="Y172" s="288">
        <f>IF(OR('Exp Database'!X172=Lists!$G$2,'Exp Database'!X172=Lists!$G$3,'Exp Database'!X172=0),0,IF($F172=Lists!$G$2,('Exp Database'!X172/'Exp with units conversion'!$H172)*'Exp with units conversion'!$G172,'Exp Database'!X172*'Exp with units conversion'!$G172))</f>
        <v>0</v>
      </c>
      <c r="Z172" s="288">
        <f>IF(OR('Exp Database'!Y172=Lists!$G$2,'Exp Database'!Y172=Lists!$G$3,'Exp Database'!Y172=0),0,IF($F172=Lists!$G$2,('Exp Database'!Y172/'Exp with units conversion'!$H172)*'Exp with units conversion'!$G172,'Exp Database'!Y172*'Exp with units conversion'!$G172))</f>
        <v>0</v>
      </c>
      <c r="AA172" s="288">
        <f>IF(OR('Exp Database'!Z172=Lists!$G$2,'Exp Database'!Z172=Lists!$G$3,'Exp Database'!Z172=0),0,IF($F172=Lists!$G$2,('Exp Database'!Z172/'Exp with units conversion'!$H172)*'Exp with units conversion'!$G172,'Exp Database'!Z172*'Exp with units conversion'!$G172))</f>
        <v>0</v>
      </c>
      <c r="AB172" s="288">
        <f>IF(OR('Exp Database'!AA172=Lists!$G$2,'Exp Database'!AA172=Lists!$G$3,'Exp Database'!AA172=0),0,IF($F172=Lists!$G$2,('Exp Database'!AA172/'Exp with units conversion'!$H172)*'Exp with units conversion'!$G172,'Exp Database'!AA172*'Exp with units conversion'!$G172))</f>
        <v>0</v>
      </c>
      <c r="AC172" s="288">
        <f>IF(OR('Exp Database'!AB172=Lists!$G$2,'Exp Database'!AB172=Lists!$G$3,'Exp Database'!AB172=0),0,IF($F172=Lists!$G$2,('Exp Database'!AB172/'Exp with units conversion'!$H172)*'Exp with units conversion'!$G172,'Exp Database'!AB172*'Exp with units conversion'!$G172))</f>
        <v>0</v>
      </c>
      <c r="AD172" s="288">
        <f>IF(OR('Exp Database'!AC172=Lists!$G$2,'Exp Database'!AC172=Lists!$G$3,'Exp Database'!AC172=0),0,IF($F172=Lists!$G$2,('Exp Database'!AC172/'Exp with units conversion'!$H172)*'Exp with units conversion'!$G172,'Exp Database'!AC172*'Exp with units conversion'!$G172))</f>
        <v>0</v>
      </c>
      <c r="AE172" s="288">
        <f>IF(OR('Exp Database'!AD172=Lists!$G$2,'Exp Database'!AD172=Lists!$G$3,'Exp Database'!AD172=0),0,IF($F172=Lists!$G$2,('Exp Database'!AD172/'Exp with units conversion'!$H172)*'Exp with units conversion'!$G172,'Exp Database'!AD172*'Exp with units conversion'!$G172))</f>
        <v>0</v>
      </c>
      <c r="AG172">
        <f t="shared" si="11"/>
        <v>1</v>
      </c>
      <c r="AH172" s="288">
        <f t="shared" si="12"/>
        <v>1</v>
      </c>
      <c r="AI172" s="288">
        <f t="shared" si="13"/>
        <v>1</v>
      </c>
      <c r="AJ172" s="288">
        <f t="shared" si="14"/>
        <v>1</v>
      </c>
    </row>
    <row r="173" spans="2:36" ht="30.75" thickBot="1">
      <c r="B173" t="str">
        <f t="shared" si="10"/>
        <v>Georgia2015</v>
      </c>
      <c r="C173" s="229" t="str">
        <f>'Exp Database'!C173</f>
        <v>Georgia</v>
      </c>
      <c r="D173" s="229">
        <f>'Exp Database'!D173</f>
        <v>2015</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02" t="str">
        <f>'Exp Database'!K173</f>
        <v>Other direct and indirect costs</v>
      </c>
      <c r="M173" s="288" t="str">
        <f>'Exp Database'!L173</f>
        <v>3.2.2</v>
      </c>
      <c r="N173" s="288">
        <f>IF(OR('Exp Database'!M173=Lists!$G$2,'Exp Database'!M173=Lists!$G$3,'Exp Database'!M173=0),0,IF($F173=Lists!$G$2,('Exp Database'!M173/'Exp with units conversion'!$H173)*'Exp with units conversion'!$G173,'Exp Database'!M173*'Exp with units conversion'!$G173))</f>
        <v>0</v>
      </c>
      <c r="O173" s="288">
        <f>IF(OR('Exp Database'!N173=Lists!$G$2,'Exp Database'!N173=Lists!$G$3,'Exp Database'!N173=0),0,IF($F173=Lists!$G$2,('Exp Database'!N173/'Exp with units conversion'!$H173)*'Exp with units conversion'!$G173,'Exp Database'!N173*'Exp with units conversion'!$G173))</f>
        <v>0</v>
      </c>
      <c r="P173" s="288">
        <f>IF(OR('Exp Database'!O173=Lists!$G$2,'Exp Database'!O173=Lists!$G$3,'Exp Database'!O173=0),0,IF($F173=Lists!$G$2,('Exp Database'!O173/'Exp with units conversion'!$H173)*'Exp with units conversion'!$G173,'Exp Database'!O173*'Exp with units conversion'!$G173))</f>
        <v>0</v>
      </c>
      <c r="Q173" s="288">
        <f>IF(OR('Exp Database'!P173=Lists!$G$2,'Exp Database'!P173=Lists!$G$3,'Exp Database'!P173=0),0,IF($F173=Lists!$G$2,('Exp Database'!P173/'Exp with units conversion'!$H173)*'Exp with units conversion'!$G173,'Exp Database'!P173*'Exp with units conversion'!$G173))</f>
        <v>0</v>
      </c>
      <c r="R173" s="288">
        <f>IF(OR('Exp Database'!Q173=Lists!$G$2,'Exp Database'!Q173=Lists!$G$3,'Exp Database'!Q173=0),0,IF($F173=Lists!$G$2,('Exp Database'!Q173/'Exp with units conversion'!$H173)*'Exp with units conversion'!$G173,'Exp Database'!Q173*'Exp with units conversion'!$G173))</f>
        <v>0</v>
      </c>
      <c r="S173" s="288">
        <f>IF(OR('Exp Database'!R173=Lists!$G$2,'Exp Database'!R173=Lists!$G$3,'Exp Database'!R173=0),0,IF($F173=Lists!$G$2,('Exp Database'!R173/'Exp with units conversion'!$H173)*'Exp with units conversion'!$G173,'Exp Database'!R173*'Exp with units conversion'!$G173))</f>
        <v>0</v>
      </c>
      <c r="T173" s="288">
        <f>IF(OR('Exp Database'!S173=Lists!$G$2,'Exp Database'!S173=Lists!$G$3,'Exp Database'!S173=0),0,IF($F173=Lists!$G$2,('Exp Database'!S173/'Exp with units conversion'!$H173)*'Exp with units conversion'!$G173,'Exp Database'!S173*'Exp with units conversion'!$G173))</f>
        <v>0</v>
      </c>
      <c r="U173" s="288">
        <f>IF(OR('Exp Database'!T173=Lists!$G$2,'Exp Database'!T173=Lists!$G$3,'Exp Database'!T173=0),0,IF($F173=Lists!$G$2,('Exp Database'!T173/'Exp with units conversion'!$H173)*'Exp with units conversion'!$G173,'Exp Database'!T173*'Exp with units conversion'!$G173))</f>
        <v>0</v>
      </c>
      <c r="V173" s="288">
        <f>IF(OR('Exp Database'!U173=Lists!$G$2,'Exp Database'!U173=Lists!$G$3,'Exp Database'!U173=0),0,IF($F173=Lists!$G$2,('Exp Database'!U173/'Exp with units conversion'!$H173)*'Exp with units conversion'!$G173,'Exp Database'!U173*'Exp with units conversion'!$G173))</f>
        <v>0</v>
      </c>
      <c r="W173" s="288">
        <f>IF(OR('Exp Database'!V173=Lists!$G$2,'Exp Database'!V173=Lists!$G$3,'Exp Database'!V173=0),0,IF($F173=Lists!$G$2,('Exp Database'!V173/'Exp with units conversion'!$H173)*'Exp with units conversion'!$G173,'Exp Database'!V173*'Exp with units conversion'!$G173))</f>
        <v>0</v>
      </c>
      <c r="X173" s="288">
        <f>IF(OR('Exp Database'!W173=Lists!$G$2,'Exp Database'!W173=Lists!$G$3,'Exp Database'!W173=0),0,IF($F173=Lists!$G$2,('Exp Database'!W173/'Exp with units conversion'!$H173)*'Exp with units conversion'!$G173,'Exp Database'!W173*'Exp with units conversion'!$G173))</f>
        <v>0</v>
      </c>
      <c r="Y173" s="288">
        <f>IF(OR('Exp Database'!X173=Lists!$G$2,'Exp Database'!X173=Lists!$G$3,'Exp Database'!X173=0),0,IF($F173=Lists!$G$2,('Exp Database'!X173/'Exp with units conversion'!$H173)*'Exp with units conversion'!$G173,'Exp Database'!X173*'Exp with units conversion'!$G173))</f>
        <v>0</v>
      </c>
      <c r="Z173" s="288">
        <f>IF(OR('Exp Database'!Y173=Lists!$G$2,'Exp Database'!Y173=Lists!$G$3,'Exp Database'!Y173=0),0,IF($F173=Lists!$G$2,('Exp Database'!Y173/'Exp with units conversion'!$H173)*'Exp with units conversion'!$G173,'Exp Database'!Y173*'Exp with units conversion'!$G173))</f>
        <v>0</v>
      </c>
      <c r="AA173" s="288">
        <f>IF(OR('Exp Database'!Z173=Lists!$G$2,'Exp Database'!Z173=Lists!$G$3,'Exp Database'!Z173=0),0,IF($F173=Lists!$G$2,('Exp Database'!Z173/'Exp with units conversion'!$H173)*'Exp with units conversion'!$G173,'Exp Database'!Z173*'Exp with units conversion'!$G173))</f>
        <v>0</v>
      </c>
      <c r="AB173" s="288">
        <f>IF(OR('Exp Database'!AA173=Lists!$G$2,'Exp Database'!AA173=Lists!$G$3,'Exp Database'!AA173=0),0,IF($F173=Lists!$G$2,('Exp Database'!AA173/'Exp with units conversion'!$H173)*'Exp with units conversion'!$G173,'Exp Database'!AA173*'Exp with units conversion'!$G173))</f>
        <v>0</v>
      </c>
      <c r="AC173" s="288">
        <f>IF(OR('Exp Database'!AB173=Lists!$G$2,'Exp Database'!AB173=Lists!$G$3,'Exp Database'!AB173=0),0,IF($F173=Lists!$G$2,('Exp Database'!AB173/'Exp with units conversion'!$H173)*'Exp with units conversion'!$G173,'Exp Database'!AB173*'Exp with units conversion'!$G173))</f>
        <v>0</v>
      </c>
      <c r="AD173" s="288">
        <f>IF(OR('Exp Database'!AC173=Lists!$G$2,'Exp Database'!AC173=Lists!$G$3,'Exp Database'!AC173=0),0,IF($F173=Lists!$G$2,('Exp Database'!AC173/'Exp with units conversion'!$H173)*'Exp with units conversion'!$G173,'Exp Database'!AC173*'Exp with units conversion'!$G173))</f>
        <v>0</v>
      </c>
      <c r="AE173" s="288">
        <f>IF(OR('Exp Database'!AD173=Lists!$G$2,'Exp Database'!AD173=Lists!$G$3,'Exp Database'!AD173=0),0,IF($F173=Lists!$G$2,('Exp Database'!AD173/'Exp with units conversion'!$H173)*'Exp with units conversion'!$G173,'Exp Database'!AD173*'Exp with units conversion'!$G173))</f>
        <v>0</v>
      </c>
      <c r="AG173">
        <f t="shared" si="11"/>
        <v>1</v>
      </c>
      <c r="AH173" s="288">
        <f t="shared" si="12"/>
        <v>1</v>
      </c>
      <c r="AI173" s="288">
        <f t="shared" si="13"/>
        <v>1</v>
      </c>
      <c r="AJ173" s="288">
        <f t="shared" si="14"/>
        <v>1</v>
      </c>
    </row>
    <row r="174" spans="2:36" ht="30.75" thickBot="1">
      <c r="B174" t="str">
        <f t="shared" si="10"/>
        <v>Georgia2015</v>
      </c>
      <c r="C174" s="229" t="str">
        <f>'Exp Database'!C174</f>
        <v>Georgia</v>
      </c>
      <c r="D174" s="229">
        <f>'Exp Database'!D174</f>
        <v>2015</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02" t="str">
        <f>'Exp Database'!K174</f>
        <v>Not disaggregated by type of cost</v>
      </c>
      <c r="M174" s="288" t="str">
        <f>'Exp Database'!L174</f>
        <v>3.2.3</v>
      </c>
      <c r="N174" s="288">
        <f>IF(OR('Exp Database'!M174=Lists!$G$2,'Exp Database'!M174=Lists!$G$3,'Exp Database'!M174=0),0,IF($F174=Lists!$G$2,('Exp Database'!M174/'Exp with units conversion'!$H174)*'Exp with units conversion'!$G174,'Exp Database'!M174*'Exp with units conversion'!$G174))</f>
        <v>0</v>
      </c>
      <c r="O174" s="288">
        <f>IF(OR('Exp Database'!N174=Lists!$G$2,'Exp Database'!N174=Lists!$G$3,'Exp Database'!N174=0),0,IF($F174=Lists!$G$2,('Exp Database'!N174/'Exp with units conversion'!$H174)*'Exp with units conversion'!$G174,'Exp Database'!N174*'Exp with units conversion'!$G174))</f>
        <v>0</v>
      </c>
      <c r="P174" s="288">
        <f>IF(OR('Exp Database'!O174=Lists!$G$2,'Exp Database'!O174=Lists!$G$3,'Exp Database'!O174=0),0,IF($F174=Lists!$G$2,('Exp Database'!O174/'Exp with units conversion'!$H174)*'Exp with units conversion'!$G174,'Exp Database'!O174*'Exp with units conversion'!$G174))</f>
        <v>0</v>
      </c>
      <c r="Q174" s="288">
        <f>IF(OR('Exp Database'!P174=Lists!$G$2,'Exp Database'!P174=Lists!$G$3,'Exp Database'!P174=0),0,IF($F174=Lists!$G$2,('Exp Database'!P174/'Exp with units conversion'!$H174)*'Exp with units conversion'!$G174,'Exp Database'!P174*'Exp with units conversion'!$G174))</f>
        <v>0</v>
      </c>
      <c r="R174" s="288">
        <f>IF(OR('Exp Database'!Q174=Lists!$G$2,'Exp Database'!Q174=Lists!$G$3,'Exp Database'!Q174=0),0,IF($F174=Lists!$G$2,('Exp Database'!Q174/'Exp with units conversion'!$H174)*'Exp with units conversion'!$G174,'Exp Database'!Q174*'Exp with units conversion'!$G174))</f>
        <v>0</v>
      </c>
      <c r="S174" s="288">
        <f>IF(OR('Exp Database'!R174=Lists!$G$2,'Exp Database'!R174=Lists!$G$3,'Exp Database'!R174=0),0,IF($F174=Lists!$G$2,('Exp Database'!R174/'Exp with units conversion'!$H174)*'Exp with units conversion'!$G174,'Exp Database'!R174*'Exp with units conversion'!$G174))</f>
        <v>0</v>
      </c>
      <c r="T174" s="288">
        <f>IF(OR('Exp Database'!S174=Lists!$G$2,'Exp Database'!S174=Lists!$G$3,'Exp Database'!S174=0),0,IF($F174=Lists!$G$2,('Exp Database'!S174/'Exp with units conversion'!$H174)*'Exp with units conversion'!$G174,'Exp Database'!S174*'Exp with units conversion'!$G174))</f>
        <v>0</v>
      </c>
      <c r="U174" s="288">
        <f>IF(OR('Exp Database'!T174=Lists!$G$2,'Exp Database'!T174=Lists!$G$3,'Exp Database'!T174=0),0,IF($F174=Lists!$G$2,('Exp Database'!T174/'Exp with units conversion'!$H174)*'Exp with units conversion'!$G174,'Exp Database'!T174*'Exp with units conversion'!$G174))</f>
        <v>0</v>
      </c>
      <c r="V174" s="288">
        <f>IF(OR('Exp Database'!U174=Lists!$G$2,'Exp Database'!U174=Lists!$G$3,'Exp Database'!U174=0),0,IF($F174=Lists!$G$2,('Exp Database'!U174/'Exp with units conversion'!$H174)*'Exp with units conversion'!$G174,'Exp Database'!U174*'Exp with units conversion'!$G174))</f>
        <v>0</v>
      </c>
      <c r="W174" s="288">
        <f>IF(OR('Exp Database'!V174=Lists!$G$2,'Exp Database'!V174=Lists!$G$3,'Exp Database'!V174=0),0,IF($F174=Lists!$G$2,('Exp Database'!V174/'Exp with units conversion'!$H174)*'Exp with units conversion'!$G174,'Exp Database'!V174*'Exp with units conversion'!$G174))</f>
        <v>0</v>
      </c>
      <c r="X174" s="288">
        <f>IF(OR('Exp Database'!W174=Lists!$G$2,'Exp Database'!W174=Lists!$G$3,'Exp Database'!W174=0),0,IF($F174=Lists!$G$2,('Exp Database'!W174/'Exp with units conversion'!$H174)*'Exp with units conversion'!$G174,'Exp Database'!W174*'Exp with units conversion'!$G174))</f>
        <v>0</v>
      </c>
      <c r="Y174" s="288">
        <f>IF(OR('Exp Database'!X174=Lists!$G$2,'Exp Database'!X174=Lists!$G$3,'Exp Database'!X174=0),0,IF($F174=Lists!$G$2,('Exp Database'!X174/'Exp with units conversion'!$H174)*'Exp with units conversion'!$G174,'Exp Database'!X174*'Exp with units conversion'!$G174))</f>
        <v>0</v>
      </c>
      <c r="Z174" s="288">
        <f>IF(OR('Exp Database'!Y174=Lists!$G$2,'Exp Database'!Y174=Lists!$G$3,'Exp Database'!Y174=0),0,IF($F174=Lists!$G$2,('Exp Database'!Y174/'Exp with units conversion'!$H174)*'Exp with units conversion'!$G174,'Exp Database'!Y174*'Exp with units conversion'!$G174))</f>
        <v>0</v>
      </c>
      <c r="AA174" s="288">
        <f>IF(OR('Exp Database'!Z174=Lists!$G$2,'Exp Database'!Z174=Lists!$G$3,'Exp Database'!Z174=0),0,IF($F174=Lists!$G$2,('Exp Database'!Z174/'Exp with units conversion'!$H174)*'Exp with units conversion'!$G174,'Exp Database'!Z174*'Exp with units conversion'!$G174))</f>
        <v>0</v>
      </c>
      <c r="AB174" s="288">
        <f>IF(OR('Exp Database'!AA174=Lists!$G$2,'Exp Database'!AA174=Lists!$G$3,'Exp Database'!AA174=0),0,IF($F174=Lists!$G$2,('Exp Database'!AA174/'Exp with units conversion'!$H174)*'Exp with units conversion'!$G174,'Exp Database'!AA174*'Exp with units conversion'!$G174))</f>
        <v>0</v>
      </c>
      <c r="AC174" s="288">
        <f>IF(OR('Exp Database'!AB174=Lists!$G$2,'Exp Database'!AB174=Lists!$G$3,'Exp Database'!AB174=0),0,IF($F174=Lists!$G$2,('Exp Database'!AB174/'Exp with units conversion'!$H174)*'Exp with units conversion'!$G174,'Exp Database'!AB174*'Exp with units conversion'!$G174))</f>
        <v>0</v>
      </c>
      <c r="AD174" s="288">
        <f>IF(OR('Exp Database'!AC174=Lists!$G$2,'Exp Database'!AC174=Lists!$G$3,'Exp Database'!AC174=0),0,IF($F174=Lists!$G$2,('Exp Database'!AC174/'Exp with units conversion'!$H174)*'Exp with units conversion'!$G174,'Exp Database'!AC174*'Exp with units conversion'!$G174))</f>
        <v>0</v>
      </c>
      <c r="AE174" s="288">
        <f>IF(OR('Exp Database'!AD174=Lists!$G$2,'Exp Database'!AD174=Lists!$G$3,'Exp Database'!AD174=0),0,IF($F174=Lists!$G$2,('Exp Database'!AD174/'Exp with units conversion'!$H174)*'Exp with units conversion'!$G174,'Exp Database'!AD174*'Exp with units conversion'!$G174))</f>
        <v>0</v>
      </c>
      <c r="AG174">
        <f t="shared" si="11"/>
        <v>1</v>
      </c>
      <c r="AH174" s="288">
        <f t="shared" si="12"/>
        <v>1</v>
      </c>
      <c r="AI174" s="288">
        <f t="shared" si="13"/>
        <v>1</v>
      </c>
      <c r="AJ174" s="288">
        <f t="shared" si="14"/>
        <v>1</v>
      </c>
    </row>
    <row r="175" spans="2:36" ht="75.75" thickBot="1">
      <c r="B175" t="str">
        <f t="shared" si="10"/>
        <v>Georgia2015</v>
      </c>
      <c r="C175" s="229" t="str">
        <f>'Exp Database'!C175</f>
        <v>Georgia</v>
      </c>
      <c r="D175" s="229">
        <f>'Exp Database'!D175</f>
        <v>2015</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02" t="str">
        <f>'Exp Database'!K175</f>
        <v>Pre-Exposure Prophylaxis (PrEP) disaggregated by key populations (sub-total)</v>
      </c>
      <c r="M175" s="288">
        <f>'Exp Database'!L175</f>
        <v>3.3</v>
      </c>
      <c r="N175" s="288">
        <f>IF(OR('Exp Database'!M175=Lists!$G$2,'Exp Database'!M175=Lists!$G$3,'Exp Database'!M175=0),0,IF($F175=Lists!$G$2,('Exp Database'!M175/'Exp with units conversion'!$H175)*'Exp with units conversion'!$G175,'Exp Database'!M175*'Exp with units conversion'!$G175))</f>
        <v>0</v>
      </c>
      <c r="O175" s="288">
        <f>IF(OR('Exp Database'!N175=Lists!$G$2,'Exp Database'!N175=Lists!$G$3,'Exp Database'!N175=0),0,IF($F175=Lists!$G$2,('Exp Database'!N175/'Exp with units conversion'!$H175)*'Exp with units conversion'!$G175,'Exp Database'!N175*'Exp with units conversion'!$G175))</f>
        <v>0</v>
      </c>
      <c r="P175" s="288">
        <f>IF(OR('Exp Database'!O175=Lists!$G$2,'Exp Database'!O175=Lists!$G$3,'Exp Database'!O175=0),0,IF($F175=Lists!$G$2,('Exp Database'!O175/'Exp with units conversion'!$H175)*'Exp with units conversion'!$G175,'Exp Database'!O175*'Exp with units conversion'!$G175))</f>
        <v>0</v>
      </c>
      <c r="Q175" s="288">
        <f>IF(OR('Exp Database'!P175=Lists!$G$2,'Exp Database'!P175=Lists!$G$3,'Exp Database'!P175=0),0,IF($F175=Lists!$G$2,('Exp Database'!P175/'Exp with units conversion'!$H175)*'Exp with units conversion'!$G175,'Exp Database'!P175*'Exp with units conversion'!$G175))</f>
        <v>0</v>
      </c>
      <c r="R175" s="288">
        <f>IF(OR('Exp Database'!Q175=Lists!$G$2,'Exp Database'!Q175=Lists!$G$3,'Exp Database'!Q175=0),0,IF($F175=Lists!$G$2,('Exp Database'!Q175/'Exp with units conversion'!$H175)*'Exp with units conversion'!$G175,'Exp Database'!Q175*'Exp with units conversion'!$G175))</f>
        <v>0</v>
      </c>
      <c r="S175" s="288">
        <f>IF(OR('Exp Database'!R175=Lists!$G$2,'Exp Database'!R175=Lists!$G$3,'Exp Database'!R175=0),0,IF($F175=Lists!$G$2,('Exp Database'!R175/'Exp with units conversion'!$H175)*'Exp with units conversion'!$G175,'Exp Database'!R175*'Exp with units conversion'!$G175))</f>
        <v>0</v>
      </c>
      <c r="T175" s="288">
        <f>IF(OR('Exp Database'!S175=Lists!$G$2,'Exp Database'!S175=Lists!$G$3,'Exp Database'!S175=0),0,IF($F175=Lists!$G$2,('Exp Database'!S175/'Exp with units conversion'!$H175)*'Exp with units conversion'!$G175,'Exp Database'!S175*'Exp with units conversion'!$G175))</f>
        <v>0</v>
      </c>
      <c r="U175" s="288">
        <f>IF(OR('Exp Database'!T175=Lists!$G$2,'Exp Database'!T175=Lists!$G$3,'Exp Database'!T175=0),0,IF($F175=Lists!$G$2,('Exp Database'!T175/'Exp with units conversion'!$H175)*'Exp with units conversion'!$G175,'Exp Database'!T175*'Exp with units conversion'!$G175))</f>
        <v>0</v>
      </c>
      <c r="V175" s="288">
        <f>IF(OR('Exp Database'!U175=Lists!$G$2,'Exp Database'!U175=Lists!$G$3,'Exp Database'!U175=0),0,IF($F175=Lists!$G$2,('Exp Database'!U175/'Exp with units conversion'!$H175)*'Exp with units conversion'!$G175,'Exp Database'!U175*'Exp with units conversion'!$G175))</f>
        <v>0</v>
      </c>
      <c r="W175" s="288">
        <f>IF(OR('Exp Database'!V175=Lists!$G$2,'Exp Database'!V175=Lists!$G$3,'Exp Database'!V175=0),0,IF($F175=Lists!$G$2,('Exp Database'!V175/'Exp with units conversion'!$H175)*'Exp with units conversion'!$G175,'Exp Database'!V175*'Exp with units conversion'!$G175))</f>
        <v>0</v>
      </c>
      <c r="X175" s="288">
        <f>IF(OR('Exp Database'!W175=Lists!$G$2,'Exp Database'!W175=Lists!$G$3,'Exp Database'!W175=0),0,IF($F175=Lists!$G$2,('Exp Database'!W175/'Exp with units conversion'!$H175)*'Exp with units conversion'!$G175,'Exp Database'!W175*'Exp with units conversion'!$G175))</f>
        <v>0</v>
      </c>
      <c r="Y175" s="288">
        <f>IF(OR('Exp Database'!X175=Lists!$G$2,'Exp Database'!X175=Lists!$G$3,'Exp Database'!X175=0),0,IF($F175=Lists!$G$2,('Exp Database'!X175/'Exp with units conversion'!$H175)*'Exp with units conversion'!$G175,'Exp Database'!X175*'Exp with units conversion'!$G175))</f>
        <v>0</v>
      </c>
      <c r="Z175" s="288">
        <f>IF(OR('Exp Database'!Y175=Lists!$G$2,'Exp Database'!Y175=Lists!$G$3,'Exp Database'!Y175=0),0,IF($F175=Lists!$G$2,('Exp Database'!Y175/'Exp with units conversion'!$H175)*'Exp with units conversion'!$G175,'Exp Database'!Y175*'Exp with units conversion'!$G175))</f>
        <v>0</v>
      </c>
      <c r="AA175" s="288">
        <f>IF(OR('Exp Database'!Z175=Lists!$G$2,'Exp Database'!Z175=Lists!$G$3,'Exp Database'!Z175=0),0,IF($F175=Lists!$G$2,('Exp Database'!Z175/'Exp with units conversion'!$H175)*'Exp with units conversion'!$G175,'Exp Database'!Z175*'Exp with units conversion'!$G175))</f>
        <v>0</v>
      </c>
      <c r="AB175" s="288">
        <f>IF(OR('Exp Database'!AA175=Lists!$G$2,'Exp Database'!AA175=Lists!$G$3,'Exp Database'!AA175=0),0,IF($F175=Lists!$G$2,('Exp Database'!AA175/'Exp with units conversion'!$H175)*'Exp with units conversion'!$G175,'Exp Database'!AA175*'Exp with units conversion'!$G175))</f>
        <v>0</v>
      </c>
      <c r="AC175" s="288">
        <f>IF(OR('Exp Database'!AB175=Lists!$G$2,'Exp Database'!AB175=Lists!$G$3,'Exp Database'!AB175=0),0,IF($F175=Lists!$G$2,('Exp Database'!AB175/'Exp with units conversion'!$H175)*'Exp with units conversion'!$G175,'Exp Database'!AB175*'Exp with units conversion'!$G175))</f>
        <v>0</v>
      </c>
      <c r="AD175" s="288">
        <f>IF(OR('Exp Database'!AC175=Lists!$G$2,'Exp Database'!AC175=Lists!$G$3,'Exp Database'!AC175=0),0,IF($F175=Lists!$G$2,('Exp Database'!AC175/'Exp with units conversion'!$H175)*'Exp with units conversion'!$G175,'Exp Database'!AC175*'Exp with units conversion'!$G175))</f>
        <v>0</v>
      </c>
      <c r="AE175" s="288">
        <f>IF(OR('Exp Database'!AD175=Lists!$G$2,'Exp Database'!AD175=Lists!$G$3,'Exp Database'!AD175=0),0,IF($F175=Lists!$G$2,('Exp Database'!AD175/'Exp with units conversion'!$H175)*'Exp with units conversion'!$G175,'Exp Database'!AD175*'Exp with units conversion'!$G175))</f>
        <v>0</v>
      </c>
      <c r="AG175">
        <f t="shared" si="11"/>
        <v>1</v>
      </c>
      <c r="AH175" s="288">
        <f t="shared" si="12"/>
        <v>1</v>
      </c>
      <c r="AI175" s="288">
        <f t="shared" si="13"/>
        <v>1</v>
      </c>
      <c r="AJ175" s="288">
        <f t="shared" si="14"/>
        <v>1</v>
      </c>
    </row>
    <row r="176" spans="2:36" ht="60.75" thickBot="1">
      <c r="B176" t="str">
        <f t="shared" si="10"/>
        <v>Georgia2015</v>
      </c>
      <c r="C176" s="229" t="str">
        <f>'Exp Database'!C176</f>
        <v>Georgia</v>
      </c>
      <c r="D176" s="229">
        <f>'Exp Database'!D176</f>
        <v>2015</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02" t="str">
        <f>'Exp Database'!K176</f>
        <v>PrEP for gay men and other men who have sex with men (MSM)</v>
      </c>
      <c r="M176" s="288" t="str">
        <f>'Exp Database'!L176</f>
        <v>3.3.1</v>
      </c>
      <c r="N176" s="288">
        <f>IF(OR('Exp Database'!M176=Lists!$G$2,'Exp Database'!M176=Lists!$G$3,'Exp Database'!M176=0),0,IF($F176=Lists!$G$2,('Exp Database'!M176/'Exp with units conversion'!$H176)*'Exp with units conversion'!$G176,'Exp Database'!M176*'Exp with units conversion'!$G176))</f>
        <v>0</v>
      </c>
      <c r="O176" s="288">
        <f>IF(OR('Exp Database'!N176=Lists!$G$2,'Exp Database'!N176=Lists!$G$3,'Exp Database'!N176=0),0,IF($F176=Lists!$G$2,('Exp Database'!N176/'Exp with units conversion'!$H176)*'Exp with units conversion'!$G176,'Exp Database'!N176*'Exp with units conversion'!$G176))</f>
        <v>0</v>
      </c>
      <c r="P176" s="288">
        <f>IF(OR('Exp Database'!O176=Lists!$G$2,'Exp Database'!O176=Lists!$G$3,'Exp Database'!O176=0),0,IF($F176=Lists!$G$2,('Exp Database'!O176/'Exp with units conversion'!$H176)*'Exp with units conversion'!$G176,'Exp Database'!O176*'Exp with units conversion'!$G176))</f>
        <v>0</v>
      </c>
      <c r="Q176" s="288">
        <f>IF(OR('Exp Database'!P176=Lists!$G$2,'Exp Database'!P176=Lists!$G$3,'Exp Database'!P176=0),0,IF($F176=Lists!$G$2,('Exp Database'!P176/'Exp with units conversion'!$H176)*'Exp with units conversion'!$G176,'Exp Database'!P176*'Exp with units conversion'!$G176))</f>
        <v>0</v>
      </c>
      <c r="R176" s="288">
        <f>IF(OR('Exp Database'!Q176=Lists!$G$2,'Exp Database'!Q176=Lists!$G$3,'Exp Database'!Q176=0),0,IF($F176=Lists!$G$2,('Exp Database'!Q176/'Exp with units conversion'!$H176)*'Exp with units conversion'!$G176,'Exp Database'!Q176*'Exp with units conversion'!$G176))</f>
        <v>0</v>
      </c>
      <c r="S176" s="288">
        <f>IF(OR('Exp Database'!R176=Lists!$G$2,'Exp Database'!R176=Lists!$G$3,'Exp Database'!R176=0),0,IF($F176=Lists!$G$2,('Exp Database'!R176/'Exp with units conversion'!$H176)*'Exp with units conversion'!$G176,'Exp Database'!R176*'Exp with units conversion'!$G176))</f>
        <v>0</v>
      </c>
      <c r="T176" s="288">
        <f>IF(OR('Exp Database'!S176=Lists!$G$2,'Exp Database'!S176=Lists!$G$3,'Exp Database'!S176=0),0,IF($F176=Lists!$G$2,('Exp Database'!S176/'Exp with units conversion'!$H176)*'Exp with units conversion'!$G176,'Exp Database'!S176*'Exp with units conversion'!$G176))</f>
        <v>0</v>
      </c>
      <c r="U176" s="288">
        <f>IF(OR('Exp Database'!T176=Lists!$G$2,'Exp Database'!T176=Lists!$G$3,'Exp Database'!T176=0),0,IF($F176=Lists!$G$2,('Exp Database'!T176/'Exp with units conversion'!$H176)*'Exp with units conversion'!$G176,'Exp Database'!T176*'Exp with units conversion'!$G176))</f>
        <v>0</v>
      </c>
      <c r="V176" s="288">
        <f>IF(OR('Exp Database'!U176=Lists!$G$2,'Exp Database'!U176=Lists!$G$3,'Exp Database'!U176=0),0,IF($F176=Lists!$G$2,('Exp Database'!U176/'Exp with units conversion'!$H176)*'Exp with units conversion'!$G176,'Exp Database'!U176*'Exp with units conversion'!$G176))</f>
        <v>0</v>
      </c>
      <c r="W176" s="288">
        <f>IF(OR('Exp Database'!V176=Lists!$G$2,'Exp Database'!V176=Lists!$G$3,'Exp Database'!V176=0),0,IF($F176=Lists!$G$2,('Exp Database'!V176/'Exp with units conversion'!$H176)*'Exp with units conversion'!$G176,'Exp Database'!V176*'Exp with units conversion'!$G176))</f>
        <v>0</v>
      </c>
      <c r="X176" s="288">
        <f>IF(OR('Exp Database'!W176=Lists!$G$2,'Exp Database'!W176=Lists!$G$3,'Exp Database'!W176=0),0,IF($F176=Lists!$G$2,('Exp Database'!W176/'Exp with units conversion'!$H176)*'Exp with units conversion'!$G176,'Exp Database'!W176*'Exp with units conversion'!$G176))</f>
        <v>0</v>
      </c>
      <c r="Y176" s="288">
        <f>IF(OR('Exp Database'!X176=Lists!$G$2,'Exp Database'!X176=Lists!$G$3,'Exp Database'!X176=0),0,IF($F176=Lists!$G$2,('Exp Database'!X176/'Exp with units conversion'!$H176)*'Exp with units conversion'!$G176,'Exp Database'!X176*'Exp with units conversion'!$G176))</f>
        <v>0</v>
      </c>
      <c r="Z176" s="288">
        <f>IF(OR('Exp Database'!Y176=Lists!$G$2,'Exp Database'!Y176=Lists!$G$3,'Exp Database'!Y176=0),0,IF($F176=Lists!$G$2,('Exp Database'!Y176/'Exp with units conversion'!$H176)*'Exp with units conversion'!$G176,'Exp Database'!Y176*'Exp with units conversion'!$G176))</f>
        <v>0</v>
      </c>
      <c r="AA176" s="288">
        <f>IF(OR('Exp Database'!Z176=Lists!$G$2,'Exp Database'!Z176=Lists!$G$3,'Exp Database'!Z176=0),0,IF($F176=Lists!$G$2,('Exp Database'!Z176/'Exp with units conversion'!$H176)*'Exp with units conversion'!$G176,'Exp Database'!Z176*'Exp with units conversion'!$G176))</f>
        <v>0</v>
      </c>
      <c r="AB176" s="288">
        <f>IF(OR('Exp Database'!AA176=Lists!$G$2,'Exp Database'!AA176=Lists!$G$3,'Exp Database'!AA176=0),0,IF($F176=Lists!$G$2,('Exp Database'!AA176/'Exp with units conversion'!$H176)*'Exp with units conversion'!$G176,'Exp Database'!AA176*'Exp with units conversion'!$G176))</f>
        <v>0</v>
      </c>
      <c r="AC176" s="288">
        <f>IF(OR('Exp Database'!AB176=Lists!$G$2,'Exp Database'!AB176=Lists!$G$3,'Exp Database'!AB176=0),0,IF($F176=Lists!$G$2,('Exp Database'!AB176/'Exp with units conversion'!$H176)*'Exp with units conversion'!$G176,'Exp Database'!AB176*'Exp with units conversion'!$G176))</f>
        <v>0</v>
      </c>
      <c r="AD176" s="288">
        <f>IF(OR('Exp Database'!AC176=Lists!$G$2,'Exp Database'!AC176=Lists!$G$3,'Exp Database'!AC176=0),0,IF($F176=Lists!$G$2,('Exp Database'!AC176/'Exp with units conversion'!$H176)*'Exp with units conversion'!$G176,'Exp Database'!AC176*'Exp with units conversion'!$G176))</f>
        <v>0</v>
      </c>
      <c r="AE176" s="288">
        <f>IF(OR('Exp Database'!AD176=Lists!$G$2,'Exp Database'!AD176=Lists!$G$3,'Exp Database'!AD176=0),0,IF($F176=Lists!$G$2,('Exp Database'!AD176/'Exp with units conversion'!$H176)*'Exp with units conversion'!$G176,'Exp Database'!AD176*'Exp with units conversion'!$G176))</f>
        <v>0</v>
      </c>
      <c r="AG176">
        <f t="shared" si="11"/>
        <v>1</v>
      </c>
      <c r="AH176" s="288">
        <f t="shared" si="12"/>
        <v>1</v>
      </c>
      <c r="AI176" s="288">
        <f t="shared" si="13"/>
        <v>1</v>
      </c>
      <c r="AJ176" s="288">
        <f t="shared" si="14"/>
        <v>1</v>
      </c>
    </row>
    <row r="177" spans="2:36" ht="30.75" thickBot="1">
      <c r="B177" t="str">
        <f t="shared" si="10"/>
        <v>Georgia2015</v>
      </c>
      <c r="C177" s="229" t="str">
        <f>'Exp Database'!C177</f>
        <v>Georgia</v>
      </c>
      <c r="D177" s="229">
        <f>'Exp Database'!D177</f>
        <v>2015</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02" t="str">
        <f>'Exp Database'!K177</f>
        <v>PrEP for sex workers</v>
      </c>
      <c r="M177" s="288" t="str">
        <f>'Exp Database'!L177</f>
        <v>3.3.2</v>
      </c>
      <c r="N177" s="288">
        <f>IF(OR('Exp Database'!M177=Lists!$G$2,'Exp Database'!M177=Lists!$G$3,'Exp Database'!M177=0),0,IF($F177=Lists!$G$2,('Exp Database'!M177/'Exp with units conversion'!$H177)*'Exp with units conversion'!$G177,'Exp Database'!M177*'Exp with units conversion'!$G177))</f>
        <v>0</v>
      </c>
      <c r="O177" s="288">
        <f>IF(OR('Exp Database'!N177=Lists!$G$2,'Exp Database'!N177=Lists!$G$3,'Exp Database'!N177=0),0,IF($F177=Lists!$G$2,('Exp Database'!N177/'Exp with units conversion'!$H177)*'Exp with units conversion'!$G177,'Exp Database'!N177*'Exp with units conversion'!$G177))</f>
        <v>0</v>
      </c>
      <c r="P177" s="288">
        <f>IF(OR('Exp Database'!O177=Lists!$G$2,'Exp Database'!O177=Lists!$G$3,'Exp Database'!O177=0),0,IF($F177=Lists!$G$2,('Exp Database'!O177/'Exp with units conversion'!$H177)*'Exp with units conversion'!$G177,'Exp Database'!O177*'Exp with units conversion'!$G177))</f>
        <v>0</v>
      </c>
      <c r="Q177" s="288">
        <f>IF(OR('Exp Database'!P177=Lists!$G$2,'Exp Database'!P177=Lists!$G$3,'Exp Database'!P177=0),0,IF($F177=Lists!$G$2,('Exp Database'!P177/'Exp with units conversion'!$H177)*'Exp with units conversion'!$G177,'Exp Database'!P177*'Exp with units conversion'!$G177))</f>
        <v>0</v>
      </c>
      <c r="R177" s="288">
        <f>IF(OR('Exp Database'!Q177=Lists!$G$2,'Exp Database'!Q177=Lists!$G$3,'Exp Database'!Q177=0),0,IF($F177=Lists!$G$2,('Exp Database'!Q177/'Exp with units conversion'!$H177)*'Exp with units conversion'!$G177,'Exp Database'!Q177*'Exp with units conversion'!$G177))</f>
        <v>0</v>
      </c>
      <c r="S177" s="288">
        <f>IF(OR('Exp Database'!R177=Lists!$G$2,'Exp Database'!R177=Lists!$G$3,'Exp Database'!R177=0),0,IF($F177=Lists!$G$2,('Exp Database'!R177/'Exp with units conversion'!$H177)*'Exp with units conversion'!$G177,'Exp Database'!R177*'Exp with units conversion'!$G177))</f>
        <v>0</v>
      </c>
      <c r="T177" s="288">
        <f>IF(OR('Exp Database'!S177=Lists!$G$2,'Exp Database'!S177=Lists!$G$3,'Exp Database'!S177=0),0,IF($F177=Lists!$G$2,('Exp Database'!S177/'Exp with units conversion'!$H177)*'Exp with units conversion'!$G177,'Exp Database'!S177*'Exp with units conversion'!$G177))</f>
        <v>0</v>
      </c>
      <c r="U177" s="288">
        <f>IF(OR('Exp Database'!T177=Lists!$G$2,'Exp Database'!T177=Lists!$G$3,'Exp Database'!T177=0),0,IF($F177=Lists!$G$2,('Exp Database'!T177/'Exp with units conversion'!$H177)*'Exp with units conversion'!$G177,'Exp Database'!T177*'Exp with units conversion'!$G177))</f>
        <v>0</v>
      </c>
      <c r="V177" s="288">
        <f>IF(OR('Exp Database'!U177=Lists!$G$2,'Exp Database'!U177=Lists!$G$3,'Exp Database'!U177=0),0,IF($F177=Lists!$G$2,('Exp Database'!U177/'Exp with units conversion'!$H177)*'Exp with units conversion'!$G177,'Exp Database'!U177*'Exp with units conversion'!$G177))</f>
        <v>0</v>
      </c>
      <c r="W177" s="288">
        <f>IF(OR('Exp Database'!V177=Lists!$G$2,'Exp Database'!V177=Lists!$G$3,'Exp Database'!V177=0),0,IF($F177=Lists!$G$2,('Exp Database'!V177/'Exp with units conversion'!$H177)*'Exp with units conversion'!$G177,'Exp Database'!V177*'Exp with units conversion'!$G177))</f>
        <v>0</v>
      </c>
      <c r="X177" s="288">
        <f>IF(OR('Exp Database'!W177=Lists!$G$2,'Exp Database'!W177=Lists!$G$3,'Exp Database'!W177=0),0,IF($F177=Lists!$G$2,('Exp Database'!W177/'Exp with units conversion'!$H177)*'Exp with units conversion'!$G177,'Exp Database'!W177*'Exp with units conversion'!$G177))</f>
        <v>0</v>
      </c>
      <c r="Y177" s="288">
        <f>IF(OR('Exp Database'!X177=Lists!$G$2,'Exp Database'!X177=Lists!$G$3,'Exp Database'!X177=0),0,IF($F177=Lists!$G$2,('Exp Database'!X177/'Exp with units conversion'!$H177)*'Exp with units conversion'!$G177,'Exp Database'!X177*'Exp with units conversion'!$G177))</f>
        <v>0</v>
      </c>
      <c r="Z177" s="288">
        <f>IF(OR('Exp Database'!Y177=Lists!$G$2,'Exp Database'!Y177=Lists!$G$3,'Exp Database'!Y177=0),0,IF($F177=Lists!$G$2,('Exp Database'!Y177/'Exp with units conversion'!$H177)*'Exp with units conversion'!$G177,'Exp Database'!Y177*'Exp with units conversion'!$G177))</f>
        <v>0</v>
      </c>
      <c r="AA177" s="288">
        <f>IF(OR('Exp Database'!Z177=Lists!$G$2,'Exp Database'!Z177=Lists!$G$3,'Exp Database'!Z177=0),0,IF($F177=Lists!$G$2,('Exp Database'!Z177/'Exp with units conversion'!$H177)*'Exp with units conversion'!$G177,'Exp Database'!Z177*'Exp with units conversion'!$G177))</f>
        <v>0</v>
      </c>
      <c r="AB177" s="288">
        <f>IF(OR('Exp Database'!AA177=Lists!$G$2,'Exp Database'!AA177=Lists!$G$3,'Exp Database'!AA177=0),0,IF($F177=Lists!$G$2,('Exp Database'!AA177/'Exp with units conversion'!$H177)*'Exp with units conversion'!$G177,'Exp Database'!AA177*'Exp with units conversion'!$G177))</f>
        <v>0</v>
      </c>
      <c r="AC177" s="288">
        <f>IF(OR('Exp Database'!AB177=Lists!$G$2,'Exp Database'!AB177=Lists!$G$3,'Exp Database'!AB177=0),0,IF($F177=Lists!$G$2,('Exp Database'!AB177/'Exp with units conversion'!$H177)*'Exp with units conversion'!$G177,'Exp Database'!AB177*'Exp with units conversion'!$G177))</f>
        <v>0</v>
      </c>
      <c r="AD177" s="288">
        <f>IF(OR('Exp Database'!AC177=Lists!$G$2,'Exp Database'!AC177=Lists!$G$3,'Exp Database'!AC177=0),0,IF($F177=Lists!$G$2,('Exp Database'!AC177/'Exp with units conversion'!$H177)*'Exp with units conversion'!$G177,'Exp Database'!AC177*'Exp with units conversion'!$G177))</f>
        <v>0</v>
      </c>
      <c r="AE177" s="288">
        <f>IF(OR('Exp Database'!AD177=Lists!$G$2,'Exp Database'!AD177=Lists!$G$3,'Exp Database'!AD177=0),0,IF($F177=Lists!$G$2,('Exp Database'!AD177/'Exp with units conversion'!$H177)*'Exp with units conversion'!$G177,'Exp Database'!AD177*'Exp with units conversion'!$G177))</f>
        <v>0</v>
      </c>
      <c r="AG177">
        <f t="shared" si="11"/>
        <v>1</v>
      </c>
      <c r="AH177" s="288">
        <f t="shared" si="12"/>
        <v>1</v>
      </c>
      <c r="AI177" s="288">
        <f t="shared" si="13"/>
        <v>1</v>
      </c>
      <c r="AJ177" s="288">
        <f t="shared" si="14"/>
        <v>1</v>
      </c>
    </row>
    <row r="178" spans="2:36" ht="45.75" thickBot="1">
      <c r="B178" t="str">
        <f t="shared" si="10"/>
        <v>Georgia2015</v>
      </c>
      <c r="C178" s="229" t="str">
        <f>'Exp Database'!C178</f>
        <v>Georgia</v>
      </c>
      <c r="D178" s="229">
        <f>'Exp Database'!D178</f>
        <v>2015</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02" t="str">
        <f>'Exp Database'!K178</f>
        <v>PrEP for persons who inject drugs (PWID)</v>
      </c>
      <c r="M178" s="288" t="str">
        <f>'Exp Database'!L178</f>
        <v>3.3.3</v>
      </c>
      <c r="N178" s="288">
        <f>IF(OR('Exp Database'!M178=Lists!$G$2,'Exp Database'!M178=Lists!$G$3,'Exp Database'!M178=0),0,IF($F178=Lists!$G$2,('Exp Database'!M178/'Exp with units conversion'!$H178)*'Exp with units conversion'!$G178,'Exp Database'!M178*'Exp with units conversion'!$G178))</f>
        <v>0</v>
      </c>
      <c r="O178" s="288">
        <f>IF(OR('Exp Database'!N178=Lists!$G$2,'Exp Database'!N178=Lists!$G$3,'Exp Database'!N178=0),0,IF($F178=Lists!$G$2,('Exp Database'!N178/'Exp with units conversion'!$H178)*'Exp with units conversion'!$G178,'Exp Database'!N178*'Exp with units conversion'!$G178))</f>
        <v>0</v>
      </c>
      <c r="P178" s="288">
        <f>IF(OR('Exp Database'!O178=Lists!$G$2,'Exp Database'!O178=Lists!$G$3,'Exp Database'!O178=0),0,IF($F178=Lists!$G$2,('Exp Database'!O178/'Exp with units conversion'!$H178)*'Exp with units conversion'!$G178,'Exp Database'!O178*'Exp with units conversion'!$G178))</f>
        <v>0</v>
      </c>
      <c r="Q178" s="288">
        <f>IF(OR('Exp Database'!P178=Lists!$G$2,'Exp Database'!P178=Lists!$G$3,'Exp Database'!P178=0),0,IF($F178=Lists!$G$2,('Exp Database'!P178/'Exp with units conversion'!$H178)*'Exp with units conversion'!$G178,'Exp Database'!P178*'Exp with units conversion'!$G178))</f>
        <v>0</v>
      </c>
      <c r="R178" s="288">
        <f>IF(OR('Exp Database'!Q178=Lists!$G$2,'Exp Database'!Q178=Lists!$G$3,'Exp Database'!Q178=0),0,IF($F178=Lists!$G$2,('Exp Database'!Q178/'Exp with units conversion'!$H178)*'Exp with units conversion'!$G178,'Exp Database'!Q178*'Exp with units conversion'!$G178))</f>
        <v>0</v>
      </c>
      <c r="S178" s="288">
        <f>IF(OR('Exp Database'!R178=Lists!$G$2,'Exp Database'!R178=Lists!$G$3,'Exp Database'!R178=0),0,IF($F178=Lists!$G$2,('Exp Database'!R178/'Exp with units conversion'!$H178)*'Exp with units conversion'!$G178,'Exp Database'!R178*'Exp with units conversion'!$G178))</f>
        <v>0</v>
      </c>
      <c r="T178" s="288">
        <f>IF(OR('Exp Database'!S178=Lists!$G$2,'Exp Database'!S178=Lists!$G$3,'Exp Database'!S178=0),0,IF($F178=Lists!$G$2,('Exp Database'!S178/'Exp with units conversion'!$H178)*'Exp with units conversion'!$G178,'Exp Database'!S178*'Exp with units conversion'!$G178))</f>
        <v>0</v>
      </c>
      <c r="U178" s="288">
        <f>IF(OR('Exp Database'!T178=Lists!$G$2,'Exp Database'!T178=Lists!$G$3,'Exp Database'!T178=0),0,IF($F178=Lists!$G$2,('Exp Database'!T178/'Exp with units conversion'!$H178)*'Exp with units conversion'!$G178,'Exp Database'!T178*'Exp with units conversion'!$G178))</f>
        <v>0</v>
      </c>
      <c r="V178" s="288">
        <f>IF(OR('Exp Database'!U178=Lists!$G$2,'Exp Database'!U178=Lists!$G$3,'Exp Database'!U178=0),0,IF($F178=Lists!$G$2,('Exp Database'!U178/'Exp with units conversion'!$H178)*'Exp with units conversion'!$G178,'Exp Database'!U178*'Exp with units conversion'!$G178))</f>
        <v>0</v>
      </c>
      <c r="W178" s="288">
        <f>IF(OR('Exp Database'!V178=Lists!$G$2,'Exp Database'!V178=Lists!$G$3,'Exp Database'!V178=0),0,IF($F178=Lists!$G$2,('Exp Database'!V178/'Exp with units conversion'!$H178)*'Exp with units conversion'!$G178,'Exp Database'!V178*'Exp with units conversion'!$G178))</f>
        <v>0</v>
      </c>
      <c r="X178" s="288">
        <f>IF(OR('Exp Database'!W178=Lists!$G$2,'Exp Database'!W178=Lists!$G$3,'Exp Database'!W178=0),0,IF($F178=Lists!$G$2,('Exp Database'!W178/'Exp with units conversion'!$H178)*'Exp with units conversion'!$G178,'Exp Database'!W178*'Exp with units conversion'!$G178))</f>
        <v>0</v>
      </c>
      <c r="Y178" s="288">
        <f>IF(OR('Exp Database'!X178=Lists!$G$2,'Exp Database'!X178=Lists!$G$3,'Exp Database'!X178=0),0,IF($F178=Lists!$G$2,('Exp Database'!X178/'Exp with units conversion'!$H178)*'Exp with units conversion'!$G178,'Exp Database'!X178*'Exp with units conversion'!$G178))</f>
        <v>0</v>
      </c>
      <c r="Z178" s="288">
        <f>IF(OR('Exp Database'!Y178=Lists!$G$2,'Exp Database'!Y178=Lists!$G$3,'Exp Database'!Y178=0),0,IF($F178=Lists!$G$2,('Exp Database'!Y178/'Exp with units conversion'!$H178)*'Exp with units conversion'!$G178,'Exp Database'!Y178*'Exp with units conversion'!$G178))</f>
        <v>0</v>
      </c>
      <c r="AA178" s="288">
        <f>IF(OR('Exp Database'!Z178=Lists!$G$2,'Exp Database'!Z178=Lists!$G$3,'Exp Database'!Z178=0),0,IF($F178=Lists!$G$2,('Exp Database'!Z178/'Exp with units conversion'!$H178)*'Exp with units conversion'!$G178,'Exp Database'!Z178*'Exp with units conversion'!$G178))</f>
        <v>0</v>
      </c>
      <c r="AB178" s="288">
        <f>IF(OR('Exp Database'!AA178=Lists!$G$2,'Exp Database'!AA178=Lists!$G$3,'Exp Database'!AA178=0),0,IF($F178=Lists!$G$2,('Exp Database'!AA178/'Exp with units conversion'!$H178)*'Exp with units conversion'!$G178,'Exp Database'!AA178*'Exp with units conversion'!$G178))</f>
        <v>0</v>
      </c>
      <c r="AC178" s="288">
        <f>IF(OR('Exp Database'!AB178=Lists!$G$2,'Exp Database'!AB178=Lists!$G$3,'Exp Database'!AB178=0),0,IF($F178=Lists!$G$2,('Exp Database'!AB178/'Exp with units conversion'!$H178)*'Exp with units conversion'!$G178,'Exp Database'!AB178*'Exp with units conversion'!$G178))</f>
        <v>0</v>
      </c>
      <c r="AD178" s="288">
        <f>IF(OR('Exp Database'!AC178=Lists!$G$2,'Exp Database'!AC178=Lists!$G$3,'Exp Database'!AC178=0),0,IF($F178=Lists!$G$2,('Exp Database'!AC178/'Exp with units conversion'!$H178)*'Exp with units conversion'!$G178,'Exp Database'!AC178*'Exp with units conversion'!$G178))</f>
        <v>0</v>
      </c>
      <c r="AE178" s="288">
        <f>IF(OR('Exp Database'!AD178=Lists!$G$2,'Exp Database'!AD178=Lists!$G$3,'Exp Database'!AD178=0),0,IF($F178=Lists!$G$2,('Exp Database'!AD178/'Exp with units conversion'!$H178)*'Exp with units conversion'!$G178,'Exp Database'!AD178*'Exp with units conversion'!$G178))</f>
        <v>0</v>
      </c>
      <c r="AG178">
        <f t="shared" si="11"/>
        <v>1</v>
      </c>
      <c r="AH178" s="288">
        <f t="shared" si="12"/>
        <v>1</v>
      </c>
      <c r="AI178" s="288">
        <f t="shared" si="13"/>
        <v>1</v>
      </c>
      <c r="AJ178" s="288">
        <f t="shared" si="14"/>
        <v>1</v>
      </c>
    </row>
    <row r="179" spans="2:36" ht="45.75" thickBot="1">
      <c r="B179" t="str">
        <f t="shared" si="10"/>
        <v>Georgia2015</v>
      </c>
      <c r="C179" s="229" t="str">
        <f>'Exp Database'!C179</f>
        <v>Georgia</v>
      </c>
      <c r="D179" s="229">
        <f>'Exp Database'!D179</f>
        <v>2015</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02" t="str">
        <f>'Exp Database'!K179</f>
        <v xml:space="preserve">PrEP for transgender persons </v>
      </c>
      <c r="M179" s="288" t="str">
        <f>'Exp Database'!L179</f>
        <v>3.3.4</v>
      </c>
      <c r="N179" s="288">
        <f>IF(OR('Exp Database'!M179=Lists!$G$2,'Exp Database'!M179=Lists!$G$3,'Exp Database'!M179=0),0,IF($F179=Lists!$G$2,('Exp Database'!M179/'Exp with units conversion'!$H179)*'Exp with units conversion'!$G179,'Exp Database'!M179*'Exp with units conversion'!$G179))</f>
        <v>0</v>
      </c>
      <c r="O179" s="288">
        <f>IF(OR('Exp Database'!N179=Lists!$G$2,'Exp Database'!N179=Lists!$G$3,'Exp Database'!N179=0),0,IF($F179=Lists!$G$2,('Exp Database'!N179/'Exp with units conversion'!$H179)*'Exp with units conversion'!$G179,'Exp Database'!N179*'Exp with units conversion'!$G179))</f>
        <v>0</v>
      </c>
      <c r="P179" s="288">
        <f>IF(OR('Exp Database'!O179=Lists!$G$2,'Exp Database'!O179=Lists!$G$3,'Exp Database'!O179=0),0,IF($F179=Lists!$G$2,('Exp Database'!O179/'Exp with units conversion'!$H179)*'Exp with units conversion'!$G179,'Exp Database'!O179*'Exp with units conversion'!$G179))</f>
        <v>0</v>
      </c>
      <c r="Q179" s="288">
        <f>IF(OR('Exp Database'!P179=Lists!$G$2,'Exp Database'!P179=Lists!$G$3,'Exp Database'!P179=0),0,IF($F179=Lists!$G$2,('Exp Database'!P179/'Exp with units conversion'!$H179)*'Exp with units conversion'!$G179,'Exp Database'!P179*'Exp with units conversion'!$G179))</f>
        <v>0</v>
      </c>
      <c r="R179" s="288">
        <f>IF(OR('Exp Database'!Q179=Lists!$G$2,'Exp Database'!Q179=Lists!$G$3,'Exp Database'!Q179=0),0,IF($F179=Lists!$G$2,('Exp Database'!Q179/'Exp with units conversion'!$H179)*'Exp with units conversion'!$G179,'Exp Database'!Q179*'Exp with units conversion'!$G179))</f>
        <v>0</v>
      </c>
      <c r="S179" s="288">
        <f>IF(OR('Exp Database'!R179=Lists!$G$2,'Exp Database'!R179=Lists!$G$3,'Exp Database'!R179=0),0,IF($F179=Lists!$G$2,('Exp Database'!R179/'Exp with units conversion'!$H179)*'Exp with units conversion'!$G179,'Exp Database'!R179*'Exp with units conversion'!$G179))</f>
        <v>0</v>
      </c>
      <c r="T179" s="288">
        <f>IF(OR('Exp Database'!S179=Lists!$G$2,'Exp Database'!S179=Lists!$G$3,'Exp Database'!S179=0),0,IF($F179=Lists!$G$2,('Exp Database'!S179/'Exp with units conversion'!$H179)*'Exp with units conversion'!$G179,'Exp Database'!S179*'Exp with units conversion'!$G179))</f>
        <v>0</v>
      </c>
      <c r="U179" s="288">
        <f>IF(OR('Exp Database'!T179=Lists!$G$2,'Exp Database'!T179=Lists!$G$3,'Exp Database'!T179=0),0,IF($F179=Lists!$G$2,('Exp Database'!T179/'Exp with units conversion'!$H179)*'Exp with units conversion'!$G179,'Exp Database'!T179*'Exp with units conversion'!$G179))</f>
        <v>0</v>
      </c>
      <c r="V179" s="288">
        <f>IF(OR('Exp Database'!U179=Lists!$G$2,'Exp Database'!U179=Lists!$G$3,'Exp Database'!U179=0),0,IF($F179=Lists!$G$2,('Exp Database'!U179/'Exp with units conversion'!$H179)*'Exp with units conversion'!$G179,'Exp Database'!U179*'Exp with units conversion'!$G179))</f>
        <v>0</v>
      </c>
      <c r="W179" s="288">
        <f>IF(OR('Exp Database'!V179=Lists!$G$2,'Exp Database'!V179=Lists!$G$3,'Exp Database'!V179=0),0,IF($F179=Lists!$G$2,('Exp Database'!V179/'Exp with units conversion'!$H179)*'Exp with units conversion'!$G179,'Exp Database'!V179*'Exp with units conversion'!$G179))</f>
        <v>0</v>
      </c>
      <c r="X179" s="288">
        <f>IF(OR('Exp Database'!W179=Lists!$G$2,'Exp Database'!W179=Lists!$G$3,'Exp Database'!W179=0),0,IF($F179=Lists!$G$2,('Exp Database'!W179/'Exp with units conversion'!$H179)*'Exp with units conversion'!$G179,'Exp Database'!W179*'Exp with units conversion'!$G179))</f>
        <v>0</v>
      </c>
      <c r="Y179" s="288">
        <f>IF(OR('Exp Database'!X179=Lists!$G$2,'Exp Database'!X179=Lists!$G$3,'Exp Database'!X179=0),0,IF($F179=Lists!$G$2,('Exp Database'!X179/'Exp with units conversion'!$H179)*'Exp with units conversion'!$G179,'Exp Database'!X179*'Exp with units conversion'!$G179))</f>
        <v>0</v>
      </c>
      <c r="Z179" s="288">
        <f>IF(OR('Exp Database'!Y179=Lists!$G$2,'Exp Database'!Y179=Lists!$G$3,'Exp Database'!Y179=0),0,IF($F179=Lists!$G$2,('Exp Database'!Y179/'Exp with units conversion'!$H179)*'Exp with units conversion'!$G179,'Exp Database'!Y179*'Exp with units conversion'!$G179))</f>
        <v>0</v>
      </c>
      <c r="AA179" s="288">
        <f>IF(OR('Exp Database'!Z179=Lists!$G$2,'Exp Database'!Z179=Lists!$G$3,'Exp Database'!Z179=0),0,IF($F179=Lists!$G$2,('Exp Database'!Z179/'Exp with units conversion'!$H179)*'Exp with units conversion'!$G179,'Exp Database'!Z179*'Exp with units conversion'!$G179))</f>
        <v>0</v>
      </c>
      <c r="AB179" s="288">
        <f>IF(OR('Exp Database'!AA179=Lists!$G$2,'Exp Database'!AA179=Lists!$G$3,'Exp Database'!AA179=0),0,IF($F179=Lists!$G$2,('Exp Database'!AA179/'Exp with units conversion'!$H179)*'Exp with units conversion'!$G179,'Exp Database'!AA179*'Exp with units conversion'!$G179))</f>
        <v>0</v>
      </c>
      <c r="AC179" s="288">
        <f>IF(OR('Exp Database'!AB179=Lists!$G$2,'Exp Database'!AB179=Lists!$G$3,'Exp Database'!AB179=0),0,IF($F179=Lists!$G$2,('Exp Database'!AB179/'Exp with units conversion'!$H179)*'Exp with units conversion'!$G179,'Exp Database'!AB179*'Exp with units conversion'!$G179))</f>
        <v>0</v>
      </c>
      <c r="AD179" s="288">
        <f>IF(OR('Exp Database'!AC179=Lists!$G$2,'Exp Database'!AC179=Lists!$G$3,'Exp Database'!AC179=0),0,IF($F179=Lists!$G$2,('Exp Database'!AC179/'Exp with units conversion'!$H179)*'Exp with units conversion'!$G179,'Exp Database'!AC179*'Exp with units conversion'!$G179))</f>
        <v>0</v>
      </c>
      <c r="AE179" s="288">
        <f>IF(OR('Exp Database'!AD179=Lists!$G$2,'Exp Database'!AD179=Lists!$G$3,'Exp Database'!AD179=0),0,IF($F179=Lists!$G$2,('Exp Database'!AD179/'Exp with units conversion'!$H179)*'Exp with units conversion'!$G179,'Exp Database'!AD179*'Exp with units conversion'!$G179))</f>
        <v>0</v>
      </c>
      <c r="AG179">
        <f t="shared" si="11"/>
        <v>1</v>
      </c>
      <c r="AH179" s="288">
        <f t="shared" si="12"/>
        <v>1</v>
      </c>
      <c r="AI179" s="288">
        <f t="shared" si="13"/>
        <v>1</v>
      </c>
      <c r="AJ179" s="288">
        <f t="shared" si="14"/>
        <v>1</v>
      </c>
    </row>
    <row r="180" spans="2:36" ht="15.75" thickBot="1">
      <c r="B180" t="str">
        <f t="shared" si="10"/>
        <v>Georgia2015</v>
      </c>
      <c r="C180" s="229" t="str">
        <f>'Exp Database'!C180</f>
        <v>Georgia</v>
      </c>
      <c r="D180" s="229">
        <f>'Exp Database'!D180</f>
        <v>2015</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02" t="str">
        <f>'Exp Database'!K180</f>
        <v>PrEP for prisoners</v>
      </c>
      <c r="M180" s="288" t="str">
        <f>'Exp Database'!L180</f>
        <v>3.3.5</v>
      </c>
      <c r="N180" s="288">
        <f>IF(OR('Exp Database'!M180=Lists!$G$2,'Exp Database'!M180=Lists!$G$3,'Exp Database'!M180=0),0,IF($F180=Lists!$G$2,('Exp Database'!M180/'Exp with units conversion'!$H180)*'Exp with units conversion'!$G180,'Exp Database'!M180*'Exp with units conversion'!$G180))</f>
        <v>0</v>
      </c>
      <c r="O180" s="288">
        <f>IF(OR('Exp Database'!N180=Lists!$G$2,'Exp Database'!N180=Lists!$G$3,'Exp Database'!N180=0),0,IF($F180=Lists!$G$2,('Exp Database'!N180/'Exp with units conversion'!$H180)*'Exp with units conversion'!$G180,'Exp Database'!N180*'Exp with units conversion'!$G180))</f>
        <v>0</v>
      </c>
      <c r="P180" s="288">
        <f>IF(OR('Exp Database'!O180=Lists!$G$2,'Exp Database'!O180=Lists!$G$3,'Exp Database'!O180=0),0,IF($F180=Lists!$G$2,('Exp Database'!O180/'Exp with units conversion'!$H180)*'Exp with units conversion'!$G180,'Exp Database'!O180*'Exp with units conversion'!$G180))</f>
        <v>0</v>
      </c>
      <c r="Q180" s="288">
        <f>IF(OR('Exp Database'!P180=Lists!$G$2,'Exp Database'!P180=Lists!$G$3,'Exp Database'!P180=0),0,IF($F180=Lists!$G$2,('Exp Database'!P180/'Exp with units conversion'!$H180)*'Exp with units conversion'!$G180,'Exp Database'!P180*'Exp with units conversion'!$G180))</f>
        <v>0</v>
      </c>
      <c r="R180" s="288">
        <f>IF(OR('Exp Database'!Q180=Lists!$G$2,'Exp Database'!Q180=Lists!$G$3,'Exp Database'!Q180=0),0,IF($F180=Lists!$G$2,('Exp Database'!Q180/'Exp with units conversion'!$H180)*'Exp with units conversion'!$G180,'Exp Database'!Q180*'Exp with units conversion'!$G180))</f>
        <v>0</v>
      </c>
      <c r="S180" s="288">
        <f>IF(OR('Exp Database'!R180=Lists!$G$2,'Exp Database'!R180=Lists!$G$3,'Exp Database'!R180=0),0,IF($F180=Lists!$G$2,('Exp Database'!R180/'Exp with units conversion'!$H180)*'Exp with units conversion'!$G180,'Exp Database'!R180*'Exp with units conversion'!$G180))</f>
        <v>0</v>
      </c>
      <c r="T180" s="288">
        <f>IF(OR('Exp Database'!S180=Lists!$G$2,'Exp Database'!S180=Lists!$G$3,'Exp Database'!S180=0),0,IF($F180=Lists!$G$2,('Exp Database'!S180/'Exp with units conversion'!$H180)*'Exp with units conversion'!$G180,'Exp Database'!S180*'Exp with units conversion'!$G180))</f>
        <v>0</v>
      </c>
      <c r="U180" s="288">
        <f>IF(OR('Exp Database'!T180=Lists!$G$2,'Exp Database'!T180=Lists!$G$3,'Exp Database'!T180=0),0,IF($F180=Lists!$G$2,('Exp Database'!T180/'Exp with units conversion'!$H180)*'Exp with units conversion'!$G180,'Exp Database'!T180*'Exp with units conversion'!$G180))</f>
        <v>0</v>
      </c>
      <c r="V180" s="288">
        <f>IF(OR('Exp Database'!U180=Lists!$G$2,'Exp Database'!U180=Lists!$G$3,'Exp Database'!U180=0),0,IF($F180=Lists!$G$2,('Exp Database'!U180/'Exp with units conversion'!$H180)*'Exp with units conversion'!$G180,'Exp Database'!U180*'Exp with units conversion'!$G180))</f>
        <v>0</v>
      </c>
      <c r="W180" s="288">
        <f>IF(OR('Exp Database'!V180=Lists!$G$2,'Exp Database'!V180=Lists!$G$3,'Exp Database'!V180=0),0,IF($F180=Lists!$G$2,('Exp Database'!V180/'Exp with units conversion'!$H180)*'Exp with units conversion'!$G180,'Exp Database'!V180*'Exp with units conversion'!$G180))</f>
        <v>0</v>
      </c>
      <c r="X180" s="288">
        <f>IF(OR('Exp Database'!W180=Lists!$G$2,'Exp Database'!W180=Lists!$G$3,'Exp Database'!W180=0),0,IF($F180=Lists!$G$2,('Exp Database'!W180/'Exp with units conversion'!$H180)*'Exp with units conversion'!$G180,'Exp Database'!W180*'Exp with units conversion'!$G180))</f>
        <v>0</v>
      </c>
      <c r="Y180" s="288">
        <f>IF(OR('Exp Database'!X180=Lists!$G$2,'Exp Database'!X180=Lists!$G$3,'Exp Database'!X180=0),0,IF($F180=Lists!$G$2,('Exp Database'!X180/'Exp with units conversion'!$H180)*'Exp with units conversion'!$G180,'Exp Database'!X180*'Exp with units conversion'!$G180))</f>
        <v>0</v>
      </c>
      <c r="Z180" s="288">
        <f>IF(OR('Exp Database'!Y180=Lists!$G$2,'Exp Database'!Y180=Lists!$G$3,'Exp Database'!Y180=0),0,IF($F180=Lists!$G$2,('Exp Database'!Y180/'Exp with units conversion'!$H180)*'Exp with units conversion'!$G180,'Exp Database'!Y180*'Exp with units conversion'!$G180))</f>
        <v>0</v>
      </c>
      <c r="AA180" s="288">
        <f>IF(OR('Exp Database'!Z180=Lists!$G$2,'Exp Database'!Z180=Lists!$G$3,'Exp Database'!Z180=0),0,IF($F180=Lists!$G$2,('Exp Database'!Z180/'Exp with units conversion'!$H180)*'Exp with units conversion'!$G180,'Exp Database'!Z180*'Exp with units conversion'!$G180))</f>
        <v>0</v>
      </c>
      <c r="AB180" s="288">
        <f>IF(OR('Exp Database'!AA180=Lists!$G$2,'Exp Database'!AA180=Lists!$G$3,'Exp Database'!AA180=0),0,IF($F180=Lists!$G$2,('Exp Database'!AA180/'Exp with units conversion'!$H180)*'Exp with units conversion'!$G180,'Exp Database'!AA180*'Exp with units conversion'!$G180))</f>
        <v>0</v>
      </c>
      <c r="AC180" s="288">
        <f>IF(OR('Exp Database'!AB180=Lists!$G$2,'Exp Database'!AB180=Lists!$G$3,'Exp Database'!AB180=0),0,IF($F180=Lists!$G$2,('Exp Database'!AB180/'Exp with units conversion'!$H180)*'Exp with units conversion'!$G180,'Exp Database'!AB180*'Exp with units conversion'!$G180))</f>
        <v>0</v>
      </c>
      <c r="AD180" s="288">
        <f>IF(OR('Exp Database'!AC180=Lists!$G$2,'Exp Database'!AC180=Lists!$G$3,'Exp Database'!AC180=0),0,IF($F180=Lists!$G$2,('Exp Database'!AC180/'Exp with units conversion'!$H180)*'Exp with units conversion'!$G180,'Exp Database'!AC180*'Exp with units conversion'!$G180))</f>
        <v>0</v>
      </c>
      <c r="AE180" s="288">
        <f>IF(OR('Exp Database'!AD180=Lists!$G$2,'Exp Database'!AD180=Lists!$G$3,'Exp Database'!AD180=0),0,IF($F180=Lists!$G$2,('Exp Database'!AD180/'Exp with units conversion'!$H180)*'Exp with units conversion'!$G180,'Exp Database'!AD180*'Exp with units conversion'!$G180))</f>
        <v>0</v>
      </c>
      <c r="AG180">
        <f t="shared" si="11"/>
        <v>1</v>
      </c>
      <c r="AH180" s="288">
        <f t="shared" si="12"/>
        <v>1</v>
      </c>
      <c r="AI180" s="288">
        <f t="shared" si="13"/>
        <v>1</v>
      </c>
      <c r="AJ180" s="288">
        <f t="shared" si="14"/>
        <v>1</v>
      </c>
    </row>
    <row r="181" spans="2:36" ht="75.75" thickBot="1">
      <c r="B181" t="str">
        <f t="shared" si="10"/>
        <v>Georgia2015</v>
      </c>
      <c r="C181" s="229" t="str">
        <f>'Exp Database'!C181</f>
        <v>Georgia</v>
      </c>
      <c r="D181" s="229">
        <f>'Exp Database'!D181</f>
        <v>2015</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02" t="str">
        <f>'Exp Database'!K181</f>
        <v>PrEP for young women and adolescent girls in high-prevalence countries</v>
      </c>
      <c r="M181" s="288" t="str">
        <f>'Exp Database'!L181</f>
        <v>3.3.6</v>
      </c>
      <c r="N181" s="288">
        <f>IF(OR('Exp Database'!M181=Lists!$G$2,'Exp Database'!M181=Lists!$G$3,'Exp Database'!M181=0),0,IF($F181=Lists!$G$2,('Exp Database'!M181/'Exp with units conversion'!$H181)*'Exp with units conversion'!$G181,'Exp Database'!M181*'Exp with units conversion'!$G181))</f>
        <v>0</v>
      </c>
      <c r="O181" s="288">
        <f>IF(OR('Exp Database'!N181=Lists!$G$2,'Exp Database'!N181=Lists!$G$3,'Exp Database'!N181=0),0,IF($F181=Lists!$G$2,('Exp Database'!N181/'Exp with units conversion'!$H181)*'Exp with units conversion'!$G181,'Exp Database'!N181*'Exp with units conversion'!$G181))</f>
        <v>0</v>
      </c>
      <c r="P181" s="288">
        <f>IF(OR('Exp Database'!O181=Lists!$G$2,'Exp Database'!O181=Lists!$G$3,'Exp Database'!O181=0),0,IF($F181=Lists!$G$2,('Exp Database'!O181/'Exp with units conversion'!$H181)*'Exp with units conversion'!$G181,'Exp Database'!O181*'Exp with units conversion'!$G181))</f>
        <v>0</v>
      </c>
      <c r="Q181" s="288">
        <f>IF(OR('Exp Database'!P181=Lists!$G$2,'Exp Database'!P181=Lists!$G$3,'Exp Database'!P181=0),0,IF($F181=Lists!$G$2,('Exp Database'!P181/'Exp with units conversion'!$H181)*'Exp with units conversion'!$G181,'Exp Database'!P181*'Exp with units conversion'!$G181))</f>
        <v>0</v>
      </c>
      <c r="R181" s="288">
        <f>IF(OR('Exp Database'!Q181=Lists!$G$2,'Exp Database'!Q181=Lists!$G$3,'Exp Database'!Q181=0),0,IF($F181=Lists!$G$2,('Exp Database'!Q181/'Exp with units conversion'!$H181)*'Exp with units conversion'!$G181,'Exp Database'!Q181*'Exp with units conversion'!$G181))</f>
        <v>0</v>
      </c>
      <c r="S181" s="288">
        <f>IF(OR('Exp Database'!R181=Lists!$G$2,'Exp Database'!R181=Lists!$G$3,'Exp Database'!R181=0),0,IF($F181=Lists!$G$2,('Exp Database'!R181/'Exp with units conversion'!$H181)*'Exp with units conversion'!$G181,'Exp Database'!R181*'Exp with units conversion'!$G181))</f>
        <v>0</v>
      </c>
      <c r="T181" s="288">
        <f>IF(OR('Exp Database'!S181=Lists!$G$2,'Exp Database'!S181=Lists!$G$3,'Exp Database'!S181=0),0,IF($F181=Lists!$G$2,('Exp Database'!S181/'Exp with units conversion'!$H181)*'Exp with units conversion'!$G181,'Exp Database'!S181*'Exp with units conversion'!$G181))</f>
        <v>0</v>
      </c>
      <c r="U181" s="288">
        <f>IF(OR('Exp Database'!T181=Lists!$G$2,'Exp Database'!T181=Lists!$G$3,'Exp Database'!T181=0),0,IF($F181=Lists!$G$2,('Exp Database'!T181/'Exp with units conversion'!$H181)*'Exp with units conversion'!$G181,'Exp Database'!T181*'Exp with units conversion'!$G181))</f>
        <v>0</v>
      </c>
      <c r="V181" s="288">
        <f>IF(OR('Exp Database'!U181=Lists!$G$2,'Exp Database'!U181=Lists!$G$3,'Exp Database'!U181=0),0,IF($F181=Lists!$G$2,('Exp Database'!U181/'Exp with units conversion'!$H181)*'Exp with units conversion'!$G181,'Exp Database'!U181*'Exp with units conversion'!$G181))</f>
        <v>0</v>
      </c>
      <c r="W181" s="288">
        <f>IF(OR('Exp Database'!V181=Lists!$G$2,'Exp Database'!V181=Lists!$G$3,'Exp Database'!V181=0),0,IF($F181=Lists!$G$2,('Exp Database'!V181/'Exp with units conversion'!$H181)*'Exp with units conversion'!$G181,'Exp Database'!V181*'Exp with units conversion'!$G181))</f>
        <v>0</v>
      </c>
      <c r="X181" s="288">
        <f>IF(OR('Exp Database'!W181=Lists!$G$2,'Exp Database'!W181=Lists!$G$3,'Exp Database'!W181=0),0,IF($F181=Lists!$G$2,('Exp Database'!W181/'Exp with units conversion'!$H181)*'Exp with units conversion'!$G181,'Exp Database'!W181*'Exp with units conversion'!$G181))</f>
        <v>0</v>
      </c>
      <c r="Y181" s="288">
        <f>IF(OR('Exp Database'!X181=Lists!$G$2,'Exp Database'!X181=Lists!$G$3,'Exp Database'!X181=0),0,IF($F181=Lists!$G$2,('Exp Database'!X181/'Exp with units conversion'!$H181)*'Exp with units conversion'!$G181,'Exp Database'!X181*'Exp with units conversion'!$G181))</f>
        <v>0</v>
      </c>
      <c r="Z181" s="288">
        <f>IF(OR('Exp Database'!Y181=Lists!$G$2,'Exp Database'!Y181=Lists!$G$3,'Exp Database'!Y181=0),0,IF($F181=Lists!$G$2,('Exp Database'!Y181/'Exp with units conversion'!$H181)*'Exp with units conversion'!$G181,'Exp Database'!Y181*'Exp with units conversion'!$G181))</f>
        <v>0</v>
      </c>
      <c r="AA181" s="288">
        <f>IF(OR('Exp Database'!Z181=Lists!$G$2,'Exp Database'!Z181=Lists!$G$3,'Exp Database'!Z181=0),0,IF($F181=Lists!$G$2,('Exp Database'!Z181/'Exp with units conversion'!$H181)*'Exp with units conversion'!$G181,'Exp Database'!Z181*'Exp with units conversion'!$G181))</f>
        <v>0</v>
      </c>
      <c r="AB181" s="288">
        <f>IF(OR('Exp Database'!AA181=Lists!$G$2,'Exp Database'!AA181=Lists!$G$3,'Exp Database'!AA181=0),0,IF($F181=Lists!$G$2,('Exp Database'!AA181/'Exp with units conversion'!$H181)*'Exp with units conversion'!$G181,'Exp Database'!AA181*'Exp with units conversion'!$G181))</f>
        <v>0</v>
      </c>
      <c r="AC181" s="288">
        <f>IF(OR('Exp Database'!AB181=Lists!$G$2,'Exp Database'!AB181=Lists!$G$3,'Exp Database'!AB181=0),0,IF($F181=Lists!$G$2,('Exp Database'!AB181/'Exp with units conversion'!$H181)*'Exp with units conversion'!$G181,'Exp Database'!AB181*'Exp with units conversion'!$G181))</f>
        <v>0</v>
      </c>
      <c r="AD181" s="288">
        <f>IF(OR('Exp Database'!AC181=Lists!$G$2,'Exp Database'!AC181=Lists!$G$3,'Exp Database'!AC181=0),0,IF($F181=Lists!$G$2,('Exp Database'!AC181/'Exp with units conversion'!$H181)*'Exp with units conversion'!$G181,'Exp Database'!AC181*'Exp with units conversion'!$G181))</f>
        <v>0</v>
      </c>
      <c r="AE181" s="288">
        <f>IF(OR('Exp Database'!AD181=Lists!$G$2,'Exp Database'!AD181=Lists!$G$3,'Exp Database'!AD181=0),0,IF($F181=Lists!$G$2,('Exp Database'!AD181/'Exp with units conversion'!$H181)*'Exp with units conversion'!$G181,'Exp Database'!AD181*'Exp with units conversion'!$G181))</f>
        <v>0</v>
      </c>
      <c r="AG181">
        <f t="shared" si="11"/>
        <v>1</v>
      </c>
      <c r="AH181" s="288">
        <f t="shared" si="12"/>
        <v>1</v>
      </c>
      <c r="AI181" s="288">
        <f t="shared" si="13"/>
        <v>1</v>
      </c>
      <c r="AJ181" s="288">
        <f t="shared" si="14"/>
        <v>1</v>
      </c>
    </row>
    <row r="182" spans="2:36" ht="60.75" thickBot="1">
      <c r="B182" t="str">
        <f t="shared" si="10"/>
        <v>Georgia2015</v>
      </c>
      <c r="C182" s="229" t="str">
        <f>'Exp Database'!C182</f>
        <v>Georgia</v>
      </c>
      <c r="D182" s="229">
        <f>'Exp Database'!D182</f>
        <v>2015</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02" t="str">
        <f>'Exp Database'!K182</f>
        <v>Pre-exposure prophylaxis for serodiscordant couples</v>
      </c>
      <c r="M182" s="288" t="str">
        <f>'Exp Database'!L182</f>
        <v>3.3.7</v>
      </c>
      <c r="N182" s="288">
        <f>IF(OR('Exp Database'!M182=Lists!$G$2,'Exp Database'!M182=Lists!$G$3,'Exp Database'!M182=0),0,IF($F182=Lists!$G$2,('Exp Database'!M182/'Exp with units conversion'!$H182)*'Exp with units conversion'!$G182,'Exp Database'!M182*'Exp with units conversion'!$G182))</f>
        <v>0</v>
      </c>
      <c r="O182" s="288">
        <f>IF(OR('Exp Database'!N182=Lists!$G$2,'Exp Database'!N182=Lists!$G$3,'Exp Database'!N182=0),0,IF($F182=Lists!$G$2,('Exp Database'!N182/'Exp with units conversion'!$H182)*'Exp with units conversion'!$G182,'Exp Database'!N182*'Exp with units conversion'!$G182))</f>
        <v>0</v>
      </c>
      <c r="P182" s="288">
        <f>IF(OR('Exp Database'!O182=Lists!$G$2,'Exp Database'!O182=Lists!$G$3,'Exp Database'!O182=0),0,IF($F182=Lists!$G$2,('Exp Database'!O182/'Exp with units conversion'!$H182)*'Exp with units conversion'!$G182,'Exp Database'!O182*'Exp with units conversion'!$G182))</f>
        <v>0</v>
      </c>
      <c r="Q182" s="288">
        <f>IF(OR('Exp Database'!P182=Lists!$G$2,'Exp Database'!P182=Lists!$G$3,'Exp Database'!P182=0),0,IF($F182=Lists!$G$2,('Exp Database'!P182/'Exp with units conversion'!$H182)*'Exp with units conversion'!$G182,'Exp Database'!P182*'Exp with units conversion'!$G182))</f>
        <v>0</v>
      </c>
      <c r="R182" s="288">
        <f>IF(OR('Exp Database'!Q182=Lists!$G$2,'Exp Database'!Q182=Lists!$G$3,'Exp Database'!Q182=0),0,IF($F182=Lists!$G$2,('Exp Database'!Q182/'Exp with units conversion'!$H182)*'Exp with units conversion'!$G182,'Exp Database'!Q182*'Exp with units conversion'!$G182))</f>
        <v>0</v>
      </c>
      <c r="S182" s="288">
        <f>IF(OR('Exp Database'!R182=Lists!$G$2,'Exp Database'!R182=Lists!$G$3,'Exp Database'!R182=0),0,IF($F182=Lists!$G$2,('Exp Database'!R182/'Exp with units conversion'!$H182)*'Exp with units conversion'!$G182,'Exp Database'!R182*'Exp with units conversion'!$G182))</f>
        <v>0</v>
      </c>
      <c r="T182" s="288">
        <f>IF(OR('Exp Database'!S182=Lists!$G$2,'Exp Database'!S182=Lists!$G$3,'Exp Database'!S182=0),0,IF($F182=Lists!$G$2,('Exp Database'!S182/'Exp with units conversion'!$H182)*'Exp with units conversion'!$G182,'Exp Database'!S182*'Exp with units conversion'!$G182))</f>
        <v>0</v>
      </c>
      <c r="U182" s="288">
        <f>IF(OR('Exp Database'!T182=Lists!$G$2,'Exp Database'!T182=Lists!$G$3,'Exp Database'!T182=0),0,IF($F182=Lists!$G$2,('Exp Database'!T182/'Exp with units conversion'!$H182)*'Exp with units conversion'!$G182,'Exp Database'!T182*'Exp with units conversion'!$G182))</f>
        <v>0</v>
      </c>
      <c r="V182" s="288">
        <f>IF(OR('Exp Database'!U182=Lists!$G$2,'Exp Database'!U182=Lists!$G$3,'Exp Database'!U182=0),0,IF($F182=Lists!$G$2,('Exp Database'!U182/'Exp with units conversion'!$H182)*'Exp with units conversion'!$G182,'Exp Database'!U182*'Exp with units conversion'!$G182))</f>
        <v>0</v>
      </c>
      <c r="W182" s="288">
        <f>IF(OR('Exp Database'!V182=Lists!$G$2,'Exp Database'!V182=Lists!$G$3,'Exp Database'!V182=0),0,IF($F182=Lists!$G$2,('Exp Database'!V182/'Exp with units conversion'!$H182)*'Exp with units conversion'!$G182,'Exp Database'!V182*'Exp with units conversion'!$G182))</f>
        <v>0</v>
      </c>
      <c r="X182" s="288">
        <f>IF(OR('Exp Database'!W182=Lists!$G$2,'Exp Database'!W182=Lists!$G$3,'Exp Database'!W182=0),0,IF($F182=Lists!$G$2,('Exp Database'!W182/'Exp with units conversion'!$H182)*'Exp with units conversion'!$G182,'Exp Database'!W182*'Exp with units conversion'!$G182))</f>
        <v>0</v>
      </c>
      <c r="Y182" s="288">
        <f>IF(OR('Exp Database'!X182=Lists!$G$2,'Exp Database'!X182=Lists!$G$3,'Exp Database'!X182=0),0,IF($F182=Lists!$G$2,('Exp Database'!X182/'Exp with units conversion'!$H182)*'Exp with units conversion'!$G182,'Exp Database'!X182*'Exp with units conversion'!$G182))</f>
        <v>0</v>
      </c>
      <c r="Z182" s="288">
        <f>IF(OR('Exp Database'!Y182=Lists!$G$2,'Exp Database'!Y182=Lists!$G$3,'Exp Database'!Y182=0),0,IF($F182=Lists!$G$2,('Exp Database'!Y182/'Exp with units conversion'!$H182)*'Exp with units conversion'!$G182,'Exp Database'!Y182*'Exp with units conversion'!$G182))</f>
        <v>0</v>
      </c>
      <c r="AA182" s="288">
        <f>IF(OR('Exp Database'!Z182=Lists!$G$2,'Exp Database'!Z182=Lists!$G$3,'Exp Database'!Z182=0),0,IF($F182=Lists!$G$2,('Exp Database'!Z182/'Exp with units conversion'!$H182)*'Exp with units conversion'!$G182,'Exp Database'!Z182*'Exp with units conversion'!$G182))</f>
        <v>0</v>
      </c>
      <c r="AB182" s="288">
        <f>IF(OR('Exp Database'!AA182=Lists!$G$2,'Exp Database'!AA182=Lists!$G$3,'Exp Database'!AA182=0),0,IF($F182=Lists!$G$2,('Exp Database'!AA182/'Exp with units conversion'!$H182)*'Exp with units conversion'!$G182,'Exp Database'!AA182*'Exp with units conversion'!$G182))</f>
        <v>0</v>
      </c>
      <c r="AC182" s="288">
        <f>IF(OR('Exp Database'!AB182=Lists!$G$2,'Exp Database'!AB182=Lists!$G$3,'Exp Database'!AB182=0),0,IF($F182=Lists!$G$2,('Exp Database'!AB182/'Exp with units conversion'!$H182)*'Exp with units conversion'!$G182,'Exp Database'!AB182*'Exp with units conversion'!$G182))</f>
        <v>0</v>
      </c>
      <c r="AD182" s="288">
        <f>IF(OR('Exp Database'!AC182=Lists!$G$2,'Exp Database'!AC182=Lists!$G$3,'Exp Database'!AC182=0),0,IF($F182=Lists!$G$2,('Exp Database'!AC182/'Exp with units conversion'!$H182)*'Exp with units conversion'!$G182,'Exp Database'!AC182*'Exp with units conversion'!$G182))</f>
        <v>0</v>
      </c>
      <c r="AE182" s="288">
        <f>IF(OR('Exp Database'!AD182=Lists!$G$2,'Exp Database'!AD182=Lists!$G$3,'Exp Database'!AD182=0),0,IF($F182=Lists!$G$2,('Exp Database'!AD182/'Exp with units conversion'!$H182)*'Exp with units conversion'!$G182,'Exp Database'!AD182*'Exp with units conversion'!$G182))</f>
        <v>0</v>
      </c>
      <c r="AG182">
        <f t="shared" si="11"/>
        <v>1</v>
      </c>
      <c r="AH182" s="288">
        <f t="shared" si="12"/>
        <v>1</v>
      </c>
      <c r="AI182" s="288">
        <f t="shared" si="13"/>
        <v>1</v>
      </c>
      <c r="AJ182" s="288">
        <f t="shared" si="14"/>
        <v>1</v>
      </c>
    </row>
    <row r="183" spans="2:36" ht="75.75" thickBot="1">
      <c r="B183" t="str">
        <f t="shared" si="10"/>
        <v>Georgia2015</v>
      </c>
      <c r="C183" s="229" t="str">
        <f>'Exp Database'!C183</f>
        <v>Georgia</v>
      </c>
      <c r="D183" s="229">
        <f>'Exp Database'!D183</f>
        <v>2015</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02" t="str">
        <f>'Exp Database'!K183</f>
        <v>Voluntary medical male circumcision (VMMC) in high prevalence countries</v>
      </c>
      <c r="M183" s="288">
        <f>'Exp Database'!L183</f>
        <v>3.4</v>
      </c>
      <c r="N183" s="288">
        <f>IF(OR('Exp Database'!M183=Lists!$G$2,'Exp Database'!M183=Lists!$G$3,'Exp Database'!M183=0),0,IF($F183=Lists!$G$2,('Exp Database'!M183/'Exp with units conversion'!$H183)*'Exp with units conversion'!$G183,'Exp Database'!M183*'Exp with units conversion'!$G183))</f>
        <v>0</v>
      </c>
      <c r="O183" s="288">
        <f>IF(OR('Exp Database'!N183=Lists!$G$2,'Exp Database'!N183=Lists!$G$3,'Exp Database'!N183=0),0,IF($F183=Lists!$G$2,('Exp Database'!N183/'Exp with units conversion'!$H183)*'Exp with units conversion'!$G183,'Exp Database'!N183*'Exp with units conversion'!$G183))</f>
        <v>0</v>
      </c>
      <c r="P183" s="288">
        <f>IF(OR('Exp Database'!O183=Lists!$G$2,'Exp Database'!O183=Lists!$G$3,'Exp Database'!O183=0),0,IF($F183=Lists!$G$2,('Exp Database'!O183/'Exp with units conversion'!$H183)*'Exp with units conversion'!$G183,'Exp Database'!O183*'Exp with units conversion'!$G183))</f>
        <v>0</v>
      </c>
      <c r="Q183" s="288">
        <f>IF(OR('Exp Database'!P183=Lists!$G$2,'Exp Database'!P183=Lists!$G$3,'Exp Database'!P183=0),0,IF($F183=Lists!$G$2,('Exp Database'!P183/'Exp with units conversion'!$H183)*'Exp with units conversion'!$G183,'Exp Database'!P183*'Exp with units conversion'!$G183))</f>
        <v>0</v>
      </c>
      <c r="R183" s="288">
        <f>IF(OR('Exp Database'!Q183=Lists!$G$2,'Exp Database'!Q183=Lists!$G$3,'Exp Database'!Q183=0),0,IF($F183=Lists!$G$2,('Exp Database'!Q183/'Exp with units conversion'!$H183)*'Exp with units conversion'!$G183,'Exp Database'!Q183*'Exp with units conversion'!$G183))</f>
        <v>0</v>
      </c>
      <c r="S183" s="288">
        <f>IF(OR('Exp Database'!R183=Lists!$G$2,'Exp Database'!R183=Lists!$G$3,'Exp Database'!R183=0),0,IF($F183=Lists!$G$2,('Exp Database'!R183/'Exp with units conversion'!$H183)*'Exp with units conversion'!$G183,'Exp Database'!R183*'Exp with units conversion'!$G183))</f>
        <v>0</v>
      </c>
      <c r="T183" s="288">
        <f>IF(OR('Exp Database'!S183=Lists!$G$2,'Exp Database'!S183=Lists!$G$3,'Exp Database'!S183=0),0,IF($F183=Lists!$G$2,('Exp Database'!S183/'Exp with units conversion'!$H183)*'Exp with units conversion'!$G183,'Exp Database'!S183*'Exp with units conversion'!$G183))</f>
        <v>0</v>
      </c>
      <c r="U183" s="288">
        <f>IF(OR('Exp Database'!T183=Lists!$G$2,'Exp Database'!T183=Lists!$G$3,'Exp Database'!T183=0),0,IF($F183=Lists!$G$2,('Exp Database'!T183/'Exp with units conversion'!$H183)*'Exp with units conversion'!$G183,'Exp Database'!T183*'Exp with units conversion'!$G183))</f>
        <v>0</v>
      </c>
      <c r="V183" s="288">
        <f>IF(OR('Exp Database'!U183=Lists!$G$2,'Exp Database'!U183=Lists!$G$3,'Exp Database'!U183=0),0,IF($F183=Lists!$G$2,('Exp Database'!U183/'Exp with units conversion'!$H183)*'Exp with units conversion'!$G183,'Exp Database'!U183*'Exp with units conversion'!$G183))</f>
        <v>0</v>
      </c>
      <c r="W183" s="288">
        <f>IF(OR('Exp Database'!V183=Lists!$G$2,'Exp Database'!V183=Lists!$G$3,'Exp Database'!V183=0),0,IF($F183=Lists!$G$2,('Exp Database'!V183/'Exp with units conversion'!$H183)*'Exp with units conversion'!$G183,'Exp Database'!V183*'Exp with units conversion'!$G183))</f>
        <v>0</v>
      </c>
      <c r="X183" s="288">
        <f>IF(OR('Exp Database'!W183=Lists!$G$2,'Exp Database'!W183=Lists!$G$3,'Exp Database'!W183=0),0,IF($F183=Lists!$G$2,('Exp Database'!W183/'Exp with units conversion'!$H183)*'Exp with units conversion'!$G183,'Exp Database'!W183*'Exp with units conversion'!$G183))</f>
        <v>0</v>
      </c>
      <c r="Y183" s="288">
        <f>IF(OR('Exp Database'!X183=Lists!$G$2,'Exp Database'!X183=Lists!$G$3,'Exp Database'!X183=0),0,IF($F183=Lists!$G$2,('Exp Database'!X183/'Exp with units conversion'!$H183)*'Exp with units conversion'!$G183,'Exp Database'!X183*'Exp with units conversion'!$G183))</f>
        <v>0</v>
      </c>
      <c r="Z183" s="288">
        <f>IF(OR('Exp Database'!Y183=Lists!$G$2,'Exp Database'!Y183=Lists!$G$3,'Exp Database'!Y183=0),0,IF($F183=Lists!$G$2,('Exp Database'!Y183/'Exp with units conversion'!$H183)*'Exp with units conversion'!$G183,'Exp Database'!Y183*'Exp with units conversion'!$G183))</f>
        <v>0</v>
      </c>
      <c r="AA183" s="288">
        <f>IF(OR('Exp Database'!Z183=Lists!$G$2,'Exp Database'!Z183=Lists!$G$3,'Exp Database'!Z183=0),0,IF($F183=Lists!$G$2,('Exp Database'!Z183/'Exp with units conversion'!$H183)*'Exp with units conversion'!$G183,'Exp Database'!Z183*'Exp with units conversion'!$G183))</f>
        <v>0</v>
      </c>
      <c r="AB183" s="288">
        <f>IF(OR('Exp Database'!AA183=Lists!$G$2,'Exp Database'!AA183=Lists!$G$3,'Exp Database'!AA183=0),0,IF($F183=Lists!$G$2,('Exp Database'!AA183/'Exp with units conversion'!$H183)*'Exp with units conversion'!$G183,'Exp Database'!AA183*'Exp with units conversion'!$G183))</f>
        <v>0</v>
      </c>
      <c r="AC183" s="288">
        <f>IF(OR('Exp Database'!AB183=Lists!$G$2,'Exp Database'!AB183=Lists!$G$3,'Exp Database'!AB183=0),0,IF($F183=Lists!$G$2,('Exp Database'!AB183/'Exp with units conversion'!$H183)*'Exp with units conversion'!$G183,'Exp Database'!AB183*'Exp with units conversion'!$G183))</f>
        <v>0</v>
      </c>
      <c r="AD183" s="288">
        <f>IF(OR('Exp Database'!AC183=Lists!$G$2,'Exp Database'!AC183=Lists!$G$3,'Exp Database'!AC183=0),0,IF($F183=Lists!$G$2,('Exp Database'!AC183/'Exp with units conversion'!$H183)*'Exp with units conversion'!$G183,'Exp Database'!AC183*'Exp with units conversion'!$G183))</f>
        <v>0</v>
      </c>
      <c r="AE183" s="288">
        <f>IF(OR('Exp Database'!AD183=Lists!$G$2,'Exp Database'!AD183=Lists!$G$3,'Exp Database'!AD183=0),0,IF($F183=Lists!$G$2,('Exp Database'!AD183/'Exp with units conversion'!$H183)*'Exp with units conversion'!$G183,'Exp Database'!AD183*'Exp with units conversion'!$G183))</f>
        <v>0</v>
      </c>
      <c r="AG183">
        <f t="shared" si="11"/>
        <v>1</v>
      </c>
      <c r="AH183" s="288">
        <f t="shared" si="12"/>
        <v>1</v>
      </c>
      <c r="AI183" s="288">
        <f t="shared" si="13"/>
        <v>1</v>
      </c>
      <c r="AJ183" s="288">
        <f t="shared" si="14"/>
        <v>1</v>
      </c>
    </row>
    <row r="184" spans="2:36" ht="120.75" thickBot="1">
      <c r="B184" t="str">
        <f t="shared" si="10"/>
        <v>Georgia2015</v>
      </c>
      <c r="C184" s="229" t="str">
        <f>'Exp Database'!C184</f>
        <v>Georgia</v>
      </c>
      <c r="D184" s="229">
        <f>'Exp Database'!D184</f>
        <v>2015</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02" t="str">
        <f>'Exp Database'!K184</f>
        <v>Prevention, promotion of testing and linkage to care programmes for gay men and other men who have sex with men (MSM),</v>
      </c>
      <c r="M184" s="288">
        <f>'Exp Database'!L184</f>
        <v>3.5</v>
      </c>
      <c r="N184" s="288">
        <f>IF(OR('Exp Database'!M184=Lists!$G$2,'Exp Database'!M184=Lists!$G$3,'Exp Database'!M184=0),0,IF($F184=Lists!$G$2,('Exp Database'!M184/'Exp with units conversion'!$H184)*'Exp with units conversion'!$G184,'Exp Database'!M184*'Exp with units conversion'!$G184))</f>
        <v>0</v>
      </c>
      <c r="O184" s="288">
        <f>IF(OR('Exp Database'!N184=Lists!$G$2,'Exp Database'!N184=Lists!$G$3,'Exp Database'!N184=0),0,IF($F184=Lists!$G$2,('Exp Database'!N184/'Exp with units conversion'!$H184)*'Exp with units conversion'!$G184,'Exp Database'!N184*'Exp with units conversion'!$G184))</f>
        <v>0</v>
      </c>
      <c r="P184" s="288">
        <f>IF(OR('Exp Database'!O184=Lists!$G$2,'Exp Database'!O184=Lists!$G$3,'Exp Database'!O184=0),0,IF($F184=Lists!$G$2,('Exp Database'!O184/'Exp with units conversion'!$H184)*'Exp with units conversion'!$G184,'Exp Database'!O184*'Exp with units conversion'!$G184))</f>
        <v>0</v>
      </c>
      <c r="Q184" s="288">
        <f>IF(OR('Exp Database'!P184=Lists!$G$2,'Exp Database'!P184=Lists!$G$3,'Exp Database'!P184=0),0,IF($F184=Lists!$G$2,('Exp Database'!P184/'Exp with units conversion'!$H184)*'Exp with units conversion'!$G184,'Exp Database'!P184*'Exp with units conversion'!$G184))</f>
        <v>0</v>
      </c>
      <c r="R184" s="288">
        <f>IF(OR('Exp Database'!Q184=Lists!$G$2,'Exp Database'!Q184=Lists!$G$3,'Exp Database'!Q184=0),0,IF($F184=Lists!$G$2,('Exp Database'!Q184/'Exp with units conversion'!$H184)*'Exp with units conversion'!$G184,'Exp Database'!Q184*'Exp with units conversion'!$G184))</f>
        <v>0</v>
      </c>
      <c r="S184" s="288">
        <f>IF(OR('Exp Database'!R184=Lists!$G$2,'Exp Database'!R184=Lists!$G$3,'Exp Database'!R184=0),0,IF($F184=Lists!$G$2,('Exp Database'!R184/'Exp with units conversion'!$H184)*'Exp with units conversion'!$G184,'Exp Database'!R184*'Exp with units conversion'!$G184))</f>
        <v>0</v>
      </c>
      <c r="T184" s="288">
        <f>IF(OR('Exp Database'!S184=Lists!$G$2,'Exp Database'!S184=Lists!$G$3,'Exp Database'!S184=0),0,IF($F184=Lists!$G$2,('Exp Database'!S184/'Exp with units conversion'!$H184)*'Exp with units conversion'!$G184,'Exp Database'!S184*'Exp with units conversion'!$G184))</f>
        <v>0</v>
      </c>
      <c r="U184" s="288">
        <f>IF(OR('Exp Database'!T184=Lists!$G$2,'Exp Database'!T184=Lists!$G$3,'Exp Database'!T184=0),0,IF($F184=Lists!$G$2,('Exp Database'!T184/'Exp with units conversion'!$H184)*'Exp with units conversion'!$G184,'Exp Database'!T184*'Exp with units conversion'!$G184))</f>
        <v>0</v>
      </c>
      <c r="V184" s="288">
        <f>IF(OR('Exp Database'!U184=Lists!$G$2,'Exp Database'!U184=Lists!$G$3,'Exp Database'!U184=0),0,IF($F184=Lists!$G$2,('Exp Database'!U184/'Exp with units conversion'!$H184)*'Exp with units conversion'!$G184,'Exp Database'!U184*'Exp with units conversion'!$G184))</f>
        <v>0</v>
      </c>
      <c r="W184" s="288">
        <f>IF(OR('Exp Database'!V184=Lists!$G$2,'Exp Database'!V184=Lists!$G$3,'Exp Database'!V184=0),0,IF($F184=Lists!$G$2,('Exp Database'!V184/'Exp with units conversion'!$H184)*'Exp with units conversion'!$G184,'Exp Database'!V184*'Exp with units conversion'!$G184))</f>
        <v>0</v>
      </c>
      <c r="X184" s="288">
        <f>IF(OR('Exp Database'!W184=Lists!$G$2,'Exp Database'!W184=Lists!$G$3,'Exp Database'!W184=0),0,IF($F184=Lists!$G$2,('Exp Database'!W184/'Exp with units conversion'!$H184)*'Exp with units conversion'!$G184,'Exp Database'!W184*'Exp with units conversion'!$G184))</f>
        <v>0</v>
      </c>
      <c r="Y184" s="288">
        <f>IF(OR('Exp Database'!X184=Lists!$G$2,'Exp Database'!X184=Lists!$G$3,'Exp Database'!X184=0),0,IF($F184=Lists!$G$2,('Exp Database'!X184/'Exp with units conversion'!$H184)*'Exp with units conversion'!$G184,'Exp Database'!X184*'Exp with units conversion'!$G184))</f>
        <v>0</v>
      </c>
      <c r="Z184" s="288">
        <f>IF(OR('Exp Database'!Y184=Lists!$G$2,'Exp Database'!Y184=Lists!$G$3,'Exp Database'!Y184=0),0,IF($F184=Lists!$G$2,('Exp Database'!Y184/'Exp with units conversion'!$H184)*'Exp with units conversion'!$G184,'Exp Database'!Y184*'Exp with units conversion'!$G184))</f>
        <v>0</v>
      </c>
      <c r="AA184" s="288">
        <f>IF(OR('Exp Database'!Z184=Lists!$G$2,'Exp Database'!Z184=Lists!$G$3,'Exp Database'!Z184=0),0,IF($F184=Lists!$G$2,('Exp Database'!Z184/'Exp with units conversion'!$H184)*'Exp with units conversion'!$G184,'Exp Database'!Z184*'Exp with units conversion'!$G184))</f>
        <v>0</v>
      </c>
      <c r="AB184" s="288">
        <f>IF(OR('Exp Database'!AA184=Lists!$G$2,'Exp Database'!AA184=Lists!$G$3,'Exp Database'!AA184=0),0,IF($F184=Lists!$G$2,('Exp Database'!AA184/'Exp with units conversion'!$H184)*'Exp with units conversion'!$G184,'Exp Database'!AA184*'Exp with units conversion'!$G184))</f>
        <v>0</v>
      </c>
      <c r="AC184" s="288">
        <f>IF(OR('Exp Database'!AB184=Lists!$G$2,'Exp Database'!AB184=Lists!$G$3,'Exp Database'!AB184=0),0,IF($F184=Lists!$G$2,('Exp Database'!AB184/'Exp with units conversion'!$H184)*'Exp with units conversion'!$G184,'Exp Database'!AB184*'Exp with units conversion'!$G184))</f>
        <v>0</v>
      </c>
      <c r="AD184" s="288">
        <f>IF(OR('Exp Database'!AC184=Lists!$G$2,'Exp Database'!AC184=Lists!$G$3,'Exp Database'!AC184=0),0,IF($F184=Lists!$G$2,('Exp Database'!AC184/'Exp with units conversion'!$H184)*'Exp with units conversion'!$G184,'Exp Database'!AC184*'Exp with units conversion'!$G184))</f>
        <v>0</v>
      </c>
      <c r="AE184" s="288">
        <f>IF(OR('Exp Database'!AD184=Lists!$G$2,'Exp Database'!AD184=Lists!$G$3,'Exp Database'!AD184=0),0,IF($F184=Lists!$G$2,('Exp Database'!AD184/'Exp with units conversion'!$H184)*'Exp with units conversion'!$G184,'Exp Database'!AD184*'Exp with units conversion'!$G184))</f>
        <v>0</v>
      </c>
      <c r="AG184">
        <f t="shared" si="11"/>
        <v>1</v>
      </c>
      <c r="AH184" s="288">
        <f t="shared" si="12"/>
        <v>1</v>
      </c>
      <c r="AI184" s="288">
        <f t="shared" si="13"/>
        <v>1</v>
      </c>
      <c r="AJ184" s="288">
        <f t="shared" si="14"/>
        <v>1</v>
      </c>
    </row>
    <row r="185" spans="2:36" ht="30.75" thickBot="1">
      <c r="B185" t="str">
        <f t="shared" si="10"/>
        <v>Georgia2015</v>
      </c>
      <c r="C185" s="229" t="str">
        <f>'Exp Database'!C185</f>
        <v>Georgia</v>
      </c>
      <c r="D185" s="229">
        <f>'Exp Database'!D185</f>
        <v>2015</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02" t="str">
        <f>'Exp Database'!K185</f>
        <v>HIV tests (commodities)</v>
      </c>
      <c r="M185" s="288" t="str">
        <f>'Exp Database'!L185</f>
        <v>3.5.1</v>
      </c>
      <c r="N185" s="288">
        <f>IF(OR('Exp Database'!M185=Lists!$G$2,'Exp Database'!M185=Lists!$G$3,'Exp Database'!M185=0),0,IF($F185=Lists!$G$2,('Exp Database'!M185/'Exp with units conversion'!$H185)*'Exp with units conversion'!$G185,'Exp Database'!M185*'Exp with units conversion'!$G185))</f>
        <v>0</v>
      </c>
      <c r="O185" s="288">
        <f>IF(OR('Exp Database'!N185=Lists!$G$2,'Exp Database'!N185=Lists!$G$3,'Exp Database'!N185=0),0,IF($F185=Lists!$G$2,('Exp Database'!N185/'Exp with units conversion'!$H185)*'Exp with units conversion'!$G185,'Exp Database'!N185*'Exp with units conversion'!$G185))</f>
        <v>0</v>
      </c>
      <c r="P185" s="288">
        <f>IF(OR('Exp Database'!O185=Lists!$G$2,'Exp Database'!O185=Lists!$G$3,'Exp Database'!O185=0),0,IF($F185=Lists!$G$2,('Exp Database'!O185/'Exp with units conversion'!$H185)*'Exp with units conversion'!$G185,'Exp Database'!O185*'Exp with units conversion'!$G185))</f>
        <v>0</v>
      </c>
      <c r="Q185" s="288">
        <f>IF(OR('Exp Database'!P185=Lists!$G$2,'Exp Database'!P185=Lists!$G$3,'Exp Database'!P185=0),0,IF($F185=Lists!$G$2,('Exp Database'!P185/'Exp with units conversion'!$H185)*'Exp with units conversion'!$G185,'Exp Database'!P185*'Exp with units conversion'!$G185))</f>
        <v>0</v>
      </c>
      <c r="R185" s="288">
        <f>IF(OR('Exp Database'!Q185=Lists!$G$2,'Exp Database'!Q185=Lists!$G$3,'Exp Database'!Q185=0),0,IF($F185=Lists!$G$2,('Exp Database'!Q185/'Exp with units conversion'!$H185)*'Exp with units conversion'!$G185,'Exp Database'!Q185*'Exp with units conversion'!$G185))</f>
        <v>0</v>
      </c>
      <c r="S185" s="288">
        <f>IF(OR('Exp Database'!R185=Lists!$G$2,'Exp Database'!R185=Lists!$G$3,'Exp Database'!R185=0),0,IF($F185=Lists!$G$2,('Exp Database'!R185/'Exp with units conversion'!$H185)*'Exp with units conversion'!$G185,'Exp Database'!R185*'Exp with units conversion'!$G185))</f>
        <v>0</v>
      </c>
      <c r="T185" s="288">
        <f>IF(OR('Exp Database'!S185=Lists!$G$2,'Exp Database'!S185=Lists!$G$3,'Exp Database'!S185=0),0,IF($F185=Lists!$G$2,('Exp Database'!S185/'Exp with units conversion'!$H185)*'Exp with units conversion'!$G185,'Exp Database'!S185*'Exp with units conversion'!$G185))</f>
        <v>0</v>
      </c>
      <c r="U185" s="288">
        <f>IF(OR('Exp Database'!T185=Lists!$G$2,'Exp Database'!T185=Lists!$G$3,'Exp Database'!T185=0),0,IF($F185=Lists!$G$2,('Exp Database'!T185/'Exp with units conversion'!$H185)*'Exp with units conversion'!$G185,'Exp Database'!T185*'Exp with units conversion'!$G185))</f>
        <v>0</v>
      </c>
      <c r="V185" s="288">
        <f>IF(OR('Exp Database'!U185=Lists!$G$2,'Exp Database'!U185=Lists!$G$3,'Exp Database'!U185=0),0,IF($F185=Lists!$G$2,('Exp Database'!U185/'Exp with units conversion'!$H185)*'Exp with units conversion'!$G185,'Exp Database'!U185*'Exp with units conversion'!$G185))</f>
        <v>0</v>
      </c>
      <c r="W185" s="288">
        <f>IF(OR('Exp Database'!V185=Lists!$G$2,'Exp Database'!V185=Lists!$G$3,'Exp Database'!V185=0),0,IF($F185=Lists!$G$2,('Exp Database'!V185/'Exp with units conversion'!$H185)*'Exp with units conversion'!$G185,'Exp Database'!V185*'Exp with units conversion'!$G185))</f>
        <v>0</v>
      </c>
      <c r="X185" s="288">
        <f>IF(OR('Exp Database'!W185=Lists!$G$2,'Exp Database'!W185=Lists!$G$3,'Exp Database'!W185=0),0,IF($F185=Lists!$G$2,('Exp Database'!W185/'Exp with units conversion'!$H185)*'Exp with units conversion'!$G185,'Exp Database'!W185*'Exp with units conversion'!$G185))</f>
        <v>0</v>
      </c>
      <c r="Y185" s="288">
        <f>IF(OR('Exp Database'!X185=Lists!$G$2,'Exp Database'!X185=Lists!$G$3,'Exp Database'!X185=0),0,IF($F185=Lists!$G$2,('Exp Database'!X185/'Exp with units conversion'!$H185)*'Exp with units conversion'!$G185,'Exp Database'!X185*'Exp with units conversion'!$G185))</f>
        <v>0</v>
      </c>
      <c r="Z185" s="288">
        <f>IF(OR('Exp Database'!Y185=Lists!$G$2,'Exp Database'!Y185=Lists!$G$3,'Exp Database'!Y185=0),0,IF($F185=Lists!$G$2,('Exp Database'!Y185/'Exp with units conversion'!$H185)*'Exp with units conversion'!$G185,'Exp Database'!Y185*'Exp with units conversion'!$G185))</f>
        <v>0</v>
      </c>
      <c r="AA185" s="288">
        <f>IF(OR('Exp Database'!Z185=Lists!$G$2,'Exp Database'!Z185=Lists!$G$3,'Exp Database'!Z185=0),0,IF($F185=Lists!$G$2,('Exp Database'!Z185/'Exp with units conversion'!$H185)*'Exp with units conversion'!$G185,'Exp Database'!Z185*'Exp with units conversion'!$G185))</f>
        <v>0</v>
      </c>
      <c r="AB185" s="288">
        <f>IF(OR('Exp Database'!AA185=Lists!$G$2,'Exp Database'!AA185=Lists!$G$3,'Exp Database'!AA185=0),0,IF($F185=Lists!$G$2,('Exp Database'!AA185/'Exp with units conversion'!$H185)*'Exp with units conversion'!$G185,'Exp Database'!AA185*'Exp with units conversion'!$G185))</f>
        <v>0</v>
      </c>
      <c r="AC185" s="288">
        <f>IF(OR('Exp Database'!AB185=Lists!$G$2,'Exp Database'!AB185=Lists!$G$3,'Exp Database'!AB185=0),0,IF($F185=Lists!$G$2,('Exp Database'!AB185/'Exp with units conversion'!$H185)*'Exp with units conversion'!$G185,'Exp Database'!AB185*'Exp with units conversion'!$G185))</f>
        <v>0</v>
      </c>
      <c r="AD185" s="288">
        <f>IF(OR('Exp Database'!AC185=Lists!$G$2,'Exp Database'!AC185=Lists!$G$3,'Exp Database'!AC185=0),0,IF($F185=Lists!$G$2,('Exp Database'!AC185/'Exp with units conversion'!$H185)*'Exp with units conversion'!$G185,'Exp Database'!AC185*'Exp with units conversion'!$G185))</f>
        <v>0</v>
      </c>
      <c r="AE185" s="288">
        <f>IF(OR('Exp Database'!AD185=Lists!$G$2,'Exp Database'!AD185=Lists!$G$3,'Exp Database'!AD185=0),0,IF($F185=Lists!$G$2,('Exp Database'!AD185/'Exp with units conversion'!$H185)*'Exp with units conversion'!$G185,'Exp Database'!AD185*'Exp with units conversion'!$G185))</f>
        <v>0</v>
      </c>
      <c r="AG185">
        <f t="shared" si="11"/>
        <v>1</v>
      </c>
      <c r="AH185" s="288">
        <f t="shared" si="12"/>
        <v>1</v>
      </c>
      <c r="AI185" s="288">
        <f t="shared" si="13"/>
        <v>1</v>
      </c>
      <c r="AJ185" s="288">
        <f t="shared" si="14"/>
        <v>1</v>
      </c>
    </row>
    <row r="186" spans="2:36" ht="45.75" thickBot="1">
      <c r="B186" t="str">
        <f t="shared" si="10"/>
        <v>Georgia2015</v>
      </c>
      <c r="C186" s="229" t="str">
        <f>'Exp Database'!C186</f>
        <v>Georgia</v>
      </c>
      <c r="D186" s="229">
        <f>'Exp Database'!D186</f>
        <v>2015</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02" t="str">
        <f>'Exp Database'!K186</f>
        <v>Condoms, lubricants, and other commodities</v>
      </c>
      <c r="M186" s="288" t="str">
        <f>'Exp Database'!L186</f>
        <v>3.5.2</v>
      </c>
      <c r="N186" s="288">
        <f>IF(OR('Exp Database'!M186=Lists!$G$2,'Exp Database'!M186=Lists!$G$3,'Exp Database'!M186=0),0,IF($F186=Lists!$G$2,('Exp Database'!M186/'Exp with units conversion'!$H186)*'Exp with units conversion'!$G186,'Exp Database'!M186*'Exp with units conversion'!$G186))</f>
        <v>0</v>
      </c>
      <c r="O186" s="288">
        <f>IF(OR('Exp Database'!N186=Lists!$G$2,'Exp Database'!N186=Lists!$G$3,'Exp Database'!N186=0),0,IF($F186=Lists!$G$2,('Exp Database'!N186/'Exp with units conversion'!$H186)*'Exp with units conversion'!$G186,'Exp Database'!N186*'Exp with units conversion'!$G186))</f>
        <v>0</v>
      </c>
      <c r="P186" s="288">
        <f>IF(OR('Exp Database'!O186=Lists!$G$2,'Exp Database'!O186=Lists!$G$3,'Exp Database'!O186=0),0,IF($F186=Lists!$G$2,('Exp Database'!O186/'Exp with units conversion'!$H186)*'Exp with units conversion'!$G186,'Exp Database'!O186*'Exp with units conversion'!$G186))</f>
        <v>0</v>
      </c>
      <c r="Q186" s="288">
        <f>IF(OR('Exp Database'!P186=Lists!$G$2,'Exp Database'!P186=Lists!$G$3,'Exp Database'!P186=0),0,IF($F186=Lists!$G$2,('Exp Database'!P186/'Exp with units conversion'!$H186)*'Exp with units conversion'!$G186,'Exp Database'!P186*'Exp with units conversion'!$G186))</f>
        <v>0</v>
      </c>
      <c r="R186" s="288">
        <f>IF(OR('Exp Database'!Q186=Lists!$G$2,'Exp Database'!Q186=Lists!$G$3,'Exp Database'!Q186=0),0,IF($F186=Lists!$G$2,('Exp Database'!Q186/'Exp with units conversion'!$H186)*'Exp with units conversion'!$G186,'Exp Database'!Q186*'Exp with units conversion'!$G186))</f>
        <v>0</v>
      </c>
      <c r="S186" s="288">
        <f>IF(OR('Exp Database'!R186=Lists!$G$2,'Exp Database'!R186=Lists!$G$3,'Exp Database'!R186=0),0,IF($F186=Lists!$G$2,('Exp Database'!R186/'Exp with units conversion'!$H186)*'Exp with units conversion'!$G186,'Exp Database'!R186*'Exp with units conversion'!$G186))</f>
        <v>0</v>
      </c>
      <c r="T186" s="288">
        <f>IF(OR('Exp Database'!S186=Lists!$G$2,'Exp Database'!S186=Lists!$G$3,'Exp Database'!S186=0),0,IF($F186=Lists!$G$2,('Exp Database'!S186/'Exp with units conversion'!$H186)*'Exp with units conversion'!$G186,'Exp Database'!S186*'Exp with units conversion'!$G186))</f>
        <v>0</v>
      </c>
      <c r="U186" s="288">
        <f>IF(OR('Exp Database'!T186=Lists!$G$2,'Exp Database'!T186=Lists!$G$3,'Exp Database'!T186=0),0,IF($F186=Lists!$G$2,('Exp Database'!T186/'Exp with units conversion'!$H186)*'Exp with units conversion'!$G186,'Exp Database'!T186*'Exp with units conversion'!$G186))</f>
        <v>0</v>
      </c>
      <c r="V186" s="288">
        <f>IF(OR('Exp Database'!U186=Lists!$G$2,'Exp Database'!U186=Lists!$G$3,'Exp Database'!U186=0),0,IF($F186=Lists!$G$2,('Exp Database'!U186/'Exp with units conversion'!$H186)*'Exp with units conversion'!$G186,'Exp Database'!U186*'Exp with units conversion'!$G186))</f>
        <v>0</v>
      </c>
      <c r="W186" s="288">
        <f>IF(OR('Exp Database'!V186=Lists!$G$2,'Exp Database'!V186=Lists!$G$3,'Exp Database'!V186=0),0,IF($F186=Lists!$G$2,('Exp Database'!V186/'Exp with units conversion'!$H186)*'Exp with units conversion'!$G186,'Exp Database'!V186*'Exp with units conversion'!$G186))</f>
        <v>0</v>
      </c>
      <c r="X186" s="288">
        <f>IF(OR('Exp Database'!W186=Lists!$G$2,'Exp Database'!W186=Lists!$G$3,'Exp Database'!W186=0),0,IF($F186=Lists!$G$2,('Exp Database'!W186/'Exp with units conversion'!$H186)*'Exp with units conversion'!$G186,'Exp Database'!W186*'Exp with units conversion'!$G186))</f>
        <v>0</v>
      </c>
      <c r="Y186" s="288">
        <f>IF(OR('Exp Database'!X186=Lists!$G$2,'Exp Database'!X186=Lists!$G$3,'Exp Database'!X186=0),0,IF($F186=Lists!$G$2,('Exp Database'!X186/'Exp with units conversion'!$H186)*'Exp with units conversion'!$G186,'Exp Database'!X186*'Exp with units conversion'!$G186))</f>
        <v>0</v>
      </c>
      <c r="Z186" s="288">
        <f>IF(OR('Exp Database'!Y186=Lists!$G$2,'Exp Database'!Y186=Lists!$G$3,'Exp Database'!Y186=0),0,IF($F186=Lists!$G$2,('Exp Database'!Y186/'Exp with units conversion'!$H186)*'Exp with units conversion'!$G186,'Exp Database'!Y186*'Exp with units conversion'!$G186))</f>
        <v>0</v>
      </c>
      <c r="AA186" s="288">
        <f>IF(OR('Exp Database'!Z186=Lists!$G$2,'Exp Database'!Z186=Lists!$G$3,'Exp Database'!Z186=0),0,IF($F186=Lists!$G$2,('Exp Database'!Z186/'Exp with units conversion'!$H186)*'Exp with units conversion'!$G186,'Exp Database'!Z186*'Exp with units conversion'!$G186))</f>
        <v>0</v>
      </c>
      <c r="AB186" s="288">
        <f>IF(OR('Exp Database'!AA186=Lists!$G$2,'Exp Database'!AA186=Lists!$G$3,'Exp Database'!AA186=0),0,IF($F186=Lists!$G$2,('Exp Database'!AA186/'Exp with units conversion'!$H186)*'Exp with units conversion'!$G186,'Exp Database'!AA186*'Exp with units conversion'!$G186))</f>
        <v>0</v>
      </c>
      <c r="AC186" s="288">
        <f>IF(OR('Exp Database'!AB186=Lists!$G$2,'Exp Database'!AB186=Lists!$G$3,'Exp Database'!AB186=0),0,IF($F186=Lists!$G$2,('Exp Database'!AB186/'Exp with units conversion'!$H186)*'Exp with units conversion'!$G186,'Exp Database'!AB186*'Exp with units conversion'!$G186))</f>
        <v>0</v>
      </c>
      <c r="AD186" s="288">
        <f>IF(OR('Exp Database'!AC186=Lists!$G$2,'Exp Database'!AC186=Lists!$G$3,'Exp Database'!AC186=0),0,IF($F186=Lists!$G$2,('Exp Database'!AC186/'Exp with units conversion'!$H186)*'Exp with units conversion'!$G186,'Exp Database'!AC186*'Exp with units conversion'!$G186))</f>
        <v>0</v>
      </c>
      <c r="AE186" s="288">
        <f>IF(OR('Exp Database'!AD186=Lists!$G$2,'Exp Database'!AD186=Lists!$G$3,'Exp Database'!AD186=0),0,IF($F186=Lists!$G$2,('Exp Database'!AD186/'Exp with units conversion'!$H186)*'Exp with units conversion'!$G186,'Exp Database'!AD186*'Exp with units conversion'!$G186))</f>
        <v>0</v>
      </c>
      <c r="AG186">
        <f t="shared" si="11"/>
        <v>1</v>
      </c>
      <c r="AH186" s="288">
        <f t="shared" si="12"/>
        <v>1</v>
      </c>
      <c r="AI186" s="288">
        <f t="shared" si="13"/>
        <v>1</v>
      </c>
      <c r="AJ186" s="288">
        <f t="shared" si="14"/>
        <v>1</v>
      </c>
    </row>
    <row r="187" spans="2:36" ht="30.75" thickBot="1">
      <c r="B187" t="str">
        <f t="shared" si="10"/>
        <v>Georgia2015</v>
      </c>
      <c r="C187" s="229" t="str">
        <f>'Exp Database'!C187</f>
        <v>Georgia</v>
      </c>
      <c r="D187" s="229">
        <f>'Exp Database'!D187</f>
        <v>2015</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02" t="str">
        <f>'Exp Database'!K187</f>
        <v>Other direct and indirect costs</v>
      </c>
      <c r="M187" s="288" t="str">
        <f>'Exp Database'!L187</f>
        <v>3.5.3</v>
      </c>
      <c r="N187" s="288">
        <f>IF(OR('Exp Database'!M187=Lists!$G$2,'Exp Database'!M187=Lists!$G$3,'Exp Database'!M187=0),0,IF($F187=Lists!$G$2,('Exp Database'!M187/'Exp with units conversion'!$H187)*'Exp with units conversion'!$G187,'Exp Database'!M187*'Exp with units conversion'!$G187))</f>
        <v>0</v>
      </c>
      <c r="O187" s="288">
        <f>IF(OR('Exp Database'!N187=Lists!$G$2,'Exp Database'!N187=Lists!$G$3,'Exp Database'!N187=0),0,IF($F187=Lists!$G$2,('Exp Database'!N187/'Exp with units conversion'!$H187)*'Exp with units conversion'!$G187,'Exp Database'!N187*'Exp with units conversion'!$G187))</f>
        <v>0</v>
      </c>
      <c r="P187" s="288">
        <f>IF(OR('Exp Database'!O187=Lists!$G$2,'Exp Database'!O187=Lists!$G$3,'Exp Database'!O187=0),0,IF($F187=Lists!$G$2,('Exp Database'!O187/'Exp with units conversion'!$H187)*'Exp with units conversion'!$G187,'Exp Database'!O187*'Exp with units conversion'!$G187))</f>
        <v>0</v>
      </c>
      <c r="Q187" s="288">
        <f>IF(OR('Exp Database'!P187=Lists!$G$2,'Exp Database'!P187=Lists!$G$3,'Exp Database'!P187=0),0,IF($F187=Lists!$G$2,('Exp Database'!P187/'Exp with units conversion'!$H187)*'Exp with units conversion'!$G187,'Exp Database'!P187*'Exp with units conversion'!$G187))</f>
        <v>0</v>
      </c>
      <c r="R187" s="288">
        <f>IF(OR('Exp Database'!Q187=Lists!$G$2,'Exp Database'!Q187=Lists!$G$3,'Exp Database'!Q187=0),0,IF($F187=Lists!$G$2,('Exp Database'!Q187/'Exp with units conversion'!$H187)*'Exp with units conversion'!$G187,'Exp Database'!Q187*'Exp with units conversion'!$G187))</f>
        <v>0</v>
      </c>
      <c r="S187" s="288">
        <f>IF(OR('Exp Database'!R187=Lists!$G$2,'Exp Database'!R187=Lists!$G$3,'Exp Database'!R187=0),0,IF($F187=Lists!$G$2,('Exp Database'!R187/'Exp with units conversion'!$H187)*'Exp with units conversion'!$G187,'Exp Database'!R187*'Exp with units conversion'!$G187))</f>
        <v>0</v>
      </c>
      <c r="T187" s="288">
        <f>IF(OR('Exp Database'!S187=Lists!$G$2,'Exp Database'!S187=Lists!$G$3,'Exp Database'!S187=0),0,IF($F187=Lists!$G$2,('Exp Database'!S187/'Exp with units conversion'!$H187)*'Exp with units conversion'!$G187,'Exp Database'!S187*'Exp with units conversion'!$G187))</f>
        <v>0</v>
      </c>
      <c r="U187" s="288">
        <f>IF(OR('Exp Database'!T187=Lists!$G$2,'Exp Database'!T187=Lists!$G$3,'Exp Database'!T187=0),0,IF($F187=Lists!$G$2,('Exp Database'!T187/'Exp with units conversion'!$H187)*'Exp with units conversion'!$G187,'Exp Database'!T187*'Exp with units conversion'!$G187))</f>
        <v>0</v>
      </c>
      <c r="V187" s="288">
        <f>IF(OR('Exp Database'!U187=Lists!$G$2,'Exp Database'!U187=Lists!$G$3,'Exp Database'!U187=0),0,IF($F187=Lists!$G$2,('Exp Database'!U187/'Exp with units conversion'!$H187)*'Exp with units conversion'!$G187,'Exp Database'!U187*'Exp with units conversion'!$G187))</f>
        <v>0</v>
      </c>
      <c r="W187" s="288">
        <f>IF(OR('Exp Database'!V187=Lists!$G$2,'Exp Database'!V187=Lists!$G$3,'Exp Database'!V187=0),0,IF($F187=Lists!$G$2,('Exp Database'!V187/'Exp with units conversion'!$H187)*'Exp with units conversion'!$G187,'Exp Database'!V187*'Exp with units conversion'!$G187))</f>
        <v>0</v>
      </c>
      <c r="X187" s="288">
        <f>IF(OR('Exp Database'!W187=Lists!$G$2,'Exp Database'!W187=Lists!$G$3,'Exp Database'!W187=0),0,IF($F187=Lists!$G$2,('Exp Database'!W187/'Exp with units conversion'!$H187)*'Exp with units conversion'!$G187,'Exp Database'!W187*'Exp with units conversion'!$G187))</f>
        <v>0</v>
      </c>
      <c r="Y187" s="288">
        <f>IF(OR('Exp Database'!X187=Lists!$G$2,'Exp Database'!X187=Lists!$G$3,'Exp Database'!X187=0),0,IF($F187=Lists!$G$2,('Exp Database'!X187/'Exp with units conversion'!$H187)*'Exp with units conversion'!$G187,'Exp Database'!X187*'Exp with units conversion'!$G187))</f>
        <v>0</v>
      </c>
      <c r="Z187" s="288">
        <f>IF(OR('Exp Database'!Y187=Lists!$G$2,'Exp Database'!Y187=Lists!$G$3,'Exp Database'!Y187=0),0,IF($F187=Lists!$G$2,('Exp Database'!Y187/'Exp with units conversion'!$H187)*'Exp with units conversion'!$G187,'Exp Database'!Y187*'Exp with units conversion'!$G187))</f>
        <v>0</v>
      </c>
      <c r="AA187" s="288">
        <f>IF(OR('Exp Database'!Z187=Lists!$G$2,'Exp Database'!Z187=Lists!$G$3,'Exp Database'!Z187=0),0,IF($F187=Lists!$G$2,('Exp Database'!Z187/'Exp with units conversion'!$H187)*'Exp with units conversion'!$G187,'Exp Database'!Z187*'Exp with units conversion'!$G187))</f>
        <v>0</v>
      </c>
      <c r="AB187" s="288">
        <f>IF(OR('Exp Database'!AA187=Lists!$G$2,'Exp Database'!AA187=Lists!$G$3,'Exp Database'!AA187=0),0,IF($F187=Lists!$G$2,('Exp Database'!AA187/'Exp with units conversion'!$H187)*'Exp with units conversion'!$G187,'Exp Database'!AA187*'Exp with units conversion'!$G187))</f>
        <v>0</v>
      </c>
      <c r="AC187" s="288">
        <f>IF(OR('Exp Database'!AB187=Lists!$G$2,'Exp Database'!AB187=Lists!$G$3,'Exp Database'!AB187=0),0,IF($F187=Lists!$G$2,('Exp Database'!AB187/'Exp with units conversion'!$H187)*'Exp with units conversion'!$G187,'Exp Database'!AB187*'Exp with units conversion'!$G187))</f>
        <v>0</v>
      </c>
      <c r="AD187" s="288">
        <f>IF(OR('Exp Database'!AC187=Lists!$G$2,'Exp Database'!AC187=Lists!$G$3,'Exp Database'!AC187=0),0,IF($F187=Lists!$G$2,('Exp Database'!AC187/'Exp with units conversion'!$H187)*'Exp with units conversion'!$G187,'Exp Database'!AC187*'Exp with units conversion'!$G187))</f>
        <v>0</v>
      </c>
      <c r="AE187" s="288">
        <f>IF(OR('Exp Database'!AD187=Lists!$G$2,'Exp Database'!AD187=Lists!$G$3,'Exp Database'!AD187=0),0,IF($F187=Lists!$G$2,('Exp Database'!AD187/'Exp with units conversion'!$H187)*'Exp with units conversion'!$G187,'Exp Database'!AD187*'Exp with units conversion'!$G187))</f>
        <v>0</v>
      </c>
      <c r="AG187">
        <f t="shared" si="11"/>
        <v>1</v>
      </c>
      <c r="AH187" s="288">
        <f t="shared" si="12"/>
        <v>1</v>
      </c>
      <c r="AI187" s="288">
        <f t="shared" si="13"/>
        <v>1</v>
      </c>
      <c r="AJ187" s="288">
        <f t="shared" si="14"/>
        <v>1</v>
      </c>
    </row>
    <row r="188" spans="2:36" ht="30.75" thickBot="1">
      <c r="B188" t="str">
        <f t="shared" si="10"/>
        <v>Georgia2015</v>
      </c>
      <c r="C188" s="229" t="str">
        <f>'Exp Database'!C188</f>
        <v>Georgia</v>
      </c>
      <c r="D188" s="229">
        <f>'Exp Database'!D188</f>
        <v>2015</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02" t="str">
        <f>'Exp Database'!K188</f>
        <v>Not disaggregated by type of cost</v>
      </c>
      <c r="M188" s="288" t="str">
        <f>'Exp Database'!L188</f>
        <v>3.5.4</v>
      </c>
      <c r="N188" s="288">
        <f>IF(OR('Exp Database'!M188=Lists!$G$2,'Exp Database'!M188=Lists!$G$3,'Exp Database'!M188=0),0,IF($F188=Lists!$G$2,('Exp Database'!M188/'Exp with units conversion'!$H188)*'Exp with units conversion'!$G188,'Exp Database'!M188*'Exp with units conversion'!$G188))</f>
        <v>0</v>
      </c>
      <c r="O188" s="288">
        <f>IF(OR('Exp Database'!N188=Lists!$G$2,'Exp Database'!N188=Lists!$G$3,'Exp Database'!N188=0),0,IF($F188=Lists!$G$2,('Exp Database'!N188/'Exp with units conversion'!$H188)*'Exp with units conversion'!$G188,'Exp Database'!N188*'Exp with units conversion'!$G188))</f>
        <v>0</v>
      </c>
      <c r="P188" s="288">
        <f>IF(OR('Exp Database'!O188=Lists!$G$2,'Exp Database'!O188=Lists!$G$3,'Exp Database'!O188=0),0,IF($F188=Lists!$G$2,('Exp Database'!O188/'Exp with units conversion'!$H188)*'Exp with units conversion'!$G188,'Exp Database'!O188*'Exp with units conversion'!$G188))</f>
        <v>0</v>
      </c>
      <c r="Q188" s="288">
        <f>IF(OR('Exp Database'!P188=Lists!$G$2,'Exp Database'!P188=Lists!$G$3,'Exp Database'!P188=0),0,IF($F188=Lists!$G$2,('Exp Database'!P188/'Exp with units conversion'!$H188)*'Exp with units conversion'!$G188,'Exp Database'!P188*'Exp with units conversion'!$G188))</f>
        <v>0</v>
      </c>
      <c r="R188" s="288">
        <f>IF(OR('Exp Database'!Q188=Lists!$G$2,'Exp Database'!Q188=Lists!$G$3,'Exp Database'!Q188=0),0,IF($F188=Lists!$G$2,('Exp Database'!Q188/'Exp with units conversion'!$H188)*'Exp with units conversion'!$G188,'Exp Database'!Q188*'Exp with units conversion'!$G188))</f>
        <v>0</v>
      </c>
      <c r="S188" s="288">
        <f>IF(OR('Exp Database'!R188=Lists!$G$2,'Exp Database'!R188=Lists!$G$3,'Exp Database'!R188=0),0,IF($F188=Lists!$G$2,('Exp Database'!R188/'Exp with units conversion'!$H188)*'Exp with units conversion'!$G188,'Exp Database'!R188*'Exp with units conversion'!$G188))</f>
        <v>0</v>
      </c>
      <c r="T188" s="288">
        <f>IF(OR('Exp Database'!S188=Lists!$G$2,'Exp Database'!S188=Lists!$G$3,'Exp Database'!S188=0),0,IF($F188=Lists!$G$2,('Exp Database'!S188/'Exp with units conversion'!$H188)*'Exp with units conversion'!$G188,'Exp Database'!S188*'Exp with units conversion'!$G188))</f>
        <v>0</v>
      </c>
      <c r="U188" s="288">
        <f>IF(OR('Exp Database'!T188=Lists!$G$2,'Exp Database'!T188=Lists!$G$3,'Exp Database'!T188=0),0,IF($F188=Lists!$G$2,('Exp Database'!T188/'Exp with units conversion'!$H188)*'Exp with units conversion'!$G188,'Exp Database'!T188*'Exp with units conversion'!$G188))</f>
        <v>0</v>
      </c>
      <c r="V188" s="288">
        <f>IF(OR('Exp Database'!U188=Lists!$G$2,'Exp Database'!U188=Lists!$G$3,'Exp Database'!U188=0),0,IF($F188=Lists!$G$2,('Exp Database'!U188/'Exp with units conversion'!$H188)*'Exp with units conversion'!$G188,'Exp Database'!U188*'Exp with units conversion'!$G188))</f>
        <v>0</v>
      </c>
      <c r="W188" s="288">
        <f>IF(OR('Exp Database'!V188=Lists!$G$2,'Exp Database'!V188=Lists!$G$3,'Exp Database'!V188=0),0,IF($F188=Lists!$G$2,('Exp Database'!V188/'Exp with units conversion'!$H188)*'Exp with units conversion'!$G188,'Exp Database'!V188*'Exp with units conversion'!$G188))</f>
        <v>0</v>
      </c>
      <c r="X188" s="288">
        <f>IF(OR('Exp Database'!W188=Lists!$G$2,'Exp Database'!W188=Lists!$G$3,'Exp Database'!W188=0),0,IF($F188=Lists!$G$2,('Exp Database'!W188/'Exp with units conversion'!$H188)*'Exp with units conversion'!$G188,'Exp Database'!W188*'Exp with units conversion'!$G188))</f>
        <v>0</v>
      </c>
      <c r="Y188" s="288">
        <f>IF(OR('Exp Database'!X188=Lists!$G$2,'Exp Database'!X188=Lists!$G$3,'Exp Database'!X188=0),0,IF($F188=Lists!$G$2,('Exp Database'!X188/'Exp with units conversion'!$H188)*'Exp with units conversion'!$G188,'Exp Database'!X188*'Exp with units conversion'!$G188))</f>
        <v>0</v>
      </c>
      <c r="Z188" s="288">
        <f>IF(OR('Exp Database'!Y188=Lists!$G$2,'Exp Database'!Y188=Lists!$G$3,'Exp Database'!Y188=0),0,IF($F188=Lists!$G$2,('Exp Database'!Y188/'Exp with units conversion'!$H188)*'Exp with units conversion'!$G188,'Exp Database'!Y188*'Exp with units conversion'!$G188))</f>
        <v>0</v>
      </c>
      <c r="AA188" s="288">
        <f>IF(OR('Exp Database'!Z188=Lists!$G$2,'Exp Database'!Z188=Lists!$G$3,'Exp Database'!Z188=0),0,IF($F188=Lists!$G$2,('Exp Database'!Z188/'Exp with units conversion'!$H188)*'Exp with units conversion'!$G188,'Exp Database'!Z188*'Exp with units conversion'!$G188))</f>
        <v>0</v>
      </c>
      <c r="AB188" s="288">
        <f>IF(OR('Exp Database'!AA188=Lists!$G$2,'Exp Database'!AA188=Lists!$G$3,'Exp Database'!AA188=0),0,IF($F188=Lists!$G$2,('Exp Database'!AA188/'Exp with units conversion'!$H188)*'Exp with units conversion'!$G188,'Exp Database'!AA188*'Exp with units conversion'!$G188))</f>
        <v>0</v>
      </c>
      <c r="AC188" s="288">
        <f>IF(OR('Exp Database'!AB188=Lists!$G$2,'Exp Database'!AB188=Lists!$G$3,'Exp Database'!AB188=0),0,IF($F188=Lists!$G$2,('Exp Database'!AB188/'Exp with units conversion'!$H188)*'Exp with units conversion'!$G188,'Exp Database'!AB188*'Exp with units conversion'!$G188))</f>
        <v>0</v>
      </c>
      <c r="AD188" s="288">
        <f>IF(OR('Exp Database'!AC188=Lists!$G$2,'Exp Database'!AC188=Lists!$G$3,'Exp Database'!AC188=0),0,IF($F188=Lists!$G$2,('Exp Database'!AC188/'Exp with units conversion'!$H188)*'Exp with units conversion'!$G188,'Exp Database'!AC188*'Exp with units conversion'!$G188))</f>
        <v>0</v>
      </c>
      <c r="AE188" s="288">
        <f>IF(OR('Exp Database'!AD188=Lists!$G$2,'Exp Database'!AD188=Lists!$G$3,'Exp Database'!AD188=0),0,IF($F188=Lists!$G$2,('Exp Database'!AD188/'Exp with units conversion'!$H188)*'Exp with units conversion'!$G188,'Exp Database'!AD188*'Exp with units conversion'!$G188))</f>
        <v>0</v>
      </c>
      <c r="AG188">
        <f t="shared" si="11"/>
        <v>1</v>
      </c>
      <c r="AH188" s="288">
        <f t="shared" si="12"/>
        <v>1</v>
      </c>
      <c r="AI188" s="288">
        <f t="shared" si="13"/>
        <v>1</v>
      </c>
      <c r="AJ188" s="288">
        <f t="shared" si="14"/>
        <v>1</v>
      </c>
    </row>
    <row r="189" spans="2:36" ht="90.75" thickBot="1">
      <c r="B189" t="str">
        <f t="shared" si="10"/>
        <v>Georgia2015</v>
      </c>
      <c r="C189" s="229" t="str">
        <f>'Exp Database'!C189</f>
        <v>Georgia</v>
      </c>
      <c r="D189" s="229">
        <f>'Exp Database'!D189</f>
        <v>2015</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02" t="str">
        <f>'Exp Database'!K189</f>
        <v>Prevention, promotion of testing and linkage to care programmes for sex workers and their clients:</v>
      </c>
      <c r="M189" s="288">
        <f>'Exp Database'!L189</f>
        <v>3.6</v>
      </c>
      <c r="N189" s="288">
        <f>IF(OR('Exp Database'!M189=Lists!$G$2,'Exp Database'!M189=Lists!$G$3,'Exp Database'!M189=0),0,IF($F189=Lists!$G$2,('Exp Database'!M189/'Exp with units conversion'!$H189)*'Exp with units conversion'!$G189,'Exp Database'!M189*'Exp with units conversion'!$G189))</f>
        <v>0</v>
      </c>
      <c r="O189" s="288">
        <f>IF(OR('Exp Database'!N189=Lists!$G$2,'Exp Database'!N189=Lists!$G$3,'Exp Database'!N189=0),0,IF($F189=Lists!$G$2,('Exp Database'!N189/'Exp with units conversion'!$H189)*'Exp with units conversion'!$G189,'Exp Database'!N189*'Exp with units conversion'!$G189))</f>
        <v>0</v>
      </c>
      <c r="P189" s="288">
        <f>IF(OR('Exp Database'!O189=Lists!$G$2,'Exp Database'!O189=Lists!$G$3,'Exp Database'!O189=0),0,IF($F189=Lists!$G$2,('Exp Database'!O189/'Exp with units conversion'!$H189)*'Exp with units conversion'!$G189,'Exp Database'!O189*'Exp with units conversion'!$G189))</f>
        <v>0</v>
      </c>
      <c r="Q189" s="288">
        <f>IF(OR('Exp Database'!P189=Lists!$G$2,'Exp Database'!P189=Lists!$G$3,'Exp Database'!P189=0),0,IF($F189=Lists!$G$2,('Exp Database'!P189/'Exp with units conversion'!$H189)*'Exp with units conversion'!$G189,'Exp Database'!P189*'Exp with units conversion'!$G189))</f>
        <v>0</v>
      </c>
      <c r="R189" s="288">
        <f>IF(OR('Exp Database'!Q189=Lists!$G$2,'Exp Database'!Q189=Lists!$G$3,'Exp Database'!Q189=0),0,IF($F189=Lists!$G$2,('Exp Database'!Q189/'Exp with units conversion'!$H189)*'Exp with units conversion'!$G189,'Exp Database'!Q189*'Exp with units conversion'!$G189))</f>
        <v>0</v>
      </c>
      <c r="S189" s="288">
        <f>IF(OR('Exp Database'!R189=Lists!$G$2,'Exp Database'!R189=Lists!$G$3,'Exp Database'!R189=0),0,IF($F189=Lists!$G$2,('Exp Database'!R189/'Exp with units conversion'!$H189)*'Exp with units conversion'!$G189,'Exp Database'!R189*'Exp with units conversion'!$G189))</f>
        <v>0</v>
      </c>
      <c r="T189" s="288">
        <f>IF(OR('Exp Database'!S189=Lists!$G$2,'Exp Database'!S189=Lists!$G$3,'Exp Database'!S189=0),0,IF($F189=Lists!$G$2,('Exp Database'!S189/'Exp with units conversion'!$H189)*'Exp with units conversion'!$G189,'Exp Database'!S189*'Exp with units conversion'!$G189))</f>
        <v>0</v>
      </c>
      <c r="U189" s="288">
        <f>IF(OR('Exp Database'!T189=Lists!$G$2,'Exp Database'!T189=Lists!$G$3,'Exp Database'!T189=0),0,IF($F189=Lists!$G$2,('Exp Database'!T189/'Exp with units conversion'!$H189)*'Exp with units conversion'!$G189,'Exp Database'!T189*'Exp with units conversion'!$G189))</f>
        <v>0</v>
      </c>
      <c r="V189" s="288">
        <f>IF(OR('Exp Database'!U189=Lists!$G$2,'Exp Database'!U189=Lists!$G$3,'Exp Database'!U189=0),0,IF($F189=Lists!$G$2,('Exp Database'!U189/'Exp with units conversion'!$H189)*'Exp with units conversion'!$G189,'Exp Database'!U189*'Exp with units conversion'!$G189))</f>
        <v>0</v>
      </c>
      <c r="W189" s="288">
        <f>IF(OR('Exp Database'!V189=Lists!$G$2,'Exp Database'!V189=Lists!$G$3,'Exp Database'!V189=0),0,IF($F189=Lists!$G$2,('Exp Database'!V189/'Exp with units conversion'!$H189)*'Exp with units conversion'!$G189,'Exp Database'!V189*'Exp with units conversion'!$G189))</f>
        <v>0</v>
      </c>
      <c r="X189" s="288">
        <f>IF(OR('Exp Database'!W189=Lists!$G$2,'Exp Database'!W189=Lists!$G$3,'Exp Database'!W189=0),0,IF($F189=Lists!$G$2,('Exp Database'!W189/'Exp with units conversion'!$H189)*'Exp with units conversion'!$G189,'Exp Database'!W189*'Exp with units conversion'!$G189))</f>
        <v>0</v>
      </c>
      <c r="Y189" s="288">
        <f>IF(OR('Exp Database'!X189=Lists!$G$2,'Exp Database'!X189=Lists!$G$3,'Exp Database'!X189=0),0,IF($F189=Lists!$G$2,('Exp Database'!X189/'Exp with units conversion'!$H189)*'Exp with units conversion'!$G189,'Exp Database'!X189*'Exp with units conversion'!$G189))</f>
        <v>0</v>
      </c>
      <c r="Z189" s="288">
        <f>IF(OR('Exp Database'!Y189=Lists!$G$2,'Exp Database'!Y189=Lists!$G$3,'Exp Database'!Y189=0),0,IF($F189=Lists!$G$2,('Exp Database'!Y189/'Exp with units conversion'!$H189)*'Exp with units conversion'!$G189,'Exp Database'!Y189*'Exp with units conversion'!$G189))</f>
        <v>0</v>
      </c>
      <c r="AA189" s="288">
        <f>IF(OR('Exp Database'!Z189=Lists!$G$2,'Exp Database'!Z189=Lists!$G$3,'Exp Database'!Z189=0),0,IF($F189=Lists!$G$2,('Exp Database'!Z189/'Exp with units conversion'!$H189)*'Exp with units conversion'!$G189,'Exp Database'!Z189*'Exp with units conversion'!$G189))</f>
        <v>0</v>
      </c>
      <c r="AB189" s="288">
        <f>IF(OR('Exp Database'!AA189=Lists!$G$2,'Exp Database'!AA189=Lists!$G$3,'Exp Database'!AA189=0),0,IF($F189=Lists!$G$2,('Exp Database'!AA189/'Exp with units conversion'!$H189)*'Exp with units conversion'!$G189,'Exp Database'!AA189*'Exp with units conversion'!$G189))</f>
        <v>0</v>
      </c>
      <c r="AC189" s="288">
        <f>IF(OR('Exp Database'!AB189=Lists!$G$2,'Exp Database'!AB189=Lists!$G$3,'Exp Database'!AB189=0),0,IF($F189=Lists!$G$2,('Exp Database'!AB189/'Exp with units conversion'!$H189)*'Exp with units conversion'!$G189,'Exp Database'!AB189*'Exp with units conversion'!$G189))</f>
        <v>0</v>
      </c>
      <c r="AD189" s="288">
        <f>IF(OR('Exp Database'!AC189=Lists!$G$2,'Exp Database'!AC189=Lists!$G$3,'Exp Database'!AC189=0),0,IF($F189=Lists!$G$2,('Exp Database'!AC189/'Exp with units conversion'!$H189)*'Exp with units conversion'!$G189,'Exp Database'!AC189*'Exp with units conversion'!$G189))</f>
        <v>0</v>
      </c>
      <c r="AE189" s="288">
        <f>IF(OR('Exp Database'!AD189=Lists!$G$2,'Exp Database'!AD189=Lists!$G$3,'Exp Database'!AD189=0),0,IF($F189=Lists!$G$2,('Exp Database'!AD189/'Exp with units conversion'!$H189)*'Exp with units conversion'!$G189,'Exp Database'!AD189*'Exp with units conversion'!$G189))</f>
        <v>0</v>
      </c>
      <c r="AG189">
        <f t="shared" si="11"/>
        <v>1</v>
      </c>
      <c r="AH189" s="288">
        <f t="shared" si="12"/>
        <v>1</v>
      </c>
      <c r="AI189" s="288">
        <f t="shared" si="13"/>
        <v>1</v>
      </c>
      <c r="AJ189" s="288">
        <f t="shared" si="14"/>
        <v>1</v>
      </c>
    </row>
    <row r="190" spans="2:36" ht="30.75" thickBot="1">
      <c r="B190" t="str">
        <f t="shared" si="10"/>
        <v>Georgia2015</v>
      </c>
      <c r="C190" s="229" t="str">
        <f>'Exp Database'!C190</f>
        <v>Georgia</v>
      </c>
      <c r="D190" s="229">
        <f>'Exp Database'!D190</f>
        <v>2015</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02" t="str">
        <f>'Exp Database'!K190</f>
        <v>HIV tests (commodities)</v>
      </c>
      <c r="M190" s="288" t="str">
        <f>'Exp Database'!L190</f>
        <v>3.6.1</v>
      </c>
      <c r="N190" s="288">
        <f>IF(OR('Exp Database'!M190=Lists!$G$2,'Exp Database'!M190=Lists!$G$3,'Exp Database'!M190=0),0,IF($F190=Lists!$G$2,('Exp Database'!M190/'Exp with units conversion'!$H190)*'Exp with units conversion'!$G190,'Exp Database'!M190*'Exp with units conversion'!$G190))</f>
        <v>0</v>
      </c>
      <c r="O190" s="288">
        <f>IF(OR('Exp Database'!N190=Lists!$G$2,'Exp Database'!N190=Lists!$G$3,'Exp Database'!N190=0),0,IF($F190=Lists!$G$2,('Exp Database'!N190/'Exp with units conversion'!$H190)*'Exp with units conversion'!$G190,'Exp Database'!N190*'Exp with units conversion'!$G190))</f>
        <v>0</v>
      </c>
      <c r="P190" s="288">
        <f>IF(OR('Exp Database'!O190=Lists!$G$2,'Exp Database'!O190=Lists!$G$3,'Exp Database'!O190=0),0,IF($F190=Lists!$G$2,('Exp Database'!O190/'Exp with units conversion'!$H190)*'Exp with units conversion'!$G190,'Exp Database'!O190*'Exp with units conversion'!$G190))</f>
        <v>0</v>
      </c>
      <c r="Q190" s="288">
        <f>IF(OR('Exp Database'!P190=Lists!$G$2,'Exp Database'!P190=Lists!$G$3,'Exp Database'!P190=0),0,IF($F190=Lists!$G$2,('Exp Database'!P190/'Exp with units conversion'!$H190)*'Exp with units conversion'!$G190,'Exp Database'!P190*'Exp with units conversion'!$G190))</f>
        <v>0</v>
      </c>
      <c r="R190" s="288">
        <f>IF(OR('Exp Database'!Q190=Lists!$G$2,'Exp Database'!Q190=Lists!$G$3,'Exp Database'!Q190=0),0,IF($F190=Lists!$G$2,('Exp Database'!Q190/'Exp with units conversion'!$H190)*'Exp with units conversion'!$G190,'Exp Database'!Q190*'Exp with units conversion'!$G190))</f>
        <v>0</v>
      </c>
      <c r="S190" s="288">
        <f>IF(OR('Exp Database'!R190=Lists!$G$2,'Exp Database'!R190=Lists!$G$3,'Exp Database'!R190=0),0,IF($F190=Lists!$G$2,('Exp Database'!R190/'Exp with units conversion'!$H190)*'Exp with units conversion'!$G190,'Exp Database'!R190*'Exp with units conversion'!$G190))</f>
        <v>0</v>
      </c>
      <c r="T190" s="288">
        <f>IF(OR('Exp Database'!S190=Lists!$G$2,'Exp Database'!S190=Lists!$G$3,'Exp Database'!S190=0),0,IF($F190=Lists!$G$2,('Exp Database'!S190/'Exp with units conversion'!$H190)*'Exp with units conversion'!$G190,'Exp Database'!S190*'Exp with units conversion'!$G190))</f>
        <v>0</v>
      </c>
      <c r="U190" s="288">
        <f>IF(OR('Exp Database'!T190=Lists!$G$2,'Exp Database'!T190=Lists!$G$3,'Exp Database'!T190=0),0,IF($F190=Lists!$G$2,('Exp Database'!T190/'Exp with units conversion'!$H190)*'Exp with units conversion'!$G190,'Exp Database'!T190*'Exp with units conversion'!$G190))</f>
        <v>0</v>
      </c>
      <c r="V190" s="288">
        <f>IF(OR('Exp Database'!U190=Lists!$G$2,'Exp Database'!U190=Lists!$G$3,'Exp Database'!U190=0),0,IF($F190=Lists!$G$2,('Exp Database'!U190/'Exp with units conversion'!$H190)*'Exp with units conversion'!$G190,'Exp Database'!U190*'Exp with units conversion'!$G190))</f>
        <v>0</v>
      </c>
      <c r="W190" s="288">
        <f>IF(OR('Exp Database'!V190=Lists!$G$2,'Exp Database'!V190=Lists!$G$3,'Exp Database'!V190=0),0,IF($F190=Lists!$G$2,('Exp Database'!V190/'Exp with units conversion'!$H190)*'Exp with units conversion'!$G190,'Exp Database'!V190*'Exp with units conversion'!$G190))</f>
        <v>0</v>
      </c>
      <c r="X190" s="288">
        <f>IF(OR('Exp Database'!W190=Lists!$G$2,'Exp Database'!W190=Lists!$G$3,'Exp Database'!W190=0),0,IF($F190=Lists!$G$2,('Exp Database'!W190/'Exp with units conversion'!$H190)*'Exp with units conversion'!$G190,'Exp Database'!W190*'Exp with units conversion'!$G190))</f>
        <v>0</v>
      </c>
      <c r="Y190" s="288">
        <f>IF(OR('Exp Database'!X190=Lists!$G$2,'Exp Database'!X190=Lists!$G$3,'Exp Database'!X190=0),0,IF($F190=Lists!$G$2,('Exp Database'!X190/'Exp with units conversion'!$H190)*'Exp with units conversion'!$G190,'Exp Database'!X190*'Exp with units conversion'!$G190))</f>
        <v>0</v>
      </c>
      <c r="Z190" s="288">
        <f>IF(OR('Exp Database'!Y190=Lists!$G$2,'Exp Database'!Y190=Lists!$G$3,'Exp Database'!Y190=0),0,IF($F190=Lists!$G$2,('Exp Database'!Y190/'Exp with units conversion'!$H190)*'Exp with units conversion'!$G190,'Exp Database'!Y190*'Exp with units conversion'!$G190))</f>
        <v>0</v>
      </c>
      <c r="AA190" s="288">
        <f>IF(OR('Exp Database'!Z190=Lists!$G$2,'Exp Database'!Z190=Lists!$G$3,'Exp Database'!Z190=0),0,IF($F190=Lists!$G$2,('Exp Database'!Z190/'Exp with units conversion'!$H190)*'Exp with units conversion'!$G190,'Exp Database'!Z190*'Exp with units conversion'!$G190))</f>
        <v>0</v>
      </c>
      <c r="AB190" s="288">
        <f>IF(OR('Exp Database'!AA190=Lists!$G$2,'Exp Database'!AA190=Lists!$G$3,'Exp Database'!AA190=0),0,IF($F190=Lists!$G$2,('Exp Database'!AA190/'Exp with units conversion'!$H190)*'Exp with units conversion'!$G190,'Exp Database'!AA190*'Exp with units conversion'!$G190))</f>
        <v>0</v>
      </c>
      <c r="AC190" s="288">
        <f>IF(OR('Exp Database'!AB190=Lists!$G$2,'Exp Database'!AB190=Lists!$G$3,'Exp Database'!AB190=0),0,IF($F190=Lists!$G$2,('Exp Database'!AB190/'Exp with units conversion'!$H190)*'Exp with units conversion'!$G190,'Exp Database'!AB190*'Exp with units conversion'!$G190))</f>
        <v>0</v>
      </c>
      <c r="AD190" s="288">
        <f>IF(OR('Exp Database'!AC190=Lists!$G$2,'Exp Database'!AC190=Lists!$G$3,'Exp Database'!AC190=0),0,IF($F190=Lists!$G$2,('Exp Database'!AC190/'Exp with units conversion'!$H190)*'Exp with units conversion'!$G190,'Exp Database'!AC190*'Exp with units conversion'!$G190))</f>
        <v>0</v>
      </c>
      <c r="AE190" s="288">
        <f>IF(OR('Exp Database'!AD190=Lists!$G$2,'Exp Database'!AD190=Lists!$G$3,'Exp Database'!AD190=0),0,IF($F190=Lists!$G$2,('Exp Database'!AD190/'Exp with units conversion'!$H190)*'Exp with units conversion'!$G190,'Exp Database'!AD190*'Exp with units conversion'!$G190))</f>
        <v>0</v>
      </c>
      <c r="AG190">
        <f t="shared" si="11"/>
        <v>1</v>
      </c>
      <c r="AH190" s="288">
        <f t="shared" si="12"/>
        <v>1</v>
      </c>
      <c r="AI190" s="288">
        <f t="shared" si="13"/>
        <v>1</v>
      </c>
      <c r="AJ190" s="288">
        <f t="shared" si="14"/>
        <v>1</v>
      </c>
    </row>
    <row r="191" spans="2:36" ht="45.75" thickBot="1">
      <c r="B191" t="str">
        <f t="shared" si="10"/>
        <v>Georgia2015</v>
      </c>
      <c r="C191" s="229" t="str">
        <f>'Exp Database'!C191</f>
        <v>Georgia</v>
      </c>
      <c r="D191" s="229">
        <f>'Exp Database'!D191</f>
        <v>2015</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02" t="str">
        <f>'Exp Database'!K191</f>
        <v>Condoms, lubricants, and other commodities</v>
      </c>
      <c r="M191" s="288" t="str">
        <f>'Exp Database'!L191</f>
        <v>3.6.2</v>
      </c>
      <c r="N191" s="288">
        <f>IF(OR('Exp Database'!M191=Lists!$G$2,'Exp Database'!M191=Lists!$G$3,'Exp Database'!M191=0),0,IF($F191=Lists!$G$2,('Exp Database'!M191/'Exp with units conversion'!$H191)*'Exp with units conversion'!$G191,'Exp Database'!M191*'Exp with units conversion'!$G191))</f>
        <v>0</v>
      </c>
      <c r="O191" s="288">
        <f>IF(OR('Exp Database'!N191=Lists!$G$2,'Exp Database'!N191=Lists!$G$3,'Exp Database'!N191=0),0,IF($F191=Lists!$G$2,('Exp Database'!N191/'Exp with units conversion'!$H191)*'Exp with units conversion'!$G191,'Exp Database'!N191*'Exp with units conversion'!$G191))</f>
        <v>0</v>
      </c>
      <c r="P191" s="288">
        <f>IF(OR('Exp Database'!O191=Lists!$G$2,'Exp Database'!O191=Lists!$G$3,'Exp Database'!O191=0),0,IF($F191=Lists!$G$2,('Exp Database'!O191/'Exp with units conversion'!$H191)*'Exp with units conversion'!$G191,'Exp Database'!O191*'Exp with units conversion'!$G191))</f>
        <v>0</v>
      </c>
      <c r="Q191" s="288">
        <f>IF(OR('Exp Database'!P191=Lists!$G$2,'Exp Database'!P191=Lists!$G$3,'Exp Database'!P191=0),0,IF($F191=Lists!$G$2,('Exp Database'!P191/'Exp with units conversion'!$H191)*'Exp with units conversion'!$G191,'Exp Database'!P191*'Exp with units conversion'!$G191))</f>
        <v>0</v>
      </c>
      <c r="R191" s="288">
        <f>IF(OR('Exp Database'!Q191=Lists!$G$2,'Exp Database'!Q191=Lists!$G$3,'Exp Database'!Q191=0),0,IF($F191=Lists!$G$2,('Exp Database'!Q191/'Exp with units conversion'!$H191)*'Exp with units conversion'!$G191,'Exp Database'!Q191*'Exp with units conversion'!$G191))</f>
        <v>0</v>
      </c>
      <c r="S191" s="288">
        <f>IF(OR('Exp Database'!R191=Lists!$G$2,'Exp Database'!R191=Lists!$G$3,'Exp Database'!R191=0),0,IF($F191=Lists!$G$2,('Exp Database'!R191/'Exp with units conversion'!$H191)*'Exp with units conversion'!$G191,'Exp Database'!R191*'Exp with units conversion'!$G191))</f>
        <v>0</v>
      </c>
      <c r="T191" s="288">
        <f>IF(OR('Exp Database'!S191=Lists!$G$2,'Exp Database'!S191=Lists!$G$3,'Exp Database'!S191=0),0,IF($F191=Lists!$G$2,('Exp Database'!S191/'Exp with units conversion'!$H191)*'Exp with units conversion'!$G191,'Exp Database'!S191*'Exp with units conversion'!$G191))</f>
        <v>0</v>
      </c>
      <c r="U191" s="288">
        <f>IF(OR('Exp Database'!T191=Lists!$G$2,'Exp Database'!T191=Lists!$G$3,'Exp Database'!T191=0),0,IF($F191=Lists!$G$2,('Exp Database'!T191/'Exp with units conversion'!$H191)*'Exp with units conversion'!$G191,'Exp Database'!T191*'Exp with units conversion'!$G191))</f>
        <v>0</v>
      </c>
      <c r="V191" s="288">
        <f>IF(OR('Exp Database'!U191=Lists!$G$2,'Exp Database'!U191=Lists!$G$3,'Exp Database'!U191=0),0,IF($F191=Lists!$G$2,('Exp Database'!U191/'Exp with units conversion'!$H191)*'Exp with units conversion'!$G191,'Exp Database'!U191*'Exp with units conversion'!$G191))</f>
        <v>0</v>
      </c>
      <c r="W191" s="288">
        <f>IF(OR('Exp Database'!V191=Lists!$G$2,'Exp Database'!V191=Lists!$G$3,'Exp Database'!V191=0),0,IF($F191=Lists!$G$2,('Exp Database'!V191/'Exp with units conversion'!$H191)*'Exp with units conversion'!$G191,'Exp Database'!V191*'Exp with units conversion'!$G191))</f>
        <v>0</v>
      </c>
      <c r="X191" s="288">
        <f>IF(OR('Exp Database'!W191=Lists!$G$2,'Exp Database'!W191=Lists!$G$3,'Exp Database'!W191=0),0,IF($F191=Lists!$G$2,('Exp Database'!W191/'Exp with units conversion'!$H191)*'Exp with units conversion'!$G191,'Exp Database'!W191*'Exp with units conversion'!$G191))</f>
        <v>0</v>
      </c>
      <c r="Y191" s="288">
        <f>IF(OR('Exp Database'!X191=Lists!$G$2,'Exp Database'!X191=Lists!$G$3,'Exp Database'!X191=0),0,IF($F191=Lists!$G$2,('Exp Database'!X191/'Exp with units conversion'!$H191)*'Exp with units conversion'!$G191,'Exp Database'!X191*'Exp with units conversion'!$G191))</f>
        <v>0</v>
      </c>
      <c r="Z191" s="288">
        <f>IF(OR('Exp Database'!Y191=Lists!$G$2,'Exp Database'!Y191=Lists!$G$3,'Exp Database'!Y191=0),0,IF($F191=Lists!$G$2,('Exp Database'!Y191/'Exp with units conversion'!$H191)*'Exp with units conversion'!$G191,'Exp Database'!Y191*'Exp with units conversion'!$G191))</f>
        <v>0</v>
      </c>
      <c r="AA191" s="288">
        <f>IF(OR('Exp Database'!Z191=Lists!$G$2,'Exp Database'!Z191=Lists!$G$3,'Exp Database'!Z191=0),0,IF($F191=Lists!$G$2,('Exp Database'!Z191/'Exp with units conversion'!$H191)*'Exp with units conversion'!$G191,'Exp Database'!Z191*'Exp with units conversion'!$G191))</f>
        <v>0</v>
      </c>
      <c r="AB191" s="288">
        <f>IF(OR('Exp Database'!AA191=Lists!$G$2,'Exp Database'!AA191=Lists!$G$3,'Exp Database'!AA191=0),0,IF($F191=Lists!$G$2,('Exp Database'!AA191/'Exp with units conversion'!$H191)*'Exp with units conversion'!$G191,'Exp Database'!AA191*'Exp with units conversion'!$G191))</f>
        <v>0</v>
      </c>
      <c r="AC191" s="288">
        <f>IF(OR('Exp Database'!AB191=Lists!$G$2,'Exp Database'!AB191=Lists!$G$3,'Exp Database'!AB191=0),0,IF($F191=Lists!$G$2,('Exp Database'!AB191/'Exp with units conversion'!$H191)*'Exp with units conversion'!$G191,'Exp Database'!AB191*'Exp with units conversion'!$G191))</f>
        <v>0</v>
      </c>
      <c r="AD191" s="288">
        <f>IF(OR('Exp Database'!AC191=Lists!$G$2,'Exp Database'!AC191=Lists!$G$3,'Exp Database'!AC191=0),0,IF($F191=Lists!$G$2,('Exp Database'!AC191/'Exp with units conversion'!$H191)*'Exp with units conversion'!$G191,'Exp Database'!AC191*'Exp with units conversion'!$G191))</f>
        <v>0</v>
      </c>
      <c r="AE191" s="288">
        <f>IF(OR('Exp Database'!AD191=Lists!$G$2,'Exp Database'!AD191=Lists!$G$3,'Exp Database'!AD191=0),0,IF($F191=Lists!$G$2,('Exp Database'!AD191/'Exp with units conversion'!$H191)*'Exp with units conversion'!$G191,'Exp Database'!AD191*'Exp with units conversion'!$G191))</f>
        <v>0</v>
      </c>
      <c r="AG191">
        <f t="shared" si="11"/>
        <v>1</v>
      </c>
      <c r="AH191" s="288">
        <f t="shared" si="12"/>
        <v>1</v>
      </c>
      <c r="AI191" s="288">
        <f t="shared" si="13"/>
        <v>1</v>
      </c>
      <c r="AJ191" s="288">
        <f t="shared" si="14"/>
        <v>1</v>
      </c>
    </row>
    <row r="192" spans="2:36" ht="30.75" thickBot="1">
      <c r="B192" t="str">
        <f t="shared" si="10"/>
        <v>Georgia2015</v>
      </c>
      <c r="C192" s="229" t="str">
        <f>'Exp Database'!C192</f>
        <v>Georgia</v>
      </c>
      <c r="D192" s="229">
        <f>'Exp Database'!D192</f>
        <v>2015</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02" t="str">
        <f>'Exp Database'!K192</f>
        <v>Other direct and indirect costs</v>
      </c>
      <c r="M192" s="288" t="str">
        <f>'Exp Database'!L192</f>
        <v>3.6.3</v>
      </c>
      <c r="N192" s="288">
        <f>IF(OR('Exp Database'!M192=Lists!$G$2,'Exp Database'!M192=Lists!$G$3,'Exp Database'!M192=0),0,IF($F192=Lists!$G$2,('Exp Database'!M192/'Exp with units conversion'!$H192)*'Exp with units conversion'!$G192,'Exp Database'!M192*'Exp with units conversion'!$G192))</f>
        <v>0</v>
      </c>
      <c r="O192" s="288">
        <f>IF(OR('Exp Database'!N192=Lists!$G$2,'Exp Database'!N192=Lists!$G$3,'Exp Database'!N192=0),0,IF($F192=Lists!$G$2,('Exp Database'!N192/'Exp with units conversion'!$H192)*'Exp with units conversion'!$G192,'Exp Database'!N192*'Exp with units conversion'!$G192))</f>
        <v>0</v>
      </c>
      <c r="P192" s="288">
        <f>IF(OR('Exp Database'!O192=Lists!$G$2,'Exp Database'!O192=Lists!$G$3,'Exp Database'!O192=0),0,IF($F192=Lists!$G$2,('Exp Database'!O192/'Exp with units conversion'!$H192)*'Exp with units conversion'!$G192,'Exp Database'!O192*'Exp with units conversion'!$G192))</f>
        <v>0</v>
      </c>
      <c r="Q192" s="288">
        <f>IF(OR('Exp Database'!P192=Lists!$G$2,'Exp Database'!P192=Lists!$G$3,'Exp Database'!P192=0),0,IF($F192=Lists!$G$2,('Exp Database'!P192/'Exp with units conversion'!$H192)*'Exp with units conversion'!$G192,'Exp Database'!P192*'Exp with units conversion'!$G192))</f>
        <v>0</v>
      </c>
      <c r="R192" s="288">
        <f>IF(OR('Exp Database'!Q192=Lists!$G$2,'Exp Database'!Q192=Lists!$G$3,'Exp Database'!Q192=0),0,IF($F192=Lists!$G$2,('Exp Database'!Q192/'Exp with units conversion'!$H192)*'Exp with units conversion'!$G192,'Exp Database'!Q192*'Exp with units conversion'!$G192))</f>
        <v>0</v>
      </c>
      <c r="S192" s="288">
        <f>IF(OR('Exp Database'!R192=Lists!$G$2,'Exp Database'!R192=Lists!$G$3,'Exp Database'!R192=0),0,IF($F192=Lists!$G$2,('Exp Database'!R192/'Exp with units conversion'!$H192)*'Exp with units conversion'!$G192,'Exp Database'!R192*'Exp with units conversion'!$G192))</f>
        <v>0</v>
      </c>
      <c r="T192" s="288">
        <f>IF(OR('Exp Database'!S192=Lists!$G$2,'Exp Database'!S192=Lists!$G$3,'Exp Database'!S192=0),0,IF($F192=Lists!$G$2,('Exp Database'!S192/'Exp with units conversion'!$H192)*'Exp with units conversion'!$G192,'Exp Database'!S192*'Exp with units conversion'!$G192))</f>
        <v>0</v>
      </c>
      <c r="U192" s="288">
        <f>IF(OR('Exp Database'!T192=Lists!$G$2,'Exp Database'!T192=Lists!$G$3,'Exp Database'!T192=0),0,IF($F192=Lists!$G$2,('Exp Database'!T192/'Exp with units conversion'!$H192)*'Exp with units conversion'!$G192,'Exp Database'!T192*'Exp with units conversion'!$G192))</f>
        <v>0</v>
      </c>
      <c r="V192" s="288">
        <f>IF(OR('Exp Database'!U192=Lists!$G$2,'Exp Database'!U192=Lists!$G$3,'Exp Database'!U192=0),0,IF($F192=Lists!$G$2,('Exp Database'!U192/'Exp with units conversion'!$H192)*'Exp with units conversion'!$G192,'Exp Database'!U192*'Exp with units conversion'!$G192))</f>
        <v>0</v>
      </c>
      <c r="W192" s="288">
        <f>IF(OR('Exp Database'!V192=Lists!$G$2,'Exp Database'!V192=Lists!$G$3,'Exp Database'!V192=0),0,IF($F192=Lists!$G$2,('Exp Database'!V192/'Exp with units conversion'!$H192)*'Exp with units conversion'!$G192,'Exp Database'!V192*'Exp with units conversion'!$G192))</f>
        <v>0</v>
      </c>
      <c r="X192" s="288">
        <f>IF(OR('Exp Database'!W192=Lists!$G$2,'Exp Database'!W192=Lists!$G$3,'Exp Database'!W192=0),0,IF($F192=Lists!$G$2,('Exp Database'!W192/'Exp with units conversion'!$H192)*'Exp with units conversion'!$G192,'Exp Database'!W192*'Exp with units conversion'!$G192))</f>
        <v>0</v>
      </c>
      <c r="Y192" s="288">
        <f>IF(OR('Exp Database'!X192=Lists!$G$2,'Exp Database'!X192=Lists!$G$3,'Exp Database'!X192=0),0,IF($F192=Lists!$G$2,('Exp Database'!X192/'Exp with units conversion'!$H192)*'Exp with units conversion'!$G192,'Exp Database'!X192*'Exp with units conversion'!$G192))</f>
        <v>0</v>
      </c>
      <c r="Z192" s="288">
        <f>IF(OR('Exp Database'!Y192=Lists!$G$2,'Exp Database'!Y192=Lists!$G$3,'Exp Database'!Y192=0),0,IF($F192=Lists!$G$2,('Exp Database'!Y192/'Exp with units conversion'!$H192)*'Exp with units conversion'!$G192,'Exp Database'!Y192*'Exp with units conversion'!$G192))</f>
        <v>0</v>
      </c>
      <c r="AA192" s="288">
        <f>IF(OR('Exp Database'!Z192=Lists!$G$2,'Exp Database'!Z192=Lists!$G$3,'Exp Database'!Z192=0),0,IF($F192=Lists!$G$2,('Exp Database'!Z192/'Exp with units conversion'!$H192)*'Exp with units conversion'!$G192,'Exp Database'!Z192*'Exp with units conversion'!$G192))</f>
        <v>0</v>
      </c>
      <c r="AB192" s="288">
        <f>IF(OR('Exp Database'!AA192=Lists!$G$2,'Exp Database'!AA192=Lists!$G$3,'Exp Database'!AA192=0),0,IF($F192=Lists!$G$2,('Exp Database'!AA192/'Exp with units conversion'!$H192)*'Exp with units conversion'!$G192,'Exp Database'!AA192*'Exp with units conversion'!$G192))</f>
        <v>0</v>
      </c>
      <c r="AC192" s="288">
        <f>IF(OR('Exp Database'!AB192=Lists!$G$2,'Exp Database'!AB192=Lists!$G$3,'Exp Database'!AB192=0),0,IF($F192=Lists!$G$2,('Exp Database'!AB192/'Exp with units conversion'!$H192)*'Exp with units conversion'!$G192,'Exp Database'!AB192*'Exp with units conversion'!$G192))</f>
        <v>0</v>
      </c>
      <c r="AD192" s="288">
        <f>IF(OR('Exp Database'!AC192=Lists!$G$2,'Exp Database'!AC192=Lists!$G$3,'Exp Database'!AC192=0),0,IF($F192=Lists!$G$2,('Exp Database'!AC192/'Exp with units conversion'!$H192)*'Exp with units conversion'!$G192,'Exp Database'!AC192*'Exp with units conversion'!$G192))</f>
        <v>0</v>
      </c>
      <c r="AE192" s="288">
        <f>IF(OR('Exp Database'!AD192=Lists!$G$2,'Exp Database'!AD192=Lists!$G$3,'Exp Database'!AD192=0),0,IF($F192=Lists!$G$2,('Exp Database'!AD192/'Exp with units conversion'!$H192)*'Exp with units conversion'!$G192,'Exp Database'!AD192*'Exp with units conversion'!$G192))</f>
        <v>0</v>
      </c>
      <c r="AG192">
        <f t="shared" si="11"/>
        <v>1</v>
      </c>
      <c r="AH192" s="288">
        <f t="shared" si="12"/>
        <v>1</v>
      </c>
      <c r="AI192" s="288">
        <f t="shared" si="13"/>
        <v>1</v>
      </c>
      <c r="AJ192" s="288">
        <f t="shared" si="14"/>
        <v>1</v>
      </c>
    </row>
    <row r="193" spans="2:36" ht="30.75" thickBot="1">
      <c r="B193" t="str">
        <f t="shared" si="10"/>
        <v>Georgia2015</v>
      </c>
      <c r="C193" s="229" t="str">
        <f>'Exp Database'!C193</f>
        <v>Georgia</v>
      </c>
      <c r="D193" s="229">
        <f>'Exp Database'!D193</f>
        <v>2015</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02" t="str">
        <f>'Exp Database'!K193</f>
        <v>Not disaggregated by type of cost</v>
      </c>
      <c r="M193" s="288" t="str">
        <f>'Exp Database'!L193</f>
        <v>3.6.4</v>
      </c>
      <c r="N193" s="288">
        <f>IF(OR('Exp Database'!M193=Lists!$G$2,'Exp Database'!M193=Lists!$G$3,'Exp Database'!M193=0),0,IF($F193=Lists!$G$2,('Exp Database'!M193/'Exp with units conversion'!$H193)*'Exp with units conversion'!$G193,'Exp Database'!M193*'Exp with units conversion'!$G193))</f>
        <v>0</v>
      </c>
      <c r="O193" s="288">
        <f>IF(OR('Exp Database'!N193=Lists!$G$2,'Exp Database'!N193=Lists!$G$3,'Exp Database'!N193=0),0,IF($F193=Lists!$G$2,('Exp Database'!N193/'Exp with units conversion'!$H193)*'Exp with units conversion'!$G193,'Exp Database'!N193*'Exp with units conversion'!$G193))</f>
        <v>0</v>
      </c>
      <c r="P193" s="288">
        <f>IF(OR('Exp Database'!O193=Lists!$G$2,'Exp Database'!O193=Lists!$G$3,'Exp Database'!O193=0),0,IF($F193=Lists!$G$2,('Exp Database'!O193/'Exp with units conversion'!$H193)*'Exp with units conversion'!$G193,'Exp Database'!O193*'Exp with units conversion'!$G193))</f>
        <v>0</v>
      </c>
      <c r="Q193" s="288">
        <f>IF(OR('Exp Database'!P193=Lists!$G$2,'Exp Database'!P193=Lists!$G$3,'Exp Database'!P193=0),0,IF($F193=Lists!$G$2,('Exp Database'!P193/'Exp with units conversion'!$H193)*'Exp with units conversion'!$G193,'Exp Database'!P193*'Exp with units conversion'!$G193))</f>
        <v>0</v>
      </c>
      <c r="R193" s="288">
        <f>IF(OR('Exp Database'!Q193=Lists!$G$2,'Exp Database'!Q193=Lists!$G$3,'Exp Database'!Q193=0),0,IF($F193=Lists!$G$2,('Exp Database'!Q193/'Exp with units conversion'!$H193)*'Exp with units conversion'!$G193,'Exp Database'!Q193*'Exp with units conversion'!$G193))</f>
        <v>0</v>
      </c>
      <c r="S193" s="288">
        <f>IF(OR('Exp Database'!R193=Lists!$G$2,'Exp Database'!R193=Lists!$G$3,'Exp Database'!R193=0),0,IF($F193=Lists!$G$2,('Exp Database'!R193/'Exp with units conversion'!$H193)*'Exp with units conversion'!$G193,'Exp Database'!R193*'Exp with units conversion'!$G193))</f>
        <v>0</v>
      </c>
      <c r="T193" s="288">
        <f>IF(OR('Exp Database'!S193=Lists!$G$2,'Exp Database'!S193=Lists!$G$3,'Exp Database'!S193=0),0,IF($F193=Lists!$G$2,('Exp Database'!S193/'Exp with units conversion'!$H193)*'Exp with units conversion'!$G193,'Exp Database'!S193*'Exp with units conversion'!$G193))</f>
        <v>0</v>
      </c>
      <c r="U193" s="288">
        <f>IF(OR('Exp Database'!T193=Lists!$G$2,'Exp Database'!T193=Lists!$G$3,'Exp Database'!T193=0),0,IF($F193=Lists!$G$2,('Exp Database'!T193/'Exp with units conversion'!$H193)*'Exp with units conversion'!$G193,'Exp Database'!T193*'Exp with units conversion'!$G193))</f>
        <v>0</v>
      </c>
      <c r="V193" s="288">
        <f>IF(OR('Exp Database'!U193=Lists!$G$2,'Exp Database'!U193=Lists!$G$3,'Exp Database'!U193=0),0,IF($F193=Lists!$G$2,('Exp Database'!U193/'Exp with units conversion'!$H193)*'Exp with units conversion'!$G193,'Exp Database'!U193*'Exp with units conversion'!$G193))</f>
        <v>0</v>
      </c>
      <c r="W193" s="288">
        <f>IF(OR('Exp Database'!V193=Lists!$G$2,'Exp Database'!V193=Lists!$G$3,'Exp Database'!V193=0),0,IF($F193=Lists!$G$2,('Exp Database'!V193/'Exp with units conversion'!$H193)*'Exp with units conversion'!$G193,'Exp Database'!V193*'Exp with units conversion'!$G193))</f>
        <v>0</v>
      </c>
      <c r="X193" s="288">
        <f>IF(OR('Exp Database'!W193=Lists!$G$2,'Exp Database'!W193=Lists!$G$3,'Exp Database'!W193=0),0,IF($F193=Lists!$G$2,('Exp Database'!W193/'Exp with units conversion'!$H193)*'Exp with units conversion'!$G193,'Exp Database'!W193*'Exp with units conversion'!$G193))</f>
        <v>0</v>
      </c>
      <c r="Y193" s="288">
        <f>IF(OR('Exp Database'!X193=Lists!$G$2,'Exp Database'!X193=Lists!$G$3,'Exp Database'!X193=0),0,IF($F193=Lists!$G$2,('Exp Database'!X193/'Exp with units conversion'!$H193)*'Exp with units conversion'!$G193,'Exp Database'!X193*'Exp with units conversion'!$G193))</f>
        <v>0</v>
      </c>
      <c r="Z193" s="288">
        <f>IF(OR('Exp Database'!Y193=Lists!$G$2,'Exp Database'!Y193=Lists!$G$3,'Exp Database'!Y193=0),0,IF($F193=Lists!$G$2,('Exp Database'!Y193/'Exp with units conversion'!$H193)*'Exp with units conversion'!$G193,'Exp Database'!Y193*'Exp with units conversion'!$G193))</f>
        <v>0</v>
      </c>
      <c r="AA193" s="288">
        <f>IF(OR('Exp Database'!Z193=Lists!$G$2,'Exp Database'!Z193=Lists!$G$3,'Exp Database'!Z193=0),0,IF($F193=Lists!$G$2,('Exp Database'!Z193/'Exp with units conversion'!$H193)*'Exp with units conversion'!$G193,'Exp Database'!Z193*'Exp with units conversion'!$G193))</f>
        <v>0</v>
      </c>
      <c r="AB193" s="288">
        <f>IF(OR('Exp Database'!AA193=Lists!$G$2,'Exp Database'!AA193=Lists!$G$3,'Exp Database'!AA193=0),0,IF($F193=Lists!$G$2,('Exp Database'!AA193/'Exp with units conversion'!$H193)*'Exp with units conversion'!$G193,'Exp Database'!AA193*'Exp with units conversion'!$G193))</f>
        <v>0</v>
      </c>
      <c r="AC193" s="288">
        <f>IF(OR('Exp Database'!AB193=Lists!$G$2,'Exp Database'!AB193=Lists!$G$3,'Exp Database'!AB193=0),0,IF($F193=Lists!$G$2,('Exp Database'!AB193/'Exp with units conversion'!$H193)*'Exp with units conversion'!$G193,'Exp Database'!AB193*'Exp with units conversion'!$G193))</f>
        <v>0</v>
      </c>
      <c r="AD193" s="288">
        <f>IF(OR('Exp Database'!AC193=Lists!$G$2,'Exp Database'!AC193=Lists!$G$3,'Exp Database'!AC193=0),0,IF($F193=Lists!$G$2,('Exp Database'!AC193/'Exp with units conversion'!$H193)*'Exp with units conversion'!$G193,'Exp Database'!AC193*'Exp with units conversion'!$G193))</f>
        <v>0</v>
      </c>
      <c r="AE193" s="288">
        <f>IF(OR('Exp Database'!AD193=Lists!$G$2,'Exp Database'!AD193=Lists!$G$3,'Exp Database'!AD193=0),0,IF($F193=Lists!$G$2,('Exp Database'!AD193/'Exp with units conversion'!$H193)*'Exp with units conversion'!$G193,'Exp Database'!AD193*'Exp with units conversion'!$G193))</f>
        <v>0</v>
      </c>
      <c r="AG193">
        <f t="shared" si="11"/>
        <v>1</v>
      </c>
      <c r="AH193" s="288">
        <f t="shared" si="12"/>
        <v>1</v>
      </c>
      <c r="AI193" s="288">
        <f t="shared" si="13"/>
        <v>1</v>
      </c>
      <c r="AJ193" s="288">
        <f t="shared" si="14"/>
        <v>1</v>
      </c>
    </row>
    <row r="194" spans="2:36" ht="105.75" thickBot="1">
      <c r="B194" t="str">
        <f t="shared" si="10"/>
        <v>Georgia2015</v>
      </c>
      <c r="C194" s="229" t="str">
        <f>'Exp Database'!C194</f>
        <v>Georgia</v>
      </c>
      <c r="D194" s="229">
        <f>'Exp Database'!D194</f>
        <v>2015</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02" t="str">
        <f>'Exp Database'!K194</f>
        <v>Prevention, promotion of testing and linkage to care programmes for persons who inject drugs (sub-total)</v>
      </c>
      <c r="M194" s="288">
        <f>'Exp Database'!L194</f>
        <v>3.7</v>
      </c>
      <c r="N194" s="288">
        <f>IF(OR('Exp Database'!M194=Lists!$G$2,'Exp Database'!M194=Lists!$G$3,'Exp Database'!M194=0),0,IF($F194=Lists!$G$2,('Exp Database'!M194/'Exp with units conversion'!$H194)*'Exp with units conversion'!$G194,'Exp Database'!M194*'Exp with units conversion'!$G194))</f>
        <v>0</v>
      </c>
      <c r="O194" s="288">
        <f>IF(OR('Exp Database'!N194=Lists!$G$2,'Exp Database'!N194=Lists!$G$3,'Exp Database'!N194=0),0,IF($F194=Lists!$G$2,('Exp Database'!N194/'Exp with units conversion'!$H194)*'Exp with units conversion'!$G194,'Exp Database'!N194*'Exp with units conversion'!$G194))</f>
        <v>0</v>
      </c>
      <c r="P194" s="288">
        <f>IF(OR('Exp Database'!O194=Lists!$G$2,'Exp Database'!O194=Lists!$G$3,'Exp Database'!O194=0),0,IF($F194=Lists!$G$2,('Exp Database'!O194/'Exp with units conversion'!$H194)*'Exp with units conversion'!$G194,'Exp Database'!O194*'Exp with units conversion'!$G194))</f>
        <v>0</v>
      </c>
      <c r="Q194" s="288">
        <f>IF(OR('Exp Database'!P194=Lists!$G$2,'Exp Database'!P194=Lists!$G$3,'Exp Database'!P194=0),0,IF($F194=Lists!$G$2,('Exp Database'!P194/'Exp with units conversion'!$H194)*'Exp with units conversion'!$G194,'Exp Database'!P194*'Exp with units conversion'!$G194))</f>
        <v>0</v>
      </c>
      <c r="R194" s="288">
        <f>IF(OR('Exp Database'!Q194=Lists!$G$2,'Exp Database'!Q194=Lists!$G$3,'Exp Database'!Q194=0),0,IF($F194=Lists!$G$2,('Exp Database'!Q194/'Exp with units conversion'!$H194)*'Exp with units conversion'!$G194,'Exp Database'!Q194*'Exp with units conversion'!$G194))</f>
        <v>0</v>
      </c>
      <c r="S194" s="288">
        <f>IF(OR('Exp Database'!R194=Lists!$G$2,'Exp Database'!R194=Lists!$G$3,'Exp Database'!R194=0),0,IF($F194=Lists!$G$2,('Exp Database'!R194/'Exp with units conversion'!$H194)*'Exp with units conversion'!$G194,'Exp Database'!R194*'Exp with units conversion'!$G194))</f>
        <v>0</v>
      </c>
      <c r="T194" s="288">
        <f>IF(OR('Exp Database'!S194=Lists!$G$2,'Exp Database'!S194=Lists!$G$3,'Exp Database'!S194=0),0,IF($F194=Lists!$G$2,('Exp Database'!S194/'Exp with units conversion'!$H194)*'Exp with units conversion'!$G194,'Exp Database'!S194*'Exp with units conversion'!$G194))</f>
        <v>0</v>
      </c>
      <c r="U194" s="288">
        <f>IF(OR('Exp Database'!T194=Lists!$G$2,'Exp Database'!T194=Lists!$G$3,'Exp Database'!T194=0),0,IF($F194=Lists!$G$2,('Exp Database'!T194/'Exp with units conversion'!$H194)*'Exp with units conversion'!$G194,'Exp Database'!T194*'Exp with units conversion'!$G194))</f>
        <v>0</v>
      </c>
      <c r="V194" s="288">
        <f>IF(OR('Exp Database'!U194=Lists!$G$2,'Exp Database'!U194=Lists!$G$3,'Exp Database'!U194=0),0,IF($F194=Lists!$G$2,('Exp Database'!U194/'Exp with units conversion'!$H194)*'Exp with units conversion'!$G194,'Exp Database'!U194*'Exp with units conversion'!$G194))</f>
        <v>0</v>
      </c>
      <c r="W194" s="288">
        <f>IF(OR('Exp Database'!V194=Lists!$G$2,'Exp Database'!V194=Lists!$G$3,'Exp Database'!V194=0),0,IF($F194=Lists!$G$2,('Exp Database'!V194/'Exp with units conversion'!$H194)*'Exp with units conversion'!$G194,'Exp Database'!V194*'Exp with units conversion'!$G194))</f>
        <v>0</v>
      </c>
      <c r="X194" s="288">
        <f>IF(OR('Exp Database'!W194=Lists!$G$2,'Exp Database'!W194=Lists!$G$3,'Exp Database'!W194=0),0,IF($F194=Lists!$G$2,('Exp Database'!W194/'Exp with units conversion'!$H194)*'Exp with units conversion'!$G194,'Exp Database'!W194*'Exp with units conversion'!$G194))</f>
        <v>0</v>
      </c>
      <c r="Y194" s="288">
        <f>IF(OR('Exp Database'!X194=Lists!$G$2,'Exp Database'!X194=Lists!$G$3,'Exp Database'!X194=0),0,IF($F194=Lists!$G$2,('Exp Database'!X194/'Exp with units conversion'!$H194)*'Exp with units conversion'!$G194,'Exp Database'!X194*'Exp with units conversion'!$G194))</f>
        <v>0</v>
      </c>
      <c r="Z194" s="288">
        <f>IF(OR('Exp Database'!Y194=Lists!$G$2,'Exp Database'!Y194=Lists!$G$3,'Exp Database'!Y194=0),0,IF($F194=Lists!$G$2,('Exp Database'!Y194/'Exp with units conversion'!$H194)*'Exp with units conversion'!$G194,'Exp Database'!Y194*'Exp with units conversion'!$G194))</f>
        <v>0</v>
      </c>
      <c r="AA194" s="288">
        <f>IF(OR('Exp Database'!Z194=Lists!$G$2,'Exp Database'!Z194=Lists!$G$3,'Exp Database'!Z194=0),0,IF($F194=Lists!$G$2,('Exp Database'!Z194/'Exp with units conversion'!$H194)*'Exp with units conversion'!$G194,'Exp Database'!Z194*'Exp with units conversion'!$G194))</f>
        <v>0</v>
      </c>
      <c r="AB194" s="288">
        <f>IF(OR('Exp Database'!AA194=Lists!$G$2,'Exp Database'!AA194=Lists!$G$3,'Exp Database'!AA194=0),0,IF($F194=Lists!$G$2,('Exp Database'!AA194/'Exp with units conversion'!$H194)*'Exp with units conversion'!$G194,'Exp Database'!AA194*'Exp with units conversion'!$G194))</f>
        <v>0</v>
      </c>
      <c r="AC194" s="288">
        <f>IF(OR('Exp Database'!AB194=Lists!$G$2,'Exp Database'!AB194=Lists!$G$3,'Exp Database'!AB194=0),0,IF($F194=Lists!$G$2,('Exp Database'!AB194/'Exp with units conversion'!$H194)*'Exp with units conversion'!$G194,'Exp Database'!AB194*'Exp with units conversion'!$G194))</f>
        <v>0</v>
      </c>
      <c r="AD194" s="288">
        <f>IF(OR('Exp Database'!AC194=Lists!$G$2,'Exp Database'!AC194=Lists!$G$3,'Exp Database'!AC194=0),0,IF($F194=Lists!$G$2,('Exp Database'!AC194/'Exp with units conversion'!$H194)*'Exp with units conversion'!$G194,'Exp Database'!AC194*'Exp with units conversion'!$G194))</f>
        <v>0</v>
      </c>
      <c r="AE194" s="288">
        <f>IF(OR('Exp Database'!AD194=Lists!$G$2,'Exp Database'!AD194=Lists!$G$3,'Exp Database'!AD194=0),0,IF($F194=Lists!$G$2,('Exp Database'!AD194/'Exp with units conversion'!$H194)*'Exp with units conversion'!$G194,'Exp Database'!AD194*'Exp with units conversion'!$G194))</f>
        <v>0</v>
      </c>
      <c r="AG194">
        <f t="shared" si="11"/>
        <v>1</v>
      </c>
      <c r="AH194" s="288">
        <f t="shared" si="12"/>
        <v>1</v>
      </c>
      <c r="AI194" s="288">
        <f t="shared" si="13"/>
        <v>1</v>
      </c>
      <c r="AJ194" s="288">
        <f t="shared" si="14"/>
        <v>1</v>
      </c>
    </row>
    <row r="195" spans="2:36" ht="135.75" thickBot="1">
      <c r="B195" t="str">
        <f t="shared" si="10"/>
        <v>Georgia2015</v>
      </c>
      <c r="C195" s="229" t="str">
        <f>'Exp Database'!C195</f>
        <v>Georgia</v>
      </c>
      <c r="D195" s="229">
        <f>'Exp Database'!D195</f>
        <v>2015</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02" t="str">
        <f>'Exp Database'!K195</f>
        <v>Needle and syringe exchange, and prevention, promotion of testing and linkage to care prevention programmes for people who inject drugs:</v>
      </c>
      <c r="M195" s="288" t="str">
        <f>'Exp Database'!L195</f>
        <v>3.7.1</v>
      </c>
      <c r="N195" s="288">
        <f>IF(OR('Exp Database'!M195=Lists!$G$2,'Exp Database'!M195=Lists!$G$3,'Exp Database'!M195=0),0,IF($F195=Lists!$G$2,('Exp Database'!M195/'Exp with units conversion'!$H195)*'Exp with units conversion'!$G195,'Exp Database'!M195*'Exp with units conversion'!$G195))</f>
        <v>0</v>
      </c>
      <c r="O195" s="288">
        <f>IF(OR('Exp Database'!N195=Lists!$G$2,'Exp Database'!N195=Lists!$G$3,'Exp Database'!N195=0),0,IF($F195=Lists!$G$2,('Exp Database'!N195/'Exp with units conversion'!$H195)*'Exp with units conversion'!$G195,'Exp Database'!N195*'Exp with units conversion'!$G195))</f>
        <v>0</v>
      </c>
      <c r="P195" s="288">
        <f>IF(OR('Exp Database'!O195=Lists!$G$2,'Exp Database'!O195=Lists!$G$3,'Exp Database'!O195=0),0,IF($F195=Lists!$G$2,('Exp Database'!O195/'Exp with units conversion'!$H195)*'Exp with units conversion'!$G195,'Exp Database'!O195*'Exp with units conversion'!$G195))</f>
        <v>0</v>
      </c>
      <c r="Q195" s="288">
        <f>IF(OR('Exp Database'!P195=Lists!$G$2,'Exp Database'!P195=Lists!$G$3,'Exp Database'!P195=0),0,IF($F195=Lists!$G$2,('Exp Database'!P195/'Exp with units conversion'!$H195)*'Exp with units conversion'!$G195,'Exp Database'!P195*'Exp with units conversion'!$G195))</f>
        <v>0</v>
      </c>
      <c r="R195" s="288">
        <f>IF(OR('Exp Database'!Q195=Lists!$G$2,'Exp Database'!Q195=Lists!$G$3,'Exp Database'!Q195=0),0,IF($F195=Lists!$G$2,('Exp Database'!Q195/'Exp with units conversion'!$H195)*'Exp with units conversion'!$G195,'Exp Database'!Q195*'Exp with units conversion'!$G195))</f>
        <v>0</v>
      </c>
      <c r="S195" s="288">
        <f>IF(OR('Exp Database'!R195=Lists!$G$2,'Exp Database'!R195=Lists!$G$3,'Exp Database'!R195=0),0,IF($F195=Lists!$G$2,('Exp Database'!R195/'Exp with units conversion'!$H195)*'Exp with units conversion'!$G195,'Exp Database'!R195*'Exp with units conversion'!$G195))</f>
        <v>0</v>
      </c>
      <c r="T195" s="288">
        <f>IF(OR('Exp Database'!S195=Lists!$G$2,'Exp Database'!S195=Lists!$G$3,'Exp Database'!S195=0),0,IF($F195=Lists!$G$2,('Exp Database'!S195/'Exp with units conversion'!$H195)*'Exp with units conversion'!$G195,'Exp Database'!S195*'Exp with units conversion'!$G195))</f>
        <v>0</v>
      </c>
      <c r="U195" s="288">
        <f>IF(OR('Exp Database'!T195=Lists!$G$2,'Exp Database'!T195=Lists!$G$3,'Exp Database'!T195=0),0,IF($F195=Lists!$G$2,('Exp Database'!T195/'Exp with units conversion'!$H195)*'Exp with units conversion'!$G195,'Exp Database'!T195*'Exp with units conversion'!$G195))</f>
        <v>0</v>
      </c>
      <c r="V195" s="288">
        <f>IF(OR('Exp Database'!U195=Lists!$G$2,'Exp Database'!U195=Lists!$G$3,'Exp Database'!U195=0),0,IF($F195=Lists!$G$2,('Exp Database'!U195/'Exp with units conversion'!$H195)*'Exp with units conversion'!$G195,'Exp Database'!U195*'Exp with units conversion'!$G195))</f>
        <v>0</v>
      </c>
      <c r="W195" s="288">
        <f>IF(OR('Exp Database'!V195=Lists!$G$2,'Exp Database'!V195=Lists!$G$3,'Exp Database'!V195=0),0,IF($F195=Lists!$G$2,('Exp Database'!V195/'Exp with units conversion'!$H195)*'Exp with units conversion'!$G195,'Exp Database'!V195*'Exp with units conversion'!$G195))</f>
        <v>0</v>
      </c>
      <c r="X195" s="288">
        <f>IF(OR('Exp Database'!W195=Lists!$G$2,'Exp Database'!W195=Lists!$G$3,'Exp Database'!W195=0),0,IF($F195=Lists!$G$2,('Exp Database'!W195/'Exp with units conversion'!$H195)*'Exp with units conversion'!$G195,'Exp Database'!W195*'Exp with units conversion'!$G195))</f>
        <v>0</v>
      </c>
      <c r="Y195" s="288">
        <f>IF(OR('Exp Database'!X195=Lists!$G$2,'Exp Database'!X195=Lists!$G$3,'Exp Database'!X195=0),0,IF($F195=Lists!$G$2,('Exp Database'!X195/'Exp with units conversion'!$H195)*'Exp with units conversion'!$G195,'Exp Database'!X195*'Exp with units conversion'!$G195))</f>
        <v>0</v>
      </c>
      <c r="Z195" s="288">
        <f>IF(OR('Exp Database'!Y195=Lists!$G$2,'Exp Database'!Y195=Lists!$G$3,'Exp Database'!Y195=0),0,IF($F195=Lists!$G$2,('Exp Database'!Y195/'Exp with units conversion'!$H195)*'Exp with units conversion'!$G195,'Exp Database'!Y195*'Exp with units conversion'!$G195))</f>
        <v>0</v>
      </c>
      <c r="AA195" s="288">
        <f>IF(OR('Exp Database'!Z195=Lists!$G$2,'Exp Database'!Z195=Lists!$G$3,'Exp Database'!Z195=0),0,IF($F195=Lists!$G$2,('Exp Database'!Z195/'Exp with units conversion'!$H195)*'Exp with units conversion'!$G195,'Exp Database'!Z195*'Exp with units conversion'!$G195))</f>
        <v>0</v>
      </c>
      <c r="AB195" s="288">
        <f>IF(OR('Exp Database'!AA195=Lists!$G$2,'Exp Database'!AA195=Lists!$G$3,'Exp Database'!AA195=0),0,IF($F195=Lists!$G$2,('Exp Database'!AA195/'Exp with units conversion'!$H195)*'Exp with units conversion'!$G195,'Exp Database'!AA195*'Exp with units conversion'!$G195))</f>
        <v>0</v>
      </c>
      <c r="AC195" s="288">
        <f>IF(OR('Exp Database'!AB195=Lists!$G$2,'Exp Database'!AB195=Lists!$G$3,'Exp Database'!AB195=0),0,IF($F195=Lists!$G$2,('Exp Database'!AB195/'Exp with units conversion'!$H195)*'Exp with units conversion'!$G195,'Exp Database'!AB195*'Exp with units conversion'!$G195))</f>
        <v>0</v>
      </c>
      <c r="AD195" s="288">
        <f>IF(OR('Exp Database'!AC195=Lists!$G$2,'Exp Database'!AC195=Lists!$G$3,'Exp Database'!AC195=0),0,IF($F195=Lists!$G$2,('Exp Database'!AC195/'Exp with units conversion'!$H195)*'Exp with units conversion'!$G195,'Exp Database'!AC195*'Exp with units conversion'!$G195))</f>
        <v>0</v>
      </c>
      <c r="AE195" s="288">
        <f>IF(OR('Exp Database'!AD195=Lists!$G$2,'Exp Database'!AD195=Lists!$G$3,'Exp Database'!AD195=0),0,IF($F195=Lists!$G$2,('Exp Database'!AD195/'Exp with units conversion'!$H195)*'Exp with units conversion'!$G195,'Exp Database'!AD195*'Exp with units conversion'!$G195))</f>
        <v>0</v>
      </c>
      <c r="AG195">
        <f t="shared" si="11"/>
        <v>1</v>
      </c>
      <c r="AH195" s="288">
        <f t="shared" si="12"/>
        <v>1</v>
      </c>
      <c r="AI195" s="288">
        <f t="shared" si="13"/>
        <v>1</v>
      </c>
      <c r="AJ195" s="288">
        <f t="shared" si="14"/>
        <v>1</v>
      </c>
    </row>
    <row r="196" spans="2:36" ht="30.75" thickBot="1">
      <c r="B196" t="str">
        <f t="shared" si="10"/>
        <v>Georgia2015</v>
      </c>
      <c r="C196" s="229" t="str">
        <f>'Exp Database'!C196</f>
        <v>Georgia</v>
      </c>
      <c r="D196" s="229">
        <f>'Exp Database'!D196</f>
        <v>2015</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02" t="str">
        <f>'Exp Database'!K196</f>
        <v>Injecting equipment</v>
      </c>
      <c r="M196" s="288" t="str">
        <f>'Exp Database'!L196</f>
        <v>3.7.1.1</v>
      </c>
      <c r="N196" s="288">
        <f>IF(OR('Exp Database'!M196=Lists!$G$2,'Exp Database'!M196=Lists!$G$3,'Exp Database'!M196=0),0,IF($F196=Lists!$G$2,('Exp Database'!M196/'Exp with units conversion'!$H196)*'Exp with units conversion'!$G196,'Exp Database'!M196*'Exp with units conversion'!$G196))</f>
        <v>0</v>
      </c>
      <c r="O196" s="288">
        <f>IF(OR('Exp Database'!N196=Lists!$G$2,'Exp Database'!N196=Lists!$G$3,'Exp Database'!N196=0),0,IF($F196=Lists!$G$2,('Exp Database'!N196/'Exp with units conversion'!$H196)*'Exp with units conversion'!$G196,'Exp Database'!N196*'Exp with units conversion'!$G196))</f>
        <v>0</v>
      </c>
      <c r="P196" s="288">
        <f>IF(OR('Exp Database'!O196=Lists!$G$2,'Exp Database'!O196=Lists!$G$3,'Exp Database'!O196=0),0,IF($F196=Lists!$G$2,('Exp Database'!O196/'Exp with units conversion'!$H196)*'Exp with units conversion'!$G196,'Exp Database'!O196*'Exp with units conversion'!$G196))</f>
        <v>0</v>
      </c>
      <c r="Q196" s="288">
        <f>IF(OR('Exp Database'!P196=Lists!$G$2,'Exp Database'!P196=Lists!$G$3,'Exp Database'!P196=0),0,IF($F196=Lists!$G$2,('Exp Database'!P196/'Exp with units conversion'!$H196)*'Exp with units conversion'!$G196,'Exp Database'!P196*'Exp with units conversion'!$G196))</f>
        <v>0</v>
      </c>
      <c r="R196" s="288">
        <f>IF(OR('Exp Database'!Q196=Lists!$G$2,'Exp Database'!Q196=Lists!$G$3,'Exp Database'!Q196=0),0,IF($F196=Lists!$G$2,('Exp Database'!Q196/'Exp with units conversion'!$H196)*'Exp with units conversion'!$G196,'Exp Database'!Q196*'Exp with units conversion'!$G196))</f>
        <v>0</v>
      </c>
      <c r="S196" s="288">
        <f>IF(OR('Exp Database'!R196=Lists!$G$2,'Exp Database'!R196=Lists!$G$3,'Exp Database'!R196=0),0,IF($F196=Lists!$G$2,('Exp Database'!R196/'Exp with units conversion'!$H196)*'Exp with units conversion'!$G196,'Exp Database'!R196*'Exp with units conversion'!$G196))</f>
        <v>0</v>
      </c>
      <c r="T196" s="288">
        <f>IF(OR('Exp Database'!S196=Lists!$G$2,'Exp Database'!S196=Lists!$G$3,'Exp Database'!S196=0),0,IF($F196=Lists!$G$2,('Exp Database'!S196/'Exp with units conversion'!$H196)*'Exp with units conversion'!$G196,'Exp Database'!S196*'Exp with units conversion'!$G196))</f>
        <v>0</v>
      </c>
      <c r="U196" s="288">
        <f>IF(OR('Exp Database'!T196=Lists!$G$2,'Exp Database'!T196=Lists!$G$3,'Exp Database'!T196=0),0,IF($F196=Lists!$G$2,('Exp Database'!T196/'Exp with units conversion'!$H196)*'Exp with units conversion'!$G196,'Exp Database'!T196*'Exp with units conversion'!$G196))</f>
        <v>0</v>
      </c>
      <c r="V196" s="288">
        <f>IF(OR('Exp Database'!U196=Lists!$G$2,'Exp Database'!U196=Lists!$G$3,'Exp Database'!U196=0),0,IF($F196=Lists!$G$2,('Exp Database'!U196/'Exp with units conversion'!$H196)*'Exp with units conversion'!$G196,'Exp Database'!U196*'Exp with units conversion'!$G196))</f>
        <v>0</v>
      </c>
      <c r="W196" s="288">
        <f>IF(OR('Exp Database'!V196=Lists!$G$2,'Exp Database'!V196=Lists!$G$3,'Exp Database'!V196=0),0,IF($F196=Lists!$G$2,('Exp Database'!V196/'Exp with units conversion'!$H196)*'Exp with units conversion'!$G196,'Exp Database'!V196*'Exp with units conversion'!$G196))</f>
        <v>0</v>
      </c>
      <c r="X196" s="288">
        <f>IF(OR('Exp Database'!W196=Lists!$G$2,'Exp Database'!W196=Lists!$G$3,'Exp Database'!W196=0),0,IF($F196=Lists!$G$2,('Exp Database'!W196/'Exp with units conversion'!$H196)*'Exp with units conversion'!$G196,'Exp Database'!W196*'Exp with units conversion'!$G196))</f>
        <v>0</v>
      </c>
      <c r="Y196" s="288">
        <f>IF(OR('Exp Database'!X196=Lists!$G$2,'Exp Database'!X196=Lists!$G$3,'Exp Database'!X196=0),0,IF($F196=Lists!$G$2,('Exp Database'!X196/'Exp with units conversion'!$H196)*'Exp with units conversion'!$G196,'Exp Database'!X196*'Exp with units conversion'!$G196))</f>
        <v>0</v>
      </c>
      <c r="Z196" s="288">
        <f>IF(OR('Exp Database'!Y196=Lists!$G$2,'Exp Database'!Y196=Lists!$G$3,'Exp Database'!Y196=0),0,IF($F196=Lists!$G$2,('Exp Database'!Y196/'Exp with units conversion'!$H196)*'Exp with units conversion'!$G196,'Exp Database'!Y196*'Exp with units conversion'!$G196))</f>
        <v>0</v>
      </c>
      <c r="AA196" s="288">
        <f>IF(OR('Exp Database'!Z196=Lists!$G$2,'Exp Database'!Z196=Lists!$G$3,'Exp Database'!Z196=0),0,IF($F196=Lists!$G$2,('Exp Database'!Z196/'Exp with units conversion'!$H196)*'Exp with units conversion'!$G196,'Exp Database'!Z196*'Exp with units conversion'!$G196))</f>
        <v>0</v>
      </c>
      <c r="AB196" s="288">
        <f>IF(OR('Exp Database'!AA196=Lists!$G$2,'Exp Database'!AA196=Lists!$G$3,'Exp Database'!AA196=0),0,IF($F196=Lists!$G$2,('Exp Database'!AA196/'Exp with units conversion'!$H196)*'Exp with units conversion'!$G196,'Exp Database'!AA196*'Exp with units conversion'!$G196))</f>
        <v>0</v>
      </c>
      <c r="AC196" s="288">
        <f>IF(OR('Exp Database'!AB196=Lists!$G$2,'Exp Database'!AB196=Lists!$G$3,'Exp Database'!AB196=0),0,IF($F196=Lists!$G$2,('Exp Database'!AB196/'Exp with units conversion'!$H196)*'Exp with units conversion'!$G196,'Exp Database'!AB196*'Exp with units conversion'!$G196))</f>
        <v>0</v>
      </c>
      <c r="AD196" s="288">
        <f>IF(OR('Exp Database'!AC196=Lists!$G$2,'Exp Database'!AC196=Lists!$G$3,'Exp Database'!AC196=0),0,IF($F196=Lists!$G$2,('Exp Database'!AC196/'Exp with units conversion'!$H196)*'Exp with units conversion'!$G196,'Exp Database'!AC196*'Exp with units conversion'!$G196))</f>
        <v>0</v>
      </c>
      <c r="AE196" s="288">
        <f>IF(OR('Exp Database'!AD196=Lists!$G$2,'Exp Database'!AD196=Lists!$G$3,'Exp Database'!AD196=0),0,IF($F196=Lists!$G$2,('Exp Database'!AD196/'Exp with units conversion'!$H196)*'Exp with units conversion'!$G196,'Exp Database'!AD196*'Exp with units conversion'!$G196))</f>
        <v>0</v>
      </c>
      <c r="AG196">
        <f t="shared" si="11"/>
        <v>1</v>
      </c>
      <c r="AH196" s="288">
        <f t="shared" si="12"/>
        <v>1</v>
      </c>
      <c r="AI196" s="288">
        <f t="shared" si="13"/>
        <v>1</v>
      </c>
      <c r="AJ196" s="288">
        <f t="shared" si="14"/>
        <v>1</v>
      </c>
    </row>
    <row r="197" spans="2:36" ht="30.75" thickBot="1">
      <c r="B197" t="str">
        <f t="shared" si="10"/>
        <v>Georgia2015</v>
      </c>
      <c r="C197" s="229" t="str">
        <f>'Exp Database'!C197</f>
        <v>Georgia</v>
      </c>
      <c r="D197" s="229">
        <f>'Exp Database'!D197</f>
        <v>2015</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02" t="str">
        <f>'Exp Database'!K197</f>
        <v>HIV tests (commodities)</v>
      </c>
      <c r="M197" s="288" t="str">
        <f>'Exp Database'!L197</f>
        <v>3.7.1.2</v>
      </c>
      <c r="N197" s="288">
        <f>IF(OR('Exp Database'!M197=Lists!$G$2,'Exp Database'!M197=Lists!$G$3,'Exp Database'!M197=0),0,IF($F197=Lists!$G$2,('Exp Database'!M197/'Exp with units conversion'!$H197)*'Exp with units conversion'!$G197,'Exp Database'!M197*'Exp with units conversion'!$G197))</f>
        <v>0</v>
      </c>
      <c r="O197" s="288">
        <f>IF(OR('Exp Database'!N197=Lists!$G$2,'Exp Database'!N197=Lists!$G$3,'Exp Database'!N197=0),0,IF($F197=Lists!$G$2,('Exp Database'!N197/'Exp with units conversion'!$H197)*'Exp with units conversion'!$G197,'Exp Database'!N197*'Exp with units conversion'!$G197))</f>
        <v>0</v>
      </c>
      <c r="P197" s="288">
        <f>IF(OR('Exp Database'!O197=Lists!$G$2,'Exp Database'!O197=Lists!$G$3,'Exp Database'!O197=0),0,IF($F197=Lists!$G$2,('Exp Database'!O197/'Exp with units conversion'!$H197)*'Exp with units conversion'!$G197,'Exp Database'!O197*'Exp with units conversion'!$G197))</f>
        <v>0</v>
      </c>
      <c r="Q197" s="288">
        <f>IF(OR('Exp Database'!P197=Lists!$G$2,'Exp Database'!P197=Lists!$G$3,'Exp Database'!P197=0),0,IF($F197=Lists!$G$2,('Exp Database'!P197/'Exp with units conversion'!$H197)*'Exp with units conversion'!$G197,'Exp Database'!P197*'Exp with units conversion'!$G197))</f>
        <v>0</v>
      </c>
      <c r="R197" s="288">
        <f>IF(OR('Exp Database'!Q197=Lists!$G$2,'Exp Database'!Q197=Lists!$G$3,'Exp Database'!Q197=0),0,IF($F197=Lists!$G$2,('Exp Database'!Q197/'Exp with units conversion'!$H197)*'Exp with units conversion'!$G197,'Exp Database'!Q197*'Exp with units conversion'!$G197))</f>
        <v>0</v>
      </c>
      <c r="S197" s="288">
        <f>IF(OR('Exp Database'!R197=Lists!$G$2,'Exp Database'!R197=Lists!$G$3,'Exp Database'!R197=0),0,IF($F197=Lists!$G$2,('Exp Database'!R197/'Exp with units conversion'!$H197)*'Exp with units conversion'!$G197,'Exp Database'!R197*'Exp with units conversion'!$G197))</f>
        <v>0</v>
      </c>
      <c r="T197" s="288">
        <f>IF(OR('Exp Database'!S197=Lists!$G$2,'Exp Database'!S197=Lists!$G$3,'Exp Database'!S197=0),0,IF($F197=Lists!$G$2,('Exp Database'!S197/'Exp with units conversion'!$H197)*'Exp with units conversion'!$G197,'Exp Database'!S197*'Exp with units conversion'!$G197))</f>
        <v>0</v>
      </c>
      <c r="U197" s="288">
        <f>IF(OR('Exp Database'!T197=Lists!$G$2,'Exp Database'!T197=Lists!$G$3,'Exp Database'!T197=0),0,IF($F197=Lists!$G$2,('Exp Database'!T197/'Exp with units conversion'!$H197)*'Exp with units conversion'!$G197,'Exp Database'!T197*'Exp with units conversion'!$G197))</f>
        <v>0</v>
      </c>
      <c r="V197" s="288">
        <f>IF(OR('Exp Database'!U197=Lists!$G$2,'Exp Database'!U197=Lists!$G$3,'Exp Database'!U197=0),0,IF($F197=Lists!$G$2,('Exp Database'!U197/'Exp with units conversion'!$H197)*'Exp with units conversion'!$G197,'Exp Database'!U197*'Exp with units conversion'!$G197))</f>
        <v>0</v>
      </c>
      <c r="W197" s="288">
        <f>IF(OR('Exp Database'!V197=Lists!$G$2,'Exp Database'!V197=Lists!$G$3,'Exp Database'!V197=0),0,IF($F197=Lists!$G$2,('Exp Database'!V197/'Exp with units conversion'!$H197)*'Exp with units conversion'!$G197,'Exp Database'!V197*'Exp with units conversion'!$G197))</f>
        <v>0</v>
      </c>
      <c r="X197" s="288">
        <f>IF(OR('Exp Database'!W197=Lists!$G$2,'Exp Database'!W197=Lists!$G$3,'Exp Database'!W197=0),0,IF($F197=Lists!$G$2,('Exp Database'!W197/'Exp with units conversion'!$H197)*'Exp with units conversion'!$G197,'Exp Database'!W197*'Exp with units conversion'!$G197))</f>
        <v>0</v>
      </c>
      <c r="Y197" s="288">
        <f>IF(OR('Exp Database'!X197=Lists!$G$2,'Exp Database'!X197=Lists!$G$3,'Exp Database'!X197=0),0,IF($F197=Lists!$G$2,('Exp Database'!X197/'Exp with units conversion'!$H197)*'Exp with units conversion'!$G197,'Exp Database'!X197*'Exp with units conversion'!$G197))</f>
        <v>0</v>
      </c>
      <c r="Z197" s="288">
        <f>IF(OR('Exp Database'!Y197=Lists!$G$2,'Exp Database'!Y197=Lists!$G$3,'Exp Database'!Y197=0),0,IF($F197=Lists!$G$2,('Exp Database'!Y197/'Exp with units conversion'!$H197)*'Exp with units conversion'!$G197,'Exp Database'!Y197*'Exp with units conversion'!$G197))</f>
        <v>0</v>
      </c>
      <c r="AA197" s="288">
        <f>IF(OR('Exp Database'!Z197=Lists!$G$2,'Exp Database'!Z197=Lists!$G$3,'Exp Database'!Z197=0),0,IF($F197=Lists!$G$2,('Exp Database'!Z197/'Exp with units conversion'!$H197)*'Exp with units conversion'!$G197,'Exp Database'!Z197*'Exp with units conversion'!$G197))</f>
        <v>0</v>
      </c>
      <c r="AB197" s="288">
        <f>IF(OR('Exp Database'!AA197=Lists!$G$2,'Exp Database'!AA197=Lists!$G$3,'Exp Database'!AA197=0),0,IF($F197=Lists!$G$2,('Exp Database'!AA197/'Exp with units conversion'!$H197)*'Exp with units conversion'!$G197,'Exp Database'!AA197*'Exp with units conversion'!$G197))</f>
        <v>0</v>
      </c>
      <c r="AC197" s="288">
        <f>IF(OR('Exp Database'!AB197=Lists!$G$2,'Exp Database'!AB197=Lists!$G$3,'Exp Database'!AB197=0),0,IF($F197=Lists!$G$2,('Exp Database'!AB197/'Exp with units conversion'!$H197)*'Exp with units conversion'!$G197,'Exp Database'!AB197*'Exp with units conversion'!$G197))</f>
        <v>0</v>
      </c>
      <c r="AD197" s="288">
        <f>IF(OR('Exp Database'!AC197=Lists!$G$2,'Exp Database'!AC197=Lists!$G$3,'Exp Database'!AC197=0),0,IF($F197=Lists!$G$2,('Exp Database'!AC197/'Exp with units conversion'!$H197)*'Exp with units conversion'!$G197,'Exp Database'!AC197*'Exp with units conversion'!$G197))</f>
        <v>0</v>
      </c>
      <c r="AE197" s="288">
        <f>IF(OR('Exp Database'!AD197=Lists!$G$2,'Exp Database'!AD197=Lists!$G$3,'Exp Database'!AD197=0),0,IF($F197=Lists!$G$2,('Exp Database'!AD197/'Exp with units conversion'!$H197)*'Exp with units conversion'!$G197,'Exp Database'!AD197*'Exp with units conversion'!$G197))</f>
        <v>0</v>
      </c>
      <c r="AG197">
        <f t="shared" si="11"/>
        <v>1</v>
      </c>
      <c r="AH197" s="288">
        <f t="shared" si="12"/>
        <v>1</v>
      </c>
      <c r="AI197" s="288">
        <f t="shared" si="13"/>
        <v>1</v>
      </c>
      <c r="AJ197" s="288">
        <f t="shared" si="14"/>
        <v>1</v>
      </c>
    </row>
    <row r="198" spans="2:36" ht="45.75" thickBot="1">
      <c r="B198" t="str">
        <f t="shared" si="10"/>
        <v>Georgia2015</v>
      </c>
      <c r="C198" s="229" t="str">
        <f>'Exp Database'!C198</f>
        <v>Georgia</v>
      </c>
      <c r="D198" s="229">
        <f>'Exp Database'!D198</f>
        <v>2015</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02" t="str">
        <f>'Exp Database'!K198</f>
        <v>Condoms, lubricants, and other commodities</v>
      </c>
      <c r="M198" s="288" t="str">
        <f>'Exp Database'!L198</f>
        <v>3.7.1.3</v>
      </c>
      <c r="N198" s="288">
        <f>IF(OR('Exp Database'!M198=Lists!$G$2,'Exp Database'!M198=Lists!$G$3,'Exp Database'!M198=0),0,IF($F198=Lists!$G$2,('Exp Database'!M198/'Exp with units conversion'!$H198)*'Exp with units conversion'!$G198,'Exp Database'!M198*'Exp with units conversion'!$G198))</f>
        <v>0</v>
      </c>
      <c r="O198" s="288">
        <f>IF(OR('Exp Database'!N198=Lists!$G$2,'Exp Database'!N198=Lists!$G$3,'Exp Database'!N198=0),0,IF($F198=Lists!$G$2,('Exp Database'!N198/'Exp with units conversion'!$H198)*'Exp with units conversion'!$G198,'Exp Database'!N198*'Exp with units conversion'!$G198))</f>
        <v>0</v>
      </c>
      <c r="P198" s="288">
        <f>IF(OR('Exp Database'!O198=Lists!$G$2,'Exp Database'!O198=Lists!$G$3,'Exp Database'!O198=0),0,IF($F198=Lists!$G$2,('Exp Database'!O198/'Exp with units conversion'!$H198)*'Exp with units conversion'!$G198,'Exp Database'!O198*'Exp with units conversion'!$G198))</f>
        <v>0</v>
      </c>
      <c r="Q198" s="288">
        <f>IF(OR('Exp Database'!P198=Lists!$G$2,'Exp Database'!P198=Lists!$G$3,'Exp Database'!P198=0),0,IF($F198=Lists!$G$2,('Exp Database'!P198/'Exp with units conversion'!$H198)*'Exp with units conversion'!$G198,'Exp Database'!P198*'Exp with units conversion'!$G198))</f>
        <v>0</v>
      </c>
      <c r="R198" s="288">
        <f>IF(OR('Exp Database'!Q198=Lists!$G$2,'Exp Database'!Q198=Lists!$G$3,'Exp Database'!Q198=0),0,IF($F198=Lists!$G$2,('Exp Database'!Q198/'Exp with units conversion'!$H198)*'Exp with units conversion'!$G198,'Exp Database'!Q198*'Exp with units conversion'!$G198))</f>
        <v>0</v>
      </c>
      <c r="S198" s="288">
        <f>IF(OR('Exp Database'!R198=Lists!$G$2,'Exp Database'!R198=Lists!$G$3,'Exp Database'!R198=0),0,IF($F198=Lists!$G$2,('Exp Database'!R198/'Exp with units conversion'!$H198)*'Exp with units conversion'!$G198,'Exp Database'!R198*'Exp with units conversion'!$G198))</f>
        <v>0</v>
      </c>
      <c r="T198" s="288">
        <f>IF(OR('Exp Database'!S198=Lists!$G$2,'Exp Database'!S198=Lists!$G$3,'Exp Database'!S198=0),0,IF($F198=Lists!$G$2,('Exp Database'!S198/'Exp with units conversion'!$H198)*'Exp with units conversion'!$G198,'Exp Database'!S198*'Exp with units conversion'!$G198))</f>
        <v>0</v>
      </c>
      <c r="U198" s="288">
        <f>IF(OR('Exp Database'!T198=Lists!$G$2,'Exp Database'!T198=Lists!$G$3,'Exp Database'!T198=0),0,IF($F198=Lists!$G$2,('Exp Database'!T198/'Exp with units conversion'!$H198)*'Exp with units conversion'!$G198,'Exp Database'!T198*'Exp with units conversion'!$G198))</f>
        <v>0</v>
      </c>
      <c r="V198" s="288">
        <f>IF(OR('Exp Database'!U198=Lists!$G$2,'Exp Database'!U198=Lists!$G$3,'Exp Database'!U198=0),0,IF($F198=Lists!$G$2,('Exp Database'!U198/'Exp with units conversion'!$H198)*'Exp with units conversion'!$G198,'Exp Database'!U198*'Exp with units conversion'!$G198))</f>
        <v>0</v>
      </c>
      <c r="W198" s="288">
        <f>IF(OR('Exp Database'!V198=Lists!$G$2,'Exp Database'!V198=Lists!$G$3,'Exp Database'!V198=0),0,IF($F198=Lists!$G$2,('Exp Database'!V198/'Exp with units conversion'!$H198)*'Exp with units conversion'!$G198,'Exp Database'!V198*'Exp with units conversion'!$G198))</f>
        <v>0</v>
      </c>
      <c r="X198" s="288">
        <f>IF(OR('Exp Database'!W198=Lists!$G$2,'Exp Database'!W198=Lists!$G$3,'Exp Database'!W198=0),0,IF($F198=Lists!$G$2,('Exp Database'!W198/'Exp with units conversion'!$H198)*'Exp with units conversion'!$G198,'Exp Database'!W198*'Exp with units conversion'!$G198))</f>
        <v>0</v>
      </c>
      <c r="Y198" s="288">
        <f>IF(OR('Exp Database'!X198=Lists!$G$2,'Exp Database'!X198=Lists!$G$3,'Exp Database'!X198=0),0,IF($F198=Lists!$G$2,('Exp Database'!X198/'Exp with units conversion'!$H198)*'Exp with units conversion'!$G198,'Exp Database'!X198*'Exp with units conversion'!$G198))</f>
        <v>0</v>
      </c>
      <c r="Z198" s="288">
        <f>IF(OR('Exp Database'!Y198=Lists!$G$2,'Exp Database'!Y198=Lists!$G$3,'Exp Database'!Y198=0),0,IF($F198=Lists!$G$2,('Exp Database'!Y198/'Exp with units conversion'!$H198)*'Exp with units conversion'!$G198,'Exp Database'!Y198*'Exp with units conversion'!$G198))</f>
        <v>0</v>
      </c>
      <c r="AA198" s="288">
        <f>IF(OR('Exp Database'!Z198=Lists!$G$2,'Exp Database'!Z198=Lists!$G$3,'Exp Database'!Z198=0),0,IF($F198=Lists!$G$2,('Exp Database'!Z198/'Exp with units conversion'!$H198)*'Exp with units conversion'!$G198,'Exp Database'!Z198*'Exp with units conversion'!$G198))</f>
        <v>0</v>
      </c>
      <c r="AB198" s="288">
        <f>IF(OR('Exp Database'!AA198=Lists!$G$2,'Exp Database'!AA198=Lists!$G$3,'Exp Database'!AA198=0),0,IF($F198=Lists!$G$2,('Exp Database'!AA198/'Exp with units conversion'!$H198)*'Exp with units conversion'!$G198,'Exp Database'!AA198*'Exp with units conversion'!$G198))</f>
        <v>0</v>
      </c>
      <c r="AC198" s="288">
        <f>IF(OR('Exp Database'!AB198=Lists!$G$2,'Exp Database'!AB198=Lists!$G$3,'Exp Database'!AB198=0),0,IF($F198=Lists!$G$2,('Exp Database'!AB198/'Exp with units conversion'!$H198)*'Exp with units conversion'!$G198,'Exp Database'!AB198*'Exp with units conversion'!$G198))</f>
        <v>0</v>
      </c>
      <c r="AD198" s="288">
        <f>IF(OR('Exp Database'!AC198=Lists!$G$2,'Exp Database'!AC198=Lists!$G$3,'Exp Database'!AC198=0),0,IF($F198=Lists!$G$2,('Exp Database'!AC198/'Exp with units conversion'!$H198)*'Exp with units conversion'!$G198,'Exp Database'!AC198*'Exp with units conversion'!$G198))</f>
        <v>0</v>
      </c>
      <c r="AE198" s="288">
        <f>IF(OR('Exp Database'!AD198=Lists!$G$2,'Exp Database'!AD198=Lists!$G$3,'Exp Database'!AD198=0),0,IF($F198=Lists!$G$2,('Exp Database'!AD198/'Exp with units conversion'!$H198)*'Exp with units conversion'!$G198,'Exp Database'!AD198*'Exp with units conversion'!$G198))</f>
        <v>0</v>
      </c>
      <c r="AG198">
        <f t="shared" si="11"/>
        <v>1</v>
      </c>
      <c r="AH198" s="288">
        <f t="shared" si="12"/>
        <v>1</v>
      </c>
      <c r="AI198" s="288">
        <f t="shared" si="13"/>
        <v>1</v>
      </c>
      <c r="AJ198" s="288">
        <f t="shared" si="14"/>
        <v>1</v>
      </c>
    </row>
    <row r="199" spans="2:36" ht="30.75" thickBot="1">
      <c r="B199" t="str">
        <f t="shared" ref="B199:B262" si="15">C199&amp;D199</f>
        <v>Georgia2015</v>
      </c>
      <c r="C199" s="229" t="str">
        <f>'Exp Database'!C199</f>
        <v>Georgia</v>
      </c>
      <c r="D199" s="229">
        <f>'Exp Database'!D199</f>
        <v>2015</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02" t="str">
        <f>'Exp Database'!K199</f>
        <v>Other direct and indirect costs</v>
      </c>
      <c r="M199" s="288" t="str">
        <f>'Exp Database'!L199</f>
        <v>3.7.1.4</v>
      </c>
      <c r="N199" s="288">
        <f>IF(OR('Exp Database'!M199=Lists!$G$2,'Exp Database'!M199=Lists!$G$3,'Exp Database'!M199=0),0,IF($F199=Lists!$G$2,('Exp Database'!M199/'Exp with units conversion'!$H199)*'Exp with units conversion'!$G199,'Exp Database'!M199*'Exp with units conversion'!$G199))</f>
        <v>0</v>
      </c>
      <c r="O199" s="288">
        <f>IF(OR('Exp Database'!N199=Lists!$G$2,'Exp Database'!N199=Lists!$G$3,'Exp Database'!N199=0),0,IF($F199=Lists!$G$2,('Exp Database'!N199/'Exp with units conversion'!$H199)*'Exp with units conversion'!$G199,'Exp Database'!N199*'Exp with units conversion'!$G199))</f>
        <v>0</v>
      </c>
      <c r="P199" s="288">
        <f>IF(OR('Exp Database'!O199=Lists!$G$2,'Exp Database'!O199=Lists!$G$3,'Exp Database'!O199=0),0,IF($F199=Lists!$G$2,('Exp Database'!O199/'Exp with units conversion'!$H199)*'Exp with units conversion'!$G199,'Exp Database'!O199*'Exp with units conversion'!$G199))</f>
        <v>0</v>
      </c>
      <c r="Q199" s="288">
        <f>IF(OR('Exp Database'!P199=Lists!$G$2,'Exp Database'!P199=Lists!$G$3,'Exp Database'!P199=0),0,IF($F199=Lists!$G$2,('Exp Database'!P199/'Exp with units conversion'!$H199)*'Exp with units conversion'!$G199,'Exp Database'!P199*'Exp with units conversion'!$G199))</f>
        <v>0</v>
      </c>
      <c r="R199" s="288">
        <f>IF(OR('Exp Database'!Q199=Lists!$G$2,'Exp Database'!Q199=Lists!$G$3,'Exp Database'!Q199=0),0,IF($F199=Lists!$G$2,('Exp Database'!Q199/'Exp with units conversion'!$H199)*'Exp with units conversion'!$G199,'Exp Database'!Q199*'Exp with units conversion'!$G199))</f>
        <v>0</v>
      </c>
      <c r="S199" s="288">
        <f>IF(OR('Exp Database'!R199=Lists!$G$2,'Exp Database'!R199=Lists!$G$3,'Exp Database'!R199=0),0,IF($F199=Lists!$G$2,('Exp Database'!R199/'Exp with units conversion'!$H199)*'Exp with units conversion'!$G199,'Exp Database'!R199*'Exp with units conversion'!$G199))</f>
        <v>0</v>
      </c>
      <c r="T199" s="288">
        <f>IF(OR('Exp Database'!S199=Lists!$G$2,'Exp Database'!S199=Lists!$G$3,'Exp Database'!S199=0),0,IF($F199=Lists!$G$2,('Exp Database'!S199/'Exp with units conversion'!$H199)*'Exp with units conversion'!$G199,'Exp Database'!S199*'Exp with units conversion'!$G199))</f>
        <v>0</v>
      </c>
      <c r="U199" s="288">
        <f>IF(OR('Exp Database'!T199=Lists!$G$2,'Exp Database'!T199=Lists!$G$3,'Exp Database'!T199=0),0,IF($F199=Lists!$G$2,('Exp Database'!T199/'Exp with units conversion'!$H199)*'Exp with units conversion'!$G199,'Exp Database'!T199*'Exp with units conversion'!$G199))</f>
        <v>0</v>
      </c>
      <c r="V199" s="288">
        <f>IF(OR('Exp Database'!U199=Lists!$G$2,'Exp Database'!U199=Lists!$G$3,'Exp Database'!U199=0),0,IF($F199=Lists!$G$2,('Exp Database'!U199/'Exp with units conversion'!$H199)*'Exp with units conversion'!$G199,'Exp Database'!U199*'Exp with units conversion'!$G199))</f>
        <v>0</v>
      </c>
      <c r="W199" s="288">
        <f>IF(OR('Exp Database'!V199=Lists!$G$2,'Exp Database'!V199=Lists!$G$3,'Exp Database'!V199=0),0,IF($F199=Lists!$G$2,('Exp Database'!V199/'Exp with units conversion'!$H199)*'Exp with units conversion'!$G199,'Exp Database'!V199*'Exp with units conversion'!$G199))</f>
        <v>0</v>
      </c>
      <c r="X199" s="288">
        <f>IF(OR('Exp Database'!W199=Lists!$G$2,'Exp Database'!W199=Lists!$G$3,'Exp Database'!W199=0),0,IF($F199=Lists!$G$2,('Exp Database'!W199/'Exp with units conversion'!$H199)*'Exp with units conversion'!$G199,'Exp Database'!W199*'Exp with units conversion'!$G199))</f>
        <v>0</v>
      </c>
      <c r="Y199" s="288">
        <f>IF(OR('Exp Database'!X199=Lists!$G$2,'Exp Database'!X199=Lists!$G$3,'Exp Database'!X199=0),0,IF($F199=Lists!$G$2,('Exp Database'!X199/'Exp with units conversion'!$H199)*'Exp with units conversion'!$G199,'Exp Database'!X199*'Exp with units conversion'!$G199))</f>
        <v>0</v>
      </c>
      <c r="Z199" s="288">
        <f>IF(OR('Exp Database'!Y199=Lists!$G$2,'Exp Database'!Y199=Lists!$G$3,'Exp Database'!Y199=0),0,IF($F199=Lists!$G$2,('Exp Database'!Y199/'Exp with units conversion'!$H199)*'Exp with units conversion'!$G199,'Exp Database'!Y199*'Exp with units conversion'!$G199))</f>
        <v>0</v>
      </c>
      <c r="AA199" s="288">
        <f>IF(OR('Exp Database'!Z199=Lists!$G$2,'Exp Database'!Z199=Lists!$G$3,'Exp Database'!Z199=0),0,IF($F199=Lists!$G$2,('Exp Database'!Z199/'Exp with units conversion'!$H199)*'Exp with units conversion'!$G199,'Exp Database'!Z199*'Exp with units conversion'!$G199))</f>
        <v>0</v>
      </c>
      <c r="AB199" s="288">
        <f>IF(OR('Exp Database'!AA199=Lists!$G$2,'Exp Database'!AA199=Lists!$G$3,'Exp Database'!AA199=0),0,IF($F199=Lists!$G$2,('Exp Database'!AA199/'Exp with units conversion'!$H199)*'Exp with units conversion'!$G199,'Exp Database'!AA199*'Exp with units conversion'!$G199))</f>
        <v>0</v>
      </c>
      <c r="AC199" s="288">
        <f>IF(OR('Exp Database'!AB199=Lists!$G$2,'Exp Database'!AB199=Lists!$G$3,'Exp Database'!AB199=0),0,IF($F199=Lists!$G$2,('Exp Database'!AB199/'Exp with units conversion'!$H199)*'Exp with units conversion'!$G199,'Exp Database'!AB199*'Exp with units conversion'!$G199))</f>
        <v>0</v>
      </c>
      <c r="AD199" s="288">
        <f>IF(OR('Exp Database'!AC199=Lists!$G$2,'Exp Database'!AC199=Lists!$G$3,'Exp Database'!AC199=0),0,IF($F199=Lists!$G$2,('Exp Database'!AC199/'Exp with units conversion'!$H199)*'Exp with units conversion'!$G199,'Exp Database'!AC199*'Exp with units conversion'!$G199))</f>
        <v>0</v>
      </c>
      <c r="AE199" s="288">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88">
        <f t="shared" ref="AH199:AH262" si="17">IF(R199=SUM(N199:Q199),1,0)</f>
        <v>1</v>
      </c>
      <c r="AI199" s="288">
        <f t="shared" ref="AI199:AI262" si="18">IF(W199=SUM(S199:V199),1,0)</f>
        <v>1</v>
      </c>
      <c r="AJ199" s="288">
        <f t="shared" ref="AJ199:AJ262" si="19">IF(AD199=SUM(X199:AC199),1,0)</f>
        <v>1</v>
      </c>
    </row>
    <row r="200" spans="2:36" ht="30.75" thickBot="1">
      <c r="B200" t="str">
        <f t="shared" si="15"/>
        <v>Georgia2015</v>
      </c>
      <c r="C200" s="229" t="str">
        <f>'Exp Database'!C200</f>
        <v>Georgia</v>
      </c>
      <c r="D200" s="229">
        <f>'Exp Database'!D200</f>
        <v>2015</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02" t="str">
        <f>'Exp Database'!K200</f>
        <v>Not disaggregated by type of cost</v>
      </c>
      <c r="M200" s="288" t="str">
        <f>'Exp Database'!L200</f>
        <v>3.7.1.5</v>
      </c>
      <c r="N200" s="288">
        <f>IF(OR('Exp Database'!M200=Lists!$G$2,'Exp Database'!M200=Lists!$G$3,'Exp Database'!M200=0),0,IF($F200=Lists!$G$2,('Exp Database'!M200/'Exp with units conversion'!$H200)*'Exp with units conversion'!$G200,'Exp Database'!M200*'Exp with units conversion'!$G200))</f>
        <v>0</v>
      </c>
      <c r="O200" s="288">
        <f>IF(OR('Exp Database'!N200=Lists!$G$2,'Exp Database'!N200=Lists!$G$3,'Exp Database'!N200=0),0,IF($F200=Lists!$G$2,('Exp Database'!N200/'Exp with units conversion'!$H200)*'Exp with units conversion'!$G200,'Exp Database'!N200*'Exp with units conversion'!$G200))</f>
        <v>0</v>
      </c>
      <c r="P200" s="288">
        <f>IF(OR('Exp Database'!O200=Lists!$G$2,'Exp Database'!O200=Lists!$G$3,'Exp Database'!O200=0),0,IF($F200=Lists!$G$2,('Exp Database'!O200/'Exp with units conversion'!$H200)*'Exp with units conversion'!$G200,'Exp Database'!O200*'Exp with units conversion'!$G200))</f>
        <v>0</v>
      </c>
      <c r="Q200" s="288">
        <f>IF(OR('Exp Database'!P200=Lists!$G$2,'Exp Database'!P200=Lists!$G$3,'Exp Database'!P200=0),0,IF($F200=Lists!$G$2,('Exp Database'!P200/'Exp with units conversion'!$H200)*'Exp with units conversion'!$G200,'Exp Database'!P200*'Exp with units conversion'!$G200))</f>
        <v>0</v>
      </c>
      <c r="R200" s="288">
        <f>IF(OR('Exp Database'!Q200=Lists!$G$2,'Exp Database'!Q200=Lists!$G$3,'Exp Database'!Q200=0),0,IF($F200=Lists!$G$2,('Exp Database'!Q200/'Exp with units conversion'!$H200)*'Exp with units conversion'!$G200,'Exp Database'!Q200*'Exp with units conversion'!$G200))</f>
        <v>0</v>
      </c>
      <c r="S200" s="288">
        <f>IF(OR('Exp Database'!R200=Lists!$G$2,'Exp Database'!R200=Lists!$G$3,'Exp Database'!R200=0),0,IF($F200=Lists!$G$2,('Exp Database'!R200/'Exp with units conversion'!$H200)*'Exp with units conversion'!$G200,'Exp Database'!R200*'Exp with units conversion'!$G200))</f>
        <v>0</v>
      </c>
      <c r="T200" s="288">
        <f>IF(OR('Exp Database'!S200=Lists!$G$2,'Exp Database'!S200=Lists!$G$3,'Exp Database'!S200=0),0,IF($F200=Lists!$G$2,('Exp Database'!S200/'Exp with units conversion'!$H200)*'Exp with units conversion'!$G200,'Exp Database'!S200*'Exp with units conversion'!$G200))</f>
        <v>0</v>
      </c>
      <c r="U200" s="288">
        <f>IF(OR('Exp Database'!T200=Lists!$G$2,'Exp Database'!T200=Lists!$G$3,'Exp Database'!T200=0),0,IF($F200=Lists!$G$2,('Exp Database'!T200/'Exp with units conversion'!$H200)*'Exp with units conversion'!$G200,'Exp Database'!T200*'Exp with units conversion'!$G200))</f>
        <v>0</v>
      </c>
      <c r="V200" s="288">
        <f>IF(OR('Exp Database'!U200=Lists!$G$2,'Exp Database'!U200=Lists!$G$3,'Exp Database'!U200=0),0,IF($F200=Lists!$G$2,('Exp Database'!U200/'Exp with units conversion'!$H200)*'Exp with units conversion'!$G200,'Exp Database'!U200*'Exp with units conversion'!$G200))</f>
        <v>0</v>
      </c>
      <c r="W200" s="288">
        <f>IF(OR('Exp Database'!V200=Lists!$G$2,'Exp Database'!V200=Lists!$G$3,'Exp Database'!V200=0),0,IF($F200=Lists!$G$2,('Exp Database'!V200/'Exp with units conversion'!$H200)*'Exp with units conversion'!$G200,'Exp Database'!V200*'Exp with units conversion'!$G200))</f>
        <v>0</v>
      </c>
      <c r="X200" s="288">
        <f>IF(OR('Exp Database'!W200=Lists!$G$2,'Exp Database'!W200=Lists!$G$3,'Exp Database'!W200=0),0,IF($F200=Lists!$G$2,('Exp Database'!W200/'Exp with units conversion'!$H200)*'Exp with units conversion'!$G200,'Exp Database'!W200*'Exp with units conversion'!$G200))</f>
        <v>0</v>
      </c>
      <c r="Y200" s="288">
        <f>IF(OR('Exp Database'!X200=Lists!$G$2,'Exp Database'!X200=Lists!$G$3,'Exp Database'!X200=0),0,IF($F200=Lists!$G$2,('Exp Database'!X200/'Exp with units conversion'!$H200)*'Exp with units conversion'!$G200,'Exp Database'!X200*'Exp with units conversion'!$G200))</f>
        <v>0</v>
      </c>
      <c r="Z200" s="288">
        <f>IF(OR('Exp Database'!Y200=Lists!$G$2,'Exp Database'!Y200=Lists!$G$3,'Exp Database'!Y200=0),0,IF($F200=Lists!$G$2,('Exp Database'!Y200/'Exp with units conversion'!$H200)*'Exp with units conversion'!$G200,'Exp Database'!Y200*'Exp with units conversion'!$G200))</f>
        <v>0</v>
      </c>
      <c r="AA200" s="288">
        <f>IF(OR('Exp Database'!Z200=Lists!$G$2,'Exp Database'!Z200=Lists!$G$3,'Exp Database'!Z200=0),0,IF($F200=Lists!$G$2,('Exp Database'!Z200/'Exp with units conversion'!$H200)*'Exp with units conversion'!$G200,'Exp Database'!Z200*'Exp with units conversion'!$G200))</f>
        <v>0</v>
      </c>
      <c r="AB200" s="288">
        <f>IF(OR('Exp Database'!AA200=Lists!$G$2,'Exp Database'!AA200=Lists!$G$3,'Exp Database'!AA200=0),0,IF($F200=Lists!$G$2,('Exp Database'!AA200/'Exp with units conversion'!$H200)*'Exp with units conversion'!$G200,'Exp Database'!AA200*'Exp with units conversion'!$G200))</f>
        <v>0</v>
      </c>
      <c r="AC200" s="288">
        <f>IF(OR('Exp Database'!AB200=Lists!$G$2,'Exp Database'!AB200=Lists!$G$3,'Exp Database'!AB200=0),0,IF($F200=Lists!$G$2,('Exp Database'!AB200/'Exp with units conversion'!$H200)*'Exp with units conversion'!$G200,'Exp Database'!AB200*'Exp with units conversion'!$G200))</f>
        <v>0</v>
      </c>
      <c r="AD200" s="288">
        <f>IF(OR('Exp Database'!AC200=Lists!$G$2,'Exp Database'!AC200=Lists!$G$3,'Exp Database'!AC200=0),0,IF($F200=Lists!$G$2,('Exp Database'!AC200/'Exp with units conversion'!$H200)*'Exp with units conversion'!$G200,'Exp Database'!AC200*'Exp with units conversion'!$G200))</f>
        <v>0</v>
      </c>
      <c r="AE200" s="288">
        <f>IF(OR('Exp Database'!AD200=Lists!$G$2,'Exp Database'!AD200=Lists!$G$3,'Exp Database'!AD200=0),0,IF($F200=Lists!$G$2,('Exp Database'!AD200/'Exp with units conversion'!$H200)*'Exp with units conversion'!$G200,'Exp Database'!AD200*'Exp with units conversion'!$G200))</f>
        <v>0</v>
      </c>
      <c r="AG200">
        <f t="shared" si="16"/>
        <v>1</v>
      </c>
      <c r="AH200" s="288">
        <f t="shared" si="17"/>
        <v>1</v>
      </c>
      <c r="AI200" s="288">
        <f t="shared" si="18"/>
        <v>1</v>
      </c>
      <c r="AJ200" s="288">
        <f t="shared" si="19"/>
        <v>1</v>
      </c>
    </row>
    <row r="201" spans="2:36" ht="30.75" thickBot="1">
      <c r="B201" t="str">
        <f t="shared" si="15"/>
        <v>Georgia2015</v>
      </c>
      <c r="C201" s="229" t="str">
        <f>'Exp Database'!C201</f>
        <v>Georgia</v>
      </c>
      <c r="D201" s="229">
        <f>'Exp Database'!D201</f>
        <v>2015</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02" t="str">
        <f>'Exp Database'!K201</f>
        <v>Substitution therapy:</v>
      </c>
      <c r="M201" s="288" t="str">
        <f>'Exp Database'!L201</f>
        <v>3.7.2</v>
      </c>
      <c r="N201" s="288">
        <f>IF(OR('Exp Database'!M201=Lists!$G$2,'Exp Database'!M201=Lists!$G$3,'Exp Database'!M201=0),0,IF($F201=Lists!$G$2,('Exp Database'!M201/'Exp with units conversion'!$H201)*'Exp with units conversion'!$G201,'Exp Database'!M201*'Exp with units conversion'!$G201))</f>
        <v>0</v>
      </c>
      <c r="O201" s="288">
        <f>IF(OR('Exp Database'!N201=Lists!$G$2,'Exp Database'!N201=Lists!$G$3,'Exp Database'!N201=0),0,IF($F201=Lists!$G$2,('Exp Database'!N201/'Exp with units conversion'!$H201)*'Exp with units conversion'!$G201,'Exp Database'!N201*'Exp with units conversion'!$G201))</f>
        <v>0</v>
      </c>
      <c r="P201" s="288">
        <f>IF(OR('Exp Database'!O201=Lists!$G$2,'Exp Database'!O201=Lists!$G$3,'Exp Database'!O201=0),0,IF($F201=Lists!$G$2,('Exp Database'!O201/'Exp with units conversion'!$H201)*'Exp with units conversion'!$G201,'Exp Database'!O201*'Exp with units conversion'!$G201))</f>
        <v>0</v>
      </c>
      <c r="Q201" s="288">
        <f>IF(OR('Exp Database'!P201=Lists!$G$2,'Exp Database'!P201=Lists!$G$3,'Exp Database'!P201=0),0,IF($F201=Lists!$G$2,('Exp Database'!P201/'Exp with units conversion'!$H201)*'Exp with units conversion'!$G201,'Exp Database'!P201*'Exp with units conversion'!$G201))</f>
        <v>0</v>
      </c>
      <c r="R201" s="288">
        <f>IF(OR('Exp Database'!Q201=Lists!$G$2,'Exp Database'!Q201=Lists!$G$3,'Exp Database'!Q201=0),0,IF($F201=Lists!$G$2,('Exp Database'!Q201/'Exp with units conversion'!$H201)*'Exp with units conversion'!$G201,'Exp Database'!Q201*'Exp with units conversion'!$G201))</f>
        <v>0</v>
      </c>
      <c r="S201" s="288">
        <f>IF(OR('Exp Database'!R201=Lists!$G$2,'Exp Database'!R201=Lists!$G$3,'Exp Database'!R201=0),0,IF($F201=Lists!$G$2,('Exp Database'!R201/'Exp with units conversion'!$H201)*'Exp with units conversion'!$G201,'Exp Database'!R201*'Exp with units conversion'!$G201))</f>
        <v>0</v>
      </c>
      <c r="T201" s="288">
        <f>IF(OR('Exp Database'!S201=Lists!$G$2,'Exp Database'!S201=Lists!$G$3,'Exp Database'!S201=0),0,IF($F201=Lists!$G$2,('Exp Database'!S201/'Exp with units conversion'!$H201)*'Exp with units conversion'!$G201,'Exp Database'!S201*'Exp with units conversion'!$G201))</f>
        <v>0</v>
      </c>
      <c r="U201" s="288">
        <f>IF(OR('Exp Database'!T201=Lists!$G$2,'Exp Database'!T201=Lists!$G$3,'Exp Database'!T201=0),0,IF($F201=Lists!$G$2,('Exp Database'!T201/'Exp with units conversion'!$H201)*'Exp with units conversion'!$G201,'Exp Database'!T201*'Exp with units conversion'!$G201))</f>
        <v>0</v>
      </c>
      <c r="V201" s="288">
        <f>IF(OR('Exp Database'!U201=Lists!$G$2,'Exp Database'!U201=Lists!$G$3,'Exp Database'!U201=0),0,IF($F201=Lists!$G$2,('Exp Database'!U201/'Exp with units conversion'!$H201)*'Exp with units conversion'!$G201,'Exp Database'!U201*'Exp with units conversion'!$G201))</f>
        <v>0</v>
      </c>
      <c r="W201" s="288">
        <f>IF(OR('Exp Database'!V201=Lists!$G$2,'Exp Database'!V201=Lists!$G$3,'Exp Database'!V201=0),0,IF($F201=Lists!$G$2,('Exp Database'!V201/'Exp with units conversion'!$H201)*'Exp with units conversion'!$G201,'Exp Database'!V201*'Exp with units conversion'!$G201))</f>
        <v>0</v>
      </c>
      <c r="X201" s="288">
        <f>IF(OR('Exp Database'!W201=Lists!$G$2,'Exp Database'!W201=Lists!$G$3,'Exp Database'!W201=0),0,IF($F201=Lists!$G$2,('Exp Database'!W201/'Exp with units conversion'!$H201)*'Exp with units conversion'!$G201,'Exp Database'!W201*'Exp with units conversion'!$G201))</f>
        <v>0</v>
      </c>
      <c r="Y201" s="288">
        <f>IF(OR('Exp Database'!X201=Lists!$G$2,'Exp Database'!X201=Lists!$G$3,'Exp Database'!X201=0),0,IF($F201=Lists!$G$2,('Exp Database'!X201/'Exp with units conversion'!$H201)*'Exp with units conversion'!$G201,'Exp Database'!X201*'Exp with units conversion'!$G201))</f>
        <v>0</v>
      </c>
      <c r="Z201" s="288">
        <f>IF(OR('Exp Database'!Y201=Lists!$G$2,'Exp Database'!Y201=Lists!$G$3,'Exp Database'!Y201=0),0,IF($F201=Lists!$G$2,('Exp Database'!Y201/'Exp with units conversion'!$H201)*'Exp with units conversion'!$G201,'Exp Database'!Y201*'Exp with units conversion'!$G201))</f>
        <v>0</v>
      </c>
      <c r="AA201" s="288">
        <f>IF(OR('Exp Database'!Z201=Lists!$G$2,'Exp Database'!Z201=Lists!$G$3,'Exp Database'!Z201=0),0,IF($F201=Lists!$G$2,('Exp Database'!Z201/'Exp with units conversion'!$H201)*'Exp with units conversion'!$G201,'Exp Database'!Z201*'Exp with units conversion'!$G201))</f>
        <v>0</v>
      </c>
      <c r="AB201" s="288">
        <f>IF(OR('Exp Database'!AA201=Lists!$G$2,'Exp Database'!AA201=Lists!$G$3,'Exp Database'!AA201=0),0,IF($F201=Lists!$G$2,('Exp Database'!AA201/'Exp with units conversion'!$H201)*'Exp with units conversion'!$G201,'Exp Database'!AA201*'Exp with units conversion'!$G201))</f>
        <v>0</v>
      </c>
      <c r="AC201" s="288">
        <f>IF(OR('Exp Database'!AB201=Lists!$G$2,'Exp Database'!AB201=Lists!$G$3,'Exp Database'!AB201=0),0,IF($F201=Lists!$G$2,('Exp Database'!AB201/'Exp with units conversion'!$H201)*'Exp with units conversion'!$G201,'Exp Database'!AB201*'Exp with units conversion'!$G201))</f>
        <v>0</v>
      </c>
      <c r="AD201" s="288">
        <f>IF(OR('Exp Database'!AC201=Lists!$G$2,'Exp Database'!AC201=Lists!$G$3,'Exp Database'!AC201=0),0,IF($F201=Lists!$G$2,('Exp Database'!AC201/'Exp with units conversion'!$H201)*'Exp with units conversion'!$G201,'Exp Database'!AC201*'Exp with units conversion'!$G201))</f>
        <v>0</v>
      </c>
      <c r="AE201" s="288">
        <f>IF(OR('Exp Database'!AD201=Lists!$G$2,'Exp Database'!AD201=Lists!$G$3,'Exp Database'!AD201=0),0,IF($F201=Lists!$G$2,('Exp Database'!AD201/'Exp with units conversion'!$H201)*'Exp with units conversion'!$G201,'Exp Database'!AD201*'Exp with units conversion'!$G201))</f>
        <v>0</v>
      </c>
      <c r="AG201">
        <f t="shared" si="16"/>
        <v>1</v>
      </c>
      <c r="AH201" s="288">
        <f t="shared" si="17"/>
        <v>1</v>
      </c>
      <c r="AI201" s="288">
        <f t="shared" si="18"/>
        <v>1</v>
      </c>
      <c r="AJ201" s="288">
        <f t="shared" si="19"/>
        <v>1</v>
      </c>
    </row>
    <row r="202" spans="2:36" ht="60.75" thickBot="1">
      <c r="B202" t="str">
        <f t="shared" si="15"/>
        <v>Georgia2015</v>
      </c>
      <c r="C202" s="229" t="str">
        <f>'Exp Database'!C202</f>
        <v>Georgia</v>
      </c>
      <c r="D202" s="229">
        <f>'Exp Database'!D202</f>
        <v>2015</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02" t="str">
        <f>'Exp Database'!K202</f>
        <v>Replacement drug, such as methadone or buprenorphine (commodities)</v>
      </c>
      <c r="M202" s="288" t="str">
        <f>'Exp Database'!L202</f>
        <v>3.7.2.1</v>
      </c>
      <c r="N202" s="288">
        <f>IF(OR('Exp Database'!M202=Lists!$G$2,'Exp Database'!M202=Lists!$G$3,'Exp Database'!M202=0),0,IF($F202=Lists!$G$2,('Exp Database'!M202/'Exp with units conversion'!$H202)*'Exp with units conversion'!$G202,'Exp Database'!M202*'Exp with units conversion'!$G202))</f>
        <v>0</v>
      </c>
      <c r="O202" s="288">
        <f>IF(OR('Exp Database'!N202=Lists!$G$2,'Exp Database'!N202=Lists!$G$3,'Exp Database'!N202=0),0,IF($F202=Lists!$G$2,('Exp Database'!N202/'Exp with units conversion'!$H202)*'Exp with units conversion'!$G202,'Exp Database'!N202*'Exp with units conversion'!$G202))</f>
        <v>0</v>
      </c>
      <c r="P202" s="288">
        <f>IF(OR('Exp Database'!O202=Lists!$G$2,'Exp Database'!O202=Lists!$G$3,'Exp Database'!O202=0),0,IF($F202=Lists!$G$2,('Exp Database'!O202/'Exp with units conversion'!$H202)*'Exp with units conversion'!$G202,'Exp Database'!O202*'Exp with units conversion'!$G202))</f>
        <v>0</v>
      </c>
      <c r="Q202" s="288">
        <f>IF(OR('Exp Database'!P202=Lists!$G$2,'Exp Database'!P202=Lists!$G$3,'Exp Database'!P202=0),0,IF($F202=Lists!$G$2,('Exp Database'!P202/'Exp with units conversion'!$H202)*'Exp with units conversion'!$G202,'Exp Database'!P202*'Exp with units conversion'!$G202))</f>
        <v>0</v>
      </c>
      <c r="R202" s="288">
        <f>IF(OR('Exp Database'!Q202=Lists!$G$2,'Exp Database'!Q202=Lists!$G$3,'Exp Database'!Q202=0),0,IF($F202=Lists!$G$2,('Exp Database'!Q202/'Exp with units conversion'!$H202)*'Exp with units conversion'!$G202,'Exp Database'!Q202*'Exp with units conversion'!$G202))</f>
        <v>0</v>
      </c>
      <c r="S202" s="288">
        <f>IF(OR('Exp Database'!R202=Lists!$G$2,'Exp Database'!R202=Lists!$G$3,'Exp Database'!R202=0),0,IF($F202=Lists!$G$2,('Exp Database'!R202/'Exp with units conversion'!$H202)*'Exp with units conversion'!$G202,'Exp Database'!R202*'Exp with units conversion'!$G202))</f>
        <v>0</v>
      </c>
      <c r="T202" s="288">
        <f>IF(OR('Exp Database'!S202=Lists!$G$2,'Exp Database'!S202=Lists!$G$3,'Exp Database'!S202=0),0,IF($F202=Lists!$G$2,('Exp Database'!S202/'Exp with units conversion'!$H202)*'Exp with units conversion'!$G202,'Exp Database'!S202*'Exp with units conversion'!$G202))</f>
        <v>0</v>
      </c>
      <c r="U202" s="288">
        <f>IF(OR('Exp Database'!T202=Lists!$G$2,'Exp Database'!T202=Lists!$G$3,'Exp Database'!T202=0),0,IF($F202=Lists!$G$2,('Exp Database'!T202/'Exp with units conversion'!$H202)*'Exp with units conversion'!$G202,'Exp Database'!T202*'Exp with units conversion'!$G202))</f>
        <v>0</v>
      </c>
      <c r="V202" s="288">
        <f>IF(OR('Exp Database'!U202=Lists!$G$2,'Exp Database'!U202=Lists!$G$3,'Exp Database'!U202=0),0,IF($F202=Lists!$G$2,('Exp Database'!U202/'Exp with units conversion'!$H202)*'Exp with units conversion'!$G202,'Exp Database'!U202*'Exp with units conversion'!$G202))</f>
        <v>0</v>
      </c>
      <c r="W202" s="288">
        <f>IF(OR('Exp Database'!V202=Lists!$G$2,'Exp Database'!V202=Lists!$G$3,'Exp Database'!V202=0),0,IF($F202=Lists!$G$2,('Exp Database'!V202/'Exp with units conversion'!$H202)*'Exp with units conversion'!$G202,'Exp Database'!V202*'Exp with units conversion'!$G202))</f>
        <v>0</v>
      </c>
      <c r="X202" s="288">
        <f>IF(OR('Exp Database'!W202=Lists!$G$2,'Exp Database'!W202=Lists!$G$3,'Exp Database'!W202=0),0,IF($F202=Lists!$G$2,('Exp Database'!W202/'Exp with units conversion'!$H202)*'Exp with units conversion'!$G202,'Exp Database'!W202*'Exp with units conversion'!$G202))</f>
        <v>0</v>
      </c>
      <c r="Y202" s="288">
        <f>IF(OR('Exp Database'!X202=Lists!$G$2,'Exp Database'!X202=Lists!$G$3,'Exp Database'!X202=0),0,IF($F202=Lists!$G$2,('Exp Database'!X202/'Exp with units conversion'!$H202)*'Exp with units conversion'!$G202,'Exp Database'!X202*'Exp with units conversion'!$G202))</f>
        <v>0</v>
      </c>
      <c r="Z202" s="288">
        <f>IF(OR('Exp Database'!Y202=Lists!$G$2,'Exp Database'!Y202=Lists!$G$3,'Exp Database'!Y202=0),0,IF($F202=Lists!$G$2,('Exp Database'!Y202/'Exp with units conversion'!$H202)*'Exp with units conversion'!$G202,'Exp Database'!Y202*'Exp with units conversion'!$G202))</f>
        <v>0</v>
      </c>
      <c r="AA202" s="288">
        <f>IF(OR('Exp Database'!Z202=Lists!$G$2,'Exp Database'!Z202=Lists!$G$3,'Exp Database'!Z202=0),0,IF($F202=Lists!$G$2,('Exp Database'!Z202/'Exp with units conversion'!$H202)*'Exp with units conversion'!$G202,'Exp Database'!Z202*'Exp with units conversion'!$G202))</f>
        <v>0</v>
      </c>
      <c r="AB202" s="288">
        <f>IF(OR('Exp Database'!AA202=Lists!$G$2,'Exp Database'!AA202=Lists!$G$3,'Exp Database'!AA202=0),0,IF($F202=Lists!$G$2,('Exp Database'!AA202/'Exp with units conversion'!$H202)*'Exp with units conversion'!$G202,'Exp Database'!AA202*'Exp with units conversion'!$G202))</f>
        <v>0</v>
      </c>
      <c r="AC202" s="288">
        <f>IF(OR('Exp Database'!AB202=Lists!$G$2,'Exp Database'!AB202=Lists!$G$3,'Exp Database'!AB202=0),0,IF($F202=Lists!$G$2,('Exp Database'!AB202/'Exp with units conversion'!$H202)*'Exp with units conversion'!$G202,'Exp Database'!AB202*'Exp with units conversion'!$G202))</f>
        <v>0</v>
      </c>
      <c r="AD202" s="288">
        <f>IF(OR('Exp Database'!AC202=Lists!$G$2,'Exp Database'!AC202=Lists!$G$3,'Exp Database'!AC202=0),0,IF($F202=Lists!$G$2,('Exp Database'!AC202/'Exp with units conversion'!$H202)*'Exp with units conversion'!$G202,'Exp Database'!AC202*'Exp with units conversion'!$G202))</f>
        <v>0</v>
      </c>
      <c r="AE202" s="288">
        <f>IF(OR('Exp Database'!AD202=Lists!$G$2,'Exp Database'!AD202=Lists!$G$3,'Exp Database'!AD202=0),0,IF($F202=Lists!$G$2,('Exp Database'!AD202/'Exp with units conversion'!$H202)*'Exp with units conversion'!$G202,'Exp Database'!AD202*'Exp with units conversion'!$G202))</f>
        <v>0</v>
      </c>
      <c r="AG202">
        <f t="shared" si="16"/>
        <v>1</v>
      </c>
      <c r="AH202" s="288">
        <f t="shared" si="17"/>
        <v>1</v>
      </c>
      <c r="AI202" s="288">
        <f t="shared" si="18"/>
        <v>1</v>
      </c>
      <c r="AJ202" s="288">
        <f t="shared" si="19"/>
        <v>1</v>
      </c>
    </row>
    <row r="203" spans="2:36" ht="30.75" thickBot="1">
      <c r="B203" t="str">
        <f t="shared" si="15"/>
        <v>Georgia2015</v>
      </c>
      <c r="C203" s="229" t="str">
        <f>'Exp Database'!C203</f>
        <v>Georgia</v>
      </c>
      <c r="D203" s="229">
        <f>'Exp Database'!D203</f>
        <v>2015</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02" t="str">
        <f>'Exp Database'!K203</f>
        <v>Other direct and indirect costs</v>
      </c>
      <c r="M203" s="288" t="str">
        <f>'Exp Database'!L203</f>
        <v>3.7.2.2</v>
      </c>
      <c r="N203" s="288">
        <f>IF(OR('Exp Database'!M203=Lists!$G$2,'Exp Database'!M203=Lists!$G$3,'Exp Database'!M203=0),0,IF($F203=Lists!$G$2,('Exp Database'!M203/'Exp with units conversion'!$H203)*'Exp with units conversion'!$G203,'Exp Database'!M203*'Exp with units conversion'!$G203))</f>
        <v>0</v>
      </c>
      <c r="O203" s="288">
        <f>IF(OR('Exp Database'!N203=Lists!$G$2,'Exp Database'!N203=Lists!$G$3,'Exp Database'!N203=0),0,IF($F203=Lists!$G$2,('Exp Database'!N203/'Exp with units conversion'!$H203)*'Exp with units conversion'!$G203,'Exp Database'!N203*'Exp with units conversion'!$G203))</f>
        <v>0</v>
      </c>
      <c r="P203" s="288">
        <f>IF(OR('Exp Database'!O203=Lists!$G$2,'Exp Database'!O203=Lists!$G$3,'Exp Database'!O203=0),0,IF($F203=Lists!$G$2,('Exp Database'!O203/'Exp with units conversion'!$H203)*'Exp with units conversion'!$G203,'Exp Database'!O203*'Exp with units conversion'!$G203))</f>
        <v>0</v>
      </c>
      <c r="Q203" s="288">
        <f>IF(OR('Exp Database'!P203=Lists!$G$2,'Exp Database'!P203=Lists!$G$3,'Exp Database'!P203=0),0,IF($F203=Lists!$G$2,('Exp Database'!P203/'Exp with units conversion'!$H203)*'Exp with units conversion'!$G203,'Exp Database'!P203*'Exp with units conversion'!$G203))</f>
        <v>0</v>
      </c>
      <c r="R203" s="288">
        <f>IF(OR('Exp Database'!Q203=Lists!$G$2,'Exp Database'!Q203=Lists!$G$3,'Exp Database'!Q203=0),0,IF($F203=Lists!$G$2,('Exp Database'!Q203/'Exp with units conversion'!$H203)*'Exp with units conversion'!$G203,'Exp Database'!Q203*'Exp with units conversion'!$G203))</f>
        <v>0</v>
      </c>
      <c r="S203" s="288">
        <f>IF(OR('Exp Database'!R203=Lists!$G$2,'Exp Database'!R203=Lists!$G$3,'Exp Database'!R203=0),0,IF($F203=Lists!$G$2,('Exp Database'!R203/'Exp with units conversion'!$H203)*'Exp with units conversion'!$G203,'Exp Database'!R203*'Exp with units conversion'!$G203))</f>
        <v>0</v>
      </c>
      <c r="T203" s="288">
        <f>IF(OR('Exp Database'!S203=Lists!$G$2,'Exp Database'!S203=Lists!$G$3,'Exp Database'!S203=0),0,IF($F203=Lists!$G$2,('Exp Database'!S203/'Exp with units conversion'!$H203)*'Exp with units conversion'!$G203,'Exp Database'!S203*'Exp with units conversion'!$G203))</f>
        <v>0</v>
      </c>
      <c r="U203" s="288">
        <f>IF(OR('Exp Database'!T203=Lists!$G$2,'Exp Database'!T203=Lists!$G$3,'Exp Database'!T203=0),0,IF($F203=Lists!$G$2,('Exp Database'!T203/'Exp with units conversion'!$H203)*'Exp with units conversion'!$G203,'Exp Database'!T203*'Exp with units conversion'!$G203))</f>
        <v>0</v>
      </c>
      <c r="V203" s="288">
        <f>IF(OR('Exp Database'!U203=Lists!$G$2,'Exp Database'!U203=Lists!$G$3,'Exp Database'!U203=0),0,IF($F203=Lists!$G$2,('Exp Database'!U203/'Exp with units conversion'!$H203)*'Exp with units conversion'!$G203,'Exp Database'!U203*'Exp with units conversion'!$G203))</f>
        <v>0</v>
      </c>
      <c r="W203" s="288">
        <f>IF(OR('Exp Database'!V203=Lists!$G$2,'Exp Database'!V203=Lists!$G$3,'Exp Database'!V203=0),0,IF($F203=Lists!$G$2,('Exp Database'!V203/'Exp with units conversion'!$H203)*'Exp with units conversion'!$G203,'Exp Database'!V203*'Exp with units conversion'!$G203))</f>
        <v>0</v>
      </c>
      <c r="X203" s="288">
        <f>IF(OR('Exp Database'!W203=Lists!$G$2,'Exp Database'!W203=Lists!$G$3,'Exp Database'!W203=0),0,IF($F203=Lists!$G$2,('Exp Database'!W203/'Exp with units conversion'!$H203)*'Exp with units conversion'!$G203,'Exp Database'!W203*'Exp with units conversion'!$G203))</f>
        <v>0</v>
      </c>
      <c r="Y203" s="288">
        <f>IF(OR('Exp Database'!X203=Lists!$G$2,'Exp Database'!X203=Lists!$G$3,'Exp Database'!X203=0),0,IF($F203=Lists!$G$2,('Exp Database'!X203/'Exp with units conversion'!$H203)*'Exp with units conversion'!$G203,'Exp Database'!X203*'Exp with units conversion'!$G203))</f>
        <v>0</v>
      </c>
      <c r="Z203" s="288">
        <f>IF(OR('Exp Database'!Y203=Lists!$G$2,'Exp Database'!Y203=Lists!$G$3,'Exp Database'!Y203=0),0,IF($F203=Lists!$G$2,('Exp Database'!Y203/'Exp with units conversion'!$H203)*'Exp with units conversion'!$G203,'Exp Database'!Y203*'Exp with units conversion'!$G203))</f>
        <v>0</v>
      </c>
      <c r="AA203" s="288">
        <f>IF(OR('Exp Database'!Z203=Lists!$G$2,'Exp Database'!Z203=Lists!$G$3,'Exp Database'!Z203=0),0,IF($F203=Lists!$G$2,('Exp Database'!Z203/'Exp with units conversion'!$H203)*'Exp with units conversion'!$G203,'Exp Database'!Z203*'Exp with units conversion'!$G203))</f>
        <v>0</v>
      </c>
      <c r="AB203" s="288">
        <f>IF(OR('Exp Database'!AA203=Lists!$G$2,'Exp Database'!AA203=Lists!$G$3,'Exp Database'!AA203=0),0,IF($F203=Lists!$G$2,('Exp Database'!AA203/'Exp with units conversion'!$H203)*'Exp with units conversion'!$G203,'Exp Database'!AA203*'Exp with units conversion'!$G203))</f>
        <v>0</v>
      </c>
      <c r="AC203" s="288">
        <f>IF(OR('Exp Database'!AB203=Lists!$G$2,'Exp Database'!AB203=Lists!$G$3,'Exp Database'!AB203=0),0,IF($F203=Lists!$G$2,('Exp Database'!AB203/'Exp with units conversion'!$H203)*'Exp with units conversion'!$G203,'Exp Database'!AB203*'Exp with units conversion'!$G203))</f>
        <v>0</v>
      </c>
      <c r="AD203" s="288">
        <f>IF(OR('Exp Database'!AC203=Lists!$G$2,'Exp Database'!AC203=Lists!$G$3,'Exp Database'!AC203=0),0,IF($F203=Lists!$G$2,('Exp Database'!AC203/'Exp with units conversion'!$H203)*'Exp with units conversion'!$G203,'Exp Database'!AC203*'Exp with units conversion'!$G203))</f>
        <v>0</v>
      </c>
      <c r="AE203" s="288">
        <f>IF(OR('Exp Database'!AD203=Lists!$G$2,'Exp Database'!AD203=Lists!$G$3,'Exp Database'!AD203=0),0,IF($F203=Lists!$G$2,('Exp Database'!AD203/'Exp with units conversion'!$H203)*'Exp with units conversion'!$G203,'Exp Database'!AD203*'Exp with units conversion'!$G203))</f>
        <v>0</v>
      </c>
      <c r="AG203">
        <f t="shared" si="16"/>
        <v>1</v>
      </c>
      <c r="AH203" s="288">
        <f t="shared" si="17"/>
        <v>1</v>
      </c>
      <c r="AI203" s="288">
        <f t="shared" si="18"/>
        <v>1</v>
      </c>
      <c r="AJ203" s="288">
        <f t="shared" si="19"/>
        <v>1</v>
      </c>
    </row>
    <row r="204" spans="2:36" ht="30.75" thickBot="1">
      <c r="B204" t="str">
        <f t="shared" si="15"/>
        <v>Georgia2015</v>
      </c>
      <c r="C204" s="229" t="str">
        <f>'Exp Database'!C204</f>
        <v>Georgia</v>
      </c>
      <c r="D204" s="229">
        <f>'Exp Database'!D204</f>
        <v>2015</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02" t="str">
        <f>'Exp Database'!K204</f>
        <v>Not disaggregated by type of cost</v>
      </c>
      <c r="M204" s="288" t="str">
        <f>'Exp Database'!L204</f>
        <v>3.7.2.3</v>
      </c>
      <c r="N204" s="288">
        <f>IF(OR('Exp Database'!M204=Lists!$G$2,'Exp Database'!M204=Lists!$G$3,'Exp Database'!M204=0),0,IF($F204=Lists!$G$2,('Exp Database'!M204/'Exp with units conversion'!$H204)*'Exp with units conversion'!$G204,'Exp Database'!M204*'Exp with units conversion'!$G204))</f>
        <v>0</v>
      </c>
      <c r="O204" s="288">
        <f>IF(OR('Exp Database'!N204=Lists!$G$2,'Exp Database'!N204=Lists!$G$3,'Exp Database'!N204=0),0,IF($F204=Lists!$G$2,('Exp Database'!N204/'Exp with units conversion'!$H204)*'Exp with units conversion'!$G204,'Exp Database'!N204*'Exp with units conversion'!$G204))</f>
        <v>0</v>
      </c>
      <c r="P204" s="288">
        <f>IF(OR('Exp Database'!O204=Lists!$G$2,'Exp Database'!O204=Lists!$G$3,'Exp Database'!O204=0),0,IF($F204=Lists!$G$2,('Exp Database'!O204/'Exp with units conversion'!$H204)*'Exp with units conversion'!$G204,'Exp Database'!O204*'Exp with units conversion'!$G204))</f>
        <v>0</v>
      </c>
      <c r="Q204" s="288">
        <f>IF(OR('Exp Database'!P204=Lists!$G$2,'Exp Database'!P204=Lists!$G$3,'Exp Database'!P204=0),0,IF($F204=Lists!$G$2,('Exp Database'!P204/'Exp with units conversion'!$H204)*'Exp with units conversion'!$G204,'Exp Database'!P204*'Exp with units conversion'!$G204))</f>
        <v>0</v>
      </c>
      <c r="R204" s="288">
        <f>IF(OR('Exp Database'!Q204=Lists!$G$2,'Exp Database'!Q204=Lists!$G$3,'Exp Database'!Q204=0),0,IF($F204=Lists!$G$2,('Exp Database'!Q204/'Exp with units conversion'!$H204)*'Exp with units conversion'!$G204,'Exp Database'!Q204*'Exp with units conversion'!$G204))</f>
        <v>0</v>
      </c>
      <c r="S204" s="288">
        <f>IF(OR('Exp Database'!R204=Lists!$G$2,'Exp Database'!R204=Lists!$G$3,'Exp Database'!R204=0),0,IF($F204=Lists!$G$2,('Exp Database'!R204/'Exp with units conversion'!$H204)*'Exp with units conversion'!$G204,'Exp Database'!R204*'Exp with units conversion'!$G204))</f>
        <v>0</v>
      </c>
      <c r="T204" s="288">
        <f>IF(OR('Exp Database'!S204=Lists!$G$2,'Exp Database'!S204=Lists!$G$3,'Exp Database'!S204=0),0,IF($F204=Lists!$G$2,('Exp Database'!S204/'Exp with units conversion'!$H204)*'Exp with units conversion'!$G204,'Exp Database'!S204*'Exp with units conversion'!$G204))</f>
        <v>0</v>
      </c>
      <c r="U204" s="288">
        <f>IF(OR('Exp Database'!T204=Lists!$G$2,'Exp Database'!T204=Lists!$G$3,'Exp Database'!T204=0),0,IF($F204=Lists!$G$2,('Exp Database'!T204/'Exp with units conversion'!$H204)*'Exp with units conversion'!$G204,'Exp Database'!T204*'Exp with units conversion'!$G204))</f>
        <v>0</v>
      </c>
      <c r="V204" s="288">
        <f>IF(OR('Exp Database'!U204=Lists!$G$2,'Exp Database'!U204=Lists!$G$3,'Exp Database'!U204=0),0,IF($F204=Lists!$G$2,('Exp Database'!U204/'Exp with units conversion'!$H204)*'Exp with units conversion'!$G204,'Exp Database'!U204*'Exp with units conversion'!$G204))</f>
        <v>0</v>
      </c>
      <c r="W204" s="288">
        <f>IF(OR('Exp Database'!V204=Lists!$G$2,'Exp Database'!V204=Lists!$G$3,'Exp Database'!V204=0),0,IF($F204=Lists!$G$2,('Exp Database'!V204/'Exp with units conversion'!$H204)*'Exp with units conversion'!$G204,'Exp Database'!V204*'Exp with units conversion'!$G204))</f>
        <v>0</v>
      </c>
      <c r="X204" s="288">
        <f>IF(OR('Exp Database'!W204=Lists!$G$2,'Exp Database'!W204=Lists!$G$3,'Exp Database'!W204=0),0,IF($F204=Lists!$G$2,('Exp Database'!W204/'Exp with units conversion'!$H204)*'Exp with units conversion'!$G204,'Exp Database'!W204*'Exp with units conversion'!$G204))</f>
        <v>0</v>
      </c>
      <c r="Y204" s="288">
        <f>IF(OR('Exp Database'!X204=Lists!$G$2,'Exp Database'!X204=Lists!$G$3,'Exp Database'!X204=0),0,IF($F204=Lists!$G$2,('Exp Database'!X204/'Exp with units conversion'!$H204)*'Exp with units conversion'!$G204,'Exp Database'!X204*'Exp with units conversion'!$G204))</f>
        <v>0</v>
      </c>
      <c r="Z204" s="288">
        <f>IF(OR('Exp Database'!Y204=Lists!$G$2,'Exp Database'!Y204=Lists!$G$3,'Exp Database'!Y204=0),0,IF($F204=Lists!$G$2,('Exp Database'!Y204/'Exp with units conversion'!$H204)*'Exp with units conversion'!$G204,'Exp Database'!Y204*'Exp with units conversion'!$G204))</f>
        <v>0</v>
      </c>
      <c r="AA204" s="288">
        <f>IF(OR('Exp Database'!Z204=Lists!$G$2,'Exp Database'!Z204=Lists!$G$3,'Exp Database'!Z204=0),0,IF($F204=Lists!$G$2,('Exp Database'!Z204/'Exp with units conversion'!$H204)*'Exp with units conversion'!$G204,'Exp Database'!Z204*'Exp with units conversion'!$G204))</f>
        <v>0</v>
      </c>
      <c r="AB204" s="288">
        <f>IF(OR('Exp Database'!AA204=Lists!$G$2,'Exp Database'!AA204=Lists!$G$3,'Exp Database'!AA204=0),0,IF($F204=Lists!$G$2,('Exp Database'!AA204/'Exp with units conversion'!$H204)*'Exp with units conversion'!$G204,'Exp Database'!AA204*'Exp with units conversion'!$G204))</f>
        <v>0</v>
      </c>
      <c r="AC204" s="288">
        <f>IF(OR('Exp Database'!AB204=Lists!$G$2,'Exp Database'!AB204=Lists!$G$3,'Exp Database'!AB204=0),0,IF($F204=Lists!$G$2,('Exp Database'!AB204/'Exp with units conversion'!$H204)*'Exp with units conversion'!$G204,'Exp Database'!AB204*'Exp with units conversion'!$G204))</f>
        <v>0</v>
      </c>
      <c r="AD204" s="288">
        <f>IF(OR('Exp Database'!AC204=Lists!$G$2,'Exp Database'!AC204=Lists!$G$3,'Exp Database'!AC204=0),0,IF($F204=Lists!$G$2,('Exp Database'!AC204/'Exp with units conversion'!$H204)*'Exp with units conversion'!$G204,'Exp Database'!AC204*'Exp with units conversion'!$G204))</f>
        <v>0</v>
      </c>
      <c r="AE204" s="288">
        <f>IF(OR('Exp Database'!AD204=Lists!$G$2,'Exp Database'!AD204=Lists!$G$3,'Exp Database'!AD204=0),0,IF($F204=Lists!$G$2,('Exp Database'!AD204/'Exp with units conversion'!$H204)*'Exp with units conversion'!$G204,'Exp Database'!AD204*'Exp with units conversion'!$G204))</f>
        <v>0</v>
      </c>
      <c r="AG204">
        <f t="shared" si="16"/>
        <v>1</v>
      </c>
      <c r="AH204" s="288">
        <f t="shared" si="17"/>
        <v>1</v>
      </c>
      <c r="AI204" s="288">
        <f t="shared" si="18"/>
        <v>1</v>
      </c>
      <c r="AJ204" s="288">
        <f t="shared" si="19"/>
        <v>1</v>
      </c>
    </row>
    <row r="205" spans="2:36" ht="90.75" thickBot="1">
      <c r="B205" t="str">
        <f t="shared" si="15"/>
        <v>Georgia2015</v>
      </c>
      <c r="C205" s="229" t="str">
        <f>'Exp Database'!C205</f>
        <v>Georgia</v>
      </c>
      <c r="D205" s="229">
        <f>'Exp Database'!D205</f>
        <v>2015</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02" t="str">
        <f>'Exp Database'!K205</f>
        <v>Prevention, promotion of testing and linkage to care programmes for transgender persons</v>
      </c>
      <c r="M205" s="288">
        <f>'Exp Database'!L205</f>
        <v>3.8</v>
      </c>
      <c r="N205" s="288">
        <f>IF(OR('Exp Database'!M205=Lists!$G$2,'Exp Database'!M205=Lists!$G$3,'Exp Database'!M205=0),0,IF($F205=Lists!$G$2,('Exp Database'!M205/'Exp with units conversion'!$H205)*'Exp with units conversion'!$G205,'Exp Database'!M205*'Exp with units conversion'!$G205))</f>
        <v>0</v>
      </c>
      <c r="O205" s="288">
        <f>IF(OR('Exp Database'!N205=Lists!$G$2,'Exp Database'!N205=Lists!$G$3,'Exp Database'!N205=0),0,IF($F205=Lists!$G$2,('Exp Database'!N205/'Exp with units conversion'!$H205)*'Exp with units conversion'!$G205,'Exp Database'!N205*'Exp with units conversion'!$G205))</f>
        <v>0</v>
      </c>
      <c r="P205" s="288">
        <f>IF(OR('Exp Database'!O205=Lists!$G$2,'Exp Database'!O205=Lists!$G$3,'Exp Database'!O205=0),0,IF($F205=Lists!$G$2,('Exp Database'!O205/'Exp with units conversion'!$H205)*'Exp with units conversion'!$G205,'Exp Database'!O205*'Exp with units conversion'!$G205))</f>
        <v>0</v>
      </c>
      <c r="Q205" s="288">
        <f>IF(OR('Exp Database'!P205=Lists!$G$2,'Exp Database'!P205=Lists!$G$3,'Exp Database'!P205=0),0,IF($F205=Lists!$G$2,('Exp Database'!P205/'Exp with units conversion'!$H205)*'Exp with units conversion'!$G205,'Exp Database'!P205*'Exp with units conversion'!$G205))</f>
        <v>0</v>
      </c>
      <c r="R205" s="288">
        <f>IF(OR('Exp Database'!Q205=Lists!$G$2,'Exp Database'!Q205=Lists!$G$3,'Exp Database'!Q205=0),0,IF($F205=Lists!$G$2,('Exp Database'!Q205/'Exp with units conversion'!$H205)*'Exp with units conversion'!$G205,'Exp Database'!Q205*'Exp with units conversion'!$G205))</f>
        <v>0</v>
      </c>
      <c r="S205" s="288">
        <f>IF(OR('Exp Database'!R205=Lists!$G$2,'Exp Database'!R205=Lists!$G$3,'Exp Database'!R205=0),0,IF($F205=Lists!$G$2,('Exp Database'!R205/'Exp with units conversion'!$H205)*'Exp with units conversion'!$G205,'Exp Database'!R205*'Exp with units conversion'!$G205))</f>
        <v>0</v>
      </c>
      <c r="T205" s="288">
        <f>IF(OR('Exp Database'!S205=Lists!$G$2,'Exp Database'!S205=Lists!$G$3,'Exp Database'!S205=0),0,IF($F205=Lists!$G$2,('Exp Database'!S205/'Exp with units conversion'!$H205)*'Exp with units conversion'!$G205,'Exp Database'!S205*'Exp with units conversion'!$G205))</f>
        <v>0</v>
      </c>
      <c r="U205" s="288">
        <f>IF(OR('Exp Database'!T205=Lists!$G$2,'Exp Database'!T205=Lists!$G$3,'Exp Database'!T205=0),0,IF($F205=Lists!$G$2,('Exp Database'!T205/'Exp with units conversion'!$H205)*'Exp with units conversion'!$G205,'Exp Database'!T205*'Exp with units conversion'!$G205))</f>
        <v>0</v>
      </c>
      <c r="V205" s="288">
        <f>IF(OR('Exp Database'!U205=Lists!$G$2,'Exp Database'!U205=Lists!$G$3,'Exp Database'!U205=0),0,IF($F205=Lists!$G$2,('Exp Database'!U205/'Exp with units conversion'!$H205)*'Exp with units conversion'!$G205,'Exp Database'!U205*'Exp with units conversion'!$G205))</f>
        <v>0</v>
      </c>
      <c r="W205" s="288">
        <f>IF(OR('Exp Database'!V205=Lists!$G$2,'Exp Database'!V205=Lists!$G$3,'Exp Database'!V205=0),0,IF($F205=Lists!$G$2,('Exp Database'!V205/'Exp with units conversion'!$H205)*'Exp with units conversion'!$G205,'Exp Database'!V205*'Exp with units conversion'!$G205))</f>
        <v>0</v>
      </c>
      <c r="X205" s="288">
        <f>IF(OR('Exp Database'!W205=Lists!$G$2,'Exp Database'!W205=Lists!$G$3,'Exp Database'!W205=0),0,IF($F205=Lists!$G$2,('Exp Database'!W205/'Exp with units conversion'!$H205)*'Exp with units conversion'!$G205,'Exp Database'!W205*'Exp with units conversion'!$G205))</f>
        <v>0</v>
      </c>
      <c r="Y205" s="288">
        <f>IF(OR('Exp Database'!X205=Lists!$G$2,'Exp Database'!X205=Lists!$G$3,'Exp Database'!X205=0),0,IF($F205=Lists!$G$2,('Exp Database'!X205/'Exp with units conversion'!$H205)*'Exp with units conversion'!$G205,'Exp Database'!X205*'Exp with units conversion'!$G205))</f>
        <v>0</v>
      </c>
      <c r="Z205" s="288">
        <f>IF(OR('Exp Database'!Y205=Lists!$G$2,'Exp Database'!Y205=Lists!$G$3,'Exp Database'!Y205=0),0,IF($F205=Lists!$G$2,('Exp Database'!Y205/'Exp with units conversion'!$H205)*'Exp with units conversion'!$G205,'Exp Database'!Y205*'Exp with units conversion'!$G205))</f>
        <v>0</v>
      </c>
      <c r="AA205" s="288">
        <f>IF(OR('Exp Database'!Z205=Lists!$G$2,'Exp Database'!Z205=Lists!$G$3,'Exp Database'!Z205=0),0,IF($F205=Lists!$G$2,('Exp Database'!Z205/'Exp with units conversion'!$H205)*'Exp with units conversion'!$G205,'Exp Database'!Z205*'Exp with units conversion'!$G205))</f>
        <v>0</v>
      </c>
      <c r="AB205" s="288">
        <f>IF(OR('Exp Database'!AA205=Lists!$G$2,'Exp Database'!AA205=Lists!$G$3,'Exp Database'!AA205=0),0,IF($F205=Lists!$G$2,('Exp Database'!AA205/'Exp with units conversion'!$H205)*'Exp with units conversion'!$G205,'Exp Database'!AA205*'Exp with units conversion'!$G205))</f>
        <v>0</v>
      </c>
      <c r="AC205" s="288">
        <f>IF(OR('Exp Database'!AB205=Lists!$G$2,'Exp Database'!AB205=Lists!$G$3,'Exp Database'!AB205=0),0,IF($F205=Lists!$G$2,('Exp Database'!AB205/'Exp with units conversion'!$H205)*'Exp with units conversion'!$G205,'Exp Database'!AB205*'Exp with units conversion'!$G205))</f>
        <v>0</v>
      </c>
      <c r="AD205" s="288">
        <f>IF(OR('Exp Database'!AC205=Lists!$G$2,'Exp Database'!AC205=Lists!$G$3,'Exp Database'!AC205=0),0,IF($F205=Lists!$G$2,('Exp Database'!AC205/'Exp with units conversion'!$H205)*'Exp with units conversion'!$G205,'Exp Database'!AC205*'Exp with units conversion'!$G205))</f>
        <v>0</v>
      </c>
      <c r="AE205" s="288">
        <f>IF(OR('Exp Database'!AD205=Lists!$G$2,'Exp Database'!AD205=Lists!$G$3,'Exp Database'!AD205=0),0,IF($F205=Lists!$G$2,('Exp Database'!AD205/'Exp with units conversion'!$H205)*'Exp with units conversion'!$G205,'Exp Database'!AD205*'Exp with units conversion'!$G205))</f>
        <v>0</v>
      </c>
      <c r="AG205">
        <f t="shared" si="16"/>
        <v>1</v>
      </c>
      <c r="AH205" s="288">
        <f t="shared" si="17"/>
        <v>1</v>
      </c>
      <c r="AI205" s="288">
        <f t="shared" si="18"/>
        <v>1</v>
      </c>
      <c r="AJ205" s="288">
        <f t="shared" si="19"/>
        <v>1</v>
      </c>
    </row>
    <row r="206" spans="2:36" ht="75.75" thickBot="1">
      <c r="B206" t="str">
        <f t="shared" si="15"/>
        <v>Georgia2015</v>
      </c>
      <c r="C206" s="229" t="str">
        <f>'Exp Database'!C206</f>
        <v>Georgia</v>
      </c>
      <c r="D206" s="229">
        <f>'Exp Database'!D206</f>
        <v>2015</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02" t="str">
        <f>'Exp Database'!K206</f>
        <v>Prevention, promotion of testing and linkage to care programmes  for prisoners</v>
      </c>
      <c r="M206" s="288">
        <f>'Exp Database'!L206</f>
        <v>3.9</v>
      </c>
      <c r="N206" s="288">
        <f>IF(OR('Exp Database'!M206=Lists!$G$2,'Exp Database'!M206=Lists!$G$3,'Exp Database'!M206=0),0,IF($F206=Lists!$G$2,('Exp Database'!M206/'Exp with units conversion'!$H206)*'Exp with units conversion'!$G206,'Exp Database'!M206*'Exp with units conversion'!$G206))</f>
        <v>0</v>
      </c>
      <c r="O206" s="288">
        <f>IF(OR('Exp Database'!N206=Lists!$G$2,'Exp Database'!N206=Lists!$G$3,'Exp Database'!N206=0),0,IF($F206=Lists!$G$2,('Exp Database'!N206/'Exp with units conversion'!$H206)*'Exp with units conversion'!$G206,'Exp Database'!N206*'Exp with units conversion'!$G206))</f>
        <v>0</v>
      </c>
      <c r="P206" s="288">
        <f>IF(OR('Exp Database'!O206=Lists!$G$2,'Exp Database'!O206=Lists!$G$3,'Exp Database'!O206=0),0,IF($F206=Lists!$G$2,('Exp Database'!O206/'Exp with units conversion'!$H206)*'Exp with units conversion'!$G206,'Exp Database'!O206*'Exp with units conversion'!$G206))</f>
        <v>0</v>
      </c>
      <c r="Q206" s="288">
        <f>IF(OR('Exp Database'!P206=Lists!$G$2,'Exp Database'!P206=Lists!$G$3,'Exp Database'!P206=0),0,IF($F206=Lists!$G$2,('Exp Database'!P206/'Exp with units conversion'!$H206)*'Exp with units conversion'!$G206,'Exp Database'!P206*'Exp with units conversion'!$G206))</f>
        <v>0</v>
      </c>
      <c r="R206" s="288">
        <f>IF(OR('Exp Database'!Q206=Lists!$G$2,'Exp Database'!Q206=Lists!$G$3,'Exp Database'!Q206=0),0,IF($F206=Lists!$G$2,('Exp Database'!Q206/'Exp with units conversion'!$H206)*'Exp with units conversion'!$G206,'Exp Database'!Q206*'Exp with units conversion'!$G206))</f>
        <v>0</v>
      </c>
      <c r="S206" s="288">
        <f>IF(OR('Exp Database'!R206=Lists!$G$2,'Exp Database'!R206=Lists!$G$3,'Exp Database'!R206=0),0,IF($F206=Lists!$G$2,('Exp Database'!R206/'Exp with units conversion'!$H206)*'Exp with units conversion'!$G206,'Exp Database'!R206*'Exp with units conversion'!$G206))</f>
        <v>0</v>
      </c>
      <c r="T206" s="288">
        <f>IF(OR('Exp Database'!S206=Lists!$G$2,'Exp Database'!S206=Lists!$G$3,'Exp Database'!S206=0),0,IF($F206=Lists!$G$2,('Exp Database'!S206/'Exp with units conversion'!$H206)*'Exp with units conversion'!$G206,'Exp Database'!S206*'Exp with units conversion'!$G206))</f>
        <v>0</v>
      </c>
      <c r="U206" s="288">
        <f>IF(OR('Exp Database'!T206=Lists!$G$2,'Exp Database'!T206=Lists!$G$3,'Exp Database'!T206=0),0,IF($F206=Lists!$G$2,('Exp Database'!T206/'Exp with units conversion'!$H206)*'Exp with units conversion'!$G206,'Exp Database'!T206*'Exp with units conversion'!$G206))</f>
        <v>0</v>
      </c>
      <c r="V206" s="288">
        <f>IF(OR('Exp Database'!U206=Lists!$G$2,'Exp Database'!U206=Lists!$G$3,'Exp Database'!U206=0),0,IF($F206=Lists!$G$2,('Exp Database'!U206/'Exp with units conversion'!$H206)*'Exp with units conversion'!$G206,'Exp Database'!U206*'Exp with units conversion'!$G206))</f>
        <v>0</v>
      </c>
      <c r="W206" s="288">
        <f>IF(OR('Exp Database'!V206=Lists!$G$2,'Exp Database'!V206=Lists!$G$3,'Exp Database'!V206=0),0,IF($F206=Lists!$G$2,('Exp Database'!V206/'Exp with units conversion'!$H206)*'Exp with units conversion'!$G206,'Exp Database'!V206*'Exp with units conversion'!$G206))</f>
        <v>0</v>
      </c>
      <c r="X206" s="288">
        <f>IF(OR('Exp Database'!W206=Lists!$G$2,'Exp Database'!W206=Lists!$G$3,'Exp Database'!W206=0),0,IF($F206=Lists!$G$2,('Exp Database'!W206/'Exp with units conversion'!$H206)*'Exp with units conversion'!$G206,'Exp Database'!W206*'Exp with units conversion'!$G206))</f>
        <v>0</v>
      </c>
      <c r="Y206" s="288">
        <f>IF(OR('Exp Database'!X206=Lists!$G$2,'Exp Database'!X206=Lists!$G$3,'Exp Database'!X206=0),0,IF($F206=Lists!$G$2,('Exp Database'!X206/'Exp with units conversion'!$H206)*'Exp with units conversion'!$G206,'Exp Database'!X206*'Exp with units conversion'!$G206))</f>
        <v>0</v>
      </c>
      <c r="Z206" s="288">
        <f>IF(OR('Exp Database'!Y206=Lists!$G$2,'Exp Database'!Y206=Lists!$G$3,'Exp Database'!Y206=0),0,IF($F206=Lists!$G$2,('Exp Database'!Y206/'Exp with units conversion'!$H206)*'Exp with units conversion'!$G206,'Exp Database'!Y206*'Exp with units conversion'!$G206))</f>
        <v>0</v>
      </c>
      <c r="AA206" s="288">
        <f>IF(OR('Exp Database'!Z206=Lists!$G$2,'Exp Database'!Z206=Lists!$G$3,'Exp Database'!Z206=0),0,IF($F206=Lists!$G$2,('Exp Database'!Z206/'Exp with units conversion'!$H206)*'Exp with units conversion'!$G206,'Exp Database'!Z206*'Exp with units conversion'!$G206))</f>
        <v>0</v>
      </c>
      <c r="AB206" s="288">
        <f>IF(OR('Exp Database'!AA206=Lists!$G$2,'Exp Database'!AA206=Lists!$G$3,'Exp Database'!AA206=0),0,IF($F206=Lists!$G$2,('Exp Database'!AA206/'Exp with units conversion'!$H206)*'Exp with units conversion'!$G206,'Exp Database'!AA206*'Exp with units conversion'!$G206))</f>
        <v>0</v>
      </c>
      <c r="AC206" s="288">
        <f>IF(OR('Exp Database'!AB206=Lists!$G$2,'Exp Database'!AB206=Lists!$G$3,'Exp Database'!AB206=0),0,IF($F206=Lists!$G$2,('Exp Database'!AB206/'Exp with units conversion'!$H206)*'Exp with units conversion'!$G206,'Exp Database'!AB206*'Exp with units conversion'!$G206))</f>
        <v>0</v>
      </c>
      <c r="AD206" s="288">
        <f>IF(OR('Exp Database'!AC206=Lists!$G$2,'Exp Database'!AC206=Lists!$G$3,'Exp Database'!AC206=0),0,IF($F206=Lists!$G$2,('Exp Database'!AC206/'Exp with units conversion'!$H206)*'Exp with units conversion'!$G206,'Exp Database'!AC206*'Exp with units conversion'!$G206))</f>
        <v>0</v>
      </c>
      <c r="AE206" s="288">
        <f>IF(OR('Exp Database'!AD206=Lists!$G$2,'Exp Database'!AD206=Lists!$G$3,'Exp Database'!AD206=0),0,IF($F206=Lists!$G$2,('Exp Database'!AD206/'Exp with units conversion'!$H206)*'Exp with units conversion'!$G206,'Exp Database'!AD206*'Exp with units conversion'!$G206))</f>
        <v>0</v>
      </c>
      <c r="AG206">
        <f t="shared" si="16"/>
        <v>1</v>
      </c>
      <c r="AH206" s="288">
        <f t="shared" si="17"/>
        <v>1</v>
      </c>
      <c r="AI206" s="288">
        <f t="shared" si="18"/>
        <v>1</v>
      </c>
      <c r="AJ206" s="288">
        <f t="shared" si="19"/>
        <v>1</v>
      </c>
    </row>
    <row r="207" spans="2:36" ht="135.75" thickBot="1">
      <c r="B207" t="str">
        <f t="shared" si="15"/>
        <v>Georgia2015</v>
      </c>
      <c r="C207" s="229" t="str">
        <f>'Exp Database'!C207</f>
        <v>Georgia</v>
      </c>
      <c r="D207" s="229">
        <f>'Exp Database'!D207</f>
        <v>2015</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02" t="str">
        <f>'Exp Database'!K207</f>
        <v>Prevention, promotion of testing and linkage to care programmes targeting young women and adolescent girls (high-prevalence countries)</v>
      </c>
      <c r="M207" s="288">
        <f>'Exp Database'!L207</f>
        <v>3.1</v>
      </c>
      <c r="N207" s="288">
        <f>IF(OR('Exp Database'!M207=Lists!$G$2,'Exp Database'!M207=Lists!$G$3,'Exp Database'!M207=0),0,IF($F207=Lists!$G$2,('Exp Database'!M207/'Exp with units conversion'!$H207)*'Exp with units conversion'!$G207,'Exp Database'!M207*'Exp with units conversion'!$G207))</f>
        <v>0</v>
      </c>
      <c r="O207" s="288">
        <f>IF(OR('Exp Database'!N207=Lists!$G$2,'Exp Database'!N207=Lists!$G$3,'Exp Database'!N207=0),0,IF($F207=Lists!$G$2,('Exp Database'!N207/'Exp with units conversion'!$H207)*'Exp with units conversion'!$G207,'Exp Database'!N207*'Exp with units conversion'!$G207))</f>
        <v>0</v>
      </c>
      <c r="P207" s="288">
        <f>IF(OR('Exp Database'!O207=Lists!$G$2,'Exp Database'!O207=Lists!$G$3,'Exp Database'!O207=0),0,IF($F207=Lists!$G$2,('Exp Database'!O207/'Exp with units conversion'!$H207)*'Exp with units conversion'!$G207,'Exp Database'!O207*'Exp with units conversion'!$G207))</f>
        <v>0</v>
      </c>
      <c r="Q207" s="288">
        <f>IF(OR('Exp Database'!P207=Lists!$G$2,'Exp Database'!P207=Lists!$G$3,'Exp Database'!P207=0),0,IF($F207=Lists!$G$2,('Exp Database'!P207/'Exp with units conversion'!$H207)*'Exp with units conversion'!$G207,'Exp Database'!P207*'Exp with units conversion'!$G207))</f>
        <v>0</v>
      </c>
      <c r="R207" s="288">
        <f>IF(OR('Exp Database'!Q207=Lists!$G$2,'Exp Database'!Q207=Lists!$G$3,'Exp Database'!Q207=0),0,IF($F207=Lists!$G$2,('Exp Database'!Q207/'Exp with units conversion'!$H207)*'Exp with units conversion'!$G207,'Exp Database'!Q207*'Exp with units conversion'!$G207))</f>
        <v>0</v>
      </c>
      <c r="S207" s="288">
        <f>IF(OR('Exp Database'!R207=Lists!$G$2,'Exp Database'!R207=Lists!$G$3,'Exp Database'!R207=0),0,IF($F207=Lists!$G$2,('Exp Database'!R207/'Exp with units conversion'!$H207)*'Exp with units conversion'!$G207,'Exp Database'!R207*'Exp with units conversion'!$G207))</f>
        <v>0</v>
      </c>
      <c r="T207" s="288">
        <f>IF(OR('Exp Database'!S207=Lists!$G$2,'Exp Database'!S207=Lists!$G$3,'Exp Database'!S207=0),0,IF($F207=Lists!$G$2,('Exp Database'!S207/'Exp with units conversion'!$H207)*'Exp with units conversion'!$G207,'Exp Database'!S207*'Exp with units conversion'!$G207))</f>
        <v>0</v>
      </c>
      <c r="U207" s="288">
        <f>IF(OR('Exp Database'!T207=Lists!$G$2,'Exp Database'!T207=Lists!$G$3,'Exp Database'!T207=0),0,IF($F207=Lists!$G$2,('Exp Database'!T207/'Exp with units conversion'!$H207)*'Exp with units conversion'!$G207,'Exp Database'!T207*'Exp with units conversion'!$G207))</f>
        <v>0</v>
      </c>
      <c r="V207" s="288">
        <f>IF(OR('Exp Database'!U207=Lists!$G$2,'Exp Database'!U207=Lists!$G$3,'Exp Database'!U207=0),0,IF($F207=Lists!$G$2,('Exp Database'!U207/'Exp with units conversion'!$H207)*'Exp with units conversion'!$G207,'Exp Database'!U207*'Exp with units conversion'!$G207))</f>
        <v>0</v>
      </c>
      <c r="W207" s="288">
        <f>IF(OR('Exp Database'!V207=Lists!$G$2,'Exp Database'!V207=Lists!$G$3,'Exp Database'!V207=0),0,IF($F207=Lists!$G$2,('Exp Database'!V207/'Exp with units conversion'!$H207)*'Exp with units conversion'!$G207,'Exp Database'!V207*'Exp with units conversion'!$G207))</f>
        <v>0</v>
      </c>
      <c r="X207" s="288">
        <f>IF(OR('Exp Database'!W207=Lists!$G$2,'Exp Database'!W207=Lists!$G$3,'Exp Database'!W207=0),0,IF($F207=Lists!$G$2,('Exp Database'!W207/'Exp with units conversion'!$H207)*'Exp with units conversion'!$G207,'Exp Database'!W207*'Exp with units conversion'!$G207))</f>
        <v>0</v>
      </c>
      <c r="Y207" s="288">
        <f>IF(OR('Exp Database'!X207=Lists!$G$2,'Exp Database'!X207=Lists!$G$3,'Exp Database'!X207=0),0,IF($F207=Lists!$G$2,('Exp Database'!X207/'Exp with units conversion'!$H207)*'Exp with units conversion'!$G207,'Exp Database'!X207*'Exp with units conversion'!$G207))</f>
        <v>0</v>
      </c>
      <c r="Z207" s="288">
        <f>IF(OR('Exp Database'!Y207=Lists!$G$2,'Exp Database'!Y207=Lists!$G$3,'Exp Database'!Y207=0),0,IF($F207=Lists!$G$2,('Exp Database'!Y207/'Exp with units conversion'!$H207)*'Exp with units conversion'!$G207,'Exp Database'!Y207*'Exp with units conversion'!$G207))</f>
        <v>0</v>
      </c>
      <c r="AA207" s="288">
        <f>IF(OR('Exp Database'!Z207=Lists!$G$2,'Exp Database'!Z207=Lists!$G$3,'Exp Database'!Z207=0),0,IF($F207=Lists!$G$2,('Exp Database'!Z207/'Exp with units conversion'!$H207)*'Exp with units conversion'!$G207,'Exp Database'!Z207*'Exp with units conversion'!$G207))</f>
        <v>0</v>
      </c>
      <c r="AB207" s="288">
        <f>IF(OR('Exp Database'!AA207=Lists!$G$2,'Exp Database'!AA207=Lists!$G$3,'Exp Database'!AA207=0),0,IF($F207=Lists!$G$2,('Exp Database'!AA207/'Exp with units conversion'!$H207)*'Exp with units conversion'!$G207,'Exp Database'!AA207*'Exp with units conversion'!$G207))</f>
        <v>0</v>
      </c>
      <c r="AC207" s="288">
        <f>IF(OR('Exp Database'!AB207=Lists!$G$2,'Exp Database'!AB207=Lists!$G$3,'Exp Database'!AB207=0),0,IF($F207=Lists!$G$2,('Exp Database'!AB207/'Exp with units conversion'!$H207)*'Exp with units conversion'!$G207,'Exp Database'!AB207*'Exp with units conversion'!$G207))</f>
        <v>0</v>
      </c>
      <c r="AD207" s="288">
        <f>IF(OR('Exp Database'!AC207=Lists!$G$2,'Exp Database'!AC207=Lists!$G$3,'Exp Database'!AC207=0),0,IF($F207=Lists!$G$2,('Exp Database'!AC207/'Exp with units conversion'!$H207)*'Exp with units conversion'!$G207,'Exp Database'!AC207*'Exp with units conversion'!$G207))</f>
        <v>0</v>
      </c>
      <c r="AE207" s="288">
        <f>IF(OR('Exp Database'!AD207=Lists!$G$2,'Exp Database'!AD207=Lists!$G$3,'Exp Database'!AD207=0),0,IF($F207=Lists!$G$2,('Exp Database'!AD207/'Exp with units conversion'!$H207)*'Exp with units conversion'!$G207,'Exp Database'!AD207*'Exp with units conversion'!$G207))</f>
        <v>0</v>
      </c>
      <c r="AG207">
        <f t="shared" si="16"/>
        <v>1</v>
      </c>
      <c r="AH207" s="288">
        <f t="shared" si="17"/>
        <v>1</v>
      </c>
      <c r="AI207" s="288">
        <f t="shared" si="18"/>
        <v>1</v>
      </c>
      <c r="AJ207" s="288">
        <f t="shared" si="19"/>
        <v>1</v>
      </c>
    </row>
    <row r="208" spans="2:36" ht="60.75" thickBot="1">
      <c r="B208" t="str">
        <f t="shared" si="15"/>
        <v>Georgia2015</v>
      </c>
      <c r="C208" s="229" t="str">
        <f>'Exp Database'!C208</f>
        <v>Georgia</v>
      </c>
      <c r="D208" s="229">
        <f>'Exp Database'!D208</f>
        <v>2015</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02" t="str">
        <f>'Exp Database'!K208</f>
        <v>Cash transfers to girls (high-prevalence countries):</v>
      </c>
      <c r="M208" s="288">
        <f>'Exp Database'!L208</f>
        <v>3.11</v>
      </c>
      <c r="N208" s="288">
        <f>IF(OR('Exp Database'!M208=Lists!$G$2,'Exp Database'!M208=Lists!$G$3,'Exp Database'!M208=0),0,IF($F208=Lists!$G$2,('Exp Database'!M208/'Exp with units conversion'!$H208)*'Exp with units conversion'!$G208,'Exp Database'!M208*'Exp with units conversion'!$G208))</f>
        <v>0</v>
      </c>
      <c r="O208" s="288">
        <f>IF(OR('Exp Database'!N208=Lists!$G$2,'Exp Database'!N208=Lists!$G$3,'Exp Database'!N208=0),0,IF($F208=Lists!$G$2,('Exp Database'!N208/'Exp with units conversion'!$H208)*'Exp with units conversion'!$G208,'Exp Database'!N208*'Exp with units conversion'!$G208))</f>
        <v>0</v>
      </c>
      <c r="P208" s="288">
        <f>IF(OR('Exp Database'!O208=Lists!$G$2,'Exp Database'!O208=Lists!$G$3,'Exp Database'!O208=0),0,IF($F208=Lists!$G$2,('Exp Database'!O208/'Exp with units conversion'!$H208)*'Exp with units conversion'!$G208,'Exp Database'!O208*'Exp with units conversion'!$G208))</f>
        <v>0</v>
      </c>
      <c r="Q208" s="288">
        <f>IF(OR('Exp Database'!P208=Lists!$G$2,'Exp Database'!P208=Lists!$G$3,'Exp Database'!P208=0),0,IF($F208=Lists!$G$2,('Exp Database'!P208/'Exp with units conversion'!$H208)*'Exp with units conversion'!$G208,'Exp Database'!P208*'Exp with units conversion'!$G208))</f>
        <v>0</v>
      </c>
      <c r="R208" s="288">
        <f>IF(OR('Exp Database'!Q208=Lists!$G$2,'Exp Database'!Q208=Lists!$G$3,'Exp Database'!Q208=0),0,IF($F208=Lists!$G$2,('Exp Database'!Q208/'Exp with units conversion'!$H208)*'Exp with units conversion'!$G208,'Exp Database'!Q208*'Exp with units conversion'!$G208))</f>
        <v>0</v>
      </c>
      <c r="S208" s="288">
        <f>IF(OR('Exp Database'!R208=Lists!$G$2,'Exp Database'!R208=Lists!$G$3,'Exp Database'!R208=0),0,IF($F208=Lists!$G$2,('Exp Database'!R208/'Exp with units conversion'!$H208)*'Exp with units conversion'!$G208,'Exp Database'!R208*'Exp with units conversion'!$G208))</f>
        <v>0</v>
      </c>
      <c r="T208" s="288">
        <f>IF(OR('Exp Database'!S208=Lists!$G$2,'Exp Database'!S208=Lists!$G$3,'Exp Database'!S208=0),0,IF($F208=Lists!$G$2,('Exp Database'!S208/'Exp with units conversion'!$H208)*'Exp with units conversion'!$G208,'Exp Database'!S208*'Exp with units conversion'!$G208))</f>
        <v>0</v>
      </c>
      <c r="U208" s="288">
        <f>IF(OR('Exp Database'!T208=Lists!$G$2,'Exp Database'!T208=Lists!$G$3,'Exp Database'!T208=0),0,IF($F208=Lists!$G$2,('Exp Database'!T208/'Exp with units conversion'!$H208)*'Exp with units conversion'!$G208,'Exp Database'!T208*'Exp with units conversion'!$G208))</f>
        <v>0</v>
      </c>
      <c r="V208" s="288">
        <f>IF(OR('Exp Database'!U208=Lists!$G$2,'Exp Database'!U208=Lists!$G$3,'Exp Database'!U208=0),0,IF($F208=Lists!$G$2,('Exp Database'!U208/'Exp with units conversion'!$H208)*'Exp with units conversion'!$G208,'Exp Database'!U208*'Exp with units conversion'!$G208))</f>
        <v>0</v>
      </c>
      <c r="W208" s="288">
        <f>IF(OR('Exp Database'!V208=Lists!$G$2,'Exp Database'!V208=Lists!$G$3,'Exp Database'!V208=0),0,IF($F208=Lists!$G$2,('Exp Database'!V208/'Exp with units conversion'!$H208)*'Exp with units conversion'!$G208,'Exp Database'!V208*'Exp with units conversion'!$G208))</f>
        <v>0</v>
      </c>
      <c r="X208" s="288">
        <f>IF(OR('Exp Database'!W208=Lists!$G$2,'Exp Database'!W208=Lists!$G$3,'Exp Database'!W208=0),0,IF($F208=Lists!$G$2,('Exp Database'!W208/'Exp with units conversion'!$H208)*'Exp with units conversion'!$G208,'Exp Database'!W208*'Exp with units conversion'!$G208))</f>
        <v>0</v>
      </c>
      <c r="Y208" s="288">
        <f>IF(OR('Exp Database'!X208=Lists!$G$2,'Exp Database'!X208=Lists!$G$3,'Exp Database'!X208=0),0,IF($F208=Lists!$G$2,('Exp Database'!X208/'Exp with units conversion'!$H208)*'Exp with units conversion'!$G208,'Exp Database'!X208*'Exp with units conversion'!$G208))</f>
        <v>0</v>
      </c>
      <c r="Z208" s="288">
        <f>IF(OR('Exp Database'!Y208=Lists!$G$2,'Exp Database'!Y208=Lists!$G$3,'Exp Database'!Y208=0),0,IF($F208=Lists!$G$2,('Exp Database'!Y208/'Exp with units conversion'!$H208)*'Exp with units conversion'!$G208,'Exp Database'!Y208*'Exp with units conversion'!$G208))</f>
        <v>0</v>
      </c>
      <c r="AA208" s="288">
        <f>IF(OR('Exp Database'!Z208=Lists!$G$2,'Exp Database'!Z208=Lists!$G$3,'Exp Database'!Z208=0),0,IF($F208=Lists!$G$2,('Exp Database'!Z208/'Exp with units conversion'!$H208)*'Exp with units conversion'!$G208,'Exp Database'!Z208*'Exp with units conversion'!$G208))</f>
        <v>0</v>
      </c>
      <c r="AB208" s="288">
        <f>IF(OR('Exp Database'!AA208=Lists!$G$2,'Exp Database'!AA208=Lists!$G$3,'Exp Database'!AA208=0),0,IF($F208=Lists!$G$2,('Exp Database'!AA208/'Exp with units conversion'!$H208)*'Exp with units conversion'!$G208,'Exp Database'!AA208*'Exp with units conversion'!$G208))</f>
        <v>0</v>
      </c>
      <c r="AC208" s="288">
        <f>IF(OR('Exp Database'!AB208=Lists!$G$2,'Exp Database'!AB208=Lists!$G$3,'Exp Database'!AB208=0),0,IF($F208=Lists!$G$2,('Exp Database'!AB208/'Exp with units conversion'!$H208)*'Exp with units conversion'!$G208,'Exp Database'!AB208*'Exp with units conversion'!$G208))</f>
        <v>0</v>
      </c>
      <c r="AD208" s="288">
        <f>IF(OR('Exp Database'!AC208=Lists!$G$2,'Exp Database'!AC208=Lists!$G$3,'Exp Database'!AC208=0),0,IF($F208=Lists!$G$2,('Exp Database'!AC208/'Exp with units conversion'!$H208)*'Exp with units conversion'!$G208,'Exp Database'!AC208*'Exp with units conversion'!$G208))</f>
        <v>0</v>
      </c>
      <c r="AE208" s="288">
        <f>IF(OR('Exp Database'!AD208=Lists!$G$2,'Exp Database'!AD208=Lists!$G$3,'Exp Database'!AD208=0),0,IF($F208=Lists!$G$2,('Exp Database'!AD208/'Exp with units conversion'!$H208)*'Exp with units conversion'!$G208,'Exp Database'!AD208*'Exp with units conversion'!$G208))</f>
        <v>0</v>
      </c>
      <c r="AG208">
        <f t="shared" si="16"/>
        <v>1</v>
      </c>
      <c r="AH208" s="288">
        <f t="shared" si="17"/>
        <v>1</v>
      </c>
      <c r="AI208" s="288">
        <f t="shared" si="18"/>
        <v>1</v>
      </c>
      <c r="AJ208" s="288">
        <f t="shared" si="19"/>
        <v>1</v>
      </c>
    </row>
    <row r="209" spans="2:36" ht="30.75" thickBot="1">
      <c r="B209" t="str">
        <f t="shared" si="15"/>
        <v>Georgia2015</v>
      </c>
      <c r="C209" s="229" t="str">
        <f>'Exp Database'!C209</f>
        <v>Georgia</v>
      </c>
      <c r="D209" s="229">
        <f>'Exp Database'!D209</f>
        <v>2015</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02" t="str">
        <f>'Exp Database'!K209</f>
        <v xml:space="preserve"> from HIV earmarked budgets</v>
      </c>
      <c r="M209" s="288" t="str">
        <f>'Exp Database'!L209</f>
        <v>3.11.1</v>
      </c>
      <c r="N209" s="288">
        <f>IF(OR('Exp Database'!M209=Lists!$G$2,'Exp Database'!M209=Lists!$G$3,'Exp Database'!M209=0),0,IF($F209=Lists!$G$2,('Exp Database'!M209/'Exp with units conversion'!$H209)*'Exp with units conversion'!$G209,'Exp Database'!M209*'Exp with units conversion'!$G209))</f>
        <v>0</v>
      </c>
      <c r="O209" s="288">
        <f>IF(OR('Exp Database'!N209=Lists!$G$2,'Exp Database'!N209=Lists!$G$3,'Exp Database'!N209=0),0,IF($F209=Lists!$G$2,('Exp Database'!N209/'Exp with units conversion'!$H209)*'Exp with units conversion'!$G209,'Exp Database'!N209*'Exp with units conversion'!$G209))</f>
        <v>0</v>
      </c>
      <c r="P209" s="288">
        <f>IF(OR('Exp Database'!O209=Lists!$G$2,'Exp Database'!O209=Lists!$G$3,'Exp Database'!O209=0),0,IF($F209=Lists!$G$2,('Exp Database'!O209/'Exp with units conversion'!$H209)*'Exp with units conversion'!$G209,'Exp Database'!O209*'Exp with units conversion'!$G209))</f>
        <v>0</v>
      </c>
      <c r="Q209" s="288">
        <f>IF(OR('Exp Database'!P209=Lists!$G$2,'Exp Database'!P209=Lists!$G$3,'Exp Database'!P209=0),0,IF($F209=Lists!$G$2,('Exp Database'!P209/'Exp with units conversion'!$H209)*'Exp with units conversion'!$G209,'Exp Database'!P209*'Exp with units conversion'!$G209))</f>
        <v>0</v>
      </c>
      <c r="R209" s="288">
        <f>IF(OR('Exp Database'!Q209=Lists!$G$2,'Exp Database'!Q209=Lists!$G$3,'Exp Database'!Q209=0),0,IF($F209=Lists!$G$2,('Exp Database'!Q209/'Exp with units conversion'!$H209)*'Exp with units conversion'!$G209,'Exp Database'!Q209*'Exp with units conversion'!$G209))</f>
        <v>0</v>
      </c>
      <c r="S209" s="288">
        <f>IF(OR('Exp Database'!R209=Lists!$G$2,'Exp Database'!R209=Lists!$G$3,'Exp Database'!R209=0),0,IF($F209=Lists!$G$2,('Exp Database'!R209/'Exp with units conversion'!$H209)*'Exp with units conversion'!$G209,'Exp Database'!R209*'Exp with units conversion'!$G209))</f>
        <v>0</v>
      </c>
      <c r="T209" s="288">
        <f>IF(OR('Exp Database'!S209=Lists!$G$2,'Exp Database'!S209=Lists!$G$3,'Exp Database'!S209=0),0,IF($F209=Lists!$G$2,('Exp Database'!S209/'Exp with units conversion'!$H209)*'Exp with units conversion'!$G209,'Exp Database'!S209*'Exp with units conversion'!$G209))</f>
        <v>0</v>
      </c>
      <c r="U209" s="288">
        <f>IF(OR('Exp Database'!T209=Lists!$G$2,'Exp Database'!T209=Lists!$G$3,'Exp Database'!T209=0),0,IF($F209=Lists!$G$2,('Exp Database'!T209/'Exp with units conversion'!$H209)*'Exp with units conversion'!$G209,'Exp Database'!T209*'Exp with units conversion'!$G209))</f>
        <v>0</v>
      </c>
      <c r="V209" s="288">
        <f>IF(OR('Exp Database'!U209=Lists!$G$2,'Exp Database'!U209=Lists!$G$3,'Exp Database'!U209=0),0,IF($F209=Lists!$G$2,('Exp Database'!U209/'Exp with units conversion'!$H209)*'Exp with units conversion'!$G209,'Exp Database'!U209*'Exp with units conversion'!$G209))</f>
        <v>0</v>
      </c>
      <c r="W209" s="288">
        <f>IF(OR('Exp Database'!V209=Lists!$G$2,'Exp Database'!V209=Lists!$G$3,'Exp Database'!V209=0),0,IF($F209=Lists!$G$2,('Exp Database'!V209/'Exp with units conversion'!$H209)*'Exp with units conversion'!$G209,'Exp Database'!V209*'Exp with units conversion'!$G209))</f>
        <v>0</v>
      </c>
      <c r="X209" s="288">
        <f>IF(OR('Exp Database'!W209=Lists!$G$2,'Exp Database'!W209=Lists!$G$3,'Exp Database'!W209=0),0,IF($F209=Lists!$G$2,('Exp Database'!W209/'Exp with units conversion'!$H209)*'Exp with units conversion'!$G209,'Exp Database'!W209*'Exp with units conversion'!$G209))</f>
        <v>0</v>
      </c>
      <c r="Y209" s="288">
        <f>IF(OR('Exp Database'!X209=Lists!$G$2,'Exp Database'!X209=Lists!$G$3,'Exp Database'!X209=0),0,IF($F209=Lists!$G$2,('Exp Database'!X209/'Exp with units conversion'!$H209)*'Exp with units conversion'!$G209,'Exp Database'!X209*'Exp with units conversion'!$G209))</f>
        <v>0</v>
      </c>
      <c r="Z209" s="288">
        <f>IF(OR('Exp Database'!Y209=Lists!$G$2,'Exp Database'!Y209=Lists!$G$3,'Exp Database'!Y209=0),0,IF($F209=Lists!$G$2,('Exp Database'!Y209/'Exp with units conversion'!$H209)*'Exp with units conversion'!$G209,'Exp Database'!Y209*'Exp with units conversion'!$G209))</f>
        <v>0</v>
      </c>
      <c r="AA209" s="288">
        <f>IF(OR('Exp Database'!Z209=Lists!$G$2,'Exp Database'!Z209=Lists!$G$3,'Exp Database'!Z209=0),0,IF($F209=Lists!$G$2,('Exp Database'!Z209/'Exp with units conversion'!$H209)*'Exp with units conversion'!$G209,'Exp Database'!Z209*'Exp with units conversion'!$G209))</f>
        <v>0</v>
      </c>
      <c r="AB209" s="288">
        <f>IF(OR('Exp Database'!AA209=Lists!$G$2,'Exp Database'!AA209=Lists!$G$3,'Exp Database'!AA209=0),0,IF($F209=Lists!$G$2,('Exp Database'!AA209/'Exp with units conversion'!$H209)*'Exp with units conversion'!$G209,'Exp Database'!AA209*'Exp with units conversion'!$G209))</f>
        <v>0</v>
      </c>
      <c r="AC209" s="288">
        <f>IF(OR('Exp Database'!AB209=Lists!$G$2,'Exp Database'!AB209=Lists!$G$3,'Exp Database'!AB209=0),0,IF($F209=Lists!$G$2,('Exp Database'!AB209/'Exp with units conversion'!$H209)*'Exp with units conversion'!$G209,'Exp Database'!AB209*'Exp with units conversion'!$G209))</f>
        <v>0</v>
      </c>
      <c r="AD209" s="288">
        <f>IF(OR('Exp Database'!AC209=Lists!$G$2,'Exp Database'!AC209=Lists!$G$3,'Exp Database'!AC209=0),0,IF($F209=Lists!$G$2,('Exp Database'!AC209/'Exp with units conversion'!$H209)*'Exp with units conversion'!$G209,'Exp Database'!AC209*'Exp with units conversion'!$G209))</f>
        <v>0</v>
      </c>
      <c r="AE209" s="288">
        <f>IF(OR('Exp Database'!AD209=Lists!$G$2,'Exp Database'!AD209=Lists!$G$3,'Exp Database'!AD209=0),0,IF($F209=Lists!$G$2,('Exp Database'!AD209/'Exp with units conversion'!$H209)*'Exp with units conversion'!$G209,'Exp Database'!AD209*'Exp with units conversion'!$G209))</f>
        <v>0</v>
      </c>
      <c r="AG209">
        <f t="shared" si="16"/>
        <v>1</v>
      </c>
      <c r="AH209" s="288">
        <f t="shared" si="17"/>
        <v>1</v>
      </c>
      <c r="AI209" s="288">
        <f t="shared" si="18"/>
        <v>1</v>
      </c>
      <c r="AJ209" s="288">
        <f t="shared" si="19"/>
        <v>1</v>
      </c>
    </row>
    <row r="210" spans="2:36" ht="75.75" thickBot="1">
      <c r="B210" t="str">
        <f t="shared" si="15"/>
        <v>Georgia2015</v>
      </c>
      <c r="C210" s="229" t="str">
        <f>'Exp Database'!C210</f>
        <v>Georgia</v>
      </c>
      <c r="D210" s="229">
        <f>'Exp Database'!D210</f>
        <v>2015</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02" t="str">
        <f>'Exp Database'!K210</f>
        <v>Prevention programmes for vulnerable and accessible populations</v>
      </c>
      <c r="M210" s="288">
        <f>'Exp Database'!L210</f>
        <v>3.12</v>
      </c>
      <c r="N210" s="288">
        <f>IF(OR('Exp Database'!M210=Lists!$G$2,'Exp Database'!M210=Lists!$G$3,'Exp Database'!M210=0),0,IF($F210=Lists!$G$2,('Exp Database'!M210/'Exp with units conversion'!$H210)*'Exp with units conversion'!$G210,'Exp Database'!M210*'Exp with units conversion'!$G210))</f>
        <v>0</v>
      </c>
      <c r="O210" s="288">
        <f>IF(OR('Exp Database'!N210=Lists!$G$2,'Exp Database'!N210=Lists!$G$3,'Exp Database'!N210=0),0,IF($F210=Lists!$G$2,('Exp Database'!N210/'Exp with units conversion'!$H210)*'Exp with units conversion'!$G210,'Exp Database'!N210*'Exp with units conversion'!$G210))</f>
        <v>0</v>
      </c>
      <c r="P210" s="288">
        <f>IF(OR('Exp Database'!O210=Lists!$G$2,'Exp Database'!O210=Lists!$G$3,'Exp Database'!O210=0),0,IF($F210=Lists!$G$2,('Exp Database'!O210/'Exp with units conversion'!$H210)*'Exp with units conversion'!$G210,'Exp Database'!O210*'Exp with units conversion'!$G210))</f>
        <v>0</v>
      </c>
      <c r="Q210" s="288">
        <f>IF(OR('Exp Database'!P210=Lists!$G$2,'Exp Database'!P210=Lists!$G$3,'Exp Database'!P210=0),0,IF($F210=Lists!$G$2,('Exp Database'!P210/'Exp with units conversion'!$H210)*'Exp with units conversion'!$G210,'Exp Database'!P210*'Exp with units conversion'!$G210))</f>
        <v>0</v>
      </c>
      <c r="R210" s="288">
        <f>IF(OR('Exp Database'!Q210=Lists!$G$2,'Exp Database'!Q210=Lists!$G$3,'Exp Database'!Q210=0),0,IF($F210=Lists!$G$2,('Exp Database'!Q210/'Exp with units conversion'!$H210)*'Exp with units conversion'!$G210,'Exp Database'!Q210*'Exp with units conversion'!$G210))</f>
        <v>0</v>
      </c>
      <c r="S210" s="288">
        <f>IF(OR('Exp Database'!R210=Lists!$G$2,'Exp Database'!R210=Lists!$G$3,'Exp Database'!R210=0),0,IF($F210=Lists!$G$2,('Exp Database'!R210/'Exp with units conversion'!$H210)*'Exp with units conversion'!$G210,'Exp Database'!R210*'Exp with units conversion'!$G210))</f>
        <v>0</v>
      </c>
      <c r="T210" s="288">
        <f>IF(OR('Exp Database'!S210=Lists!$G$2,'Exp Database'!S210=Lists!$G$3,'Exp Database'!S210=0),0,IF($F210=Lists!$G$2,('Exp Database'!S210/'Exp with units conversion'!$H210)*'Exp with units conversion'!$G210,'Exp Database'!S210*'Exp with units conversion'!$G210))</f>
        <v>0</v>
      </c>
      <c r="U210" s="288">
        <f>IF(OR('Exp Database'!T210=Lists!$G$2,'Exp Database'!T210=Lists!$G$3,'Exp Database'!T210=0),0,IF($F210=Lists!$G$2,('Exp Database'!T210/'Exp with units conversion'!$H210)*'Exp with units conversion'!$G210,'Exp Database'!T210*'Exp with units conversion'!$G210))</f>
        <v>0</v>
      </c>
      <c r="V210" s="288">
        <f>IF(OR('Exp Database'!U210=Lists!$G$2,'Exp Database'!U210=Lists!$G$3,'Exp Database'!U210=0),0,IF($F210=Lists!$G$2,('Exp Database'!U210/'Exp with units conversion'!$H210)*'Exp with units conversion'!$G210,'Exp Database'!U210*'Exp with units conversion'!$G210))</f>
        <v>0</v>
      </c>
      <c r="W210" s="288">
        <f>IF(OR('Exp Database'!V210=Lists!$G$2,'Exp Database'!V210=Lists!$G$3,'Exp Database'!V210=0),0,IF($F210=Lists!$G$2,('Exp Database'!V210/'Exp with units conversion'!$H210)*'Exp with units conversion'!$G210,'Exp Database'!V210*'Exp with units conversion'!$G210))</f>
        <v>0</v>
      </c>
      <c r="X210" s="288">
        <f>IF(OR('Exp Database'!W210=Lists!$G$2,'Exp Database'!W210=Lists!$G$3,'Exp Database'!W210=0),0,IF($F210=Lists!$G$2,('Exp Database'!W210/'Exp with units conversion'!$H210)*'Exp with units conversion'!$G210,'Exp Database'!W210*'Exp with units conversion'!$G210))</f>
        <v>0</v>
      </c>
      <c r="Y210" s="288">
        <f>IF(OR('Exp Database'!X210=Lists!$G$2,'Exp Database'!X210=Lists!$G$3,'Exp Database'!X210=0),0,IF($F210=Lists!$G$2,('Exp Database'!X210/'Exp with units conversion'!$H210)*'Exp with units conversion'!$G210,'Exp Database'!X210*'Exp with units conversion'!$G210))</f>
        <v>0</v>
      </c>
      <c r="Z210" s="288">
        <f>IF(OR('Exp Database'!Y210=Lists!$G$2,'Exp Database'!Y210=Lists!$G$3,'Exp Database'!Y210=0),0,IF($F210=Lists!$G$2,('Exp Database'!Y210/'Exp with units conversion'!$H210)*'Exp with units conversion'!$G210,'Exp Database'!Y210*'Exp with units conversion'!$G210))</f>
        <v>0</v>
      </c>
      <c r="AA210" s="288">
        <f>IF(OR('Exp Database'!Z210=Lists!$G$2,'Exp Database'!Z210=Lists!$G$3,'Exp Database'!Z210=0),0,IF($F210=Lists!$G$2,('Exp Database'!Z210/'Exp with units conversion'!$H210)*'Exp with units conversion'!$G210,'Exp Database'!Z210*'Exp with units conversion'!$G210))</f>
        <v>0</v>
      </c>
      <c r="AB210" s="288">
        <f>IF(OR('Exp Database'!AA210=Lists!$G$2,'Exp Database'!AA210=Lists!$G$3,'Exp Database'!AA210=0),0,IF($F210=Lists!$G$2,('Exp Database'!AA210/'Exp with units conversion'!$H210)*'Exp with units conversion'!$G210,'Exp Database'!AA210*'Exp with units conversion'!$G210))</f>
        <v>0</v>
      </c>
      <c r="AC210" s="288">
        <f>IF(OR('Exp Database'!AB210=Lists!$G$2,'Exp Database'!AB210=Lists!$G$3,'Exp Database'!AB210=0),0,IF($F210=Lists!$G$2,('Exp Database'!AB210/'Exp with units conversion'!$H210)*'Exp with units conversion'!$G210,'Exp Database'!AB210*'Exp with units conversion'!$G210))</f>
        <v>0</v>
      </c>
      <c r="AD210" s="288">
        <f>IF(OR('Exp Database'!AC210=Lists!$G$2,'Exp Database'!AC210=Lists!$G$3,'Exp Database'!AC210=0),0,IF($F210=Lists!$G$2,('Exp Database'!AC210/'Exp with units conversion'!$H210)*'Exp with units conversion'!$G210,'Exp Database'!AC210*'Exp with units conversion'!$G210))</f>
        <v>0</v>
      </c>
      <c r="AE210" s="288">
        <f>IF(OR('Exp Database'!AD210=Lists!$G$2,'Exp Database'!AD210=Lists!$G$3,'Exp Database'!AD210=0),0,IF($F210=Lists!$G$2,('Exp Database'!AD210/'Exp with units conversion'!$H210)*'Exp with units conversion'!$G210,'Exp Database'!AD210*'Exp with units conversion'!$G210))</f>
        <v>0</v>
      </c>
      <c r="AG210">
        <f t="shared" si="16"/>
        <v>1</v>
      </c>
      <c r="AH210" s="288">
        <f t="shared" si="17"/>
        <v>1</v>
      </c>
      <c r="AI210" s="288">
        <f t="shared" si="18"/>
        <v>1</v>
      </c>
      <c r="AJ210" s="288">
        <f t="shared" si="19"/>
        <v>1</v>
      </c>
    </row>
    <row r="211" spans="2:36" ht="30.75" thickBot="1">
      <c r="B211" t="str">
        <f t="shared" si="15"/>
        <v>Georgia2015</v>
      </c>
      <c r="C211" s="229" t="str">
        <f>'Exp Database'!C211</f>
        <v>Georgia</v>
      </c>
      <c r="D211" s="229">
        <f>'Exp Database'!D211</f>
        <v>2015</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02" t="str">
        <f>'Exp Database'!K211</f>
        <v>Post-exposure prophylaxis (PEP)</v>
      </c>
      <c r="M211" s="288">
        <f>'Exp Database'!L211</f>
        <v>3.13</v>
      </c>
      <c r="N211" s="288">
        <f>IF(OR('Exp Database'!M211=Lists!$G$2,'Exp Database'!M211=Lists!$G$3,'Exp Database'!M211=0),0,IF($F211=Lists!$G$2,('Exp Database'!M211/'Exp with units conversion'!$H211)*'Exp with units conversion'!$G211,'Exp Database'!M211*'Exp with units conversion'!$G211))</f>
        <v>0</v>
      </c>
      <c r="O211" s="288">
        <f>IF(OR('Exp Database'!N211=Lists!$G$2,'Exp Database'!N211=Lists!$G$3,'Exp Database'!N211=0),0,IF($F211=Lists!$G$2,('Exp Database'!N211/'Exp with units conversion'!$H211)*'Exp with units conversion'!$G211,'Exp Database'!N211*'Exp with units conversion'!$G211))</f>
        <v>0</v>
      </c>
      <c r="P211" s="288">
        <f>IF(OR('Exp Database'!O211=Lists!$G$2,'Exp Database'!O211=Lists!$G$3,'Exp Database'!O211=0),0,IF($F211=Lists!$G$2,('Exp Database'!O211/'Exp with units conversion'!$H211)*'Exp with units conversion'!$G211,'Exp Database'!O211*'Exp with units conversion'!$G211))</f>
        <v>0</v>
      </c>
      <c r="Q211" s="288">
        <f>IF(OR('Exp Database'!P211=Lists!$G$2,'Exp Database'!P211=Lists!$G$3,'Exp Database'!P211=0),0,IF($F211=Lists!$G$2,('Exp Database'!P211/'Exp with units conversion'!$H211)*'Exp with units conversion'!$G211,'Exp Database'!P211*'Exp with units conversion'!$G211))</f>
        <v>0</v>
      </c>
      <c r="R211" s="288">
        <f>IF(OR('Exp Database'!Q211=Lists!$G$2,'Exp Database'!Q211=Lists!$G$3,'Exp Database'!Q211=0),0,IF($F211=Lists!$G$2,('Exp Database'!Q211/'Exp with units conversion'!$H211)*'Exp with units conversion'!$G211,'Exp Database'!Q211*'Exp with units conversion'!$G211))</f>
        <v>0</v>
      </c>
      <c r="S211" s="288">
        <f>IF(OR('Exp Database'!R211=Lists!$G$2,'Exp Database'!R211=Lists!$G$3,'Exp Database'!R211=0),0,IF($F211=Lists!$G$2,('Exp Database'!R211/'Exp with units conversion'!$H211)*'Exp with units conversion'!$G211,'Exp Database'!R211*'Exp with units conversion'!$G211))</f>
        <v>0</v>
      </c>
      <c r="T211" s="288">
        <f>IF(OR('Exp Database'!S211=Lists!$G$2,'Exp Database'!S211=Lists!$G$3,'Exp Database'!S211=0),0,IF($F211=Lists!$G$2,('Exp Database'!S211/'Exp with units conversion'!$H211)*'Exp with units conversion'!$G211,'Exp Database'!S211*'Exp with units conversion'!$G211))</f>
        <v>0</v>
      </c>
      <c r="U211" s="288">
        <f>IF(OR('Exp Database'!T211=Lists!$G$2,'Exp Database'!T211=Lists!$G$3,'Exp Database'!T211=0),0,IF($F211=Lists!$G$2,('Exp Database'!T211/'Exp with units conversion'!$H211)*'Exp with units conversion'!$G211,'Exp Database'!T211*'Exp with units conversion'!$G211))</f>
        <v>0</v>
      </c>
      <c r="V211" s="288">
        <f>IF(OR('Exp Database'!U211=Lists!$G$2,'Exp Database'!U211=Lists!$G$3,'Exp Database'!U211=0),0,IF($F211=Lists!$G$2,('Exp Database'!U211/'Exp with units conversion'!$H211)*'Exp with units conversion'!$G211,'Exp Database'!U211*'Exp with units conversion'!$G211))</f>
        <v>0</v>
      </c>
      <c r="W211" s="288">
        <f>IF(OR('Exp Database'!V211=Lists!$G$2,'Exp Database'!V211=Lists!$G$3,'Exp Database'!V211=0),0,IF($F211=Lists!$G$2,('Exp Database'!V211/'Exp with units conversion'!$H211)*'Exp with units conversion'!$G211,'Exp Database'!V211*'Exp with units conversion'!$G211))</f>
        <v>0</v>
      </c>
      <c r="X211" s="288">
        <f>IF(OR('Exp Database'!W211=Lists!$G$2,'Exp Database'!W211=Lists!$G$3,'Exp Database'!W211=0),0,IF($F211=Lists!$G$2,('Exp Database'!W211/'Exp with units conversion'!$H211)*'Exp with units conversion'!$G211,'Exp Database'!W211*'Exp with units conversion'!$G211))</f>
        <v>0</v>
      </c>
      <c r="Y211" s="288">
        <f>IF(OR('Exp Database'!X211=Lists!$G$2,'Exp Database'!X211=Lists!$G$3,'Exp Database'!X211=0),0,IF($F211=Lists!$G$2,('Exp Database'!X211/'Exp with units conversion'!$H211)*'Exp with units conversion'!$G211,'Exp Database'!X211*'Exp with units conversion'!$G211))</f>
        <v>0</v>
      </c>
      <c r="Z211" s="288">
        <f>IF(OR('Exp Database'!Y211=Lists!$G$2,'Exp Database'!Y211=Lists!$G$3,'Exp Database'!Y211=0),0,IF($F211=Lists!$G$2,('Exp Database'!Y211/'Exp with units conversion'!$H211)*'Exp with units conversion'!$G211,'Exp Database'!Y211*'Exp with units conversion'!$G211))</f>
        <v>0</v>
      </c>
      <c r="AA211" s="288">
        <f>IF(OR('Exp Database'!Z211=Lists!$G$2,'Exp Database'!Z211=Lists!$G$3,'Exp Database'!Z211=0),0,IF($F211=Lists!$G$2,('Exp Database'!Z211/'Exp with units conversion'!$H211)*'Exp with units conversion'!$G211,'Exp Database'!Z211*'Exp with units conversion'!$G211))</f>
        <v>0</v>
      </c>
      <c r="AB211" s="288">
        <f>IF(OR('Exp Database'!AA211=Lists!$G$2,'Exp Database'!AA211=Lists!$G$3,'Exp Database'!AA211=0),0,IF($F211=Lists!$G$2,('Exp Database'!AA211/'Exp with units conversion'!$H211)*'Exp with units conversion'!$G211,'Exp Database'!AA211*'Exp with units conversion'!$G211))</f>
        <v>0</v>
      </c>
      <c r="AC211" s="288">
        <f>IF(OR('Exp Database'!AB211=Lists!$G$2,'Exp Database'!AB211=Lists!$G$3,'Exp Database'!AB211=0),0,IF($F211=Lists!$G$2,('Exp Database'!AB211/'Exp with units conversion'!$H211)*'Exp with units conversion'!$G211,'Exp Database'!AB211*'Exp with units conversion'!$G211))</f>
        <v>0</v>
      </c>
      <c r="AD211" s="288">
        <f>IF(OR('Exp Database'!AC211=Lists!$G$2,'Exp Database'!AC211=Lists!$G$3,'Exp Database'!AC211=0),0,IF($F211=Lists!$G$2,('Exp Database'!AC211/'Exp with units conversion'!$H211)*'Exp with units conversion'!$G211,'Exp Database'!AC211*'Exp with units conversion'!$G211))</f>
        <v>0</v>
      </c>
      <c r="AE211" s="288">
        <f>IF(OR('Exp Database'!AD211=Lists!$G$2,'Exp Database'!AD211=Lists!$G$3,'Exp Database'!AD211=0),0,IF($F211=Lists!$G$2,('Exp Database'!AD211/'Exp with units conversion'!$H211)*'Exp with units conversion'!$G211,'Exp Database'!AD211*'Exp with units conversion'!$G211))</f>
        <v>0</v>
      </c>
      <c r="AG211">
        <f t="shared" si="16"/>
        <v>1</v>
      </c>
      <c r="AH211" s="288">
        <f t="shared" si="17"/>
        <v>1</v>
      </c>
      <c r="AI211" s="288">
        <f t="shared" si="18"/>
        <v>1</v>
      </c>
      <c r="AJ211" s="288">
        <f t="shared" si="19"/>
        <v>1</v>
      </c>
    </row>
    <row r="212" spans="2:36" ht="15.75" thickBot="1">
      <c r="B212" t="str">
        <f t="shared" si="15"/>
        <v>Georgia2015</v>
      </c>
      <c r="C212" s="229" t="str">
        <f>'Exp Database'!C212</f>
        <v>Georgia</v>
      </c>
      <c r="D212" s="229">
        <f>'Exp Database'!D212</f>
        <v>2015</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02" t="str">
        <f>'Exp Database'!K212</f>
        <v>Workplace</v>
      </c>
      <c r="M212" s="288">
        <f>'Exp Database'!L212</f>
        <v>3.14</v>
      </c>
      <c r="N212" s="288">
        <f>IF(OR('Exp Database'!M212=Lists!$G$2,'Exp Database'!M212=Lists!$G$3,'Exp Database'!M212=0),0,IF($F212=Lists!$G$2,('Exp Database'!M212/'Exp with units conversion'!$H212)*'Exp with units conversion'!$G212,'Exp Database'!M212*'Exp with units conversion'!$G212))</f>
        <v>0</v>
      </c>
      <c r="O212" s="288">
        <f>IF(OR('Exp Database'!N212=Lists!$G$2,'Exp Database'!N212=Lists!$G$3,'Exp Database'!N212=0),0,IF($F212=Lists!$G$2,('Exp Database'!N212/'Exp with units conversion'!$H212)*'Exp with units conversion'!$G212,'Exp Database'!N212*'Exp with units conversion'!$G212))</f>
        <v>0</v>
      </c>
      <c r="P212" s="288">
        <f>IF(OR('Exp Database'!O212=Lists!$G$2,'Exp Database'!O212=Lists!$G$3,'Exp Database'!O212=0),0,IF($F212=Lists!$G$2,('Exp Database'!O212/'Exp with units conversion'!$H212)*'Exp with units conversion'!$G212,'Exp Database'!O212*'Exp with units conversion'!$G212))</f>
        <v>0</v>
      </c>
      <c r="Q212" s="288">
        <f>IF(OR('Exp Database'!P212=Lists!$G$2,'Exp Database'!P212=Lists!$G$3,'Exp Database'!P212=0),0,IF($F212=Lists!$G$2,('Exp Database'!P212/'Exp with units conversion'!$H212)*'Exp with units conversion'!$G212,'Exp Database'!P212*'Exp with units conversion'!$G212))</f>
        <v>0</v>
      </c>
      <c r="R212" s="288">
        <f>IF(OR('Exp Database'!Q212=Lists!$G$2,'Exp Database'!Q212=Lists!$G$3,'Exp Database'!Q212=0),0,IF($F212=Lists!$G$2,('Exp Database'!Q212/'Exp with units conversion'!$H212)*'Exp with units conversion'!$G212,'Exp Database'!Q212*'Exp with units conversion'!$G212))</f>
        <v>0</v>
      </c>
      <c r="S212" s="288">
        <f>IF(OR('Exp Database'!R212=Lists!$G$2,'Exp Database'!R212=Lists!$G$3,'Exp Database'!R212=0),0,IF($F212=Lists!$G$2,('Exp Database'!R212/'Exp with units conversion'!$H212)*'Exp with units conversion'!$G212,'Exp Database'!R212*'Exp with units conversion'!$G212))</f>
        <v>0</v>
      </c>
      <c r="T212" s="288">
        <f>IF(OR('Exp Database'!S212=Lists!$G$2,'Exp Database'!S212=Lists!$G$3,'Exp Database'!S212=0),0,IF($F212=Lists!$G$2,('Exp Database'!S212/'Exp with units conversion'!$H212)*'Exp with units conversion'!$G212,'Exp Database'!S212*'Exp with units conversion'!$G212))</f>
        <v>0</v>
      </c>
      <c r="U212" s="288">
        <f>IF(OR('Exp Database'!T212=Lists!$G$2,'Exp Database'!T212=Lists!$G$3,'Exp Database'!T212=0),0,IF($F212=Lists!$G$2,('Exp Database'!T212/'Exp with units conversion'!$H212)*'Exp with units conversion'!$G212,'Exp Database'!T212*'Exp with units conversion'!$G212))</f>
        <v>0</v>
      </c>
      <c r="V212" s="288">
        <f>IF(OR('Exp Database'!U212=Lists!$G$2,'Exp Database'!U212=Lists!$G$3,'Exp Database'!U212=0),0,IF($F212=Lists!$G$2,('Exp Database'!U212/'Exp with units conversion'!$H212)*'Exp with units conversion'!$G212,'Exp Database'!U212*'Exp with units conversion'!$G212))</f>
        <v>0</v>
      </c>
      <c r="W212" s="288">
        <f>IF(OR('Exp Database'!V212=Lists!$G$2,'Exp Database'!V212=Lists!$G$3,'Exp Database'!V212=0),0,IF($F212=Lists!$G$2,('Exp Database'!V212/'Exp with units conversion'!$H212)*'Exp with units conversion'!$G212,'Exp Database'!V212*'Exp with units conversion'!$G212))</f>
        <v>0</v>
      </c>
      <c r="X212" s="288">
        <f>IF(OR('Exp Database'!W212=Lists!$G$2,'Exp Database'!W212=Lists!$G$3,'Exp Database'!W212=0),0,IF($F212=Lists!$G$2,('Exp Database'!W212/'Exp with units conversion'!$H212)*'Exp with units conversion'!$G212,'Exp Database'!W212*'Exp with units conversion'!$G212))</f>
        <v>0</v>
      </c>
      <c r="Y212" s="288">
        <f>IF(OR('Exp Database'!X212=Lists!$G$2,'Exp Database'!X212=Lists!$G$3,'Exp Database'!X212=0),0,IF($F212=Lists!$G$2,('Exp Database'!X212/'Exp with units conversion'!$H212)*'Exp with units conversion'!$G212,'Exp Database'!X212*'Exp with units conversion'!$G212))</f>
        <v>0</v>
      </c>
      <c r="Z212" s="288">
        <f>IF(OR('Exp Database'!Y212=Lists!$G$2,'Exp Database'!Y212=Lists!$G$3,'Exp Database'!Y212=0),0,IF($F212=Lists!$G$2,('Exp Database'!Y212/'Exp with units conversion'!$H212)*'Exp with units conversion'!$G212,'Exp Database'!Y212*'Exp with units conversion'!$G212))</f>
        <v>0</v>
      </c>
      <c r="AA212" s="288">
        <f>IF(OR('Exp Database'!Z212=Lists!$G$2,'Exp Database'!Z212=Lists!$G$3,'Exp Database'!Z212=0),0,IF($F212=Lists!$G$2,('Exp Database'!Z212/'Exp with units conversion'!$H212)*'Exp with units conversion'!$G212,'Exp Database'!Z212*'Exp with units conversion'!$G212))</f>
        <v>0</v>
      </c>
      <c r="AB212" s="288">
        <f>IF(OR('Exp Database'!AA212=Lists!$G$2,'Exp Database'!AA212=Lists!$G$3,'Exp Database'!AA212=0),0,IF($F212=Lists!$G$2,('Exp Database'!AA212/'Exp with units conversion'!$H212)*'Exp with units conversion'!$G212,'Exp Database'!AA212*'Exp with units conversion'!$G212))</f>
        <v>0</v>
      </c>
      <c r="AC212" s="288">
        <f>IF(OR('Exp Database'!AB212=Lists!$G$2,'Exp Database'!AB212=Lists!$G$3,'Exp Database'!AB212=0),0,IF($F212=Lists!$G$2,('Exp Database'!AB212/'Exp with units conversion'!$H212)*'Exp with units conversion'!$G212,'Exp Database'!AB212*'Exp with units conversion'!$G212))</f>
        <v>0</v>
      </c>
      <c r="AD212" s="288">
        <f>IF(OR('Exp Database'!AC212=Lists!$G$2,'Exp Database'!AC212=Lists!$G$3,'Exp Database'!AC212=0),0,IF($F212=Lists!$G$2,('Exp Database'!AC212/'Exp with units conversion'!$H212)*'Exp with units conversion'!$G212,'Exp Database'!AC212*'Exp with units conversion'!$G212))</f>
        <v>0</v>
      </c>
      <c r="AE212" s="288">
        <f>IF(OR('Exp Database'!AD212=Lists!$G$2,'Exp Database'!AD212=Lists!$G$3,'Exp Database'!AD212=0),0,IF($F212=Lists!$G$2,('Exp Database'!AD212/'Exp with units conversion'!$H212)*'Exp with units conversion'!$G212,'Exp Database'!AD212*'Exp with units conversion'!$G212))</f>
        <v>0</v>
      </c>
      <c r="AG212">
        <f t="shared" si="16"/>
        <v>1</v>
      </c>
      <c r="AH212" s="288">
        <f t="shared" si="17"/>
        <v>1</v>
      </c>
      <c r="AI212" s="288">
        <f t="shared" si="18"/>
        <v>1</v>
      </c>
      <c r="AJ212" s="288">
        <f t="shared" si="19"/>
        <v>1</v>
      </c>
    </row>
    <row r="213" spans="2:36" ht="30.75" thickBot="1">
      <c r="B213" t="str">
        <f t="shared" si="15"/>
        <v>Georgia2015</v>
      </c>
      <c r="C213" s="229" t="str">
        <f>'Exp Database'!C213</f>
        <v>Georgia</v>
      </c>
      <c r="D213" s="229">
        <f>'Exp Database'!D213</f>
        <v>2015</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02" t="str">
        <f>'Exp Database'!K213</f>
        <v>Synergies with health sector</v>
      </c>
      <c r="M213" s="288">
        <f>'Exp Database'!L213</f>
        <v>3.15</v>
      </c>
      <c r="N213" s="288">
        <f>IF(OR('Exp Database'!M213=Lists!$G$2,'Exp Database'!M213=Lists!$G$3,'Exp Database'!M213=0),0,IF($F213=Lists!$G$2,('Exp Database'!M213/'Exp with units conversion'!$H213)*'Exp with units conversion'!$G213,'Exp Database'!M213*'Exp with units conversion'!$G213))</f>
        <v>0</v>
      </c>
      <c r="O213" s="288">
        <f>IF(OR('Exp Database'!N213=Lists!$G$2,'Exp Database'!N213=Lists!$G$3,'Exp Database'!N213=0),0,IF($F213=Lists!$G$2,('Exp Database'!N213/'Exp with units conversion'!$H213)*'Exp with units conversion'!$G213,'Exp Database'!N213*'Exp with units conversion'!$G213))</f>
        <v>0</v>
      </c>
      <c r="P213" s="288">
        <f>IF(OR('Exp Database'!O213=Lists!$G$2,'Exp Database'!O213=Lists!$G$3,'Exp Database'!O213=0),0,IF($F213=Lists!$G$2,('Exp Database'!O213/'Exp with units conversion'!$H213)*'Exp with units conversion'!$G213,'Exp Database'!O213*'Exp with units conversion'!$G213))</f>
        <v>0</v>
      </c>
      <c r="Q213" s="288">
        <f>IF(OR('Exp Database'!P213=Lists!$G$2,'Exp Database'!P213=Lists!$G$3,'Exp Database'!P213=0),0,IF($F213=Lists!$G$2,('Exp Database'!P213/'Exp with units conversion'!$H213)*'Exp with units conversion'!$G213,'Exp Database'!P213*'Exp with units conversion'!$G213))</f>
        <v>0</v>
      </c>
      <c r="R213" s="288">
        <f>IF(OR('Exp Database'!Q213=Lists!$G$2,'Exp Database'!Q213=Lists!$G$3,'Exp Database'!Q213=0),0,IF($F213=Lists!$G$2,('Exp Database'!Q213/'Exp with units conversion'!$H213)*'Exp with units conversion'!$G213,'Exp Database'!Q213*'Exp with units conversion'!$G213))</f>
        <v>0</v>
      </c>
      <c r="S213" s="288">
        <f>IF(OR('Exp Database'!R213=Lists!$G$2,'Exp Database'!R213=Lists!$G$3,'Exp Database'!R213=0),0,IF($F213=Lists!$G$2,('Exp Database'!R213/'Exp with units conversion'!$H213)*'Exp with units conversion'!$G213,'Exp Database'!R213*'Exp with units conversion'!$G213))</f>
        <v>0</v>
      </c>
      <c r="T213" s="288">
        <f>IF(OR('Exp Database'!S213=Lists!$G$2,'Exp Database'!S213=Lists!$G$3,'Exp Database'!S213=0),0,IF($F213=Lists!$G$2,('Exp Database'!S213/'Exp with units conversion'!$H213)*'Exp with units conversion'!$G213,'Exp Database'!S213*'Exp with units conversion'!$G213))</f>
        <v>0</v>
      </c>
      <c r="U213" s="288">
        <f>IF(OR('Exp Database'!T213=Lists!$G$2,'Exp Database'!T213=Lists!$G$3,'Exp Database'!T213=0),0,IF($F213=Lists!$G$2,('Exp Database'!T213/'Exp with units conversion'!$H213)*'Exp with units conversion'!$G213,'Exp Database'!T213*'Exp with units conversion'!$G213))</f>
        <v>0</v>
      </c>
      <c r="V213" s="288">
        <f>IF(OR('Exp Database'!U213=Lists!$G$2,'Exp Database'!U213=Lists!$G$3,'Exp Database'!U213=0),0,IF($F213=Lists!$G$2,('Exp Database'!U213/'Exp with units conversion'!$H213)*'Exp with units conversion'!$G213,'Exp Database'!U213*'Exp with units conversion'!$G213))</f>
        <v>0</v>
      </c>
      <c r="W213" s="288">
        <f>IF(OR('Exp Database'!V213=Lists!$G$2,'Exp Database'!V213=Lists!$G$3,'Exp Database'!V213=0),0,IF($F213=Lists!$G$2,('Exp Database'!V213/'Exp with units conversion'!$H213)*'Exp with units conversion'!$G213,'Exp Database'!V213*'Exp with units conversion'!$G213))</f>
        <v>0</v>
      </c>
      <c r="X213" s="288">
        <f>IF(OR('Exp Database'!W213=Lists!$G$2,'Exp Database'!W213=Lists!$G$3,'Exp Database'!W213=0),0,IF($F213=Lists!$G$2,('Exp Database'!W213/'Exp with units conversion'!$H213)*'Exp with units conversion'!$G213,'Exp Database'!W213*'Exp with units conversion'!$G213))</f>
        <v>0</v>
      </c>
      <c r="Y213" s="288">
        <f>IF(OR('Exp Database'!X213=Lists!$G$2,'Exp Database'!X213=Lists!$G$3,'Exp Database'!X213=0),0,IF($F213=Lists!$G$2,('Exp Database'!X213/'Exp with units conversion'!$H213)*'Exp with units conversion'!$G213,'Exp Database'!X213*'Exp with units conversion'!$G213))</f>
        <v>0</v>
      </c>
      <c r="Z213" s="288">
        <f>IF(OR('Exp Database'!Y213=Lists!$G$2,'Exp Database'!Y213=Lists!$G$3,'Exp Database'!Y213=0),0,IF($F213=Lists!$G$2,('Exp Database'!Y213/'Exp with units conversion'!$H213)*'Exp with units conversion'!$G213,'Exp Database'!Y213*'Exp with units conversion'!$G213))</f>
        <v>0</v>
      </c>
      <c r="AA213" s="288">
        <f>IF(OR('Exp Database'!Z213=Lists!$G$2,'Exp Database'!Z213=Lists!$G$3,'Exp Database'!Z213=0),0,IF($F213=Lists!$G$2,('Exp Database'!Z213/'Exp with units conversion'!$H213)*'Exp with units conversion'!$G213,'Exp Database'!Z213*'Exp with units conversion'!$G213))</f>
        <v>0</v>
      </c>
      <c r="AB213" s="288">
        <f>IF(OR('Exp Database'!AA213=Lists!$G$2,'Exp Database'!AA213=Lists!$G$3,'Exp Database'!AA213=0),0,IF($F213=Lists!$G$2,('Exp Database'!AA213/'Exp with units conversion'!$H213)*'Exp with units conversion'!$G213,'Exp Database'!AA213*'Exp with units conversion'!$G213))</f>
        <v>0</v>
      </c>
      <c r="AC213" s="288">
        <f>IF(OR('Exp Database'!AB213=Lists!$G$2,'Exp Database'!AB213=Lists!$G$3,'Exp Database'!AB213=0),0,IF($F213=Lists!$G$2,('Exp Database'!AB213/'Exp with units conversion'!$H213)*'Exp with units conversion'!$G213,'Exp Database'!AB213*'Exp with units conversion'!$G213))</f>
        <v>0</v>
      </c>
      <c r="AD213" s="288">
        <f>IF(OR('Exp Database'!AC213=Lists!$G$2,'Exp Database'!AC213=Lists!$G$3,'Exp Database'!AC213=0),0,IF($F213=Lists!$G$2,('Exp Database'!AC213/'Exp with units conversion'!$H213)*'Exp with units conversion'!$G213,'Exp Database'!AC213*'Exp with units conversion'!$G213))</f>
        <v>0</v>
      </c>
      <c r="AE213" s="288">
        <f>IF(OR('Exp Database'!AD213=Lists!$G$2,'Exp Database'!AD213=Lists!$G$3,'Exp Database'!AD213=0),0,IF($F213=Lists!$G$2,('Exp Database'!AD213/'Exp with units conversion'!$H213)*'Exp with units conversion'!$G213,'Exp Database'!AD213*'Exp with units conversion'!$G213))</f>
        <v>0</v>
      </c>
      <c r="AG213">
        <f t="shared" si="16"/>
        <v>1</v>
      </c>
      <c r="AH213" s="288">
        <f t="shared" si="17"/>
        <v>1</v>
      </c>
      <c r="AI213" s="288">
        <f t="shared" si="18"/>
        <v>1</v>
      </c>
      <c r="AJ213" s="288">
        <f t="shared" si="19"/>
        <v>1</v>
      </c>
    </row>
    <row r="214" spans="2:36" ht="15.75" thickBot="1">
      <c r="B214" t="str">
        <f t="shared" si="15"/>
        <v>Georgia2015</v>
      </c>
      <c r="C214" s="229" t="str">
        <f>'Exp Database'!C214</f>
        <v>Georgia</v>
      </c>
      <c r="D214" s="229">
        <f>'Exp Database'!D214</f>
        <v>2015</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02">
        <f>'Exp Database'!K214</f>
        <v>0</v>
      </c>
      <c r="M214" s="288">
        <f>'Exp Database'!L214</f>
        <v>0</v>
      </c>
      <c r="N214" s="288">
        <f>IF(OR('Exp Database'!M214=Lists!$G$2,'Exp Database'!M214=Lists!$G$3,'Exp Database'!M214=0),0,IF($F214=Lists!$G$2,('Exp Database'!M214/'Exp with units conversion'!$H214)*'Exp with units conversion'!$G214,'Exp Database'!M214*'Exp with units conversion'!$G214))</f>
        <v>0</v>
      </c>
      <c r="O214" s="288">
        <f>IF(OR('Exp Database'!N214=Lists!$G$2,'Exp Database'!N214=Lists!$G$3,'Exp Database'!N214=0),0,IF($F214=Lists!$G$2,('Exp Database'!N214/'Exp with units conversion'!$H214)*'Exp with units conversion'!$G214,'Exp Database'!N214*'Exp with units conversion'!$G214))</f>
        <v>0</v>
      </c>
      <c r="P214" s="288">
        <f>IF(OR('Exp Database'!O214=Lists!$G$2,'Exp Database'!O214=Lists!$G$3,'Exp Database'!O214=0),0,IF($F214=Lists!$G$2,('Exp Database'!O214/'Exp with units conversion'!$H214)*'Exp with units conversion'!$G214,'Exp Database'!O214*'Exp with units conversion'!$G214))</f>
        <v>0</v>
      </c>
      <c r="Q214" s="288">
        <f>IF(OR('Exp Database'!P214=Lists!$G$2,'Exp Database'!P214=Lists!$G$3,'Exp Database'!P214=0),0,IF($F214=Lists!$G$2,('Exp Database'!P214/'Exp with units conversion'!$H214)*'Exp with units conversion'!$G214,'Exp Database'!P214*'Exp with units conversion'!$G214))</f>
        <v>0</v>
      </c>
      <c r="R214" s="288">
        <f>IF(OR('Exp Database'!Q214=Lists!$G$2,'Exp Database'!Q214=Lists!$G$3,'Exp Database'!Q214=0),0,IF($F214=Lists!$G$2,('Exp Database'!Q214/'Exp with units conversion'!$H214)*'Exp with units conversion'!$G214,'Exp Database'!Q214*'Exp with units conversion'!$G214))</f>
        <v>0</v>
      </c>
      <c r="S214" s="288">
        <f>IF(OR('Exp Database'!R214=Lists!$G$2,'Exp Database'!R214=Lists!$G$3,'Exp Database'!R214=0),0,IF($F214=Lists!$G$2,('Exp Database'!R214/'Exp with units conversion'!$H214)*'Exp with units conversion'!$G214,'Exp Database'!R214*'Exp with units conversion'!$G214))</f>
        <v>0</v>
      </c>
      <c r="T214" s="288">
        <f>IF(OR('Exp Database'!S214=Lists!$G$2,'Exp Database'!S214=Lists!$G$3,'Exp Database'!S214=0),0,IF($F214=Lists!$G$2,('Exp Database'!S214/'Exp with units conversion'!$H214)*'Exp with units conversion'!$G214,'Exp Database'!S214*'Exp with units conversion'!$G214))</f>
        <v>0</v>
      </c>
      <c r="U214" s="288">
        <f>IF(OR('Exp Database'!T214=Lists!$G$2,'Exp Database'!T214=Lists!$G$3,'Exp Database'!T214=0),0,IF($F214=Lists!$G$2,('Exp Database'!T214/'Exp with units conversion'!$H214)*'Exp with units conversion'!$G214,'Exp Database'!T214*'Exp with units conversion'!$G214))</f>
        <v>0</v>
      </c>
      <c r="V214" s="288">
        <f>IF(OR('Exp Database'!U214=Lists!$G$2,'Exp Database'!U214=Lists!$G$3,'Exp Database'!U214=0),0,IF($F214=Lists!$G$2,('Exp Database'!U214/'Exp with units conversion'!$H214)*'Exp with units conversion'!$G214,'Exp Database'!U214*'Exp with units conversion'!$G214))</f>
        <v>0</v>
      </c>
      <c r="W214" s="288">
        <f>IF(OR('Exp Database'!V214=Lists!$G$2,'Exp Database'!V214=Lists!$G$3,'Exp Database'!V214=0),0,IF($F214=Lists!$G$2,('Exp Database'!V214/'Exp with units conversion'!$H214)*'Exp with units conversion'!$G214,'Exp Database'!V214*'Exp with units conversion'!$G214))</f>
        <v>0</v>
      </c>
      <c r="X214" s="288">
        <f>IF(OR('Exp Database'!W214=Lists!$G$2,'Exp Database'!W214=Lists!$G$3,'Exp Database'!W214=0),0,IF($F214=Lists!$G$2,('Exp Database'!W214/'Exp with units conversion'!$H214)*'Exp with units conversion'!$G214,'Exp Database'!W214*'Exp with units conversion'!$G214))</f>
        <v>0</v>
      </c>
      <c r="Y214" s="288">
        <f>IF(OR('Exp Database'!X214=Lists!$G$2,'Exp Database'!X214=Lists!$G$3,'Exp Database'!X214=0),0,IF($F214=Lists!$G$2,('Exp Database'!X214/'Exp with units conversion'!$H214)*'Exp with units conversion'!$G214,'Exp Database'!X214*'Exp with units conversion'!$G214))</f>
        <v>0</v>
      </c>
      <c r="Z214" s="288">
        <f>IF(OR('Exp Database'!Y214=Lists!$G$2,'Exp Database'!Y214=Lists!$G$3,'Exp Database'!Y214=0),0,IF($F214=Lists!$G$2,('Exp Database'!Y214/'Exp with units conversion'!$H214)*'Exp with units conversion'!$G214,'Exp Database'!Y214*'Exp with units conversion'!$G214))</f>
        <v>0</v>
      </c>
      <c r="AA214" s="288">
        <f>IF(OR('Exp Database'!Z214=Lists!$G$2,'Exp Database'!Z214=Lists!$G$3,'Exp Database'!Z214=0),0,IF($F214=Lists!$G$2,('Exp Database'!Z214/'Exp with units conversion'!$H214)*'Exp with units conversion'!$G214,'Exp Database'!Z214*'Exp with units conversion'!$G214))</f>
        <v>0</v>
      </c>
      <c r="AB214" s="288">
        <f>IF(OR('Exp Database'!AA214=Lists!$G$2,'Exp Database'!AA214=Lists!$G$3,'Exp Database'!AA214=0),0,IF($F214=Lists!$G$2,('Exp Database'!AA214/'Exp with units conversion'!$H214)*'Exp with units conversion'!$G214,'Exp Database'!AA214*'Exp with units conversion'!$G214))</f>
        <v>0</v>
      </c>
      <c r="AC214" s="288">
        <f>IF(OR('Exp Database'!AB214=Lists!$G$2,'Exp Database'!AB214=Lists!$G$3,'Exp Database'!AB214=0),0,IF($F214=Lists!$G$2,('Exp Database'!AB214/'Exp with units conversion'!$H214)*'Exp with units conversion'!$G214,'Exp Database'!AB214*'Exp with units conversion'!$G214))</f>
        <v>0</v>
      </c>
      <c r="AD214" s="288">
        <f>IF(OR('Exp Database'!AC214=Lists!$G$2,'Exp Database'!AC214=Lists!$G$3,'Exp Database'!AC214=0),0,IF($F214=Lists!$G$2,('Exp Database'!AC214/'Exp with units conversion'!$H214)*'Exp with units conversion'!$G214,'Exp Database'!AC214*'Exp with units conversion'!$G214))</f>
        <v>0</v>
      </c>
      <c r="AE214" s="288">
        <f>IF(OR('Exp Database'!AD214=Lists!$G$2,'Exp Database'!AD214=Lists!$G$3,'Exp Database'!AD214=0),0,IF($F214=Lists!$G$2,('Exp Database'!AD214/'Exp with units conversion'!$H214)*'Exp with units conversion'!$G214,'Exp Database'!AD214*'Exp with units conversion'!$G214))</f>
        <v>0</v>
      </c>
      <c r="AG214">
        <f t="shared" si="16"/>
        <v>1</v>
      </c>
      <c r="AH214" s="288">
        <f t="shared" si="17"/>
        <v>1</v>
      </c>
      <c r="AI214" s="288">
        <f t="shared" si="18"/>
        <v>1</v>
      </c>
      <c r="AJ214" s="288">
        <f t="shared" si="19"/>
        <v>1</v>
      </c>
    </row>
    <row r="215" spans="2:36" ht="30.75" thickBot="1">
      <c r="B215" t="str">
        <f t="shared" si="15"/>
        <v>Georgia2015</v>
      </c>
      <c r="C215" s="229" t="str">
        <f>'Exp Database'!C215</f>
        <v>Georgia</v>
      </c>
      <c r="D215" s="229">
        <f>'Exp Database'!D215</f>
        <v>2015</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02" t="str">
        <f>'Exp Database'!K215</f>
        <v>Gender programmes</v>
      </c>
      <c r="M215" s="288">
        <f>'Exp Database'!L215</f>
        <v>4</v>
      </c>
      <c r="N215" s="288">
        <f>IF(OR('Exp Database'!M215=Lists!$G$2,'Exp Database'!M215=Lists!$G$3,'Exp Database'!M215=0),0,IF($F215=Lists!$G$2,('Exp Database'!M215/'Exp with units conversion'!$H215)*'Exp with units conversion'!$G215,'Exp Database'!M215*'Exp with units conversion'!$G215))</f>
        <v>0</v>
      </c>
      <c r="O215" s="288">
        <f>IF(OR('Exp Database'!N215=Lists!$G$2,'Exp Database'!N215=Lists!$G$3,'Exp Database'!N215=0),0,IF($F215=Lists!$G$2,('Exp Database'!N215/'Exp with units conversion'!$H215)*'Exp with units conversion'!$G215,'Exp Database'!N215*'Exp with units conversion'!$G215))</f>
        <v>0</v>
      </c>
      <c r="P215" s="288">
        <f>IF(OR('Exp Database'!O215=Lists!$G$2,'Exp Database'!O215=Lists!$G$3,'Exp Database'!O215=0),0,IF($F215=Lists!$G$2,('Exp Database'!O215/'Exp with units conversion'!$H215)*'Exp with units conversion'!$G215,'Exp Database'!O215*'Exp with units conversion'!$G215))</f>
        <v>0</v>
      </c>
      <c r="Q215" s="288">
        <f>IF(OR('Exp Database'!P215=Lists!$G$2,'Exp Database'!P215=Lists!$G$3,'Exp Database'!P215=0),0,IF($F215=Lists!$G$2,('Exp Database'!P215/'Exp with units conversion'!$H215)*'Exp with units conversion'!$G215,'Exp Database'!P215*'Exp with units conversion'!$G215))</f>
        <v>0</v>
      </c>
      <c r="R215" s="288">
        <f>IF(OR('Exp Database'!Q215=Lists!$G$2,'Exp Database'!Q215=Lists!$G$3,'Exp Database'!Q215=0),0,IF($F215=Lists!$G$2,('Exp Database'!Q215/'Exp with units conversion'!$H215)*'Exp with units conversion'!$G215,'Exp Database'!Q215*'Exp with units conversion'!$G215))</f>
        <v>0</v>
      </c>
      <c r="S215" s="288">
        <f>IF(OR('Exp Database'!R215=Lists!$G$2,'Exp Database'!R215=Lists!$G$3,'Exp Database'!R215=0),0,IF($F215=Lists!$G$2,('Exp Database'!R215/'Exp with units conversion'!$H215)*'Exp with units conversion'!$G215,'Exp Database'!R215*'Exp with units conversion'!$G215))</f>
        <v>0</v>
      </c>
      <c r="T215" s="288">
        <f>IF(OR('Exp Database'!S215=Lists!$G$2,'Exp Database'!S215=Lists!$G$3,'Exp Database'!S215=0),0,IF($F215=Lists!$G$2,('Exp Database'!S215/'Exp with units conversion'!$H215)*'Exp with units conversion'!$G215,'Exp Database'!S215*'Exp with units conversion'!$G215))</f>
        <v>0</v>
      </c>
      <c r="U215" s="288">
        <f>IF(OR('Exp Database'!T215=Lists!$G$2,'Exp Database'!T215=Lists!$G$3,'Exp Database'!T215=0),0,IF($F215=Lists!$G$2,('Exp Database'!T215/'Exp with units conversion'!$H215)*'Exp with units conversion'!$G215,'Exp Database'!T215*'Exp with units conversion'!$G215))</f>
        <v>0</v>
      </c>
      <c r="V215" s="288">
        <f>IF(OR('Exp Database'!U215=Lists!$G$2,'Exp Database'!U215=Lists!$G$3,'Exp Database'!U215=0),0,IF($F215=Lists!$G$2,('Exp Database'!U215/'Exp with units conversion'!$H215)*'Exp with units conversion'!$G215,'Exp Database'!U215*'Exp with units conversion'!$G215))</f>
        <v>0</v>
      </c>
      <c r="W215" s="288">
        <f>IF(OR('Exp Database'!V215=Lists!$G$2,'Exp Database'!V215=Lists!$G$3,'Exp Database'!V215=0),0,IF($F215=Lists!$G$2,('Exp Database'!V215/'Exp with units conversion'!$H215)*'Exp with units conversion'!$G215,'Exp Database'!V215*'Exp with units conversion'!$G215))</f>
        <v>0</v>
      </c>
      <c r="X215" s="288">
        <f>IF(OR('Exp Database'!W215=Lists!$G$2,'Exp Database'!W215=Lists!$G$3,'Exp Database'!W215=0),0,IF($F215=Lists!$G$2,('Exp Database'!W215/'Exp with units conversion'!$H215)*'Exp with units conversion'!$G215,'Exp Database'!W215*'Exp with units conversion'!$G215))</f>
        <v>0</v>
      </c>
      <c r="Y215" s="288">
        <f>IF(OR('Exp Database'!X215=Lists!$G$2,'Exp Database'!X215=Lists!$G$3,'Exp Database'!X215=0),0,IF($F215=Lists!$G$2,('Exp Database'!X215/'Exp with units conversion'!$H215)*'Exp with units conversion'!$G215,'Exp Database'!X215*'Exp with units conversion'!$G215))</f>
        <v>0</v>
      </c>
      <c r="Z215" s="288">
        <f>IF(OR('Exp Database'!Y215=Lists!$G$2,'Exp Database'!Y215=Lists!$G$3,'Exp Database'!Y215=0),0,IF($F215=Lists!$G$2,('Exp Database'!Y215/'Exp with units conversion'!$H215)*'Exp with units conversion'!$G215,'Exp Database'!Y215*'Exp with units conversion'!$G215))</f>
        <v>0</v>
      </c>
      <c r="AA215" s="288">
        <f>IF(OR('Exp Database'!Z215=Lists!$G$2,'Exp Database'!Z215=Lists!$G$3,'Exp Database'!Z215=0),0,IF($F215=Lists!$G$2,('Exp Database'!Z215/'Exp with units conversion'!$H215)*'Exp with units conversion'!$G215,'Exp Database'!Z215*'Exp with units conversion'!$G215))</f>
        <v>0</v>
      </c>
      <c r="AB215" s="288">
        <f>IF(OR('Exp Database'!AA215=Lists!$G$2,'Exp Database'!AA215=Lists!$G$3,'Exp Database'!AA215=0),0,IF($F215=Lists!$G$2,('Exp Database'!AA215/'Exp with units conversion'!$H215)*'Exp with units conversion'!$G215,'Exp Database'!AA215*'Exp with units conversion'!$G215))</f>
        <v>0</v>
      </c>
      <c r="AC215" s="288">
        <f>IF(OR('Exp Database'!AB215=Lists!$G$2,'Exp Database'!AB215=Lists!$G$3,'Exp Database'!AB215=0),0,IF($F215=Lists!$G$2,('Exp Database'!AB215/'Exp with units conversion'!$H215)*'Exp with units conversion'!$G215,'Exp Database'!AB215*'Exp with units conversion'!$G215))</f>
        <v>0</v>
      </c>
      <c r="AD215" s="288">
        <f>IF(OR('Exp Database'!AC215=Lists!$G$2,'Exp Database'!AC215=Lists!$G$3,'Exp Database'!AC215=0),0,IF($F215=Lists!$G$2,('Exp Database'!AC215/'Exp with units conversion'!$H215)*'Exp with units conversion'!$G215,'Exp Database'!AC215*'Exp with units conversion'!$G215))</f>
        <v>0</v>
      </c>
      <c r="AE215" s="288">
        <f>IF(OR('Exp Database'!AD215=Lists!$G$2,'Exp Database'!AD215=Lists!$G$3,'Exp Database'!AD215=0),0,IF($F215=Lists!$G$2,('Exp Database'!AD215/'Exp with units conversion'!$H215)*'Exp with units conversion'!$G215,'Exp Database'!AD215*'Exp with units conversion'!$G215))</f>
        <v>0</v>
      </c>
      <c r="AG215">
        <f t="shared" si="16"/>
        <v>1</v>
      </c>
      <c r="AH215" s="288">
        <f t="shared" si="17"/>
        <v>1</v>
      </c>
      <c r="AI215" s="288">
        <f t="shared" si="18"/>
        <v>1</v>
      </c>
      <c r="AJ215" s="288">
        <f t="shared" si="19"/>
        <v>1</v>
      </c>
    </row>
    <row r="216" spans="2:36" ht="15.75" thickBot="1">
      <c r="B216" t="str">
        <f t="shared" si="15"/>
        <v>Georgia2015</v>
      </c>
      <c r="C216" s="229" t="str">
        <f>'Exp Database'!C216</f>
        <v>Georgia</v>
      </c>
      <c r="D216" s="229">
        <f>'Exp Database'!D216</f>
        <v>2015</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02">
        <f>'Exp Database'!K216</f>
        <v>0</v>
      </c>
      <c r="M216" s="288">
        <f>'Exp Database'!L216</f>
        <v>0</v>
      </c>
      <c r="N216" s="288">
        <f>IF(OR('Exp Database'!M216=Lists!$G$2,'Exp Database'!M216=Lists!$G$3,'Exp Database'!M216=0),0,IF($F216=Lists!$G$2,('Exp Database'!M216/'Exp with units conversion'!$H216)*'Exp with units conversion'!$G216,'Exp Database'!M216*'Exp with units conversion'!$G216))</f>
        <v>0</v>
      </c>
      <c r="O216" s="288">
        <f>IF(OR('Exp Database'!N216=Lists!$G$2,'Exp Database'!N216=Lists!$G$3,'Exp Database'!N216=0),0,IF($F216=Lists!$G$2,('Exp Database'!N216/'Exp with units conversion'!$H216)*'Exp with units conversion'!$G216,'Exp Database'!N216*'Exp with units conversion'!$G216))</f>
        <v>0</v>
      </c>
      <c r="P216" s="288">
        <f>IF(OR('Exp Database'!O216=Lists!$G$2,'Exp Database'!O216=Lists!$G$3,'Exp Database'!O216=0),0,IF($F216=Lists!$G$2,('Exp Database'!O216/'Exp with units conversion'!$H216)*'Exp with units conversion'!$G216,'Exp Database'!O216*'Exp with units conversion'!$G216))</f>
        <v>0</v>
      </c>
      <c r="Q216" s="288">
        <f>IF(OR('Exp Database'!P216=Lists!$G$2,'Exp Database'!P216=Lists!$G$3,'Exp Database'!P216=0),0,IF($F216=Lists!$G$2,('Exp Database'!P216/'Exp with units conversion'!$H216)*'Exp with units conversion'!$G216,'Exp Database'!P216*'Exp with units conversion'!$G216))</f>
        <v>0</v>
      </c>
      <c r="R216" s="288">
        <f>IF(OR('Exp Database'!Q216=Lists!$G$2,'Exp Database'!Q216=Lists!$G$3,'Exp Database'!Q216=0),0,IF($F216=Lists!$G$2,('Exp Database'!Q216/'Exp with units conversion'!$H216)*'Exp with units conversion'!$G216,'Exp Database'!Q216*'Exp with units conversion'!$G216))</f>
        <v>0</v>
      </c>
      <c r="S216" s="288">
        <f>IF(OR('Exp Database'!R216=Lists!$G$2,'Exp Database'!R216=Lists!$G$3,'Exp Database'!R216=0),0,IF($F216=Lists!$G$2,('Exp Database'!R216/'Exp with units conversion'!$H216)*'Exp with units conversion'!$G216,'Exp Database'!R216*'Exp with units conversion'!$G216))</f>
        <v>0</v>
      </c>
      <c r="T216" s="288">
        <f>IF(OR('Exp Database'!S216=Lists!$G$2,'Exp Database'!S216=Lists!$G$3,'Exp Database'!S216=0),0,IF($F216=Lists!$G$2,('Exp Database'!S216/'Exp with units conversion'!$H216)*'Exp with units conversion'!$G216,'Exp Database'!S216*'Exp with units conversion'!$G216))</f>
        <v>0</v>
      </c>
      <c r="U216" s="288">
        <f>IF(OR('Exp Database'!T216=Lists!$G$2,'Exp Database'!T216=Lists!$G$3,'Exp Database'!T216=0),0,IF($F216=Lists!$G$2,('Exp Database'!T216/'Exp with units conversion'!$H216)*'Exp with units conversion'!$G216,'Exp Database'!T216*'Exp with units conversion'!$G216))</f>
        <v>0</v>
      </c>
      <c r="V216" s="288">
        <f>IF(OR('Exp Database'!U216=Lists!$G$2,'Exp Database'!U216=Lists!$G$3,'Exp Database'!U216=0),0,IF($F216=Lists!$G$2,('Exp Database'!U216/'Exp with units conversion'!$H216)*'Exp with units conversion'!$G216,'Exp Database'!U216*'Exp with units conversion'!$G216))</f>
        <v>0</v>
      </c>
      <c r="W216" s="288">
        <f>IF(OR('Exp Database'!V216=Lists!$G$2,'Exp Database'!V216=Lists!$G$3,'Exp Database'!V216=0),0,IF($F216=Lists!$G$2,('Exp Database'!V216/'Exp with units conversion'!$H216)*'Exp with units conversion'!$G216,'Exp Database'!V216*'Exp with units conversion'!$G216))</f>
        <v>0</v>
      </c>
      <c r="X216" s="288">
        <f>IF(OR('Exp Database'!W216=Lists!$G$2,'Exp Database'!W216=Lists!$G$3,'Exp Database'!W216=0),0,IF($F216=Lists!$G$2,('Exp Database'!W216/'Exp with units conversion'!$H216)*'Exp with units conversion'!$G216,'Exp Database'!W216*'Exp with units conversion'!$G216))</f>
        <v>0</v>
      </c>
      <c r="Y216" s="288">
        <f>IF(OR('Exp Database'!X216=Lists!$G$2,'Exp Database'!X216=Lists!$G$3,'Exp Database'!X216=0),0,IF($F216=Lists!$G$2,('Exp Database'!X216/'Exp with units conversion'!$H216)*'Exp with units conversion'!$G216,'Exp Database'!X216*'Exp with units conversion'!$G216))</f>
        <v>0</v>
      </c>
      <c r="Z216" s="288">
        <f>IF(OR('Exp Database'!Y216=Lists!$G$2,'Exp Database'!Y216=Lists!$G$3,'Exp Database'!Y216=0),0,IF($F216=Lists!$G$2,('Exp Database'!Y216/'Exp with units conversion'!$H216)*'Exp with units conversion'!$G216,'Exp Database'!Y216*'Exp with units conversion'!$G216))</f>
        <v>0</v>
      </c>
      <c r="AA216" s="288">
        <f>IF(OR('Exp Database'!Z216=Lists!$G$2,'Exp Database'!Z216=Lists!$G$3,'Exp Database'!Z216=0),0,IF($F216=Lists!$G$2,('Exp Database'!Z216/'Exp with units conversion'!$H216)*'Exp with units conversion'!$G216,'Exp Database'!Z216*'Exp with units conversion'!$G216))</f>
        <v>0</v>
      </c>
      <c r="AB216" s="288">
        <f>IF(OR('Exp Database'!AA216=Lists!$G$2,'Exp Database'!AA216=Lists!$G$3,'Exp Database'!AA216=0),0,IF($F216=Lists!$G$2,('Exp Database'!AA216/'Exp with units conversion'!$H216)*'Exp with units conversion'!$G216,'Exp Database'!AA216*'Exp with units conversion'!$G216))</f>
        <v>0</v>
      </c>
      <c r="AC216" s="288">
        <f>IF(OR('Exp Database'!AB216=Lists!$G$2,'Exp Database'!AB216=Lists!$G$3,'Exp Database'!AB216=0),0,IF($F216=Lists!$G$2,('Exp Database'!AB216/'Exp with units conversion'!$H216)*'Exp with units conversion'!$G216,'Exp Database'!AB216*'Exp with units conversion'!$G216))</f>
        <v>0</v>
      </c>
      <c r="AD216" s="288">
        <f>IF(OR('Exp Database'!AC216=Lists!$G$2,'Exp Database'!AC216=Lists!$G$3,'Exp Database'!AC216=0),0,IF($F216=Lists!$G$2,('Exp Database'!AC216/'Exp with units conversion'!$H216)*'Exp with units conversion'!$G216,'Exp Database'!AC216*'Exp with units conversion'!$G216))</f>
        <v>0</v>
      </c>
      <c r="AE216" s="288">
        <f>IF(OR('Exp Database'!AD216=Lists!$G$2,'Exp Database'!AD216=Lists!$G$3,'Exp Database'!AD216=0),0,IF($F216=Lists!$G$2,('Exp Database'!AD216/'Exp with units conversion'!$H216)*'Exp with units conversion'!$G216,'Exp Database'!AD216*'Exp with units conversion'!$G216))</f>
        <v>0</v>
      </c>
      <c r="AG216">
        <f t="shared" si="16"/>
        <v>1</v>
      </c>
      <c r="AH216" s="288">
        <f t="shared" si="17"/>
        <v>1</v>
      </c>
      <c r="AI216" s="288">
        <f t="shared" si="18"/>
        <v>1</v>
      </c>
      <c r="AJ216" s="288">
        <f t="shared" si="19"/>
        <v>1</v>
      </c>
    </row>
    <row r="217" spans="2:36" ht="45.75" thickBot="1">
      <c r="B217" t="str">
        <f t="shared" si="15"/>
        <v>Georgia2015</v>
      </c>
      <c r="C217" s="229" t="str">
        <f>'Exp Database'!C217</f>
        <v>Georgia</v>
      </c>
      <c r="D217" s="229">
        <f>'Exp Database'!D217</f>
        <v>2015</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02" t="str">
        <f>'Exp Database'!K217</f>
        <v>Programmes for children and adolescents</v>
      </c>
      <c r="M217" s="288">
        <f>'Exp Database'!L217</f>
        <v>5</v>
      </c>
      <c r="N217" s="288">
        <f>IF(OR('Exp Database'!M217=Lists!$G$2,'Exp Database'!M217=Lists!$G$3,'Exp Database'!M217=0),0,IF($F217=Lists!$G$2,('Exp Database'!M217/'Exp with units conversion'!$H217)*'Exp with units conversion'!$G217,'Exp Database'!M217*'Exp with units conversion'!$G217))</f>
        <v>0</v>
      </c>
      <c r="O217" s="288">
        <f>IF(OR('Exp Database'!N217=Lists!$G$2,'Exp Database'!N217=Lists!$G$3,'Exp Database'!N217=0),0,IF($F217=Lists!$G$2,('Exp Database'!N217/'Exp with units conversion'!$H217)*'Exp with units conversion'!$G217,'Exp Database'!N217*'Exp with units conversion'!$G217))</f>
        <v>0</v>
      </c>
      <c r="P217" s="288">
        <f>IF(OR('Exp Database'!O217=Lists!$G$2,'Exp Database'!O217=Lists!$G$3,'Exp Database'!O217=0),0,IF($F217=Lists!$G$2,('Exp Database'!O217/'Exp with units conversion'!$H217)*'Exp with units conversion'!$G217,'Exp Database'!O217*'Exp with units conversion'!$G217))</f>
        <v>0</v>
      </c>
      <c r="Q217" s="288">
        <f>IF(OR('Exp Database'!P217=Lists!$G$2,'Exp Database'!P217=Lists!$G$3,'Exp Database'!P217=0),0,IF($F217=Lists!$G$2,('Exp Database'!P217/'Exp with units conversion'!$H217)*'Exp with units conversion'!$G217,'Exp Database'!P217*'Exp with units conversion'!$G217))</f>
        <v>0</v>
      </c>
      <c r="R217" s="288">
        <f>IF(OR('Exp Database'!Q217=Lists!$G$2,'Exp Database'!Q217=Lists!$G$3,'Exp Database'!Q217=0),0,IF($F217=Lists!$G$2,('Exp Database'!Q217/'Exp with units conversion'!$H217)*'Exp with units conversion'!$G217,'Exp Database'!Q217*'Exp with units conversion'!$G217))</f>
        <v>0</v>
      </c>
      <c r="S217" s="288">
        <f>IF(OR('Exp Database'!R217=Lists!$G$2,'Exp Database'!R217=Lists!$G$3,'Exp Database'!R217=0),0,IF($F217=Lists!$G$2,('Exp Database'!R217/'Exp with units conversion'!$H217)*'Exp with units conversion'!$G217,'Exp Database'!R217*'Exp with units conversion'!$G217))</f>
        <v>0</v>
      </c>
      <c r="T217" s="288">
        <f>IF(OR('Exp Database'!S217=Lists!$G$2,'Exp Database'!S217=Lists!$G$3,'Exp Database'!S217=0),0,IF($F217=Lists!$G$2,('Exp Database'!S217/'Exp with units conversion'!$H217)*'Exp with units conversion'!$G217,'Exp Database'!S217*'Exp with units conversion'!$G217))</f>
        <v>0</v>
      </c>
      <c r="U217" s="288">
        <f>IF(OR('Exp Database'!T217=Lists!$G$2,'Exp Database'!T217=Lists!$G$3,'Exp Database'!T217=0),0,IF($F217=Lists!$G$2,('Exp Database'!T217/'Exp with units conversion'!$H217)*'Exp with units conversion'!$G217,'Exp Database'!T217*'Exp with units conversion'!$G217))</f>
        <v>0</v>
      </c>
      <c r="V217" s="288">
        <f>IF(OR('Exp Database'!U217=Lists!$G$2,'Exp Database'!U217=Lists!$G$3,'Exp Database'!U217=0),0,IF($F217=Lists!$G$2,('Exp Database'!U217/'Exp with units conversion'!$H217)*'Exp with units conversion'!$G217,'Exp Database'!U217*'Exp with units conversion'!$G217))</f>
        <v>0</v>
      </c>
      <c r="W217" s="288">
        <f>IF(OR('Exp Database'!V217=Lists!$G$2,'Exp Database'!V217=Lists!$G$3,'Exp Database'!V217=0),0,IF($F217=Lists!$G$2,('Exp Database'!V217/'Exp with units conversion'!$H217)*'Exp with units conversion'!$G217,'Exp Database'!V217*'Exp with units conversion'!$G217))</f>
        <v>0</v>
      </c>
      <c r="X217" s="288">
        <f>IF(OR('Exp Database'!W217=Lists!$G$2,'Exp Database'!W217=Lists!$G$3,'Exp Database'!W217=0),0,IF($F217=Lists!$G$2,('Exp Database'!W217/'Exp with units conversion'!$H217)*'Exp with units conversion'!$G217,'Exp Database'!W217*'Exp with units conversion'!$G217))</f>
        <v>0</v>
      </c>
      <c r="Y217" s="288">
        <f>IF(OR('Exp Database'!X217=Lists!$G$2,'Exp Database'!X217=Lists!$G$3,'Exp Database'!X217=0),0,IF($F217=Lists!$G$2,('Exp Database'!X217/'Exp with units conversion'!$H217)*'Exp with units conversion'!$G217,'Exp Database'!X217*'Exp with units conversion'!$G217))</f>
        <v>0</v>
      </c>
      <c r="Z217" s="288">
        <f>IF(OR('Exp Database'!Y217=Lists!$G$2,'Exp Database'!Y217=Lists!$G$3,'Exp Database'!Y217=0),0,IF($F217=Lists!$G$2,('Exp Database'!Y217/'Exp with units conversion'!$H217)*'Exp with units conversion'!$G217,'Exp Database'!Y217*'Exp with units conversion'!$G217))</f>
        <v>0</v>
      </c>
      <c r="AA217" s="288">
        <f>IF(OR('Exp Database'!Z217=Lists!$G$2,'Exp Database'!Z217=Lists!$G$3,'Exp Database'!Z217=0),0,IF($F217=Lists!$G$2,('Exp Database'!Z217/'Exp with units conversion'!$H217)*'Exp with units conversion'!$G217,'Exp Database'!Z217*'Exp with units conversion'!$G217))</f>
        <v>0</v>
      </c>
      <c r="AB217" s="288">
        <f>IF(OR('Exp Database'!AA217=Lists!$G$2,'Exp Database'!AA217=Lists!$G$3,'Exp Database'!AA217=0),0,IF($F217=Lists!$G$2,('Exp Database'!AA217/'Exp with units conversion'!$H217)*'Exp with units conversion'!$G217,'Exp Database'!AA217*'Exp with units conversion'!$G217))</f>
        <v>0</v>
      </c>
      <c r="AC217" s="288">
        <f>IF(OR('Exp Database'!AB217=Lists!$G$2,'Exp Database'!AB217=Lists!$G$3,'Exp Database'!AB217=0),0,IF($F217=Lists!$G$2,('Exp Database'!AB217/'Exp with units conversion'!$H217)*'Exp with units conversion'!$G217,'Exp Database'!AB217*'Exp with units conversion'!$G217))</f>
        <v>0</v>
      </c>
      <c r="AD217" s="288">
        <f>IF(OR('Exp Database'!AC217=Lists!$G$2,'Exp Database'!AC217=Lists!$G$3,'Exp Database'!AC217=0),0,IF($F217=Lists!$G$2,('Exp Database'!AC217/'Exp with units conversion'!$H217)*'Exp with units conversion'!$G217,'Exp Database'!AC217*'Exp with units conversion'!$G217))</f>
        <v>0</v>
      </c>
      <c r="AE217" s="288">
        <f>IF(OR('Exp Database'!AD217=Lists!$G$2,'Exp Database'!AD217=Lists!$G$3,'Exp Database'!AD217=0),0,IF($F217=Lists!$G$2,('Exp Database'!AD217/'Exp with units conversion'!$H217)*'Exp with units conversion'!$G217,'Exp Database'!AD217*'Exp with units conversion'!$G217))</f>
        <v>0</v>
      </c>
      <c r="AG217">
        <f t="shared" si="16"/>
        <v>1</v>
      </c>
      <c r="AH217" s="288">
        <f t="shared" si="17"/>
        <v>1</v>
      </c>
      <c r="AI217" s="288">
        <f t="shared" si="18"/>
        <v>1</v>
      </c>
      <c r="AJ217" s="288">
        <f t="shared" si="19"/>
        <v>1</v>
      </c>
    </row>
    <row r="218" spans="2:36" ht="15.75" thickBot="1">
      <c r="B218" t="str">
        <f t="shared" si="15"/>
        <v>Georgia2015</v>
      </c>
      <c r="C218" s="229" t="str">
        <f>'Exp Database'!C218</f>
        <v>Georgia</v>
      </c>
      <c r="D218" s="229">
        <f>'Exp Database'!D218</f>
        <v>2015</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02">
        <f>'Exp Database'!K218</f>
        <v>0</v>
      </c>
      <c r="M218" s="288">
        <f>'Exp Database'!L218</f>
        <v>0</v>
      </c>
      <c r="N218" s="288">
        <f>IF(OR('Exp Database'!M218=Lists!$G$2,'Exp Database'!M218=Lists!$G$3,'Exp Database'!M218=0),0,IF($F218=Lists!$G$2,('Exp Database'!M218/'Exp with units conversion'!$H218)*'Exp with units conversion'!$G218,'Exp Database'!M218*'Exp with units conversion'!$G218))</f>
        <v>0</v>
      </c>
      <c r="O218" s="288">
        <f>IF(OR('Exp Database'!N218=Lists!$G$2,'Exp Database'!N218=Lists!$G$3,'Exp Database'!N218=0),0,IF($F218=Lists!$G$2,('Exp Database'!N218/'Exp with units conversion'!$H218)*'Exp with units conversion'!$G218,'Exp Database'!N218*'Exp with units conversion'!$G218))</f>
        <v>0</v>
      </c>
      <c r="P218" s="288">
        <f>IF(OR('Exp Database'!O218=Lists!$G$2,'Exp Database'!O218=Lists!$G$3,'Exp Database'!O218=0),0,IF($F218=Lists!$G$2,('Exp Database'!O218/'Exp with units conversion'!$H218)*'Exp with units conversion'!$G218,'Exp Database'!O218*'Exp with units conversion'!$G218))</f>
        <v>0</v>
      </c>
      <c r="Q218" s="288">
        <f>IF(OR('Exp Database'!P218=Lists!$G$2,'Exp Database'!P218=Lists!$G$3,'Exp Database'!P218=0),0,IF($F218=Lists!$G$2,('Exp Database'!P218/'Exp with units conversion'!$H218)*'Exp with units conversion'!$G218,'Exp Database'!P218*'Exp with units conversion'!$G218))</f>
        <v>0</v>
      </c>
      <c r="R218" s="288">
        <f>IF(OR('Exp Database'!Q218=Lists!$G$2,'Exp Database'!Q218=Lists!$G$3,'Exp Database'!Q218=0),0,IF($F218=Lists!$G$2,('Exp Database'!Q218/'Exp with units conversion'!$H218)*'Exp with units conversion'!$G218,'Exp Database'!Q218*'Exp with units conversion'!$G218))</f>
        <v>0</v>
      </c>
      <c r="S218" s="288">
        <f>IF(OR('Exp Database'!R218=Lists!$G$2,'Exp Database'!R218=Lists!$G$3,'Exp Database'!R218=0),0,IF($F218=Lists!$G$2,('Exp Database'!R218/'Exp with units conversion'!$H218)*'Exp with units conversion'!$G218,'Exp Database'!R218*'Exp with units conversion'!$G218))</f>
        <v>0</v>
      </c>
      <c r="T218" s="288">
        <f>IF(OR('Exp Database'!S218=Lists!$G$2,'Exp Database'!S218=Lists!$G$3,'Exp Database'!S218=0),0,IF($F218=Lists!$G$2,('Exp Database'!S218/'Exp with units conversion'!$H218)*'Exp with units conversion'!$G218,'Exp Database'!S218*'Exp with units conversion'!$G218))</f>
        <v>0</v>
      </c>
      <c r="U218" s="288">
        <f>IF(OR('Exp Database'!T218=Lists!$G$2,'Exp Database'!T218=Lists!$G$3,'Exp Database'!T218=0),0,IF($F218=Lists!$G$2,('Exp Database'!T218/'Exp with units conversion'!$H218)*'Exp with units conversion'!$G218,'Exp Database'!T218*'Exp with units conversion'!$G218))</f>
        <v>0</v>
      </c>
      <c r="V218" s="288">
        <f>IF(OR('Exp Database'!U218=Lists!$G$2,'Exp Database'!U218=Lists!$G$3,'Exp Database'!U218=0),0,IF($F218=Lists!$G$2,('Exp Database'!U218/'Exp with units conversion'!$H218)*'Exp with units conversion'!$G218,'Exp Database'!U218*'Exp with units conversion'!$G218))</f>
        <v>0</v>
      </c>
      <c r="W218" s="288">
        <f>IF(OR('Exp Database'!V218=Lists!$G$2,'Exp Database'!V218=Lists!$G$3,'Exp Database'!V218=0),0,IF($F218=Lists!$G$2,('Exp Database'!V218/'Exp with units conversion'!$H218)*'Exp with units conversion'!$G218,'Exp Database'!V218*'Exp with units conversion'!$G218))</f>
        <v>0</v>
      </c>
      <c r="X218" s="288">
        <f>IF(OR('Exp Database'!W218=Lists!$G$2,'Exp Database'!W218=Lists!$G$3,'Exp Database'!W218=0),0,IF($F218=Lists!$G$2,('Exp Database'!W218/'Exp with units conversion'!$H218)*'Exp with units conversion'!$G218,'Exp Database'!W218*'Exp with units conversion'!$G218))</f>
        <v>0</v>
      </c>
      <c r="Y218" s="288">
        <f>IF(OR('Exp Database'!X218=Lists!$G$2,'Exp Database'!X218=Lists!$G$3,'Exp Database'!X218=0),0,IF($F218=Lists!$G$2,('Exp Database'!X218/'Exp with units conversion'!$H218)*'Exp with units conversion'!$G218,'Exp Database'!X218*'Exp with units conversion'!$G218))</f>
        <v>0</v>
      </c>
      <c r="Z218" s="288">
        <f>IF(OR('Exp Database'!Y218=Lists!$G$2,'Exp Database'!Y218=Lists!$G$3,'Exp Database'!Y218=0),0,IF($F218=Lists!$G$2,('Exp Database'!Y218/'Exp with units conversion'!$H218)*'Exp with units conversion'!$G218,'Exp Database'!Y218*'Exp with units conversion'!$G218))</f>
        <v>0</v>
      </c>
      <c r="AA218" s="288">
        <f>IF(OR('Exp Database'!Z218=Lists!$G$2,'Exp Database'!Z218=Lists!$G$3,'Exp Database'!Z218=0),0,IF($F218=Lists!$G$2,('Exp Database'!Z218/'Exp with units conversion'!$H218)*'Exp with units conversion'!$G218,'Exp Database'!Z218*'Exp with units conversion'!$G218))</f>
        <v>0</v>
      </c>
      <c r="AB218" s="288">
        <f>IF(OR('Exp Database'!AA218=Lists!$G$2,'Exp Database'!AA218=Lists!$G$3,'Exp Database'!AA218=0),0,IF($F218=Lists!$G$2,('Exp Database'!AA218/'Exp with units conversion'!$H218)*'Exp with units conversion'!$G218,'Exp Database'!AA218*'Exp with units conversion'!$G218))</f>
        <v>0</v>
      </c>
      <c r="AC218" s="288">
        <f>IF(OR('Exp Database'!AB218=Lists!$G$2,'Exp Database'!AB218=Lists!$G$3,'Exp Database'!AB218=0),0,IF($F218=Lists!$G$2,('Exp Database'!AB218/'Exp with units conversion'!$H218)*'Exp with units conversion'!$G218,'Exp Database'!AB218*'Exp with units conversion'!$G218))</f>
        <v>0</v>
      </c>
      <c r="AD218" s="288">
        <f>IF(OR('Exp Database'!AC218=Lists!$G$2,'Exp Database'!AC218=Lists!$G$3,'Exp Database'!AC218=0),0,IF($F218=Lists!$G$2,('Exp Database'!AC218/'Exp with units conversion'!$H218)*'Exp with units conversion'!$G218,'Exp Database'!AC218*'Exp with units conversion'!$G218))</f>
        <v>0</v>
      </c>
      <c r="AE218" s="288">
        <f>IF(OR('Exp Database'!AD218=Lists!$G$2,'Exp Database'!AD218=Lists!$G$3,'Exp Database'!AD218=0),0,IF($F218=Lists!$G$2,('Exp Database'!AD218/'Exp with units conversion'!$H218)*'Exp with units conversion'!$G218,'Exp Database'!AD218*'Exp with units conversion'!$G218))</f>
        <v>0</v>
      </c>
      <c r="AG218">
        <f t="shared" si="16"/>
        <v>1</v>
      </c>
      <c r="AH218" s="288">
        <f t="shared" si="17"/>
        <v>1</v>
      </c>
      <c r="AI218" s="288">
        <f t="shared" si="18"/>
        <v>1</v>
      </c>
      <c r="AJ218" s="288">
        <f t="shared" si="19"/>
        <v>1</v>
      </c>
    </row>
    <row r="219" spans="2:36" ht="15.75" thickBot="1">
      <c r="B219" t="str">
        <f t="shared" si="15"/>
        <v>Georgia2015</v>
      </c>
      <c r="C219" s="229" t="str">
        <f>'Exp Database'!C219</f>
        <v>Georgia</v>
      </c>
      <c r="D219" s="229">
        <f>'Exp Database'!D219</f>
        <v>2015</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02" t="str">
        <f>'Exp Database'!K219</f>
        <v>Social protection</v>
      </c>
      <c r="M219" s="288">
        <f>'Exp Database'!L219</f>
        <v>6</v>
      </c>
      <c r="N219" s="288">
        <f>IF(OR('Exp Database'!M219=Lists!$G$2,'Exp Database'!M219=Lists!$G$3,'Exp Database'!M219=0),0,IF($F219=Lists!$G$2,('Exp Database'!M219/'Exp with units conversion'!$H219)*'Exp with units conversion'!$G219,'Exp Database'!M219*'Exp with units conversion'!$G219))</f>
        <v>0</v>
      </c>
      <c r="O219" s="288">
        <f>IF(OR('Exp Database'!N219=Lists!$G$2,'Exp Database'!N219=Lists!$G$3,'Exp Database'!N219=0),0,IF($F219=Lists!$G$2,('Exp Database'!N219/'Exp with units conversion'!$H219)*'Exp with units conversion'!$G219,'Exp Database'!N219*'Exp with units conversion'!$G219))</f>
        <v>0</v>
      </c>
      <c r="P219" s="288">
        <f>IF(OR('Exp Database'!O219=Lists!$G$2,'Exp Database'!O219=Lists!$G$3,'Exp Database'!O219=0),0,IF($F219=Lists!$G$2,('Exp Database'!O219/'Exp with units conversion'!$H219)*'Exp with units conversion'!$G219,'Exp Database'!O219*'Exp with units conversion'!$G219))</f>
        <v>0</v>
      </c>
      <c r="Q219" s="288">
        <f>IF(OR('Exp Database'!P219=Lists!$G$2,'Exp Database'!P219=Lists!$G$3,'Exp Database'!P219=0),0,IF($F219=Lists!$G$2,('Exp Database'!P219/'Exp with units conversion'!$H219)*'Exp with units conversion'!$G219,'Exp Database'!P219*'Exp with units conversion'!$G219))</f>
        <v>0</v>
      </c>
      <c r="R219" s="288">
        <f>IF(OR('Exp Database'!Q219=Lists!$G$2,'Exp Database'!Q219=Lists!$G$3,'Exp Database'!Q219=0),0,IF($F219=Lists!$G$2,('Exp Database'!Q219/'Exp with units conversion'!$H219)*'Exp with units conversion'!$G219,'Exp Database'!Q219*'Exp with units conversion'!$G219))</f>
        <v>0</v>
      </c>
      <c r="S219" s="288">
        <f>IF(OR('Exp Database'!R219=Lists!$G$2,'Exp Database'!R219=Lists!$G$3,'Exp Database'!R219=0),0,IF($F219=Lists!$G$2,('Exp Database'!R219/'Exp with units conversion'!$H219)*'Exp with units conversion'!$G219,'Exp Database'!R219*'Exp with units conversion'!$G219))</f>
        <v>0</v>
      </c>
      <c r="T219" s="288">
        <f>IF(OR('Exp Database'!S219=Lists!$G$2,'Exp Database'!S219=Lists!$G$3,'Exp Database'!S219=0),0,IF($F219=Lists!$G$2,('Exp Database'!S219/'Exp with units conversion'!$H219)*'Exp with units conversion'!$G219,'Exp Database'!S219*'Exp with units conversion'!$G219))</f>
        <v>0</v>
      </c>
      <c r="U219" s="288">
        <f>IF(OR('Exp Database'!T219=Lists!$G$2,'Exp Database'!T219=Lists!$G$3,'Exp Database'!T219=0),0,IF($F219=Lists!$G$2,('Exp Database'!T219/'Exp with units conversion'!$H219)*'Exp with units conversion'!$G219,'Exp Database'!T219*'Exp with units conversion'!$G219))</f>
        <v>0</v>
      </c>
      <c r="V219" s="288">
        <f>IF(OR('Exp Database'!U219=Lists!$G$2,'Exp Database'!U219=Lists!$G$3,'Exp Database'!U219=0),0,IF($F219=Lists!$G$2,('Exp Database'!U219/'Exp with units conversion'!$H219)*'Exp with units conversion'!$G219,'Exp Database'!U219*'Exp with units conversion'!$G219))</f>
        <v>0</v>
      </c>
      <c r="W219" s="288">
        <f>IF(OR('Exp Database'!V219=Lists!$G$2,'Exp Database'!V219=Lists!$G$3,'Exp Database'!V219=0),0,IF($F219=Lists!$G$2,('Exp Database'!V219/'Exp with units conversion'!$H219)*'Exp with units conversion'!$G219,'Exp Database'!V219*'Exp with units conversion'!$G219))</f>
        <v>0</v>
      </c>
      <c r="X219" s="288">
        <f>IF(OR('Exp Database'!W219=Lists!$G$2,'Exp Database'!W219=Lists!$G$3,'Exp Database'!W219=0),0,IF($F219=Lists!$G$2,('Exp Database'!W219/'Exp with units conversion'!$H219)*'Exp with units conversion'!$G219,'Exp Database'!W219*'Exp with units conversion'!$G219))</f>
        <v>0</v>
      </c>
      <c r="Y219" s="288">
        <f>IF(OR('Exp Database'!X219=Lists!$G$2,'Exp Database'!X219=Lists!$G$3,'Exp Database'!X219=0),0,IF($F219=Lists!$G$2,('Exp Database'!X219/'Exp with units conversion'!$H219)*'Exp with units conversion'!$G219,'Exp Database'!X219*'Exp with units conversion'!$G219))</f>
        <v>0</v>
      </c>
      <c r="Z219" s="288">
        <f>IF(OR('Exp Database'!Y219=Lists!$G$2,'Exp Database'!Y219=Lists!$G$3,'Exp Database'!Y219=0),0,IF($F219=Lists!$G$2,('Exp Database'!Y219/'Exp with units conversion'!$H219)*'Exp with units conversion'!$G219,'Exp Database'!Y219*'Exp with units conversion'!$G219))</f>
        <v>0</v>
      </c>
      <c r="AA219" s="288">
        <f>IF(OR('Exp Database'!Z219=Lists!$G$2,'Exp Database'!Z219=Lists!$G$3,'Exp Database'!Z219=0),0,IF($F219=Lists!$G$2,('Exp Database'!Z219/'Exp with units conversion'!$H219)*'Exp with units conversion'!$G219,'Exp Database'!Z219*'Exp with units conversion'!$G219))</f>
        <v>0</v>
      </c>
      <c r="AB219" s="288">
        <f>IF(OR('Exp Database'!AA219=Lists!$G$2,'Exp Database'!AA219=Lists!$G$3,'Exp Database'!AA219=0),0,IF($F219=Lists!$G$2,('Exp Database'!AA219/'Exp with units conversion'!$H219)*'Exp with units conversion'!$G219,'Exp Database'!AA219*'Exp with units conversion'!$G219))</f>
        <v>0</v>
      </c>
      <c r="AC219" s="288">
        <f>IF(OR('Exp Database'!AB219=Lists!$G$2,'Exp Database'!AB219=Lists!$G$3,'Exp Database'!AB219=0),0,IF($F219=Lists!$G$2,('Exp Database'!AB219/'Exp with units conversion'!$H219)*'Exp with units conversion'!$G219,'Exp Database'!AB219*'Exp with units conversion'!$G219))</f>
        <v>0</v>
      </c>
      <c r="AD219" s="288">
        <f>IF(OR('Exp Database'!AC219=Lists!$G$2,'Exp Database'!AC219=Lists!$G$3,'Exp Database'!AC219=0),0,IF($F219=Lists!$G$2,('Exp Database'!AC219/'Exp with units conversion'!$H219)*'Exp with units conversion'!$G219,'Exp Database'!AC219*'Exp with units conversion'!$G219))</f>
        <v>0</v>
      </c>
      <c r="AE219" s="288">
        <f>IF(OR('Exp Database'!AD219=Lists!$G$2,'Exp Database'!AD219=Lists!$G$3,'Exp Database'!AD219=0),0,IF($F219=Lists!$G$2,('Exp Database'!AD219/'Exp with units conversion'!$H219)*'Exp with units conversion'!$G219,'Exp Database'!AD219*'Exp with units conversion'!$G219))</f>
        <v>0</v>
      </c>
      <c r="AG219">
        <f t="shared" si="16"/>
        <v>1</v>
      </c>
      <c r="AH219" s="288">
        <f t="shared" si="17"/>
        <v>1</v>
      </c>
      <c r="AI219" s="288">
        <f t="shared" si="18"/>
        <v>1</v>
      </c>
      <c r="AJ219" s="288">
        <f t="shared" si="19"/>
        <v>1</v>
      </c>
    </row>
    <row r="220" spans="2:36" ht="15.75" thickBot="1">
      <c r="B220" t="str">
        <f t="shared" si="15"/>
        <v>Georgia2015</v>
      </c>
      <c r="C220" s="229" t="str">
        <f>'Exp Database'!C220</f>
        <v>Georgia</v>
      </c>
      <c r="D220" s="229">
        <f>'Exp Database'!D220</f>
        <v>2015</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02">
        <f>'Exp Database'!K220</f>
        <v>0</v>
      </c>
      <c r="M220" s="288">
        <f>'Exp Database'!L220</f>
        <v>0</v>
      </c>
      <c r="N220" s="288">
        <f>IF(OR('Exp Database'!M220=Lists!$G$2,'Exp Database'!M220=Lists!$G$3,'Exp Database'!M220=0),0,IF($F220=Lists!$G$2,('Exp Database'!M220/'Exp with units conversion'!$H220)*'Exp with units conversion'!$G220,'Exp Database'!M220*'Exp with units conversion'!$G220))</f>
        <v>0</v>
      </c>
      <c r="O220" s="288">
        <f>IF(OR('Exp Database'!N220=Lists!$G$2,'Exp Database'!N220=Lists!$G$3,'Exp Database'!N220=0),0,IF($F220=Lists!$G$2,('Exp Database'!N220/'Exp with units conversion'!$H220)*'Exp with units conversion'!$G220,'Exp Database'!N220*'Exp with units conversion'!$G220))</f>
        <v>0</v>
      </c>
      <c r="P220" s="288">
        <f>IF(OR('Exp Database'!O220=Lists!$G$2,'Exp Database'!O220=Lists!$G$3,'Exp Database'!O220=0),0,IF($F220=Lists!$G$2,('Exp Database'!O220/'Exp with units conversion'!$H220)*'Exp with units conversion'!$G220,'Exp Database'!O220*'Exp with units conversion'!$G220))</f>
        <v>0</v>
      </c>
      <c r="Q220" s="288">
        <f>IF(OR('Exp Database'!P220=Lists!$G$2,'Exp Database'!P220=Lists!$G$3,'Exp Database'!P220=0),0,IF($F220=Lists!$G$2,('Exp Database'!P220/'Exp with units conversion'!$H220)*'Exp with units conversion'!$G220,'Exp Database'!P220*'Exp with units conversion'!$G220))</f>
        <v>0</v>
      </c>
      <c r="R220" s="288">
        <f>IF(OR('Exp Database'!Q220=Lists!$G$2,'Exp Database'!Q220=Lists!$G$3,'Exp Database'!Q220=0),0,IF($F220=Lists!$G$2,('Exp Database'!Q220/'Exp with units conversion'!$H220)*'Exp with units conversion'!$G220,'Exp Database'!Q220*'Exp with units conversion'!$G220))</f>
        <v>0</v>
      </c>
      <c r="S220" s="288">
        <f>IF(OR('Exp Database'!R220=Lists!$G$2,'Exp Database'!R220=Lists!$G$3,'Exp Database'!R220=0),0,IF($F220=Lists!$G$2,('Exp Database'!R220/'Exp with units conversion'!$H220)*'Exp with units conversion'!$G220,'Exp Database'!R220*'Exp with units conversion'!$G220))</f>
        <v>0</v>
      </c>
      <c r="T220" s="288">
        <f>IF(OR('Exp Database'!S220=Lists!$G$2,'Exp Database'!S220=Lists!$G$3,'Exp Database'!S220=0),0,IF($F220=Lists!$G$2,('Exp Database'!S220/'Exp with units conversion'!$H220)*'Exp with units conversion'!$G220,'Exp Database'!S220*'Exp with units conversion'!$G220))</f>
        <v>0</v>
      </c>
      <c r="U220" s="288">
        <f>IF(OR('Exp Database'!T220=Lists!$G$2,'Exp Database'!T220=Lists!$G$3,'Exp Database'!T220=0),0,IF($F220=Lists!$G$2,('Exp Database'!T220/'Exp with units conversion'!$H220)*'Exp with units conversion'!$G220,'Exp Database'!T220*'Exp with units conversion'!$G220))</f>
        <v>0</v>
      </c>
      <c r="V220" s="288">
        <f>IF(OR('Exp Database'!U220=Lists!$G$2,'Exp Database'!U220=Lists!$G$3,'Exp Database'!U220=0),0,IF($F220=Lists!$G$2,('Exp Database'!U220/'Exp with units conversion'!$H220)*'Exp with units conversion'!$G220,'Exp Database'!U220*'Exp with units conversion'!$G220))</f>
        <v>0</v>
      </c>
      <c r="W220" s="288">
        <f>IF(OR('Exp Database'!V220=Lists!$G$2,'Exp Database'!V220=Lists!$G$3,'Exp Database'!V220=0),0,IF($F220=Lists!$G$2,('Exp Database'!V220/'Exp with units conversion'!$H220)*'Exp with units conversion'!$G220,'Exp Database'!V220*'Exp with units conversion'!$G220))</f>
        <v>0</v>
      </c>
      <c r="X220" s="288">
        <f>IF(OR('Exp Database'!W220=Lists!$G$2,'Exp Database'!W220=Lists!$G$3,'Exp Database'!W220=0),0,IF($F220=Lists!$G$2,('Exp Database'!W220/'Exp with units conversion'!$H220)*'Exp with units conversion'!$G220,'Exp Database'!W220*'Exp with units conversion'!$G220))</f>
        <v>0</v>
      </c>
      <c r="Y220" s="288">
        <f>IF(OR('Exp Database'!X220=Lists!$G$2,'Exp Database'!X220=Lists!$G$3,'Exp Database'!X220=0),0,IF($F220=Lists!$G$2,('Exp Database'!X220/'Exp with units conversion'!$H220)*'Exp with units conversion'!$G220,'Exp Database'!X220*'Exp with units conversion'!$G220))</f>
        <v>0</v>
      </c>
      <c r="Z220" s="288">
        <f>IF(OR('Exp Database'!Y220=Lists!$G$2,'Exp Database'!Y220=Lists!$G$3,'Exp Database'!Y220=0),0,IF($F220=Lists!$G$2,('Exp Database'!Y220/'Exp with units conversion'!$H220)*'Exp with units conversion'!$G220,'Exp Database'!Y220*'Exp with units conversion'!$G220))</f>
        <v>0</v>
      </c>
      <c r="AA220" s="288">
        <f>IF(OR('Exp Database'!Z220=Lists!$G$2,'Exp Database'!Z220=Lists!$G$3,'Exp Database'!Z220=0),0,IF($F220=Lists!$G$2,('Exp Database'!Z220/'Exp with units conversion'!$H220)*'Exp with units conversion'!$G220,'Exp Database'!Z220*'Exp with units conversion'!$G220))</f>
        <v>0</v>
      </c>
      <c r="AB220" s="288">
        <f>IF(OR('Exp Database'!AA220=Lists!$G$2,'Exp Database'!AA220=Lists!$G$3,'Exp Database'!AA220=0),0,IF($F220=Lists!$G$2,('Exp Database'!AA220/'Exp with units conversion'!$H220)*'Exp with units conversion'!$G220,'Exp Database'!AA220*'Exp with units conversion'!$G220))</f>
        <v>0</v>
      </c>
      <c r="AC220" s="288">
        <f>IF(OR('Exp Database'!AB220=Lists!$G$2,'Exp Database'!AB220=Lists!$G$3,'Exp Database'!AB220=0),0,IF($F220=Lists!$G$2,('Exp Database'!AB220/'Exp with units conversion'!$H220)*'Exp with units conversion'!$G220,'Exp Database'!AB220*'Exp with units conversion'!$G220))</f>
        <v>0</v>
      </c>
      <c r="AD220" s="288">
        <f>IF(OR('Exp Database'!AC220=Lists!$G$2,'Exp Database'!AC220=Lists!$G$3,'Exp Database'!AC220=0),0,IF($F220=Lists!$G$2,('Exp Database'!AC220/'Exp with units conversion'!$H220)*'Exp with units conversion'!$G220,'Exp Database'!AC220*'Exp with units conversion'!$G220))</f>
        <v>0</v>
      </c>
      <c r="AE220" s="288">
        <f>IF(OR('Exp Database'!AD220=Lists!$G$2,'Exp Database'!AD220=Lists!$G$3,'Exp Database'!AD220=0),0,IF($F220=Lists!$G$2,('Exp Database'!AD220/'Exp with units conversion'!$H220)*'Exp with units conversion'!$G220,'Exp Database'!AD220*'Exp with units conversion'!$G220))</f>
        <v>0</v>
      </c>
      <c r="AG220">
        <f t="shared" si="16"/>
        <v>1</v>
      </c>
      <c r="AH220" s="288">
        <f t="shared" si="17"/>
        <v>1</v>
      </c>
      <c r="AI220" s="288">
        <f t="shared" si="18"/>
        <v>1</v>
      </c>
      <c r="AJ220" s="288">
        <f t="shared" si="19"/>
        <v>1</v>
      </c>
    </row>
    <row r="221" spans="2:36" ht="30.75" thickBot="1">
      <c r="B221" t="str">
        <f t="shared" si="15"/>
        <v>Georgia2015</v>
      </c>
      <c r="C221" s="229" t="str">
        <f>'Exp Database'!C221</f>
        <v>Georgia</v>
      </c>
      <c r="D221" s="229">
        <f>'Exp Database'!D221</f>
        <v>2015</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02" t="str">
        <f>'Exp Database'!K221</f>
        <v>Community mobilization</v>
      </c>
      <c r="M221" s="288">
        <f>'Exp Database'!L221</f>
        <v>7</v>
      </c>
      <c r="N221" s="288">
        <f>IF(OR('Exp Database'!M221=Lists!$G$2,'Exp Database'!M221=Lists!$G$3,'Exp Database'!M221=0),0,IF($F221=Lists!$G$2,('Exp Database'!M221/'Exp with units conversion'!$H221)*'Exp with units conversion'!$G221,'Exp Database'!M221*'Exp with units conversion'!$G221))</f>
        <v>0</v>
      </c>
      <c r="O221" s="288">
        <f>IF(OR('Exp Database'!N221=Lists!$G$2,'Exp Database'!N221=Lists!$G$3,'Exp Database'!N221=0),0,IF($F221=Lists!$G$2,('Exp Database'!N221/'Exp with units conversion'!$H221)*'Exp with units conversion'!$G221,'Exp Database'!N221*'Exp with units conversion'!$G221))</f>
        <v>0</v>
      </c>
      <c r="P221" s="288">
        <f>IF(OR('Exp Database'!O221=Lists!$G$2,'Exp Database'!O221=Lists!$G$3,'Exp Database'!O221=0),0,IF($F221=Lists!$G$2,('Exp Database'!O221/'Exp with units conversion'!$H221)*'Exp with units conversion'!$G221,'Exp Database'!O221*'Exp with units conversion'!$G221))</f>
        <v>0</v>
      </c>
      <c r="Q221" s="288">
        <f>IF(OR('Exp Database'!P221=Lists!$G$2,'Exp Database'!P221=Lists!$G$3,'Exp Database'!P221=0),0,IF($F221=Lists!$G$2,('Exp Database'!P221/'Exp with units conversion'!$H221)*'Exp with units conversion'!$G221,'Exp Database'!P221*'Exp with units conversion'!$G221))</f>
        <v>0</v>
      </c>
      <c r="R221" s="288">
        <f>IF(OR('Exp Database'!Q221=Lists!$G$2,'Exp Database'!Q221=Lists!$G$3,'Exp Database'!Q221=0),0,IF($F221=Lists!$G$2,('Exp Database'!Q221/'Exp with units conversion'!$H221)*'Exp with units conversion'!$G221,'Exp Database'!Q221*'Exp with units conversion'!$G221))</f>
        <v>0</v>
      </c>
      <c r="S221" s="288">
        <f>IF(OR('Exp Database'!R221=Lists!$G$2,'Exp Database'!R221=Lists!$G$3,'Exp Database'!R221=0),0,IF($F221=Lists!$G$2,('Exp Database'!R221/'Exp with units conversion'!$H221)*'Exp with units conversion'!$G221,'Exp Database'!R221*'Exp with units conversion'!$G221))</f>
        <v>0</v>
      </c>
      <c r="T221" s="288">
        <f>IF(OR('Exp Database'!S221=Lists!$G$2,'Exp Database'!S221=Lists!$G$3,'Exp Database'!S221=0),0,IF($F221=Lists!$G$2,('Exp Database'!S221/'Exp with units conversion'!$H221)*'Exp with units conversion'!$G221,'Exp Database'!S221*'Exp with units conversion'!$G221))</f>
        <v>0</v>
      </c>
      <c r="U221" s="288">
        <f>IF(OR('Exp Database'!T221=Lists!$G$2,'Exp Database'!T221=Lists!$G$3,'Exp Database'!T221=0),0,IF($F221=Lists!$G$2,('Exp Database'!T221/'Exp with units conversion'!$H221)*'Exp with units conversion'!$G221,'Exp Database'!T221*'Exp with units conversion'!$G221))</f>
        <v>0</v>
      </c>
      <c r="V221" s="288">
        <f>IF(OR('Exp Database'!U221=Lists!$G$2,'Exp Database'!U221=Lists!$G$3,'Exp Database'!U221=0),0,IF($F221=Lists!$G$2,('Exp Database'!U221/'Exp with units conversion'!$H221)*'Exp with units conversion'!$G221,'Exp Database'!U221*'Exp with units conversion'!$G221))</f>
        <v>0</v>
      </c>
      <c r="W221" s="288">
        <f>IF(OR('Exp Database'!V221=Lists!$G$2,'Exp Database'!V221=Lists!$G$3,'Exp Database'!V221=0),0,IF($F221=Lists!$G$2,('Exp Database'!V221/'Exp with units conversion'!$H221)*'Exp with units conversion'!$G221,'Exp Database'!V221*'Exp with units conversion'!$G221))</f>
        <v>0</v>
      </c>
      <c r="X221" s="288">
        <f>IF(OR('Exp Database'!W221=Lists!$G$2,'Exp Database'!W221=Lists!$G$3,'Exp Database'!W221=0),0,IF($F221=Lists!$G$2,('Exp Database'!W221/'Exp with units conversion'!$H221)*'Exp with units conversion'!$G221,'Exp Database'!W221*'Exp with units conversion'!$G221))</f>
        <v>0</v>
      </c>
      <c r="Y221" s="288">
        <f>IF(OR('Exp Database'!X221=Lists!$G$2,'Exp Database'!X221=Lists!$G$3,'Exp Database'!X221=0),0,IF($F221=Lists!$G$2,('Exp Database'!X221/'Exp with units conversion'!$H221)*'Exp with units conversion'!$G221,'Exp Database'!X221*'Exp with units conversion'!$G221))</f>
        <v>0</v>
      </c>
      <c r="Z221" s="288">
        <f>IF(OR('Exp Database'!Y221=Lists!$G$2,'Exp Database'!Y221=Lists!$G$3,'Exp Database'!Y221=0),0,IF($F221=Lists!$G$2,('Exp Database'!Y221/'Exp with units conversion'!$H221)*'Exp with units conversion'!$G221,'Exp Database'!Y221*'Exp with units conversion'!$G221))</f>
        <v>0</v>
      </c>
      <c r="AA221" s="288">
        <f>IF(OR('Exp Database'!Z221=Lists!$G$2,'Exp Database'!Z221=Lists!$G$3,'Exp Database'!Z221=0),0,IF($F221=Lists!$G$2,('Exp Database'!Z221/'Exp with units conversion'!$H221)*'Exp with units conversion'!$G221,'Exp Database'!Z221*'Exp with units conversion'!$G221))</f>
        <v>0</v>
      </c>
      <c r="AB221" s="288">
        <f>IF(OR('Exp Database'!AA221=Lists!$G$2,'Exp Database'!AA221=Lists!$G$3,'Exp Database'!AA221=0),0,IF($F221=Lists!$G$2,('Exp Database'!AA221/'Exp with units conversion'!$H221)*'Exp with units conversion'!$G221,'Exp Database'!AA221*'Exp with units conversion'!$G221))</f>
        <v>0</v>
      </c>
      <c r="AC221" s="288">
        <f>IF(OR('Exp Database'!AB221=Lists!$G$2,'Exp Database'!AB221=Lists!$G$3,'Exp Database'!AB221=0),0,IF($F221=Lists!$G$2,('Exp Database'!AB221/'Exp with units conversion'!$H221)*'Exp with units conversion'!$G221,'Exp Database'!AB221*'Exp with units conversion'!$G221))</f>
        <v>0</v>
      </c>
      <c r="AD221" s="288">
        <f>IF(OR('Exp Database'!AC221=Lists!$G$2,'Exp Database'!AC221=Lists!$G$3,'Exp Database'!AC221=0),0,IF($F221=Lists!$G$2,('Exp Database'!AC221/'Exp with units conversion'!$H221)*'Exp with units conversion'!$G221,'Exp Database'!AC221*'Exp with units conversion'!$G221))</f>
        <v>0</v>
      </c>
      <c r="AE221" s="288">
        <f>IF(OR('Exp Database'!AD221=Lists!$G$2,'Exp Database'!AD221=Lists!$G$3,'Exp Database'!AD221=0),0,IF($F221=Lists!$G$2,('Exp Database'!AD221/'Exp with units conversion'!$H221)*'Exp with units conversion'!$G221,'Exp Database'!AD221*'Exp with units conversion'!$G221))</f>
        <v>0</v>
      </c>
      <c r="AG221">
        <f t="shared" si="16"/>
        <v>1</v>
      </c>
      <c r="AH221" s="288">
        <f t="shared" si="17"/>
        <v>1</v>
      </c>
      <c r="AI221" s="288">
        <f t="shared" si="18"/>
        <v>1</v>
      </c>
      <c r="AJ221" s="288">
        <f t="shared" si="19"/>
        <v>1</v>
      </c>
    </row>
    <row r="222" spans="2:36" ht="15.75" thickBot="1">
      <c r="B222" t="str">
        <f t="shared" si="15"/>
        <v>Georgia2015</v>
      </c>
      <c r="C222" s="229" t="str">
        <f>'Exp Database'!C222</f>
        <v>Georgia</v>
      </c>
      <c r="D222" s="229">
        <f>'Exp Database'!D222</f>
        <v>2015</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02">
        <f>'Exp Database'!K222</f>
        <v>0</v>
      </c>
      <c r="M222" s="288">
        <f>'Exp Database'!L222</f>
        <v>0</v>
      </c>
      <c r="N222" s="288">
        <f>IF(OR('Exp Database'!M222=Lists!$G$2,'Exp Database'!M222=Lists!$G$3,'Exp Database'!M222=0),0,IF($F222=Lists!$G$2,('Exp Database'!M222/'Exp with units conversion'!$H222)*'Exp with units conversion'!$G222,'Exp Database'!M222*'Exp with units conversion'!$G222))</f>
        <v>0</v>
      </c>
      <c r="O222" s="288">
        <f>IF(OR('Exp Database'!N222=Lists!$G$2,'Exp Database'!N222=Lists!$G$3,'Exp Database'!N222=0),0,IF($F222=Lists!$G$2,('Exp Database'!N222/'Exp with units conversion'!$H222)*'Exp with units conversion'!$G222,'Exp Database'!N222*'Exp with units conversion'!$G222))</f>
        <v>0</v>
      </c>
      <c r="P222" s="288">
        <f>IF(OR('Exp Database'!O222=Lists!$G$2,'Exp Database'!O222=Lists!$G$3,'Exp Database'!O222=0),0,IF($F222=Lists!$G$2,('Exp Database'!O222/'Exp with units conversion'!$H222)*'Exp with units conversion'!$G222,'Exp Database'!O222*'Exp with units conversion'!$G222))</f>
        <v>0</v>
      </c>
      <c r="Q222" s="288">
        <f>IF(OR('Exp Database'!P222=Lists!$G$2,'Exp Database'!P222=Lists!$G$3,'Exp Database'!P222=0),0,IF($F222=Lists!$G$2,('Exp Database'!P222/'Exp with units conversion'!$H222)*'Exp with units conversion'!$G222,'Exp Database'!P222*'Exp with units conversion'!$G222))</f>
        <v>0</v>
      </c>
      <c r="R222" s="288">
        <f>IF(OR('Exp Database'!Q222=Lists!$G$2,'Exp Database'!Q222=Lists!$G$3,'Exp Database'!Q222=0),0,IF($F222=Lists!$G$2,('Exp Database'!Q222/'Exp with units conversion'!$H222)*'Exp with units conversion'!$G222,'Exp Database'!Q222*'Exp with units conversion'!$G222))</f>
        <v>0</v>
      </c>
      <c r="S222" s="288">
        <f>IF(OR('Exp Database'!R222=Lists!$G$2,'Exp Database'!R222=Lists!$G$3,'Exp Database'!R222=0),0,IF($F222=Lists!$G$2,('Exp Database'!R222/'Exp with units conversion'!$H222)*'Exp with units conversion'!$G222,'Exp Database'!R222*'Exp with units conversion'!$G222))</f>
        <v>0</v>
      </c>
      <c r="T222" s="288">
        <f>IF(OR('Exp Database'!S222=Lists!$G$2,'Exp Database'!S222=Lists!$G$3,'Exp Database'!S222=0),0,IF($F222=Lists!$G$2,('Exp Database'!S222/'Exp with units conversion'!$H222)*'Exp with units conversion'!$G222,'Exp Database'!S222*'Exp with units conversion'!$G222))</f>
        <v>0</v>
      </c>
      <c r="U222" s="288">
        <f>IF(OR('Exp Database'!T222=Lists!$G$2,'Exp Database'!T222=Lists!$G$3,'Exp Database'!T222=0),0,IF($F222=Lists!$G$2,('Exp Database'!T222/'Exp with units conversion'!$H222)*'Exp with units conversion'!$G222,'Exp Database'!T222*'Exp with units conversion'!$G222))</f>
        <v>0</v>
      </c>
      <c r="V222" s="288">
        <f>IF(OR('Exp Database'!U222=Lists!$G$2,'Exp Database'!U222=Lists!$G$3,'Exp Database'!U222=0),0,IF($F222=Lists!$G$2,('Exp Database'!U222/'Exp with units conversion'!$H222)*'Exp with units conversion'!$G222,'Exp Database'!U222*'Exp with units conversion'!$G222))</f>
        <v>0</v>
      </c>
      <c r="W222" s="288">
        <f>IF(OR('Exp Database'!V222=Lists!$G$2,'Exp Database'!V222=Lists!$G$3,'Exp Database'!V222=0),0,IF($F222=Lists!$G$2,('Exp Database'!V222/'Exp with units conversion'!$H222)*'Exp with units conversion'!$G222,'Exp Database'!V222*'Exp with units conversion'!$G222))</f>
        <v>0</v>
      </c>
      <c r="X222" s="288">
        <f>IF(OR('Exp Database'!W222=Lists!$G$2,'Exp Database'!W222=Lists!$G$3,'Exp Database'!W222=0),0,IF($F222=Lists!$G$2,('Exp Database'!W222/'Exp with units conversion'!$H222)*'Exp with units conversion'!$G222,'Exp Database'!W222*'Exp with units conversion'!$G222))</f>
        <v>0</v>
      </c>
      <c r="Y222" s="288">
        <f>IF(OR('Exp Database'!X222=Lists!$G$2,'Exp Database'!X222=Lists!$G$3,'Exp Database'!X222=0),0,IF($F222=Lists!$G$2,('Exp Database'!X222/'Exp with units conversion'!$H222)*'Exp with units conversion'!$G222,'Exp Database'!X222*'Exp with units conversion'!$G222))</f>
        <v>0</v>
      </c>
      <c r="Z222" s="288">
        <f>IF(OR('Exp Database'!Y222=Lists!$G$2,'Exp Database'!Y222=Lists!$G$3,'Exp Database'!Y222=0),0,IF($F222=Lists!$G$2,('Exp Database'!Y222/'Exp with units conversion'!$H222)*'Exp with units conversion'!$G222,'Exp Database'!Y222*'Exp with units conversion'!$G222))</f>
        <v>0</v>
      </c>
      <c r="AA222" s="288">
        <f>IF(OR('Exp Database'!Z222=Lists!$G$2,'Exp Database'!Z222=Lists!$G$3,'Exp Database'!Z222=0),0,IF($F222=Lists!$G$2,('Exp Database'!Z222/'Exp with units conversion'!$H222)*'Exp with units conversion'!$G222,'Exp Database'!Z222*'Exp with units conversion'!$G222))</f>
        <v>0</v>
      </c>
      <c r="AB222" s="288">
        <f>IF(OR('Exp Database'!AA222=Lists!$G$2,'Exp Database'!AA222=Lists!$G$3,'Exp Database'!AA222=0),0,IF($F222=Lists!$G$2,('Exp Database'!AA222/'Exp with units conversion'!$H222)*'Exp with units conversion'!$G222,'Exp Database'!AA222*'Exp with units conversion'!$G222))</f>
        <v>0</v>
      </c>
      <c r="AC222" s="288">
        <f>IF(OR('Exp Database'!AB222=Lists!$G$2,'Exp Database'!AB222=Lists!$G$3,'Exp Database'!AB222=0),0,IF($F222=Lists!$G$2,('Exp Database'!AB222/'Exp with units conversion'!$H222)*'Exp with units conversion'!$G222,'Exp Database'!AB222*'Exp with units conversion'!$G222))</f>
        <v>0</v>
      </c>
      <c r="AD222" s="288">
        <f>IF(OR('Exp Database'!AC222=Lists!$G$2,'Exp Database'!AC222=Lists!$G$3,'Exp Database'!AC222=0),0,IF($F222=Lists!$G$2,('Exp Database'!AC222/'Exp with units conversion'!$H222)*'Exp with units conversion'!$G222,'Exp Database'!AC222*'Exp with units conversion'!$G222))</f>
        <v>0</v>
      </c>
      <c r="AE222" s="288">
        <f>IF(OR('Exp Database'!AD222=Lists!$G$2,'Exp Database'!AD222=Lists!$G$3,'Exp Database'!AD222=0),0,IF($F222=Lists!$G$2,('Exp Database'!AD222/'Exp with units conversion'!$H222)*'Exp with units conversion'!$G222,'Exp Database'!AD222*'Exp with units conversion'!$G222))</f>
        <v>0</v>
      </c>
      <c r="AG222">
        <f t="shared" si="16"/>
        <v>1</v>
      </c>
      <c r="AH222" s="288">
        <f t="shared" si="17"/>
        <v>1</v>
      </c>
      <c r="AI222" s="288">
        <f t="shared" si="18"/>
        <v>1</v>
      </c>
      <c r="AJ222" s="288">
        <f t="shared" si="19"/>
        <v>1</v>
      </c>
    </row>
    <row r="223" spans="2:36" ht="45.75" thickBot="1">
      <c r="B223" t="str">
        <f t="shared" si="15"/>
        <v>Georgia2015</v>
      </c>
      <c r="C223" s="229" t="str">
        <f>'Exp Database'!C223</f>
        <v>Georgia</v>
      </c>
      <c r="D223" s="229">
        <f>'Exp Database'!D223</f>
        <v>2015</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02" t="str">
        <f>'Exp Database'!K223</f>
        <v>Governance and sustainability (sub-total)</v>
      </c>
      <c r="M223" s="288">
        <f>'Exp Database'!L223</f>
        <v>8</v>
      </c>
      <c r="N223" s="288">
        <f>IF(OR('Exp Database'!M223=Lists!$G$2,'Exp Database'!M223=Lists!$G$3,'Exp Database'!M223=0),0,IF($F223=Lists!$G$2,('Exp Database'!M223/'Exp with units conversion'!$H223)*'Exp with units conversion'!$G223,'Exp Database'!M223*'Exp with units conversion'!$G223))</f>
        <v>0</v>
      </c>
      <c r="O223" s="288">
        <f>IF(OR('Exp Database'!N223=Lists!$G$2,'Exp Database'!N223=Lists!$G$3,'Exp Database'!N223=0),0,IF($F223=Lists!$G$2,('Exp Database'!N223/'Exp with units conversion'!$H223)*'Exp with units conversion'!$G223,'Exp Database'!N223*'Exp with units conversion'!$G223))</f>
        <v>0</v>
      </c>
      <c r="P223" s="288">
        <f>IF(OR('Exp Database'!O223=Lists!$G$2,'Exp Database'!O223=Lists!$G$3,'Exp Database'!O223=0),0,IF($F223=Lists!$G$2,('Exp Database'!O223/'Exp with units conversion'!$H223)*'Exp with units conversion'!$G223,'Exp Database'!O223*'Exp with units conversion'!$G223))</f>
        <v>0</v>
      </c>
      <c r="Q223" s="288">
        <f>IF(OR('Exp Database'!P223=Lists!$G$2,'Exp Database'!P223=Lists!$G$3,'Exp Database'!P223=0),0,IF($F223=Lists!$G$2,('Exp Database'!P223/'Exp with units conversion'!$H223)*'Exp with units conversion'!$G223,'Exp Database'!P223*'Exp with units conversion'!$G223))</f>
        <v>0</v>
      </c>
      <c r="R223" s="288">
        <f>IF(OR('Exp Database'!Q223=Lists!$G$2,'Exp Database'!Q223=Lists!$G$3,'Exp Database'!Q223=0),0,IF($F223=Lists!$G$2,('Exp Database'!Q223/'Exp with units conversion'!$H223)*'Exp with units conversion'!$G223,'Exp Database'!Q223*'Exp with units conversion'!$G223))</f>
        <v>0</v>
      </c>
      <c r="S223" s="288">
        <f>IF(OR('Exp Database'!R223=Lists!$G$2,'Exp Database'!R223=Lists!$G$3,'Exp Database'!R223=0),0,IF($F223=Lists!$G$2,('Exp Database'!R223/'Exp with units conversion'!$H223)*'Exp with units conversion'!$G223,'Exp Database'!R223*'Exp with units conversion'!$G223))</f>
        <v>0</v>
      </c>
      <c r="T223" s="288">
        <f>IF(OR('Exp Database'!S223=Lists!$G$2,'Exp Database'!S223=Lists!$G$3,'Exp Database'!S223=0),0,IF($F223=Lists!$G$2,('Exp Database'!S223/'Exp with units conversion'!$H223)*'Exp with units conversion'!$G223,'Exp Database'!S223*'Exp with units conversion'!$G223))</f>
        <v>0</v>
      </c>
      <c r="U223" s="288">
        <f>IF(OR('Exp Database'!T223=Lists!$G$2,'Exp Database'!T223=Lists!$G$3,'Exp Database'!T223=0),0,IF($F223=Lists!$G$2,('Exp Database'!T223/'Exp with units conversion'!$H223)*'Exp with units conversion'!$G223,'Exp Database'!T223*'Exp with units conversion'!$G223))</f>
        <v>0</v>
      </c>
      <c r="V223" s="288">
        <f>IF(OR('Exp Database'!U223=Lists!$G$2,'Exp Database'!U223=Lists!$G$3,'Exp Database'!U223=0),0,IF($F223=Lists!$G$2,('Exp Database'!U223/'Exp with units conversion'!$H223)*'Exp with units conversion'!$G223,'Exp Database'!U223*'Exp with units conversion'!$G223))</f>
        <v>0</v>
      </c>
      <c r="W223" s="288">
        <f>IF(OR('Exp Database'!V223=Lists!$G$2,'Exp Database'!V223=Lists!$G$3,'Exp Database'!V223=0),0,IF($F223=Lists!$G$2,('Exp Database'!V223/'Exp with units conversion'!$H223)*'Exp with units conversion'!$G223,'Exp Database'!V223*'Exp with units conversion'!$G223))</f>
        <v>0</v>
      </c>
      <c r="X223" s="288">
        <f>IF(OR('Exp Database'!W223=Lists!$G$2,'Exp Database'!W223=Lists!$G$3,'Exp Database'!W223=0),0,IF($F223=Lists!$G$2,('Exp Database'!W223/'Exp with units conversion'!$H223)*'Exp with units conversion'!$G223,'Exp Database'!W223*'Exp with units conversion'!$G223))</f>
        <v>0</v>
      </c>
      <c r="Y223" s="288">
        <f>IF(OR('Exp Database'!X223=Lists!$G$2,'Exp Database'!X223=Lists!$G$3,'Exp Database'!X223=0),0,IF($F223=Lists!$G$2,('Exp Database'!X223/'Exp with units conversion'!$H223)*'Exp with units conversion'!$G223,'Exp Database'!X223*'Exp with units conversion'!$G223))</f>
        <v>0</v>
      </c>
      <c r="Z223" s="288">
        <f>IF(OR('Exp Database'!Y223=Lists!$G$2,'Exp Database'!Y223=Lists!$G$3,'Exp Database'!Y223=0),0,IF($F223=Lists!$G$2,('Exp Database'!Y223/'Exp with units conversion'!$H223)*'Exp with units conversion'!$G223,'Exp Database'!Y223*'Exp with units conversion'!$G223))</f>
        <v>0</v>
      </c>
      <c r="AA223" s="288">
        <f>IF(OR('Exp Database'!Z223=Lists!$G$2,'Exp Database'!Z223=Lists!$G$3,'Exp Database'!Z223=0),0,IF($F223=Lists!$G$2,('Exp Database'!Z223/'Exp with units conversion'!$H223)*'Exp with units conversion'!$G223,'Exp Database'!Z223*'Exp with units conversion'!$G223))</f>
        <v>0</v>
      </c>
      <c r="AB223" s="288">
        <f>IF(OR('Exp Database'!AA223=Lists!$G$2,'Exp Database'!AA223=Lists!$G$3,'Exp Database'!AA223=0),0,IF($F223=Lists!$G$2,('Exp Database'!AA223/'Exp with units conversion'!$H223)*'Exp with units conversion'!$G223,'Exp Database'!AA223*'Exp with units conversion'!$G223))</f>
        <v>0</v>
      </c>
      <c r="AC223" s="288">
        <f>IF(OR('Exp Database'!AB223=Lists!$G$2,'Exp Database'!AB223=Lists!$G$3,'Exp Database'!AB223=0),0,IF($F223=Lists!$G$2,('Exp Database'!AB223/'Exp with units conversion'!$H223)*'Exp with units conversion'!$G223,'Exp Database'!AB223*'Exp with units conversion'!$G223))</f>
        <v>0</v>
      </c>
      <c r="AD223" s="288">
        <f>IF(OR('Exp Database'!AC223=Lists!$G$2,'Exp Database'!AC223=Lists!$G$3,'Exp Database'!AC223=0),0,IF($F223=Lists!$G$2,('Exp Database'!AC223/'Exp with units conversion'!$H223)*'Exp with units conversion'!$G223,'Exp Database'!AC223*'Exp with units conversion'!$G223))</f>
        <v>0</v>
      </c>
      <c r="AE223" s="288">
        <f>IF(OR('Exp Database'!AD223=Lists!$G$2,'Exp Database'!AD223=Lists!$G$3,'Exp Database'!AD223=0),0,IF($F223=Lists!$G$2,('Exp Database'!AD223/'Exp with units conversion'!$H223)*'Exp with units conversion'!$G223,'Exp Database'!AD223*'Exp with units conversion'!$G223))</f>
        <v>0</v>
      </c>
      <c r="AG223">
        <f t="shared" si="16"/>
        <v>1</v>
      </c>
      <c r="AH223" s="288">
        <f t="shared" si="17"/>
        <v>1</v>
      </c>
      <c r="AI223" s="288">
        <f t="shared" si="18"/>
        <v>1</v>
      </c>
      <c r="AJ223" s="288">
        <f t="shared" si="19"/>
        <v>1</v>
      </c>
    </row>
    <row r="224" spans="2:36" ht="30.75" thickBot="1">
      <c r="B224" t="str">
        <f t="shared" si="15"/>
        <v>Georgia2015</v>
      </c>
      <c r="C224" s="229" t="str">
        <f>'Exp Database'!C224</f>
        <v>Georgia</v>
      </c>
      <c r="D224" s="229">
        <f>'Exp Database'!D224</f>
        <v>2015</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02" t="str">
        <f>'Exp Database'!K224</f>
        <v>Strategic information</v>
      </c>
      <c r="M224" s="288">
        <f>'Exp Database'!L224</f>
        <v>8.1</v>
      </c>
      <c r="N224" s="288">
        <f>IF(OR('Exp Database'!M224=Lists!$G$2,'Exp Database'!M224=Lists!$G$3,'Exp Database'!M224=0),0,IF($F224=Lists!$G$2,('Exp Database'!M224/'Exp with units conversion'!$H224)*'Exp with units conversion'!$G224,'Exp Database'!M224*'Exp with units conversion'!$G224))</f>
        <v>0</v>
      </c>
      <c r="O224" s="288">
        <f>IF(OR('Exp Database'!N224=Lists!$G$2,'Exp Database'!N224=Lists!$G$3,'Exp Database'!N224=0),0,IF($F224=Lists!$G$2,('Exp Database'!N224/'Exp with units conversion'!$H224)*'Exp with units conversion'!$G224,'Exp Database'!N224*'Exp with units conversion'!$G224))</f>
        <v>0</v>
      </c>
      <c r="P224" s="288">
        <f>IF(OR('Exp Database'!O224=Lists!$G$2,'Exp Database'!O224=Lists!$G$3,'Exp Database'!O224=0),0,IF($F224=Lists!$G$2,('Exp Database'!O224/'Exp with units conversion'!$H224)*'Exp with units conversion'!$G224,'Exp Database'!O224*'Exp with units conversion'!$G224))</f>
        <v>0</v>
      </c>
      <c r="Q224" s="288">
        <f>IF(OR('Exp Database'!P224=Lists!$G$2,'Exp Database'!P224=Lists!$G$3,'Exp Database'!P224=0),0,IF($F224=Lists!$G$2,('Exp Database'!P224/'Exp with units conversion'!$H224)*'Exp with units conversion'!$G224,'Exp Database'!P224*'Exp with units conversion'!$G224))</f>
        <v>0</v>
      </c>
      <c r="R224" s="288">
        <f>IF(OR('Exp Database'!Q224=Lists!$G$2,'Exp Database'!Q224=Lists!$G$3,'Exp Database'!Q224=0),0,IF($F224=Lists!$G$2,('Exp Database'!Q224/'Exp with units conversion'!$H224)*'Exp with units conversion'!$G224,'Exp Database'!Q224*'Exp with units conversion'!$G224))</f>
        <v>0</v>
      </c>
      <c r="S224" s="288">
        <f>IF(OR('Exp Database'!R224=Lists!$G$2,'Exp Database'!R224=Lists!$G$3,'Exp Database'!R224=0),0,IF($F224=Lists!$G$2,('Exp Database'!R224/'Exp with units conversion'!$H224)*'Exp with units conversion'!$G224,'Exp Database'!R224*'Exp with units conversion'!$G224))</f>
        <v>0</v>
      </c>
      <c r="T224" s="288">
        <f>IF(OR('Exp Database'!S224=Lists!$G$2,'Exp Database'!S224=Lists!$G$3,'Exp Database'!S224=0),0,IF($F224=Lists!$G$2,('Exp Database'!S224/'Exp with units conversion'!$H224)*'Exp with units conversion'!$G224,'Exp Database'!S224*'Exp with units conversion'!$G224))</f>
        <v>0</v>
      </c>
      <c r="U224" s="288">
        <f>IF(OR('Exp Database'!T224=Lists!$G$2,'Exp Database'!T224=Lists!$G$3,'Exp Database'!T224=0),0,IF($F224=Lists!$G$2,('Exp Database'!T224/'Exp with units conversion'!$H224)*'Exp with units conversion'!$G224,'Exp Database'!T224*'Exp with units conversion'!$G224))</f>
        <v>0</v>
      </c>
      <c r="V224" s="288">
        <f>IF(OR('Exp Database'!U224=Lists!$G$2,'Exp Database'!U224=Lists!$G$3,'Exp Database'!U224=0),0,IF($F224=Lists!$G$2,('Exp Database'!U224/'Exp with units conversion'!$H224)*'Exp with units conversion'!$G224,'Exp Database'!U224*'Exp with units conversion'!$G224))</f>
        <v>0</v>
      </c>
      <c r="W224" s="288">
        <f>IF(OR('Exp Database'!V224=Lists!$G$2,'Exp Database'!V224=Lists!$G$3,'Exp Database'!V224=0),0,IF($F224=Lists!$G$2,('Exp Database'!V224/'Exp with units conversion'!$H224)*'Exp with units conversion'!$G224,'Exp Database'!V224*'Exp with units conversion'!$G224))</f>
        <v>0</v>
      </c>
      <c r="X224" s="288">
        <f>IF(OR('Exp Database'!W224=Lists!$G$2,'Exp Database'!W224=Lists!$G$3,'Exp Database'!W224=0),0,IF($F224=Lists!$G$2,('Exp Database'!W224/'Exp with units conversion'!$H224)*'Exp with units conversion'!$G224,'Exp Database'!W224*'Exp with units conversion'!$G224))</f>
        <v>0</v>
      </c>
      <c r="Y224" s="288">
        <f>IF(OR('Exp Database'!X224=Lists!$G$2,'Exp Database'!X224=Lists!$G$3,'Exp Database'!X224=0),0,IF($F224=Lists!$G$2,('Exp Database'!X224/'Exp with units conversion'!$H224)*'Exp with units conversion'!$G224,'Exp Database'!X224*'Exp with units conversion'!$G224))</f>
        <v>0</v>
      </c>
      <c r="Z224" s="288">
        <f>IF(OR('Exp Database'!Y224=Lists!$G$2,'Exp Database'!Y224=Lists!$G$3,'Exp Database'!Y224=0),0,IF($F224=Lists!$G$2,('Exp Database'!Y224/'Exp with units conversion'!$H224)*'Exp with units conversion'!$G224,'Exp Database'!Y224*'Exp with units conversion'!$G224))</f>
        <v>0</v>
      </c>
      <c r="AA224" s="288">
        <f>IF(OR('Exp Database'!Z224=Lists!$G$2,'Exp Database'!Z224=Lists!$G$3,'Exp Database'!Z224=0),0,IF($F224=Lists!$G$2,('Exp Database'!Z224/'Exp with units conversion'!$H224)*'Exp with units conversion'!$G224,'Exp Database'!Z224*'Exp with units conversion'!$G224))</f>
        <v>0</v>
      </c>
      <c r="AB224" s="288">
        <f>IF(OR('Exp Database'!AA224=Lists!$G$2,'Exp Database'!AA224=Lists!$G$3,'Exp Database'!AA224=0),0,IF($F224=Lists!$G$2,('Exp Database'!AA224/'Exp with units conversion'!$H224)*'Exp with units conversion'!$G224,'Exp Database'!AA224*'Exp with units conversion'!$G224))</f>
        <v>0</v>
      </c>
      <c r="AC224" s="288">
        <f>IF(OR('Exp Database'!AB224=Lists!$G$2,'Exp Database'!AB224=Lists!$G$3,'Exp Database'!AB224=0),0,IF($F224=Lists!$G$2,('Exp Database'!AB224/'Exp with units conversion'!$H224)*'Exp with units conversion'!$G224,'Exp Database'!AB224*'Exp with units conversion'!$G224))</f>
        <v>0</v>
      </c>
      <c r="AD224" s="288">
        <f>IF(OR('Exp Database'!AC224=Lists!$G$2,'Exp Database'!AC224=Lists!$G$3,'Exp Database'!AC224=0),0,IF($F224=Lists!$G$2,('Exp Database'!AC224/'Exp with units conversion'!$H224)*'Exp with units conversion'!$G224,'Exp Database'!AC224*'Exp with units conversion'!$G224))</f>
        <v>0</v>
      </c>
      <c r="AE224" s="288">
        <f>IF(OR('Exp Database'!AD224=Lists!$G$2,'Exp Database'!AD224=Lists!$G$3,'Exp Database'!AD224=0),0,IF($F224=Lists!$G$2,('Exp Database'!AD224/'Exp with units conversion'!$H224)*'Exp with units conversion'!$G224,'Exp Database'!AD224*'Exp with units conversion'!$G224))</f>
        <v>0</v>
      </c>
      <c r="AG224">
        <f t="shared" si="16"/>
        <v>1</v>
      </c>
      <c r="AH224" s="288">
        <f t="shared" si="17"/>
        <v>1</v>
      </c>
      <c r="AI224" s="288">
        <f t="shared" si="18"/>
        <v>1</v>
      </c>
      <c r="AJ224" s="288">
        <f t="shared" si="19"/>
        <v>1</v>
      </c>
    </row>
    <row r="225" spans="2:36" ht="30.75" thickBot="1">
      <c r="B225" t="str">
        <f t="shared" si="15"/>
        <v>Georgia2015</v>
      </c>
      <c r="C225" s="229" t="str">
        <f>'Exp Database'!C225</f>
        <v>Georgia</v>
      </c>
      <c r="D225" s="229">
        <f>'Exp Database'!D225</f>
        <v>2015</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02" t="str">
        <f>'Exp Database'!K225</f>
        <v>Planning and coordination</v>
      </c>
      <c r="M225" s="288">
        <f>'Exp Database'!L225</f>
        <v>8.1999999999999993</v>
      </c>
      <c r="N225" s="288">
        <f>IF(OR('Exp Database'!M225=Lists!$G$2,'Exp Database'!M225=Lists!$G$3,'Exp Database'!M225=0),0,IF($F225=Lists!$G$2,('Exp Database'!M225/'Exp with units conversion'!$H225)*'Exp with units conversion'!$G225,'Exp Database'!M225*'Exp with units conversion'!$G225))</f>
        <v>0</v>
      </c>
      <c r="O225" s="288">
        <f>IF(OR('Exp Database'!N225=Lists!$G$2,'Exp Database'!N225=Lists!$G$3,'Exp Database'!N225=0),0,IF($F225=Lists!$G$2,('Exp Database'!N225/'Exp with units conversion'!$H225)*'Exp with units conversion'!$G225,'Exp Database'!N225*'Exp with units conversion'!$G225))</f>
        <v>0</v>
      </c>
      <c r="P225" s="288">
        <f>IF(OR('Exp Database'!O225=Lists!$G$2,'Exp Database'!O225=Lists!$G$3,'Exp Database'!O225=0),0,IF($F225=Lists!$G$2,('Exp Database'!O225/'Exp with units conversion'!$H225)*'Exp with units conversion'!$G225,'Exp Database'!O225*'Exp with units conversion'!$G225))</f>
        <v>0</v>
      </c>
      <c r="Q225" s="288">
        <f>IF(OR('Exp Database'!P225=Lists!$G$2,'Exp Database'!P225=Lists!$G$3,'Exp Database'!P225=0),0,IF($F225=Lists!$G$2,('Exp Database'!P225/'Exp with units conversion'!$H225)*'Exp with units conversion'!$G225,'Exp Database'!P225*'Exp with units conversion'!$G225))</f>
        <v>0</v>
      </c>
      <c r="R225" s="288">
        <f>IF(OR('Exp Database'!Q225=Lists!$G$2,'Exp Database'!Q225=Lists!$G$3,'Exp Database'!Q225=0),0,IF($F225=Lists!$G$2,('Exp Database'!Q225/'Exp with units conversion'!$H225)*'Exp with units conversion'!$G225,'Exp Database'!Q225*'Exp with units conversion'!$G225))</f>
        <v>0</v>
      </c>
      <c r="S225" s="288">
        <f>IF(OR('Exp Database'!R225=Lists!$G$2,'Exp Database'!R225=Lists!$G$3,'Exp Database'!R225=0),0,IF($F225=Lists!$G$2,('Exp Database'!R225/'Exp with units conversion'!$H225)*'Exp with units conversion'!$G225,'Exp Database'!R225*'Exp with units conversion'!$G225))</f>
        <v>0</v>
      </c>
      <c r="T225" s="288">
        <f>IF(OR('Exp Database'!S225=Lists!$G$2,'Exp Database'!S225=Lists!$G$3,'Exp Database'!S225=0),0,IF($F225=Lists!$G$2,('Exp Database'!S225/'Exp with units conversion'!$H225)*'Exp with units conversion'!$G225,'Exp Database'!S225*'Exp with units conversion'!$G225))</f>
        <v>0</v>
      </c>
      <c r="U225" s="288">
        <f>IF(OR('Exp Database'!T225=Lists!$G$2,'Exp Database'!T225=Lists!$G$3,'Exp Database'!T225=0),0,IF($F225=Lists!$G$2,('Exp Database'!T225/'Exp with units conversion'!$H225)*'Exp with units conversion'!$G225,'Exp Database'!T225*'Exp with units conversion'!$G225))</f>
        <v>0</v>
      </c>
      <c r="V225" s="288">
        <f>IF(OR('Exp Database'!U225=Lists!$G$2,'Exp Database'!U225=Lists!$G$3,'Exp Database'!U225=0),0,IF($F225=Lists!$G$2,('Exp Database'!U225/'Exp with units conversion'!$H225)*'Exp with units conversion'!$G225,'Exp Database'!U225*'Exp with units conversion'!$G225))</f>
        <v>0</v>
      </c>
      <c r="W225" s="288">
        <f>IF(OR('Exp Database'!V225=Lists!$G$2,'Exp Database'!V225=Lists!$G$3,'Exp Database'!V225=0),0,IF($F225=Lists!$G$2,('Exp Database'!V225/'Exp with units conversion'!$H225)*'Exp with units conversion'!$G225,'Exp Database'!V225*'Exp with units conversion'!$G225))</f>
        <v>0</v>
      </c>
      <c r="X225" s="288">
        <f>IF(OR('Exp Database'!W225=Lists!$G$2,'Exp Database'!W225=Lists!$G$3,'Exp Database'!W225=0),0,IF($F225=Lists!$G$2,('Exp Database'!W225/'Exp with units conversion'!$H225)*'Exp with units conversion'!$G225,'Exp Database'!W225*'Exp with units conversion'!$G225))</f>
        <v>0</v>
      </c>
      <c r="Y225" s="288">
        <f>IF(OR('Exp Database'!X225=Lists!$G$2,'Exp Database'!X225=Lists!$G$3,'Exp Database'!X225=0),0,IF($F225=Lists!$G$2,('Exp Database'!X225/'Exp with units conversion'!$H225)*'Exp with units conversion'!$G225,'Exp Database'!X225*'Exp with units conversion'!$G225))</f>
        <v>0</v>
      </c>
      <c r="Z225" s="288">
        <f>IF(OR('Exp Database'!Y225=Lists!$G$2,'Exp Database'!Y225=Lists!$G$3,'Exp Database'!Y225=0),0,IF($F225=Lists!$G$2,('Exp Database'!Y225/'Exp with units conversion'!$H225)*'Exp with units conversion'!$G225,'Exp Database'!Y225*'Exp with units conversion'!$G225))</f>
        <v>0</v>
      </c>
      <c r="AA225" s="288">
        <f>IF(OR('Exp Database'!Z225=Lists!$G$2,'Exp Database'!Z225=Lists!$G$3,'Exp Database'!Z225=0),0,IF($F225=Lists!$G$2,('Exp Database'!Z225/'Exp with units conversion'!$H225)*'Exp with units conversion'!$G225,'Exp Database'!Z225*'Exp with units conversion'!$G225))</f>
        <v>0</v>
      </c>
      <c r="AB225" s="288">
        <f>IF(OR('Exp Database'!AA225=Lists!$G$2,'Exp Database'!AA225=Lists!$G$3,'Exp Database'!AA225=0),0,IF($F225=Lists!$G$2,('Exp Database'!AA225/'Exp with units conversion'!$H225)*'Exp with units conversion'!$G225,'Exp Database'!AA225*'Exp with units conversion'!$G225))</f>
        <v>0</v>
      </c>
      <c r="AC225" s="288">
        <f>IF(OR('Exp Database'!AB225=Lists!$G$2,'Exp Database'!AB225=Lists!$G$3,'Exp Database'!AB225=0),0,IF($F225=Lists!$G$2,('Exp Database'!AB225/'Exp with units conversion'!$H225)*'Exp with units conversion'!$G225,'Exp Database'!AB225*'Exp with units conversion'!$G225))</f>
        <v>0</v>
      </c>
      <c r="AD225" s="288">
        <f>IF(OR('Exp Database'!AC225=Lists!$G$2,'Exp Database'!AC225=Lists!$G$3,'Exp Database'!AC225=0),0,IF($F225=Lists!$G$2,('Exp Database'!AC225/'Exp with units conversion'!$H225)*'Exp with units conversion'!$G225,'Exp Database'!AC225*'Exp with units conversion'!$G225))</f>
        <v>0</v>
      </c>
      <c r="AE225" s="288">
        <f>IF(OR('Exp Database'!AD225=Lists!$G$2,'Exp Database'!AD225=Lists!$G$3,'Exp Database'!AD225=0),0,IF($F225=Lists!$G$2,('Exp Database'!AD225/'Exp with units conversion'!$H225)*'Exp with units conversion'!$G225,'Exp Database'!AD225*'Exp with units conversion'!$G225))</f>
        <v>0</v>
      </c>
      <c r="AG225">
        <f t="shared" si="16"/>
        <v>1</v>
      </c>
      <c r="AH225" s="288">
        <f t="shared" si="17"/>
        <v>1</v>
      </c>
      <c r="AI225" s="288">
        <f t="shared" si="18"/>
        <v>1</v>
      </c>
      <c r="AJ225" s="288">
        <f t="shared" si="19"/>
        <v>1</v>
      </c>
    </row>
    <row r="226" spans="2:36" ht="30.75" thickBot="1">
      <c r="B226" t="str">
        <f t="shared" si="15"/>
        <v>Georgia2015</v>
      </c>
      <c r="C226" s="229" t="str">
        <f>'Exp Database'!C226</f>
        <v>Georgia</v>
      </c>
      <c r="D226" s="229">
        <f>'Exp Database'!D226</f>
        <v>2015</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02" t="str">
        <f>'Exp Database'!K226</f>
        <v>Procurement and logistics</v>
      </c>
      <c r="M226" s="288">
        <f>'Exp Database'!L226</f>
        <v>8.3000000000000007</v>
      </c>
      <c r="N226" s="288">
        <f>IF(OR('Exp Database'!M226=Lists!$G$2,'Exp Database'!M226=Lists!$G$3,'Exp Database'!M226=0),0,IF($F226=Lists!$G$2,('Exp Database'!M226/'Exp with units conversion'!$H226)*'Exp with units conversion'!$G226,'Exp Database'!M226*'Exp with units conversion'!$G226))</f>
        <v>0</v>
      </c>
      <c r="O226" s="288">
        <f>IF(OR('Exp Database'!N226=Lists!$G$2,'Exp Database'!N226=Lists!$G$3,'Exp Database'!N226=0),0,IF($F226=Lists!$G$2,('Exp Database'!N226/'Exp with units conversion'!$H226)*'Exp with units conversion'!$G226,'Exp Database'!N226*'Exp with units conversion'!$G226))</f>
        <v>0</v>
      </c>
      <c r="P226" s="288">
        <f>IF(OR('Exp Database'!O226=Lists!$G$2,'Exp Database'!O226=Lists!$G$3,'Exp Database'!O226=0),0,IF($F226=Lists!$G$2,('Exp Database'!O226/'Exp with units conversion'!$H226)*'Exp with units conversion'!$G226,'Exp Database'!O226*'Exp with units conversion'!$G226))</f>
        <v>0</v>
      </c>
      <c r="Q226" s="288">
        <f>IF(OR('Exp Database'!P226=Lists!$G$2,'Exp Database'!P226=Lists!$G$3,'Exp Database'!P226=0),0,IF($F226=Lists!$G$2,('Exp Database'!P226/'Exp with units conversion'!$H226)*'Exp with units conversion'!$G226,'Exp Database'!P226*'Exp with units conversion'!$G226))</f>
        <v>0</v>
      </c>
      <c r="R226" s="288">
        <f>IF(OR('Exp Database'!Q226=Lists!$G$2,'Exp Database'!Q226=Lists!$G$3,'Exp Database'!Q226=0),0,IF($F226=Lists!$G$2,('Exp Database'!Q226/'Exp with units conversion'!$H226)*'Exp with units conversion'!$G226,'Exp Database'!Q226*'Exp with units conversion'!$G226))</f>
        <v>0</v>
      </c>
      <c r="S226" s="288">
        <f>IF(OR('Exp Database'!R226=Lists!$G$2,'Exp Database'!R226=Lists!$G$3,'Exp Database'!R226=0),0,IF($F226=Lists!$G$2,('Exp Database'!R226/'Exp with units conversion'!$H226)*'Exp with units conversion'!$G226,'Exp Database'!R226*'Exp with units conversion'!$G226))</f>
        <v>0</v>
      </c>
      <c r="T226" s="288">
        <f>IF(OR('Exp Database'!S226=Lists!$G$2,'Exp Database'!S226=Lists!$G$3,'Exp Database'!S226=0),0,IF($F226=Lists!$G$2,('Exp Database'!S226/'Exp with units conversion'!$H226)*'Exp with units conversion'!$G226,'Exp Database'!S226*'Exp with units conversion'!$G226))</f>
        <v>0</v>
      </c>
      <c r="U226" s="288">
        <f>IF(OR('Exp Database'!T226=Lists!$G$2,'Exp Database'!T226=Lists!$G$3,'Exp Database'!T226=0),0,IF($F226=Lists!$G$2,('Exp Database'!T226/'Exp with units conversion'!$H226)*'Exp with units conversion'!$G226,'Exp Database'!T226*'Exp with units conversion'!$G226))</f>
        <v>0</v>
      </c>
      <c r="V226" s="288">
        <f>IF(OR('Exp Database'!U226=Lists!$G$2,'Exp Database'!U226=Lists!$G$3,'Exp Database'!U226=0),0,IF($F226=Lists!$G$2,('Exp Database'!U226/'Exp with units conversion'!$H226)*'Exp with units conversion'!$G226,'Exp Database'!U226*'Exp with units conversion'!$G226))</f>
        <v>0</v>
      </c>
      <c r="W226" s="288">
        <f>IF(OR('Exp Database'!V226=Lists!$G$2,'Exp Database'!V226=Lists!$G$3,'Exp Database'!V226=0),0,IF($F226=Lists!$G$2,('Exp Database'!V226/'Exp with units conversion'!$H226)*'Exp with units conversion'!$G226,'Exp Database'!V226*'Exp with units conversion'!$G226))</f>
        <v>0</v>
      </c>
      <c r="X226" s="288">
        <f>IF(OR('Exp Database'!W226=Lists!$G$2,'Exp Database'!W226=Lists!$G$3,'Exp Database'!W226=0),0,IF($F226=Lists!$G$2,('Exp Database'!W226/'Exp with units conversion'!$H226)*'Exp with units conversion'!$G226,'Exp Database'!W226*'Exp with units conversion'!$G226))</f>
        <v>0</v>
      </c>
      <c r="Y226" s="288">
        <f>IF(OR('Exp Database'!X226=Lists!$G$2,'Exp Database'!X226=Lists!$G$3,'Exp Database'!X226=0),0,IF($F226=Lists!$G$2,('Exp Database'!X226/'Exp with units conversion'!$H226)*'Exp with units conversion'!$G226,'Exp Database'!X226*'Exp with units conversion'!$G226))</f>
        <v>0</v>
      </c>
      <c r="Z226" s="288">
        <f>IF(OR('Exp Database'!Y226=Lists!$G$2,'Exp Database'!Y226=Lists!$G$3,'Exp Database'!Y226=0),0,IF($F226=Lists!$G$2,('Exp Database'!Y226/'Exp with units conversion'!$H226)*'Exp with units conversion'!$G226,'Exp Database'!Y226*'Exp with units conversion'!$G226))</f>
        <v>0</v>
      </c>
      <c r="AA226" s="288">
        <f>IF(OR('Exp Database'!Z226=Lists!$G$2,'Exp Database'!Z226=Lists!$G$3,'Exp Database'!Z226=0),0,IF($F226=Lists!$G$2,('Exp Database'!Z226/'Exp with units conversion'!$H226)*'Exp with units conversion'!$G226,'Exp Database'!Z226*'Exp with units conversion'!$G226))</f>
        <v>0</v>
      </c>
      <c r="AB226" s="288">
        <f>IF(OR('Exp Database'!AA226=Lists!$G$2,'Exp Database'!AA226=Lists!$G$3,'Exp Database'!AA226=0),0,IF($F226=Lists!$G$2,('Exp Database'!AA226/'Exp with units conversion'!$H226)*'Exp with units conversion'!$G226,'Exp Database'!AA226*'Exp with units conversion'!$G226))</f>
        <v>0</v>
      </c>
      <c r="AC226" s="288">
        <f>IF(OR('Exp Database'!AB226=Lists!$G$2,'Exp Database'!AB226=Lists!$G$3,'Exp Database'!AB226=0),0,IF($F226=Lists!$G$2,('Exp Database'!AB226/'Exp with units conversion'!$H226)*'Exp with units conversion'!$G226,'Exp Database'!AB226*'Exp with units conversion'!$G226))</f>
        <v>0</v>
      </c>
      <c r="AD226" s="288">
        <f>IF(OR('Exp Database'!AC226=Lists!$G$2,'Exp Database'!AC226=Lists!$G$3,'Exp Database'!AC226=0),0,IF($F226=Lists!$G$2,('Exp Database'!AC226/'Exp with units conversion'!$H226)*'Exp with units conversion'!$G226,'Exp Database'!AC226*'Exp with units conversion'!$G226))</f>
        <v>0</v>
      </c>
      <c r="AE226" s="288">
        <f>IF(OR('Exp Database'!AD226=Lists!$G$2,'Exp Database'!AD226=Lists!$G$3,'Exp Database'!AD226=0),0,IF($F226=Lists!$G$2,('Exp Database'!AD226/'Exp with units conversion'!$H226)*'Exp with units conversion'!$G226,'Exp Database'!AD226*'Exp with units conversion'!$G226))</f>
        <v>0</v>
      </c>
      <c r="AG226">
        <f t="shared" si="16"/>
        <v>1</v>
      </c>
      <c r="AH226" s="288">
        <f t="shared" si="17"/>
        <v>1</v>
      </c>
      <c r="AI226" s="288">
        <f t="shared" si="18"/>
        <v>1</v>
      </c>
      <c r="AJ226" s="288">
        <f t="shared" si="19"/>
        <v>1</v>
      </c>
    </row>
    <row r="227" spans="2:36" ht="30.75" thickBot="1">
      <c r="B227" t="str">
        <f t="shared" si="15"/>
        <v>Georgia2015</v>
      </c>
      <c r="C227" s="229" t="str">
        <f>'Exp Database'!C227</f>
        <v>Georgia</v>
      </c>
      <c r="D227" s="229">
        <f>'Exp Database'!D227</f>
        <v>2015</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02" t="str">
        <f>'Exp Database'!K227</f>
        <v>Health systems strengthening</v>
      </c>
      <c r="M227" s="288">
        <f>'Exp Database'!L227</f>
        <v>8.4</v>
      </c>
      <c r="N227" s="288">
        <f>IF(OR('Exp Database'!M227=Lists!$G$2,'Exp Database'!M227=Lists!$G$3,'Exp Database'!M227=0),0,IF($F227=Lists!$G$2,('Exp Database'!M227/'Exp with units conversion'!$H227)*'Exp with units conversion'!$G227,'Exp Database'!M227*'Exp with units conversion'!$G227))</f>
        <v>0</v>
      </c>
      <c r="O227" s="288">
        <f>IF(OR('Exp Database'!N227=Lists!$G$2,'Exp Database'!N227=Lists!$G$3,'Exp Database'!N227=0),0,IF($F227=Lists!$G$2,('Exp Database'!N227/'Exp with units conversion'!$H227)*'Exp with units conversion'!$G227,'Exp Database'!N227*'Exp with units conversion'!$G227))</f>
        <v>0</v>
      </c>
      <c r="P227" s="288">
        <f>IF(OR('Exp Database'!O227=Lists!$G$2,'Exp Database'!O227=Lists!$G$3,'Exp Database'!O227=0),0,IF($F227=Lists!$G$2,('Exp Database'!O227/'Exp with units conversion'!$H227)*'Exp with units conversion'!$G227,'Exp Database'!O227*'Exp with units conversion'!$G227))</f>
        <v>0</v>
      </c>
      <c r="Q227" s="288">
        <f>IF(OR('Exp Database'!P227=Lists!$G$2,'Exp Database'!P227=Lists!$G$3,'Exp Database'!P227=0),0,IF($F227=Lists!$G$2,('Exp Database'!P227/'Exp with units conversion'!$H227)*'Exp with units conversion'!$G227,'Exp Database'!P227*'Exp with units conversion'!$G227))</f>
        <v>0</v>
      </c>
      <c r="R227" s="288">
        <f>IF(OR('Exp Database'!Q227=Lists!$G$2,'Exp Database'!Q227=Lists!$G$3,'Exp Database'!Q227=0),0,IF($F227=Lists!$G$2,('Exp Database'!Q227/'Exp with units conversion'!$H227)*'Exp with units conversion'!$G227,'Exp Database'!Q227*'Exp with units conversion'!$G227))</f>
        <v>0</v>
      </c>
      <c r="S227" s="288">
        <f>IF(OR('Exp Database'!R227=Lists!$G$2,'Exp Database'!R227=Lists!$G$3,'Exp Database'!R227=0),0,IF($F227=Lists!$G$2,('Exp Database'!R227/'Exp with units conversion'!$H227)*'Exp with units conversion'!$G227,'Exp Database'!R227*'Exp with units conversion'!$G227))</f>
        <v>0</v>
      </c>
      <c r="T227" s="288">
        <f>IF(OR('Exp Database'!S227=Lists!$G$2,'Exp Database'!S227=Lists!$G$3,'Exp Database'!S227=0),0,IF($F227=Lists!$G$2,('Exp Database'!S227/'Exp with units conversion'!$H227)*'Exp with units conversion'!$G227,'Exp Database'!S227*'Exp with units conversion'!$G227))</f>
        <v>0</v>
      </c>
      <c r="U227" s="288">
        <f>IF(OR('Exp Database'!T227=Lists!$G$2,'Exp Database'!T227=Lists!$G$3,'Exp Database'!T227=0),0,IF($F227=Lists!$G$2,('Exp Database'!T227/'Exp with units conversion'!$H227)*'Exp with units conversion'!$G227,'Exp Database'!T227*'Exp with units conversion'!$G227))</f>
        <v>0</v>
      </c>
      <c r="V227" s="288">
        <f>IF(OR('Exp Database'!U227=Lists!$G$2,'Exp Database'!U227=Lists!$G$3,'Exp Database'!U227=0),0,IF($F227=Lists!$G$2,('Exp Database'!U227/'Exp with units conversion'!$H227)*'Exp with units conversion'!$G227,'Exp Database'!U227*'Exp with units conversion'!$G227))</f>
        <v>0</v>
      </c>
      <c r="W227" s="288">
        <f>IF(OR('Exp Database'!V227=Lists!$G$2,'Exp Database'!V227=Lists!$G$3,'Exp Database'!V227=0),0,IF($F227=Lists!$G$2,('Exp Database'!V227/'Exp with units conversion'!$H227)*'Exp with units conversion'!$G227,'Exp Database'!V227*'Exp with units conversion'!$G227))</f>
        <v>0</v>
      </c>
      <c r="X227" s="288">
        <f>IF(OR('Exp Database'!W227=Lists!$G$2,'Exp Database'!W227=Lists!$G$3,'Exp Database'!W227=0),0,IF($F227=Lists!$G$2,('Exp Database'!W227/'Exp with units conversion'!$H227)*'Exp with units conversion'!$G227,'Exp Database'!W227*'Exp with units conversion'!$G227))</f>
        <v>0</v>
      </c>
      <c r="Y227" s="288">
        <f>IF(OR('Exp Database'!X227=Lists!$G$2,'Exp Database'!X227=Lists!$G$3,'Exp Database'!X227=0),0,IF($F227=Lists!$G$2,('Exp Database'!X227/'Exp with units conversion'!$H227)*'Exp with units conversion'!$G227,'Exp Database'!X227*'Exp with units conversion'!$G227))</f>
        <v>0</v>
      </c>
      <c r="Z227" s="288">
        <f>IF(OR('Exp Database'!Y227=Lists!$G$2,'Exp Database'!Y227=Lists!$G$3,'Exp Database'!Y227=0),0,IF($F227=Lists!$G$2,('Exp Database'!Y227/'Exp with units conversion'!$H227)*'Exp with units conversion'!$G227,'Exp Database'!Y227*'Exp with units conversion'!$G227))</f>
        <v>0</v>
      </c>
      <c r="AA227" s="288">
        <f>IF(OR('Exp Database'!Z227=Lists!$G$2,'Exp Database'!Z227=Lists!$G$3,'Exp Database'!Z227=0),0,IF($F227=Lists!$G$2,('Exp Database'!Z227/'Exp with units conversion'!$H227)*'Exp with units conversion'!$G227,'Exp Database'!Z227*'Exp with units conversion'!$G227))</f>
        <v>0</v>
      </c>
      <c r="AB227" s="288">
        <f>IF(OR('Exp Database'!AA227=Lists!$G$2,'Exp Database'!AA227=Lists!$G$3,'Exp Database'!AA227=0),0,IF($F227=Lists!$G$2,('Exp Database'!AA227/'Exp with units conversion'!$H227)*'Exp with units conversion'!$G227,'Exp Database'!AA227*'Exp with units conversion'!$G227))</f>
        <v>0</v>
      </c>
      <c r="AC227" s="288">
        <f>IF(OR('Exp Database'!AB227=Lists!$G$2,'Exp Database'!AB227=Lists!$G$3,'Exp Database'!AB227=0),0,IF($F227=Lists!$G$2,('Exp Database'!AB227/'Exp with units conversion'!$H227)*'Exp with units conversion'!$G227,'Exp Database'!AB227*'Exp with units conversion'!$G227))</f>
        <v>0</v>
      </c>
      <c r="AD227" s="288">
        <f>IF(OR('Exp Database'!AC227=Lists!$G$2,'Exp Database'!AC227=Lists!$G$3,'Exp Database'!AC227=0),0,IF($F227=Lists!$G$2,('Exp Database'!AC227/'Exp with units conversion'!$H227)*'Exp with units conversion'!$G227,'Exp Database'!AC227*'Exp with units conversion'!$G227))</f>
        <v>0</v>
      </c>
      <c r="AE227" s="288">
        <f>IF(OR('Exp Database'!AD227=Lists!$G$2,'Exp Database'!AD227=Lists!$G$3,'Exp Database'!AD227=0),0,IF($F227=Lists!$G$2,('Exp Database'!AD227/'Exp with units conversion'!$H227)*'Exp with units conversion'!$G227,'Exp Database'!AD227*'Exp with units conversion'!$G227))</f>
        <v>0</v>
      </c>
      <c r="AG227">
        <f t="shared" si="16"/>
        <v>1</v>
      </c>
      <c r="AH227" s="288">
        <f t="shared" si="17"/>
        <v>1</v>
      </c>
      <c r="AI227" s="288">
        <f t="shared" si="18"/>
        <v>1</v>
      </c>
      <c r="AJ227" s="288">
        <f t="shared" si="19"/>
        <v>1</v>
      </c>
    </row>
    <row r="228" spans="2:36" ht="15.75" thickBot="1">
      <c r="B228" t="str">
        <f t="shared" si="15"/>
        <v>Georgia2015</v>
      </c>
      <c r="C228" s="229" t="str">
        <f>'Exp Database'!C228</f>
        <v>Georgia</v>
      </c>
      <c r="D228" s="229">
        <f>'Exp Database'!D228</f>
        <v>2015</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02" t="str">
        <f>'Exp Database'!K228</f>
        <v>Education</v>
      </c>
      <c r="M228" s="288">
        <f>'Exp Database'!L228</f>
        <v>8.5</v>
      </c>
      <c r="N228" s="288">
        <f>IF(OR('Exp Database'!M228=Lists!$G$2,'Exp Database'!M228=Lists!$G$3,'Exp Database'!M228=0),0,IF($F228=Lists!$G$2,('Exp Database'!M228/'Exp with units conversion'!$H228)*'Exp with units conversion'!$G228,'Exp Database'!M228*'Exp with units conversion'!$G228))</f>
        <v>0</v>
      </c>
      <c r="O228" s="288">
        <f>IF(OR('Exp Database'!N228=Lists!$G$2,'Exp Database'!N228=Lists!$G$3,'Exp Database'!N228=0),0,IF($F228=Lists!$G$2,('Exp Database'!N228/'Exp with units conversion'!$H228)*'Exp with units conversion'!$G228,'Exp Database'!N228*'Exp with units conversion'!$G228))</f>
        <v>0</v>
      </c>
      <c r="P228" s="288">
        <f>IF(OR('Exp Database'!O228=Lists!$G$2,'Exp Database'!O228=Lists!$G$3,'Exp Database'!O228=0),0,IF($F228=Lists!$G$2,('Exp Database'!O228/'Exp with units conversion'!$H228)*'Exp with units conversion'!$G228,'Exp Database'!O228*'Exp with units conversion'!$G228))</f>
        <v>0</v>
      </c>
      <c r="Q228" s="288">
        <f>IF(OR('Exp Database'!P228=Lists!$G$2,'Exp Database'!P228=Lists!$G$3,'Exp Database'!P228=0),0,IF($F228=Lists!$G$2,('Exp Database'!P228/'Exp with units conversion'!$H228)*'Exp with units conversion'!$G228,'Exp Database'!P228*'Exp with units conversion'!$G228))</f>
        <v>0</v>
      </c>
      <c r="R228" s="288">
        <f>IF(OR('Exp Database'!Q228=Lists!$G$2,'Exp Database'!Q228=Lists!$G$3,'Exp Database'!Q228=0),0,IF($F228=Lists!$G$2,('Exp Database'!Q228/'Exp with units conversion'!$H228)*'Exp with units conversion'!$G228,'Exp Database'!Q228*'Exp with units conversion'!$G228))</f>
        <v>0</v>
      </c>
      <c r="S228" s="288">
        <f>IF(OR('Exp Database'!R228=Lists!$G$2,'Exp Database'!R228=Lists!$G$3,'Exp Database'!R228=0),0,IF($F228=Lists!$G$2,('Exp Database'!R228/'Exp with units conversion'!$H228)*'Exp with units conversion'!$G228,'Exp Database'!R228*'Exp with units conversion'!$G228))</f>
        <v>0</v>
      </c>
      <c r="T228" s="288">
        <f>IF(OR('Exp Database'!S228=Lists!$G$2,'Exp Database'!S228=Lists!$G$3,'Exp Database'!S228=0),0,IF($F228=Lists!$G$2,('Exp Database'!S228/'Exp with units conversion'!$H228)*'Exp with units conversion'!$G228,'Exp Database'!S228*'Exp with units conversion'!$G228))</f>
        <v>0</v>
      </c>
      <c r="U228" s="288">
        <f>IF(OR('Exp Database'!T228=Lists!$G$2,'Exp Database'!T228=Lists!$G$3,'Exp Database'!T228=0),0,IF($F228=Lists!$G$2,('Exp Database'!T228/'Exp with units conversion'!$H228)*'Exp with units conversion'!$G228,'Exp Database'!T228*'Exp with units conversion'!$G228))</f>
        <v>0</v>
      </c>
      <c r="V228" s="288">
        <f>IF(OR('Exp Database'!U228=Lists!$G$2,'Exp Database'!U228=Lists!$G$3,'Exp Database'!U228=0),0,IF($F228=Lists!$G$2,('Exp Database'!U228/'Exp with units conversion'!$H228)*'Exp with units conversion'!$G228,'Exp Database'!U228*'Exp with units conversion'!$G228))</f>
        <v>0</v>
      </c>
      <c r="W228" s="288">
        <f>IF(OR('Exp Database'!V228=Lists!$G$2,'Exp Database'!V228=Lists!$G$3,'Exp Database'!V228=0),0,IF($F228=Lists!$G$2,('Exp Database'!V228/'Exp with units conversion'!$H228)*'Exp with units conversion'!$G228,'Exp Database'!V228*'Exp with units conversion'!$G228))</f>
        <v>0</v>
      </c>
      <c r="X228" s="288">
        <f>IF(OR('Exp Database'!W228=Lists!$G$2,'Exp Database'!W228=Lists!$G$3,'Exp Database'!W228=0),0,IF($F228=Lists!$G$2,('Exp Database'!W228/'Exp with units conversion'!$H228)*'Exp with units conversion'!$G228,'Exp Database'!W228*'Exp with units conversion'!$G228))</f>
        <v>0</v>
      </c>
      <c r="Y228" s="288">
        <f>IF(OR('Exp Database'!X228=Lists!$G$2,'Exp Database'!X228=Lists!$G$3,'Exp Database'!X228=0),0,IF($F228=Lists!$G$2,('Exp Database'!X228/'Exp with units conversion'!$H228)*'Exp with units conversion'!$G228,'Exp Database'!X228*'Exp with units conversion'!$G228))</f>
        <v>0</v>
      </c>
      <c r="Z228" s="288">
        <f>IF(OR('Exp Database'!Y228=Lists!$G$2,'Exp Database'!Y228=Lists!$G$3,'Exp Database'!Y228=0),0,IF($F228=Lists!$G$2,('Exp Database'!Y228/'Exp with units conversion'!$H228)*'Exp with units conversion'!$G228,'Exp Database'!Y228*'Exp with units conversion'!$G228))</f>
        <v>0</v>
      </c>
      <c r="AA228" s="288">
        <f>IF(OR('Exp Database'!Z228=Lists!$G$2,'Exp Database'!Z228=Lists!$G$3,'Exp Database'!Z228=0),0,IF($F228=Lists!$G$2,('Exp Database'!Z228/'Exp with units conversion'!$H228)*'Exp with units conversion'!$G228,'Exp Database'!Z228*'Exp with units conversion'!$G228))</f>
        <v>0</v>
      </c>
      <c r="AB228" s="288">
        <f>IF(OR('Exp Database'!AA228=Lists!$G$2,'Exp Database'!AA228=Lists!$G$3,'Exp Database'!AA228=0),0,IF($F228=Lists!$G$2,('Exp Database'!AA228/'Exp with units conversion'!$H228)*'Exp with units conversion'!$G228,'Exp Database'!AA228*'Exp with units conversion'!$G228))</f>
        <v>0</v>
      </c>
      <c r="AC228" s="288">
        <f>IF(OR('Exp Database'!AB228=Lists!$G$2,'Exp Database'!AB228=Lists!$G$3,'Exp Database'!AB228=0),0,IF($F228=Lists!$G$2,('Exp Database'!AB228/'Exp with units conversion'!$H228)*'Exp with units conversion'!$G228,'Exp Database'!AB228*'Exp with units conversion'!$G228))</f>
        <v>0</v>
      </c>
      <c r="AD228" s="288">
        <f>IF(OR('Exp Database'!AC228=Lists!$G$2,'Exp Database'!AC228=Lists!$G$3,'Exp Database'!AC228=0),0,IF($F228=Lists!$G$2,('Exp Database'!AC228/'Exp with units conversion'!$H228)*'Exp with units conversion'!$G228,'Exp Database'!AC228*'Exp with units conversion'!$G228))</f>
        <v>0</v>
      </c>
      <c r="AE228" s="288">
        <f>IF(OR('Exp Database'!AD228=Lists!$G$2,'Exp Database'!AD228=Lists!$G$3,'Exp Database'!AD228=0),0,IF($F228=Lists!$G$2,('Exp Database'!AD228/'Exp with units conversion'!$H228)*'Exp with units conversion'!$G228,'Exp Database'!AD228*'Exp with units conversion'!$G228))</f>
        <v>0</v>
      </c>
      <c r="AG228">
        <f t="shared" si="16"/>
        <v>1</v>
      </c>
      <c r="AH228" s="288">
        <f t="shared" si="17"/>
        <v>1</v>
      </c>
      <c r="AI228" s="288">
        <f t="shared" si="18"/>
        <v>1</v>
      </c>
      <c r="AJ228" s="288">
        <f t="shared" si="19"/>
        <v>1</v>
      </c>
    </row>
    <row r="229" spans="2:36" ht="30.75" thickBot="1">
      <c r="B229" t="str">
        <f t="shared" si="15"/>
        <v>Georgia2015</v>
      </c>
      <c r="C229" s="229" t="str">
        <f>'Exp Database'!C229</f>
        <v>Georgia</v>
      </c>
      <c r="D229" s="229">
        <f>'Exp Database'!D229</f>
        <v>2015</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02" t="str">
        <f>'Exp Database'!K229</f>
        <v>HIV and AIDS related research</v>
      </c>
      <c r="M229" s="288">
        <f>'Exp Database'!L229</f>
        <v>8.6</v>
      </c>
      <c r="N229" s="288">
        <f>IF(OR('Exp Database'!M229=Lists!$G$2,'Exp Database'!M229=Lists!$G$3,'Exp Database'!M229=0),0,IF($F229=Lists!$G$2,('Exp Database'!M229/'Exp with units conversion'!$H229)*'Exp with units conversion'!$G229,'Exp Database'!M229*'Exp with units conversion'!$G229))</f>
        <v>0</v>
      </c>
      <c r="O229" s="288">
        <f>IF(OR('Exp Database'!N229=Lists!$G$2,'Exp Database'!N229=Lists!$G$3,'Exp Database'!N229=0),0,IF($F229=Lists!$G$2,('Exp Database'!N229/'Exp with units conversion'!$H229)*'Exp with units conversion'!$G229,'Exp Database'!N229*'Exp with units conversion'!$G229))</f>
        <v>0</v>
      </c>
      <c r="P229" s="288">
        <f>IF(OR('Exp Database'!O229=Lists!$G$2,'Exp Database'!O229=Lists!$G$3,'Exp Database'!O229=0),0,IF($F229=Lists!$G$2,('Exp Database'!O229/'Exp with units conversion'!$H229)*'Exp with units conversion'!$G229,'Exp Database'!O229*'Exp with units conversion'!$G229))</f>
        <v>0</v>
      </c>
      <c r="Q229" s="288">
        <f>IF(OR('Exp Database'!P229=Lists!$G$2,'Exp Database'!P229=Lists!$G$3,'Exp Database'!P229=0),0,IF($F229=Lists!$G$2,('Exp Database'!P229/'Exp with units conversion'!$H229)*'Exp with units conversion'!$G229,'Exp Database'!P229*'Exp with units conversion'!$G229))</f>
        <v>0</v>
      </c>
      <c r="R229" s="288">
        <f>IF(OR('Exp Database'!Q229=Lists!$G$2,'Exp Database'!Q229=Lists!$G$3,'Exp Database'!Q229=0),0,IF($F229=Lists!$G$2,('Exp Database'!Q229/'Exp with units conversion'!$H229)*'Exp with units conversion'!$G229,'Exp Database'!Q229*'Exp with units conversion'!$G229))</f>
        <v>0</v>
      </c>
      <c r="S229" s="288">
        <f>IF(OR('Exp Database'!R229=Lists!$G$2,'Exp Database'!R229=Lists!$G$3,'Exp Database'!R229=0),0,IF($F229=Lists!$G$2,('Exp Database'!R229/'Exp with units conversion'!$H229)*'Exp with units conversion'!$G229,'Exp Database'!R229*'Exp with units conversion'!$G229))</f>
        <v>0</v>
      </c>
      <c r="T229" s="288">
        <f>IF(OR('Exp Database'!S229=Lists!$G$2,'Exp Database'!S229=Lists!$G$3,'Exp Database'!S229=0),0,IF($F229=Lists!$G$2,('Exp Database'!S229/'Exp with units conversion'!$H229)*'Exp with units conversion'!$G229,'Exp Database'!S229*'Exp with units conversion'!$G229))</f>
        <v>0</v>
      </c>
      <c r="U229" s="288">
        <f>IF(OR('Exp Database'!T229=Lists!$G$2,'Exp Database'!T229=Lists!$G$3,'Exp Database'!T229=0),0,IF($F229=Lists!$G$2,('Exp Database'!T229/'Exp with units conversion'!$H229)*'Exp with units conversion'!$G229,'Exp Database'!T229*'Exp with units conversion'!$G229))</f>
        <v>0</v>
      </c>
      <c r="V229" s="288">
        <f>IF(OR('Exp Database'!U229=Lists!$G$2,'Exp Database'!U229=Lists!$G$3,'Exp Database'!U229=0),0,IF($F229=Lists!$G$2,('Exp Database'!U229/'Exp with units conversion'!$H229)*'Exp with units conversion'!$G229,'Exp Database'!U229*'Exp with units conversion'!$G229))</f>
        <v>0</v>
      </c>
      <c r="W229" s="288">
        <f>IF(OR('Exp Database'!V229=Lists!$G$2,'Exp Database'!V229=Lists!$G$3,'Exp Database'!V229=0),0,IF($F229=Lists!$G$2,('Exp Database'!V229/'Exp with units conversion'!$H229)*'Exp with units conversion'!$G229,'Exp Database'!V229*'Exp with units conversion'!$G229))</f>
        <v>0</v>
      </c>
      <c r="X229" s="288">
        <f>IF(OR('Exp Database'!W229=Lists!$G$2,'Exp Database'!W229=Lists!$G$3,'Exp Database'!W229=0),0,IF($F229=Lists!$G$2,('Exp Database'!W229/'Exp with units conversion'!$H229)*'Exp with units conversion'!$G229,'Exp Database'!W229*'Exp with units conversion'!$G229))</f>
        <v>0</v>
      </c>
      <c r="Y229" s="288">
        <f>IF(OR('Exp Database'!X229=Lists!$G$2,'Exp Database'!X229=Lists!$G$3,'Exp Database'!X229=0),0,IF($F229=Lists!$G$2,('Exp Database'!X229/'Exp with units conversion'!$H229)*'Exp with units conversion'!$G229,'Exp Database'!X229*'Exp with units conversion'!$G229))</f>
        <v>0</v>
      </c>
      <c r="Z229" s="288">
        <f>IF(OR('Exp Database'!Y229=Lists!$G$2,'Exp Database'!Y229=Lists!$G$3,'Exp Database'!Y229=0),0,IF($F229=Lists!$G$2,('Exp Database'!Y229/'Exp with units conversion'!$H229)*'Exp with units conversion'!$G229,'Exp Database'!Y229*'Exp with units conversion'!$G229))</f>
        <v>0</v>
      </c>
      <c r="AA229" s="288">
        <f>IF(OR('Exp Database'!Z229=Lists!$G$2,'Exp Database'!Z229=Lists!$G$3,'Exp Database'!Z229=0),0,IF($F229=Lists!$G$2,('Exp Database'!Z229/'Exp with units conversion'!$H229)*'Exp with units conversion'!$G229,'Exp Database'!Z229*'Exp with units conversion'!$G229))</f>
        <v>0</v>
      </c>
      <c r="AB229" s="288">
        <f>IF(OR('Exp Database'!AA229=Lists!$G$2,'Exp Database'!AA229=Lists!$G$3,'Exp Database'!AA229=0),0,IF($F229=Lists!$G$2,('Exp Database'!AA229/'Exp with units conversion'!$H229)*'Exp with units conversion'!$G229,'Exp Database'!AA229*'Exp with units conversion'!$G229))</f>
        <v>0</v>
      </c>
      <c r="AC229" s="288">
        <f>IF(OR('Exp Database'!AB229=Lists!$G$2,'Exp Database'!AB229=Lists!$G$3,'Exp Database'!AB229=0),0,IF($F229=Lists!$G$2,('Exp Database'!AB229/'Exp with units conversion'!$H229)*'Exp with units conversion'!$G229,'Exp Database'!AB229*'Exp with units conversion'!$G229))</f>
        <v>0</v>
      </c>
      <c r="AD229" s="288">
        <f>IF(OR('Exp Database'!AC229=Lists!$G$2,'Exp Database'!AC229=Lists!$G$3,'Exp Database'!AC229=0),0,IF($F229=Lists!$G$2,('Exp Database'!AC229/'Exp with units conversion'!$H229)*'Exp with units conversion'!$G229,'Exp Database'!AC229*'Exp with units conversion'!$G229))</f>
        <v>0</v>
      </c>
      <c r="AE229" s="288">
        <f>IF(OR('Exp Database'!AD229=Lists!$G$2,'Exp Database'!AD229=Lists!$G$3,'Exp Database'!AD229=0),0,IF($F229=Lists!$G$2,('Exp Database'!AD229/'Exp with units conversion'!$H229)*'Exp with units conversion'!$G229,'Exp Database'!AD229*'Exp with units conversion'!$G229))</f>
        <v>0</v>
      </c>
      <c r="AG229">
        <f t="shared" si="16"/>
        <v>1</v>
      </c>
      <c r="AH229" s="288">
        <f t="shared" si="17"/>
        <v>1</v>
      </c>
      <c r="AI229" s="288">
        <f t="shared" si="18"/>
        <v>1</v>
      </c>
      <c r="AJ229" s="288">
        <f t="shared" si="19"/>
        <v>1</v>
      </c>
    </row>
    <row r="230" spans="2:36" ht="15.75" thickBot="1">
      <c r="B230" t="str">
        <f t="shared" si="15"/>
        <v>Georgia2015</v>
      </c>
      <c r="C230" s="229" t="str">
        <f>'Exp Database'!C230</f>
        <v>Georgia</v>
      </c>
      <c r="D230" s="229">
        <f>'Exp Database'!D230</f>
        <v>2015</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02">
        <f>'Exp Database'!K230</f>
        <v>0</v>
      </c>
      <c r="M230" s="288">
        <f>'Exp Database'!L230</f>
        <v>0</v>
      </c>
      <c r="N230" s="288">
        <f>IF(OR('Exp Database'!M230=Lists!$G$2,'Exp Database'!M230=Lists!$G$3,'Exp Database'!M230=0),0,IF($F230=Lists!$G$2,('Exp Database'!M230/'Exp with units conversion'!$H230)*'Exp with units conversion'!$G230,'Exp Database'!M230*'Exp with units conversion'!$G230))</f>
        <v>0</v>
      </c>
      <c r="O230" s="288">
        <f>IF(OR('Exp Database'!N230=Lists!$G$2,'Exp Database'!N230=Lists!$G$3,'Exp Database'!N230=0),0,IF($F230=Lists!$G$2,('Exp Database'!N230/'Exp with units conversion'!$H230)*'Exp with units conversion'!$G230,'Exp Database'!N230*'Exp with units conversion'!$G230))</f>
        <v>0</v>
      </c>
      <c r="P230" s="288">
        <f>IF(OR('Exp Database'!O230=Lists!$G$2,'Exp Database'!O230=Lists!$G$3,'Exp Database'!O230=0),0,IF($F230=Lists!$G$2,('Exp Database'!O230/'Exp with units conversion'!$H230)*'Exp with units conversion'!$G230,'Exp Database'!O230*'Exp with units conversion'!$G230))</f>
        <v>0</v>
      </c>
      <c r="Q230" s="288">
        <f>IF(OR('Exp Database'!P230=Lists!$G$2,'Exp Database'!P230=Lists!$G$3,'Exp Database'!P230=0),0,IF($F230=Lists!$G$2,('Exp Database'!P230/'Exp with units conversion'!$H230)*'Exp with units conversion'!$G230,'Exp Database'!P230*'Exp with units conversion'!$G230))</f>
        <v>0</v>
      </c>
      <c r="R230" s="288">
        <f>IF(OR('Exp Database'!Q230=Lists!$G$2,'Exp Database'!Q230=Lists!$G$3,'Exp Database'!Q230=0),0,IF($F230=Lists!$G$2,('Exp Database'!Q230/'Exp with units conversion'!$H230)*'Exp with units conversion'!$G230,'Exp Database'!Q230*'Exp with units conversion'!$G230))</f>
        <v>0</v>
      </c>
      <c r="S230" s="288">
        <f>IF(OR('Exp Database'!R230=Lists!$G$2,'Exp Database'!R230=Lists!$G$3,'Exp Database'!R230=0),0,IF($F230=Lists!$G$2,('Exp Database'!R230/'Exp with units conversion'!$H230)*'Exp with units conversion'!$G230,'Exp Database'!R230*'Exp with units conversion'!$G230))</f>
        <v>0</v>
      </c>
      <c r="T230" s="288">
        <f>IF(OR('Exp Database'!S230=Lists!$G$2,'Exp Database'!S230=Lists!$G$3,'Exp Database'!S230=0),0,IF($F230=Lists!$G$2,('Exp Database'!S230/'Exp with units conversion'!$H230)*'Exp with units conversion'!$G230,'Exp Database'!S230*'Exp with units conversion'!$G230))</f>
        <v>0</v>
      </c>
      <c r="U230" s="288">
        <f>IF(OR('Exp Database'!T230=Lists!$G$2,'Exp Database'!T230=Lists!$G$3,'Exp Database'!T230=0),0,IF($F230=Lists!$G$2,('Exp Database'!T230/'Exp with units conversion'!$H230)*'Exp with units conversion'!$G230,'Exp Database'!T230*'Exp with units conversion'!$G230))</f>
        <v>0</v>
      </c>
      <c r="V230" s="288">
        <f>IF(OR('Exp Database'!U230=Lists!$G$2,'Exp Database'!U230=Lists!$G$3,'Exp Database'!U230=0),0,IF($F230=Lists!$G$2,('Exp Database'!U230/'Exp with units conversion'!$H230)*'Exp with units conversion'!$G230,'Exp Database'!U230*'Exp with units conversion'!$G230))</f>
        <v>0</v>
      </c>
      <c r="W230" s="288">
        <f>IF(OR('Exp Database'!V230=Lists!$G$2,'Exp Database'!V230=Lists!$G$3,'Exp Database'!V230=0),0,IF($F230=Lists!$G$2,('Exp Database'!V230/'Exp with units conversion'!$H230)*'Exp with units conversion'!$G230,'Exp Database'!V230*'Exp with units conversion'!$G230))</f>
        <v>0</v>
      </c>
      <c r="X230" s="288">
        <f>IF(OR('Exp Database'!W230=Lists!$G$2,'Exp Database'!W230=Lists!$G$3,'Exp Database'!W230=0),0,IF($F230=Lists!$G$2,('Exp Database'!W230/'Exp with units conversion'!$H230)*'Exp with units conversion'!$G230,'Exp Database'!W230*'Exp with units conversion'!$G230))</f>
        <v>0</v>
      </c>
      <c r="Y230" s="288">
        <f>IF(OR('Exp Database'!X230=Lists!$G$2,'Exp Database'!X230=Lists!$G$3,'Exp Database'!X230=0),0,IF($F230=Lists!$G$2,('Exp Database'!X230/'Exp with units conversion'!$H230)*'Exp with units conversion'!$G230,'Exp Database'!X230*'Exp with units conversion'!$G230))</f>
        <v>0</v>
      </c>
      <c r="Z230" s="288">
        <f>IF(OR('Exp Database'!Y230=Lists!$G$2,'Exp Database'!Y230=Lists!$G$3,'Exp Database'!Y230=0),0,IF($F230=Lists!$G$2,('Exp Database'!Y230/'Exp with units conversion'!$H230)*'Exp with units conversion'!$G230,'Exp Database'!Y230*'Exp with units conversion'!$G230))</f>
        <v>0</v>
      </c>
      <c r="AA230" s="288">
        <f>IF(OR('Exp Database'!Z230=Lists!$G$2,'Exp Database'!Z230=Lists!$G$3,'Exp Database'!Z230=0),0,IF($F230=Lists!$G$2,('Exp Database'!Z230/'Exp with units conversion'!$H230)*'Exp with units conversion'!$G230,'Exp Database'!Z230*'Exp with units conversion'!$G230))</f>
        <v>0</v>
      </c>
      <c r="AB230" s="288">
        <f>IF(OR('Exp Database'!AA230=Lists!$G$2,'Exp Database'!AA230=Lists!$G$3,'Exp Database'!AA230=0),0,IF($F230=Lists!$G$2,('Exp Database'!AA230/'Exp with units conversion'!$H230)*'Exp with units conversion'!$G230,'Exp Database'!AA230*'Exp with units conversion'!$G230))</f>
        <v>0</v>
      </c>
      <c r="AC230" s="288">
        <f>IF(OR('Exp Database'!AB230=Lists!$G$2,'Exp Database'!AB230=Lists!$G$3,'Exp Database'!AB230=0),0,IF($F230=Lists!$G$2,('Exp Database'!AB230/'Exp with units conversion'!$H230)*'Exp with units conversion'!$G230,'Exp Database'!AB230*'Exp with units conversion'!$G230))</f>
        <v>0</v>
      </c>
      <c r="AD230" s="288">
        <f>IF(OR('Exp Database'!AC230=Lists!$G$2,'Exp Database'!AC230=Lists!$G$3,'Exp Database'!AC230=0),0,IF($F230=Lists!$G$2,('Exp Database'!AC230/'Exp with units conversion'!$H230)*'Exp with units conversion'!$G230,'Exp Database'!AC230*'Exp with units conversion'!$G230))</f>
        <v>0</v>
      </c>
      <c r="AE230" s="288">
        <f>IF(OR('Exp Database'!AD230=Lists!$G$2,'Exp Database'!AD230=Lists!$G$3,'Exp Database'!AD230=0),0,IF($F230=Lists!$G$2,('Exp Database'!AD230/'Exp with units conversion'!$H230)*'Exp with units conversion'!$G230,'Exp Database'!AD230*'Exp with units conversion'!$G230))</f>
        <v>0</v>
      </c>
      <c r="AG230">
        <f t="shared" si="16"/>
        <v>1</v>
      </c>
      <c r="AH230" s="288">
        <f t="shared" si="17"/>
        <v>1</v>
      </c>
      <c r="AI230" s="288">
        <f t="shared" si="18"/>
        <v>1</v>
      </c>
      <c r="AJ230" s="288">
        <f t="shared" si="19"/>
        <v>1</v>
      </c>
    </row>
    <row r="231" spans="2:36" ht="30.75" thickBot="1">
      <c r="B231" t="str">
        <f t="shared" si="15"/>
        <v>Georgia2015</v>
      </c>
      <c r="C231" s="229" t="str">
        <f>'Exp Database'!C231</f>
        <v>Georgia</v>
      </c>
      <c r="D231" s="229">
        <f>'Exp Database'!D231</f>
        <v>2015</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02" t="str">
        <f>'Exp Database'!K231</f>
        <v>Critical enablers (sub-total)</v>
      </c>
      <c r="M231" s="288">
        <f>'Exp Database'!L231</f>
        <v>9</v>
      </c>
      <c r="N231" s="288">
        <f>IF(OR('Exp Database'!M231=Lists!$G$2,'Exp Database'!M231=Lists!$G$3,'Exp Database'!M231=0),0,IF($F231=Lists!$G$2,('Exp Database'!M231/'Exp with units conversion'!$H231)*'Exp with units conversion'!$G231,'Exp Database'!M231*'Exp with units conversion'!$G231))</f>
        <v>0</v>
      </c>
      <c r="O231" s="288">
        <f>IF(OR('Exp Database'!N231=Lists!$G$2,'Exp Database'!N231=Lists!$G$3,'Exp Database'!N231=0),0,IF($F231=Lists!$G$2,('Exp Database'!N231/'Exp with units conversion'!$H231)*'Exp with units conversion'!$G231,'Exp Database'!N231*'Exp with units conversion'!$G231))</f>
        <v>0</v>
      </c>
      <c r="P231" s="288">
        <f>IF(OR('Exp Database'!O231=Lists!$G$2,'Exp Database'!O231=Lists!$G$3,'Exp Database'!O231=0),0,IF($F231=Lists!$G$2,('Exp Database'!O231/'Exp with units conversion'!$H231)*'Exp with units conversion'!$G231,'Exp Database'!O231*'Exp with units conversion'!$G231))</f>
        <v>0</v>
      </c>
      <c r="Q231" s="288">
        <f>IF(OR('Exp Database'!P231=Lists!$G$2,'Exp Database'!P231=Lists!$G$3,'Exp Database'!P231=0),0,IF($F231=Lists!$G$2,('Exp Database'!P231/'Exp with units conversion'!$H231)*'Exp with units conversion'!$G231,'Exp Database'!P231*'Exp with units conversion'!$G231))</f>
        <v>0</v>
      </c>
      <c r="R231" s="288">
        <f>IF(OR('Exp Database'!Q231=Lists!$G$2,'Exp Database'!Q231=Lists!$G$3,'Exp Database'!Q231=0),0,IF($F231=Lists!$G$2,('Exp Database'!Q231/'Exp with units conversion'!$H231)*'Exp with units conversion'!$G231,'Exp Database'!Q231*'Exp with units conversion'!$G231))</f>
        <v>0</v>
      </c>
      <c r="S231" s="288">
        <f>IF(OR('Exp Database'!R231=Lists!$G$2,'Exp Database'!R231=Lists!$G$3,'Exp Database'!R231=0),0,IF($F231=Lists!$G$2,('Exp Database'!R231/'Exp with units conversion'!$H231)*'Exp with units conversion'!$G231,'Exp Database'!R231*'Exp with units conversion'!$G231))</f>
        <v>0</v>
      </c>
      <c r="T231" s="288">
        <f>IF(OR('Exp Database'!S231=Lists!$G$2,'Exp Database'!S231=Lists!$G$3,'Exp Database'!S231=0),0,IF($F231=Lists!$G$2,('Exp Database'!S231/'Exp with units conversion'!$H231)*'Exp with units conversion'!$G231,'Exp Database'!S231*'Exp with units conversion'!$G231))</f>
        <v>0</v>
      </c>
      <c r="U231" s="288">
        <f>IF(OR('Exp Database'!T231=Lists!$G$2,'Exp Database'!T231=Lists!$G$3,'Exp Database'!T231=0),0,IF($F231=Lists!$G$2,('Exp Database'!T231/'Exp with units conversion'!$H231)*'Exp with units conversion'!$G231,'Exp Database'!T231*'Exp with units conversion'!$G231))</f>
        <v>0</v>
      </c>
      <c r="V231" s="288">
        <f>IF(OR('Exp Database'!U231=Lists!$G$2,'Exp Database'!U231=Lists!$G$3,'Exp Database'!U231=0),0,IF($F231=Lists!$G$2,('Exp Database'!U231/'Exp with units conversion'!$H231)*'Exp with units conversion'!$G231,'Exp Database'!U231*'Exp with units conversion'!$G231))</f>
        <v>0</v>
      </c>
      <c r="W231" s="288">
        <f>IF(OR('Exp Database'!V231=Lists!$G$2,'Exp Database'!V231=Lists!$G$3,'Exp Database'!V231=0),0,IF($F231=Lists!$G$2,('Exp Database'!V231/'Exp with units conversion'!$H231)*'Exp with units conversion'!$G231,'Exp Database'!V231*'Exp with units conversion'!$G231))</f>
        <v>0</v>
      </c>
      <c r="X231" s="288">
        <f>IF(OR('Exp Database'!W231=Lists!$G$2,'Exp Database'!W231=Lists!$G$3,'Exp Database'!W231=0),0,IF($F231=Lists!$G$2,('Exp Database'!W231/'Exp with units conversion'!$H231)*'Exp with units conversion'!$G231,'Exp Database'!W231*'Exp with units conversion'!$G231))</f>
        <v>0</v>
      </c>
      <c r="Y231" s="288">
        <f>IF(OR('Exp Database'!X231=Lists!$G$2,'Exp Database'!X231=Lists!$G$3,'Exp Database'!X231=0),0,IF($F231=Lists!$G$2,('Exp Database'!X231/'Exp with units conversion'!$H231)*'Exp with units conversion'!$G231,'Exp Database'!X231*'Exp with units conversion'!$G231))</f>
        <v>0</v>
      </c>
      <c r="Z231" s="288">
        <f>IF(OR('Exp Database'!Y231=Lists!$G$2,'Exp Database'!Y231=Lists!$G$3,'Exp Database'!Y231=0),0,IF($F231=Lists!$G$2,('Exp Database'!Y231/'Exp with units conversion'!$H231)*'Exp with units conversion'!$G231,'Exp Database'!Y231*'Exp with units conversion'!$G231))</f>
        <v>0</v>
      </c>
      <c r="AA231" s="288">
        <f>IF(OR('Exp Database'!Z231=Lists!$G$2,'Exp Database'!Z231=Lists!$G$3,'Exp Database'!Z231=0),0,IF($F231=Lists!$G$2,('Exp Database'!Z231/'Exp with units conversion'!$H231)*'Exp with units conversion'!$G231,'Exp Database'!Z231*'Exp with units conversion'!$G231))</f>
        <v>0</v>
      </c>
      <c r="AB231" s="288">
        <f>IF(OR('Exp Database'!AA231=Lists!$G$2,'Exp Database'!AA231=Lists!$G$3,'Exp Database'!AA231=0),0,IF($F231=Lists!$G$2,('Exp Database'!AA231/'Exp with units conversion'!$H231)*'Exp with units conversion'!$G231,'Exp Database'!AA231*'Exp with units conversion'!$G231))</f>
        <v>0</v>
      </c>
      <c r="AC231" s="288">
        <f>IF(OR('Exp Database'!AB231=Lists!$G$2,'Exp Database'!AB231=Lists!$G$3,'Exp Database'!AB231=0),0,IF($F231=Lists!$G$2,('Exp Database'!AB231/'Exp with units conversion'!$H231)*'Exp with units conversion'!$G231,'Exp Database'!AB231*'Exp with units conversion'!$G231))</f>
        <v>0</v>
      </c>
      <c r="AD231" s="288">
        <f>IF(OR('Exp Database'!AC231=Lists!$G$2,'Exp Database'!AC231=Lists!$G$3,'Exp Database'!AC231=0),0,IF($F231=Lists!$G$2,('Exp Database'!AC231/'Exp with units conversion'!$H231)*'Exp with units conversion'!$G231,'Exp Database'!AC231*'Exp with units conversion'!$G231))</f>
        <v>0</v>
      </c>
      <c r="AE231" s="288">
        <f>IF(OR('Exp Database'!AD231=Lists!$G$2,'Exp Database'!AD231=Lists!$G$3,'Exp Database'!AD231=0),0,IF($F231=Lists!$G$2,('Exp Database'!AD231/'Exp with units conversion'!$H231)*'Exp with units conversion'!$G231,'Exp Database'!AD231*'Exp with units conversion'!$G231))</f>
        <v>0</v>
      </c>
      <c r="AG231">
        <f t="shared" si="16"/>
        <v>1</v>
      </c>
      <c r="AH231" s="288">
        <f t="shared" si="17"/>
        <v>1</v>
      </c>
      <c r="AI231" s="288">
        <f t="shared" si="18"/>
        <v>1</v>
      </c>
      <c r="AJ231" s="288">
        <f t="shared" si="19"/>
        <v>1</v>
      </c>
    </row>
    <row r="232" spans="2:36" ht="15.75" thickBot="1">
      <c r="B232" t="str">
        <f t="shared" si="15"/>
        <v>Georgia2015</v>
      </c>
      <c r="C232" s="229" t="str">
        <f>'Exp Database'!C232</f>
        <v>Georgia</v>
      </c>
      <c r="D232" s="229">
        <f>'Exp Database'!D232</f>
        <v>2015</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02" t="str">
        <f>'Exp Database'!K232</f>
        <v>Policy dialogue</v>
      </c>
      <c r="M232" s="288">
        <f>'Exp Database'!L232</f>
        <v>9.1</v>
      </c>
      <c r="N232" s="288">
        <f>IF(OR('Exp Database'!M232=Lists!$G$2,'Exp Database'!M232=Lists!$G$3,'Exp Database'!M232=0),0,IF($F232=Lists!$G$2,('Exp Database'!M232/'Exp with units conversion'!$H232)*'Exp with units conversion'!$G232,'Exp Database'!M232*'Exp with units conversion'!$G232))</f>
        <v>0</v>
      </c>
      <c r="O232" s="288">
        <f>IF(OR('Exp Database'!N232=Lists!$G$2,'Exp Database'!N232=Lists!$G$3,'Exp Database'!N232=0),0,IF($F232=Lists!$G$2,('Exp Database'!N232/'Exp with units conversion'!$H232)*'Exp with units conversion'!$G232,'Exp Database'!N232*'Exp with units conversion'!$G232))</f>
        <v>0</v>
      </c>
      <c r="P232" s="288">
        <f>IF(OR('Exp Database'!O232=Lists!$G$2,'Exp Database'!O232=Lists!$G$3,'Exp Database'!O232=0),0,IF($F232=Lists!$G$2,('Exp Database'!O232/'Exp with units conversion'!$H232)*'Exp with units conversion'!$G232,'Exp Database'!O232*'Exp with units conversion'!$G232))</f>
        <v>0</v>
      </c>
      <c r="Q232" s="288">
        <f>IF(OR('Exp Database'!P232=Lists!$G$2,'Exp Database'!P232=Lists!$G$3,'Exp Database'!P232=0),0,IF($F232=Lists!$G$2,('Exp Database'!P232/'Exp with units conversion'!$H232)*'Exp with units conversion'!$G232,'Exp Database'!P232*'Exp with units conversion'!$G232))</f>
        <v>0</v>
      </c>
      <c r="R232" s="288">
        <f>IF(OR('Exp Database'!Q232=Lists!$G$2,'Exp Database'!Q232=Lists!$G$3,'Exp Database'!Q232=0),0,IF($F232=Lists!$G$2,('Exp Database'!Q232/'Exp with units conversion'!$H232)*'Exp with units conversion'!$G232,'Exp Database'!Q232*'Exp with units conversion'!$G232))</f>
        <v>0</v>
      </c>
      <c r="S232" s="288">
        <f>IF(OR('Exp Database'!R232=Lists!$G$2,'Exp Database'!R232=Lists!$G$3,'Exp Database'!R232=0),0,IF($F232=Lists!$G$2,('Exp Database'!R232/'Exp with units conversion'!$H232)*'Exp with units conversion'!$G232,'Exp Database'!R232*'Exp with units conversion'!$G232))</f>
        <v>0</v>
      </c>
      <c r="T232" s="288">
        <f>IF(OR('Exp Database'!S232=Lists!$G$2,'Exp Database'!S232=Lists!$G$3,'Exp Database'!S232=0),0,IF($F232=Lists!$G$2,('Exp Database'!S232/'Exp with units conversion'!$H232)*'Exp with units conversion'!$G232,'Exp Database'!S232*'Exp with units conversion'!$G232))</f>
        <v>0</v>
      </c>
      <c r="U232" s="288">
        <f>IF(OR('Exp Database'!T232=Lists!$G$2,'Exp Database'!T232=Lists!$G$3,'Exp Database'!T232=0),0,IF($F232=Lists!$G$2,('Exp Database'!T232/'Exp with units conversion'!$H232)*'Exp with units conversion'!$G232,'Exp Database'!T232*'Exp with units conversion'!$G232))</f>
        <v>0</v>
      </c>
      <c r="V232" s="288">
        <f>IF(OR('Exp Database'!U232=Lists!$G$2,'Exp Database'!U232=Lists!$G$3,'Exp Database'!U232=0),0,IF($F232=Lists!$G$2,('Exp Database'!U232/'Exp with units conversion'!$H232)*'Exp with units conversion'!$G232,'Exp Database'!U232*'Exp with units conversion'!$G232))</f>
        <v>0</v>
      </c>
      <c r="W232" s="288">
        <f>IF(OR('Exp Database'!V232=Lists!$G$2,'Exp Database'!V232=Lists!$G$3,'Exp Database'!V232=0),0,IF($F232=Lists!$G$2,('Exp Database'!V232/'Exp with units conversion'!$H232)*'Exp with units conversion'!$G232,'Exp Database'!V232*'Exp with units conversion'!$G232))</f>
        <v>0</v>
      </c>
      <c r="X232" s="288">
        <f>IF(OR('Exp Database'!W232=Lists!$G$2,'Exp Database'!W232=Lists!$G$3,'Exp Database'!W232=0),0,IF($F232=Lists!$G$2,('Exp Database'!W232/'Exp with units conversion'!$H232)*'Exp with units conversion'!$G232,'Exp Database'!W232*'Exp with units conversion'!$G232))</f>
        <v>0</v>
      </c>
      <c r="Y232" s="288">
        <f>IF(OR('Exp Database'!X232=Lists!$G$2,'Exp Database'!X232=Lists!$G$3,'Exp Database'!X232=0),0,IF($F232=Lists!$G$2,('Exp Database'!X232/'Exp with units conversion'!$H232)*'Exp with units conversion'!$G232,'Exp Database'!X232*'Exp with units conversion'!$G232))</f>
        <v>0</v>
      </c>
      <c r="Z232" s="288">
        <f>IF(OR('Exp Database'!Y232=Lists!$G$2,'Exp Database'!Y232=Lists!$G$3,'Exp Database'!Y232=0),0,IF($F232=Lists!$G$2,('Exp Database'!Y232/'Exp with units conversion'!$H232)*'Exp with units conversion'!$G232,'Exp Database'!Y232*'Exp with units conversion'!$G232))</f>
        <v>0</v>
      </c>
      <c r="AA232" s="288">
        <f>IF(OR('Exp Database'!Z232=Lists!$G$2,'Exp Database'!Z232=Lists!$G$3,'Exp Database'!Z232=0),0,IF($F232=Lists!$G$2,('Exp Database'!Z232/'Exp with units conversion'!$H232)*'Exp with units conversion'!$G232,'Exp Database'!Z232*'Exp with units conversion'!$G232))</f>
        <v>0</v>
      </c>
      <c r="AB232" s="288">
        <f>IF(OR('Exp Database'!AA232=Lists!$G$2,'Exp Database'!AA232=Lists!$G$3,'Exp Database'!AA232=0),0,IF($F232=Lists!$G$2,('Exp Database'!AA232/'Exp with units conversion'!$H232)*'Exp with units conversion'!$G232,'Exp Database'!AA232*'Exp with units conversion'!$G232))</f>
        <v>0</v>
      </c>
      <c r="AC232" s="288">
        <f>IF(OR('Exp Database'!AB232=Lists!$G$2,'Exp Database'!AB232=Lists!$G$3,'Exp Database'!AB232=0),0,IF($F232=Lists!$G$2,('Exp Database'!AB232/'Exp with units conversion'!$H232)*'Exp with units conversion'!$G232,'Exp Database'!AB232*'Exp with units conversion'!$G232))</f>
        <v>0</v>
      </c>
      <c r="AD232" s="288">
        <f>IF(OR('Exp Database'!AC232=Lists!$G$2,'Exp Database'!AC232=Lists!$G$3,'Exp Database'!AC232=0),0,IF($F232=Lists!$G$2,('Exp Database'!AC232/'Exp with units conversion'!$H232)*'Exp with units conversion'!$G232,'Exp Database'!AC232*'Exp with units conversion'!$G232))</f>
        <v>0</v>
      </c>
      <c r="AE232" s="288">
        <f>IF(OR('Exp Database'!AD232=Lists!$G$2,'Exp Database'!AD232=Lists!$G$3,'Exp Database'!AD232=0),0,IF($F232=Lists!$G$2,('Exp Database'!AD232/'Exp with units conversion'!$H232)*'Exp with units conversion'!$G232,'Exp Database'!AD232*'Exp with units conversion'!$G232))</f>
        <v>0</v>
      </c>
      <c r="AG232">
        <f t="shared" si="16"/>
        <v>1</v>
      </c>
      <c r="AH232" s="288">
        <f t="shared" si="17"/>
        <v>1</v>
      </c>
      <c r="AI232" s="288">
        <f t="shared" si="18"/>
        <v>1</v>
      </c>
      <c r="AJ232" s="288">
        <f t="shared" si="19"/>
        <v>1</v>
      </c>
    </row>
    <row r="233" spans="2:36" ht="30.75" thickBot="1">
      <c r="B233" t="str">
        <f t="shared" si="15"/>
        <v>Georgia2015</v>
      </c>
      <c r="C233" s="229" t="str">
        <f>'Exp Database'!C233</f>
        <v>Georgia</v>
      </c>
      <c r="D233" s="229">
        <f>'Exp Database'!D233</f>
        <v>2015</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02" t="str">
        <f>'Exp Database'!K233</f>
        <v>Key human rights programmes</v>
      </c>
      <c r="M233" s="288">
        <f>'Exp Database'!L233</f>
        <v>9.1999999999999993</v>
      </c>
      <c r="N233" s="288">
        <f>IF(OR('Exp Database'!M233=Lists!$G$2,'Exp Database'!M233=Lists!$G$3,'Exp Database'!M233=0),0,IF($F233=Lists!$G$2,('Exp Database'!M233/'Exp with units conversion'!$H233)*'Exp with units conversion'!$G233,'Exp Database'!M233*'Exp with units conversion'!$G233))</f>
        <v>0</v>
      </c>
      <c r="O233" s="288">
        <f>IF(OR('Exp Database'!N233=Lists!$G$2,'Exp Database'!N233=Lists!$G$3,'Exp Database'!N233=0),0,IF($F233=Lists!$G$2,('Exp Database'!N233/'Exp with units conversion'!$H233)*'Exp with units conversion'!$G233,'Exp Database'!N233*'Exp with units conversion'!$G233))</f>
        <v>0</v>
      </c>
      <c r="P233" s="288">
        <f>IF(OR('Exp Database'!O233=Lists!$G$2,'Exp Database'!O233=Lists!$G$3,'Exp Database'!O233=0),0,IF($F233=Lists!$G$2,('Exp Database'!O233/'Exp with units conversion'!$H233)*'Exp with units conversion'!$G233,'Exp Database'!O233*'Exp with units conversion'!$G233))</f>
        <v>0</v>
      </c>
      <c r="Q233" s="288">
        <f>IF(OR('Exp Database'!P233=Lists!$G$2,'Exp Database'!P233=Lists!$G$3,'Exp Database'!P233=0),0,IF($F233=Lists!$G$2,('Exp Database'!P233/'Exp with units conversion'!$H233)*'Exp with units conversion'!$G233,'Exp Database'!P233*'Exp with units conversion'!$G233))</f>
        <v>0</v>
      </c>
      <c r="R233" s="288">
        <f>IF(OR('Exp Database'!Q233=Lists!$G$2,'Exp Database'!Q233=Lists!$G$3,'Exp Database'!Q233=0),0,IF($F233=Lists!$G$2,('Exp Database'!Q233/'Exp with units conversion'!$H233)*'Exp with units conversion'!$G233,'Exp Database'!Q233*'Exp with units conversion'!$G233))</f>
        <v>0</v>
      </c>
      <c r="S233" s="288">
        <f>IF(OR('Exp Database'!R233=Lists!$G$2,'Exp Database'!R233=Lists!$G$3,'Exp Database'!R233=0),0,IF($F233=Lists!$G$2,('Exp Database'!R233/'Exp with units conversion'!$H233)*'Exp with units conversion'!$G233,'Exp Database'!R233*'Exp with units conversion'!$G233))</f>
        <v>0</v>
      </c>
      <c r="T233" s="288">
        <f>IF(OR('Exp Database'!S233=Lists!$G$2,'Exp Database'!S233=Lists!$G$3,'Exp Database'!S233=0),0,IF($F233=Lists!$G$2,('Exp Database'!S233/'Exp with units conversion'!$H233)*'Exp with units conversion'!$G233,'Exp Database'!S233*'Exp with units conversion'!$G233))</f>
        <v>0</v>
      </c>
      <c r="U233" s="288">
        <f>IF(OR('Exp Database'!T233=Lists!$G$2,'Exp Database'!T233=Lists!$G$3,'Exp Database'!T233=0),0,IF($F233=Lists!$G$2,('Exp Database'!T233/'Exp with units conversion'!$H233)*'Exp with units conversion'!$G233,'Exp Database'!T233*'Exp with units conversion'!$G233))</f>
        <v>0</v>
      </c>
      <c r="V233" s="288">
        <f>IF(OR('Exp Database'!U233=Lists!$G$2,'Exp Database'!U233=Lists!$G$3,'Exp Database'!U233=0),0,IF($F233=Lists!$G$2,('Exp Database'!U233/'Exp with units conversion'!$H233)*'Exp with units conversion'!$G233,'Exp Database'!U233*'Exp with units conversion'!$G233))</f>
        <v>0</v>
      </c>
      <c r="W233" s="288">
        <f>IF(OR('Exp Database'!V233=Lists!$G$2,'Exp Database'!V233=Lists!$G$3,'Exp Database'!V233=0),0,IF($F233=Lists!$G$2,('Exp Database'!V233/'Exp with units conversion'!$H233)*'Exp with units conversion'!$G233,'Exp Database'!V233*'Exp with units conversion'!$G233))</f>
        <v>0</v>
      </c>
      <c r="X233" s="288">
        <f>IF(OR('Exp Database'!W233=Lists!$G$2,'Exp Database'!W233=Lists!$G$3,'Exp Database'!W233=0),0,IF($F233=Lists!$G$2,('Exp Database'!W233/'Exp with units conversion'!$H233)*'Exp with units conversion'!$G233,'Exp Database'!W233*'Exp with units conversion'!$G233))</f>
        <v>0</v>
      </c>
      <c r="Y233" s="288">
        <f>IF(OR('Exp Database'!X233=Lists!$G$2,'Exp Database'!X233=Lists!$G$3,'Exp Database'!X233=0),0,IF($F233=Lists!$G$2,('Exp Database'!X233/'Exp with units conversion'!$H233)*'Exp with units conversion'!$G233,'Exp Database'!X233*'Exp with units conversion'!$G233))</f>
        <v>0</v>
      </c>
      <c r="Z233" s="288">
        <f>IF(OR('Exp Database'!Y233=Lists!$G$2,'Exp Database'!Y233=Lists!$G$3,'Exp Database'!Y233=0),0,IF($F233=Lists!$G$2,('Exp Database'!Y233/'Exp with units conversion'!$H233)*'Exp with units conversion'!$G233,'Exp Database'!Y233*'Exp with units conversion'!$G233))</f>
        <v>0</v>
      </c>
      <c r="AA233" s="288">
        <f>IF(OR('Exp Database'!Z233=Lists!$G$2,'Exp Database'!Z233=Lists!$G$3,'Exp Database'!Z233=0),0,IF($F233=Lists!$G$2,('Exp Database'!Z233/'Exp with units conversion'!$H233)*'Exp with units conversion'!$G233,'Exp Database'!Z233*'Exp with units conversion'!$G233))</f>
        <v>0</v>
      </c>
      <c r="AB233" s="288">
        <f>IF(OR('Exp Database'!AA233=Lists!$G$2,'Exp Database'!AA233=Lists!$G$3,'Exp Database'!AA233=0),0,IF($F233=Lists!$G$2,('Exp Database'!AA233/'Exp with units conversion'!$H233)*'Exp with units conversion'!$G233,'Exp Database'!AA233*'Exp with units conversion'!$G233))</f>
        <v>0</v>
      </c>
      <c r="AC233" s="288">
        <f>IF(OR('Exp Database'!AB233=Lists!$G$2,'Exp Database'!AB233=Lists!$G$3,'Exp Database'!AB233=0),0,IF($F233=Lists!$G$2,('Exp Database'!AB233/'Exp with units conversion'!$H233)*'Exp with units conversion'!$G233,'Exp Database'!AB233*'Exp with units conversion'!$G233))</f>
        <v>0</v>
      </c>
      <c r="AD233" s="288">
        <f>IF(OR('Exp Database'!AC233=Lists!$G$2,'Exp Database'!AC233=Lists!$G$3,'Exp Database'!AC233=0),0,IF($F233=Lists!$G$2,('Exp Database'!AC233/'Exp with units conversion'!$H233)*'Exp with units conversion'!$G233,'Exp Database'!AC233*'Exp with units conversion'!$G233))</f>
        <v>0</v>
      </c>
      <c r="AE233" s="288">
        <f>IF(OR('Exp Database'!AD233=Lists!$G$2,'Exp Database'!AD233=Lists!$G$3,'Exp Database'!AD233=0),0,IF($F233=Lists!$G$2,('Exp Database'!AD233/'Exp with units conversion'!$H233)*'Exp with units conversion'!$G233,'Exp Database'!AD233*'Exp with units conversion'!$G233))</f>
        <v>0</v>
      </c>
      <c r="AG233">
        <f t="shared" si="16"/>
        <v>1</v>
      </c>
      <c r="AH233" s="288">
        <f t="shared" si="17"/>
        <v>1</v>
      </c>
      <c r="AI233" s="288">
        <f t="shared" si="18"/>
        <v>1</v>
      </c>
      <c r="AJ233" s="288">
        <f t="shared" si="19"/>
        <v>1</v>
      </c>
    </row>
    <row r="234" spans="2:36" ht="15.75" thickBot="1">
      <c r="B234" t="str">
        <f t="shared" si="15"/>
        <v>Georgia2015</v>
      </c>
      <c r="C234" s="229" t="str">
        <f>'Exp Database'!C234</f>
        <v>Georgia</v>
      </c>
      <c r="D234" s="229">
        <f>'Exp Database'!D234</f>
        <v>2015</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02">
        <f>'Exp Database'!K234</f>
        <v>0</v>
      </c>
      <c r="M234" s="288">
        <f>'Exp Database'!L234</f>
        <v>0</v>
      </c>
      <c r="N234" s="288">
        <f>IF(OR('Exp Database'!M234=Lists!$G$2,'Exp Database'!M234=Lists!$G$3,'Exp Database'!M234=0),0,IF($F234=Lists!$G$2,('Exp Database'!M234/'Exp with units conversion'!$H234)*'Exp with units conversion'!$G234,'Exp Database'!M234*'Exp with units conversion'!$G234))</f>
        <v>0</v>
      </c>
      <c r="O234" s="288">
        <f>IF(OR('Exp Database'!N234=Lists!$G$2,'Exp Database'!N234=Lists!$G$3,'Exp Database'!N234=0),0,IF($F234=Lists!$G$2,('Exp Database'!N234/'Exp with units conversion'!$H234)*'Exp with units conversion'!$G234,'Exp Database'!N234*'Exp with units conversion'!$G234))</f>
        <v>0</v>
      </c>
      <c r="P234" s="288">
        <f>IF(OR('Exp Database'!O234=Lists!$G$2,'Exp Database'!O234=Lists!$G$3,'Exp Database'!O234=0),0,IF($F234=Lists!$G$2,('Exp Database'!O234/'Exp with units conversion'!$H234)*'Exp with units conversion'!$G234,'Exp Database'!O234*'Exp with units conversion'!$G234))</f>
        <v>0</v>
      </c>
      <c r="Q234" s="288">
        <f>IF(OR('Exp Database'!P234=Lists!$G$2,'Exp Database'!P234=Lists!$G$3,'Exp Database'!P234=0),0,IF($F234=Lists!$G$2,('Exp Database'!P234/'Exp with units conversion'!$H234)*'Exp with units conversion'!$G234,'Exp Database'!P234*'Exp with units conversion'!$G234))</f>
        <v>0</v>
      </c>
      <c r="R234" s="288">
        <f>IF(OR('Exp Database'!Q234=Lists!$G$2,'Exp Database'!Q234=Lists!$G$3,'Exp Database'!Q234=0),0,IF($F234=Lists!$G$2,('Exp Database'!Q234/'Exp with units conversion'!$H234)*'Exp with units conversion'!$G234,'Exp Database'!Q234*'Exp with units conversion'!$G234))</f>
        <v>0</v>
      </c>
      <c r="S234" s="288">
        <f>IF(OR('Exp Database'!R234=Lists!$G$2,'Exp Database'!R234=Lists!$G$3,'Exp Database'!R234=0),0,IF($F234=Lists!$G$2,('Exp Database'!R234/'Exp with units conversion'!$H234)*'Exp with units conversion'!$G234,'Exp Database'!R234*'Exp with units conversion'!$G234))</f>
        <v>0</v>
      </c>
      <c r="T234" s="288">
        <f>IF(OR('Exp Database'!S234=Lists!$G$2,'Exp Database'!S234=Lists!$G$3,'Exp Database'!S234=0),0,IF($F234=Lists!$G$2,('Exp Database'!S234/'Exp with units conversion'!$H234)*'Exp with units conversion'!$G234,'Exp Database'!S234*'Exp with units conversion'!$G234))</f>
        <v>0</v>
      </c>
      <c r="U234" s="288">
        <f>IF(OR('Exp Database'!T234=Lists!$G$2,'Exp Database'!T234=Lists!$G$3,'Exp Database'!T234=0),0,IF($F234=Lists!$G$2,('Exp Database'!T234/'Exp with units conversion'!$H234)*'Exp with units conversion'!$G234,'Exp Database'!T234*'Exp with units conversion'!$G234))</f>
        <v>0</v>
      </c>
      <c r="V234" s="288">
        <f>IF(OR('Exp Database'!U234=Lists!$G$2,'Exp Database'!U234=Lists!$G$3,'Exp Database'!U234=0),0,IF($F234=Lists!$G$2,('Exp Database'!U234/'Exp with units conversion'!$H234)*'Exp with units conversion'!$G234,'Exp Database'!U234*'Exp with units conversion'!$G234))</f>
        <v>0</v>
      </c>
      <c r="W234" s="288">
        <f>IF(OR('Exp Database'!V234=Lists!$G$2,'Exp Database'!V234=Lists!$G$3,'Exp Database'!V234=0),0,IF($F234=Lists!$G$2,('Exp Database'!V234/'Exp with units conversion'!$H234)*'Exp with units conversion'!$G234,'Exp Database'!V234*'Exp with units conversion'!$G234))</f>
        <v>0</v>
      </c>
      <c r="X234" s="288">
        <f>IF(OR('Exp Database'!W234=Lists!$G$2,'Exp Database'!W234=Lists!$G$3,'Exp Database'!W234=0),0,IF($F234=Lists!$G$2,('Exp Database'!W234/'Exp with units conversion'!$H234)*'Exp with units conversion'!$G234,'Exp Database'!W234*'Exp with units conversion'!$G234))</f>
        <v>0</v>
      </c>
      <c r="Y234" s="288">
        <f>IF(OR('Exp Database'!X234=Lists!$G$2,'Exp Database'!X234=Lists!$G$3,'Exp Database'!X234=0),0,IF($F234=Lists!$G$2,('Exp Database'!X234/'Exp with units conversion'!$H234)*'Exp with units conversion'!$G234,'Exp Database'!X234*'Exp with units conversion'!$G234))</f>
        <v>0</v>
      </c>
      <c r="Z234" s="288">
        <f>IF(OR('Exp Database'!Y234=Lists!$G$2,'Exp Database'!Y234=Lists!$G$3,'Exp Database'!Y234=0),0,IF($F234=Lists!$G$2,('Exp Database'!Y234/'Exp with units conversion'!$H234)*'Exp with units conversion'!$G234,'Exp Database'!Y234*'Exp with units conversion'!$G234))</f>
        <v>0</v>
      </c>
      <c r="AA234" s="288">
        <f>IF(OR('Exp Database'!Z234=Lists!$G$2,'Exp Database'!Z234=Lists!$G$3,'Exp Database'!Z234=0),0,IF($F234=Lists!$G$2,('Exp Database'!Z234/'Exp with units conversion'!$H234)*'Exp with units conversion'!$G234,'Exp Database'!Z234*'Exp with units conversion'!$G234))</f>
        <v>0</v>
      </c>
      <c r="AB234" s="288">
        <f>IF(OR('Exp Database'!AA234=Lists!$G$2,'Exp Database'!AA234=Lists!$G$3,'Exp Database'!AA234=0),0,IF($F234=Lists!$G$2,('Exp Database'!AA234/'Exp with units conversion'!$H234)*'Exp with units conversion'!$G234,'Exp Database'!AA234*'Exp with units conversion'!$G234))</f>
        <v>0</v>
      </c>
      <c r="AC234" s="288">
        <f>IF(OR('Exp Database'!AB234=Lists!$G$2,'Exp Database'!AB234=Lists!$G$3,'Exp Database'!AB234=0),0,IF($F234=Lists!$G$2,('Exp Database'!AB234/'Exp with units conversion'!$H234)*'Exp with units conversion'!$G234,'Exp Database'!AB234*'Exp with units conversion'!$G234))</f>
        <v>0</v>
      </c>
      <c r="AD234" s="288">
        <f>IF(OR('Exp Database'!AC234=Lists!$G$2,'Exp Database'!AC234=Lists!$G$3,'Exp Database'!AC234=0),0,IF($F234=Lists!$G$2,('Exp Database'!AC234/'Exp with units conversion'!$H234)*'Exp with units conversion'!$G234,'Exp Database'!AC234*'Exp with units conversion'!$G234))</f>
        <v>0</v>
      </c>
      <c r="AE234" s="288">
        <f>IF(OR('Exp Database'!AD234=Lists!$G$2,'Exp Database'!AD234=Lists!$G$3,'Exp Database'!AD234=0),0,IF($F234=Lists!$G$2,('Exp Database'!AD234/'Exp with units conversion'!$H234)*'Exp with units conversion'!$G234,'Exp Database'!AD234*'Exp with units conversion'!$G234))</f>
        <v>0</v>
      </c>
      <c r="AG234">
        <f t="shared" si="16"/>
        <v>1</v>
      </c>
      <c r="AH234" s="288">
        <f t="shared" si="17"/>
        <v>1</v>
      </c>
      <c r="AI234" s="288">
        <f t="shared" si="18"/>
        <v>1</v>
      </c>
      <c r="AJ234" s="288">
        <f t="shared" si="19"/>
        <v>1</v>
      </c>
    </row>
    <row r="235" spans="2:36" ht="45.75" thickBot="1">
      <c r="B235" t="str">
        <f t="shared" si="15"/>
        <v>Georgia2015</v>
      </c>
      <c r="C235" s="229" t="str">
        <f>'Exp Database'!C235</f>
        <v>Georgia</v>
      </c>
      <c r="D235" s="229">
        <f>'Exp Database'!D235</f>
        <v>2015</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02" t="str">
        <f>'Exp Database'!K235</f>
        <v>AIDS-specific institutional development</v>
      </c>
      <c r="M235" s="288">
        <f>'Exp Database'!L235</f>
        <v>9.3000000000000007</v>
      </c>
      <c r="N235" s="288">
        <f>IF(OR('Exp Database'!M235=Lists!$G$2,'Exp Database'!M235=Lists!$G$3,'Exp Database'!M235=0),0,IF($F235=Lists!$G$2,('Exp Database'!M235/'Exp with units conversion'!$H235)*'Exp with units conversion'!$G235,'Exp Database'!M235*'Exp with units conversion'!$G235))</f>
        <v>0</v>
      </c>
      <c r="O235" s="288">
        <f>IF(OR('Exp Database'!N235=Lists!$G$2,'Exp Database'!N235=Lists!$G$3,'Exp Database'!N235=0),0,IF($F235=Lists!$G$2,('Exp Database'!N235/'Exp with units conversion'!$H235)*'Exp with units conversion'!$G235,'Exp Database'!N235*'Exp with units conversion'!$G235))</f>
        <v>0</v>
      </c>
      <c r="P235" s="288">
        <f>IF(OR('Exp Database'!O235=Lists!$G$2,'Exp Database'!O235=Lists!$G$3,'Exp Database'!O235=0),0,IF($F235=Lists!$G$2,('Exp Database'!O235/'Exp with units conversion'!$H235)*'Exp with units conversion'!$G235,'Exp Database'!O235*'Exp with units conversion'!$G235))</f>
        <v>0</v>
      </c>
      <c r="Q235" s="288">
        <f>IF(OR('Exp Database'!P235=Lists!$G$2,'Exp Database'!P235=Lists!$G$3,'Exp Database'!P235=0),0,IF($F235=Lists!$G$2,('Exp Database'!P235/'Exp with units conversion'!$H235)*'Exp with units conversion'!$G235,'Exp Database'!P235*'Exp with units conversion'!$G235))</f>
        <v>0</v>
      </c>
      <c r="R235" s="288">
        <f>IF(OR('Exp Database'!Q235=Lists!$G$2,'Exp Database'!Q235=Lists!$G$3,'Exp Database'!Q235=0),0,IF($F235=Lists!$G$2,('Exp Database'!Q235/'Exp with units conversion'!$H235)*'Exp with units conversion'!$G235,'Exp Database'!Q235*'Exp with units conversion'!$G235))</f>
        <v>0</v>
      </c>
      <c r="S235" s="288">
        <f>IF(OR('Exp Database'!R235=Lists!$G$2,'Exp Database'!R235=Lists!$G$3,'Exp Database'!R235=0),0,IF($F235=Lists!$G$2,('Exp Database'!R235/'Exp with units conversion'!$H235)*'Exp with units conversion'!$G235,'Exp Database'!R235*'Exp with units conversion'!$G235))</f>
        <v>0</v>
      </c>
      <c r="T235" s="288">
        <f>IF(OR('Exp Database'!S235=Lists!$G$2,'Exp Database'!S235=Lists!$G$3,'Exp Database'!S235=0),0,IF($F235=Lists!$G$2,('Exp Database'!S235/'Exp with units conversion'!$H235)*'Exp with units conversion'!$G235,'Exp Database'!S235*'Exp with units conversion'!$G235))</f>
        <v>0</v>
      </c>
      <c r="U235" s="288">
        <f>IF(OR('Exp Database'!T235=Lists!$G$2,'Exp Database'!T235=Lists!$G$3,'Exp Database'!T235=0),0,IF($F235=Lists!$G$2,('Exp Database'!T235/'Exp with units conversion'!$H235)*'Exp with units conversion'!$G235,'Exp Database'!T235*'Exp with units conversion'!$G235))</f>
        <v>0</v>
      </c>
      <c r="V235" s="288">
        <f>IF(OR('Exp Database'!U235=Lists!$G$2,'Exp Database'!U235=Lists!$G$3,'Exp Database'!U235=0),0,IF($F235=Lists!$G$2,('Exp Database'!U235/'Exp with units conversion'!$H235)*'Exp with units conversion'!$G235,'Exp Database'!U235*'Exp with units conversion'!$G235))</f>
        <v>0</v>
      </c>
      <c r="W235" s="288">
        <f>IF(OR('Exp Database'!V235=Lists!$G$2,'Exp Database'!V235=Lists!$G$3,'Exp Database'!V235=0),0,IF($F235=Lists!$G$2,('Exp Database'!V235/'Exp with units conversion'!$H235)*'Exp with units conversion'!$G235,'Exp Database'!V235*'Exp with units conversion'!$G235))</f>
        <v>0</v>
      </c>
      <c r="X235" s="288">
        <f>IF(OR('Exp Database'!W235=Lists!$G$2,'Exp Database'!W235=Lists!$G$3,'Exp Database'!W235=0),0,IF($F235=Lists!$G$2,('Exp Database'!W235/'Exp with units conversion'!$H235)*'Exp with units conversion'!$G235,'Exp Database'!W235*'Exp with units conversion'!$G235))</f>
        <v>0</v>
      </c>
      <c r="Y235" s="288">
        <f>IF(OR('Exp Database'!X235=Lists!$G$2,'Exp Database'!X235=Lists!$G$3,'Exp Database'!X235=0),0,IF($F235=Lists!$G$2,('Exp Database'!X235/'Exp with units conversion'!$H235)*'Exp with units conversion'!$G235,'Exp Database'!X235*'Exp with units conversion'!$G235))</f>
        <v>0</v>
      </c>
      <c r="Z235" s="288">
        <f>IF(OR('Exp Database'!Y235=Lists!$G$2,'Exp Database'!Y235=Lists!$G$3,'Exp Database'!Y235=0),0,IF($F235=Lists!$G$2,('Exp Database'!Y235/'Exp with units conversion'!$H235)*'Exp with units conversion'!$G235,'Exp Database'!Y235*'Exp with units conversion'!$G235))</f>
        <v>0</v>
      </c>
      <c r="AA235" s="288">
        <f>IF(OR('Exp Database'!Z235=Lists!$G$2,'Exp Database'!Z235=Lists!$G$3,'Exp Database'!Z235=0),0,IF($F235=Lists!$G$2,('Exp Database'!Z235/'Exp with units conversion'!$H235)*'Exp with units conversion'!$G235,'Exp Database'!Z235*'Exp with units conversion'!$G235))</f>
        <v>0</v>
      </c>
      <c r="AB235" s="288">
        <f>IF(OR('Exp Database'!AA235=Lists!$G$2,'Exp Database'!AA235=Lists!$G$3,'Exp Database'!AA235=0),0,IF($F235=Lists!$G$2,('Exp Database'!AA235/'Exp with units conversion'!$H235)*'Exp with units conversion'!$G235,'Exp Database'!AA235*'Exp with units conversion'!$G235))</f>
        <v>0</v>
      </c>
      <c r="AC235" s="288">
        <f>IF(OR('Exp Database'!AB235=Lists!$G$2,'Exp Database'!AB235=Lists!$G$3,'Exp Database'!AB235=0),0,IF($F235=Lists!$G$2,('Exp Database'!AB235/'Exp with units conversion'!$H235)*'Exp with units conversion'!$G235,'Exp Database'!AB235*'Exp with units conversion'!$G235))</f>
        <v>0</v>
      </c>
      <c r="AD235" s="288">
        <f>IF(OR('Exp Database'!AC235=Lists!$G$2,'Exp Database'!AC235=Lists!$G$3,'Exp Database'!AC235=0),0,IF($F235=Lists!$G$2,('Exp Database'!AC235/'Exp with units conversion'!$H235)*'Exp with units conversion'!$G235,'Exp Database'!AC235*'Exp with units conversion'!$G235))</f>
        <v>0</v>
      </c>
      <c r="AE235" s="288">
        <f>IF(OR('Exp Database'!AD235=Lists!$G$2,'Exp Database'!AD235=Lists!$G$3,'Exp Database'!AD235=0),0,IF($F235=Lists!$G$2,('Exp Database'!AD235/'Exp with units conversion'!$H235)*'Exp with units conversion'!$G235,'Exp Database'!AD235*'Exp with units conversion'!$G235))</f>
        <v>0</v>
      </c>
      <c r="AG235">
        <f t="shared" si="16"/>
        <v>1</v>
      </c>
      <c r="AH235" s="288">
        <f t="shared" si="17"/>
        <v>1</v>
      </c>
      <c r="AI235" s="288">
        <f t="shared" si="18"/>
        <v>1</v>
      </c>
      <c r="AJ235" s="288">
        <f t="shared" si="19"/>
        <v>1</v>
      </c>
    </row>
    <row r="236" spans="2:36" ht="15.75" thickBot="1">
      <c r="B236" t="str">
        <f t="shared" si="15"/>
        <v>Georgia2015</v>
      </c>
      <c r="C236" s="229" t="str">
        <f>'Exp Database'!C236</f>
        <v>Georgia</v>
      </c>
      <c r="D236" s="229">
        <f>'Exp Database'!D236</f>
        <v>2015</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02">
        <f>'Exp Database'!K236</f>
        <v>0</v>
      </c>
      <c r="M236" s="288">
        <f>'Exp Database'!L236</f>
        <v>0</v>
      </c>
      <c r="N236" s="288">
        <f>IF(OR('Exp Database'!M236=Lists!$G$2,'Exp Database'!M236=Lists!$G$3,'Exp Database'!M236=0),0,IF($F236=Lists!$G$2,('Exp Database'!M236/'Exp with units conversion'!$H236)*'Exp with units conversion'!$G236,'Exp Database'!M236*'Exp with units conversion'!$G236))</f>
        <v>0</v>
      </c>
      <c r="O236" s="288">
        <f>IF(OR('Exp Database'!N236=Lists!$G$2,'Exp Database'!N236=Lists!$G$3,'Exp Database'!N236=0),0,IF($F236=Lists!$G$2,('Exp Database'!N236/'Exp with units conversion'!$H236)*'Exp with units conversion'!$G236,'Exp Database'!N236*'Exp with units conversion'!$G236))</f>
        <v>0</v>
      </c>
      <c r="P236" s="288">
        <f>IF(OR('Exp Database'!O236=Lists!$G$2,'Exp Database'!O236=Lists!$G$3,'Exp Database'!O236=0),0,IF($F236=Lists!$G$2,('Exp Database'!O236/'Exp with units conversion'!$H236)*'Exp with units conversion'!$G236,'Exp Database'!O236*'Exp with units conversion'!$G236))</f>
        <v>0</v>
      </c>
      <c r="Q236" s="288">
        <f>IF(OR('Exp Database'!P236=Lists!$G$2,'Exp Database'!P236=Lists!$G$3,'Exp Database'!P236=0),0,IF($F236=Lists!$G$2,('Exp Database'!P236/'Exp with units conversion'!$H236)*'Exp with units conversion'!$G236,'Exp Database'!P236*'Exp with units conversion'!$G236))</f>
        <v>0</v>
      </c>
      <c r="R236" s="288">
        <f>IF(OR('Exp Database'!Q236=Lists!$G$2,'Exp Database'!Q236=Lists!$G$3,'Exp Database'!Q236=0),0,IF($F236=Lists!$G$2,('Exp Database'!Q236/'Exp with units conversion'!$H236)*'Exp with units conversion'!$G236,'Exp Database'!Q236*'Exp with units conversion'!$G236))</f>
        <v>0</v>
      </c>
      <c r="S236" s="288">
        <f>IF(OR('Exp Database'!R236=Lists!$G$2,'Exp Database'!R236=Lists!$G$3,'Exp Database'!R236=0),0,IF($F236=Lists!$G$2,('Exp Database'!R236/'Exp with units conversion'!$H236)*'Exp with units conversion'!$G236,'Exp Database'!R236*'Exp with units conversion'!$G236))</f>
        <v>0</v>
      </c>
      <c r="T236" s="288">
        <f>IF(OR('Exp Database'!S236=Lists!$G$2,'Exp Database'!S236=Lists!$G$3,'Exp Database'!S236=0),0,IF($F236=Lists!$G$2,('Exp Database'!S236/'Exp with units conversion'!$H236)*'Exp with units conversion'!$G236,'Exp Database'!S236*'Exp with units conversion'!$G236))</f>
        <v>0</v>
      </c>
      <c r="U236" s="288">
        <f>IF(OR('Exp Database'!T236=Lists!$G$2,'Exp Database'!T236=Lists!$G$3,'Exp Database'!T236=0),0,IF($F236=Lists!$G$2,('Exp Database'!T236/'Exp with units conversion'!$H236)*'Exp with units conversion'!$G236,'Exp Database'!T236*'Exp with units conversion'!$G236))</f>
        <v>0</v>
      </c>
      <c r="V236" s="288">
        <f>IF(OR('Exp Database'!U236=Lists!$G$2,'Exp Database'!U236=Lists!$G$3,'Exp Database'!U236=0),0,IF($F236=Lists!$G$2,('Exp Database'!U236/'Exp with units conversion'!$H236)*'Exp with units conversion'!$G236,'Exp Database'!U236*'Exp with units conversion'!$G236))</f>
        <v>0</v>
      </c>
      <c r="W236" s="288">
        <f>IF(OR('Exp Database'!V236=Lists!$G$2,'Exp Database'!V236=Lists!$G$3,'Exp Database'!V236=0),0,IF($F236=Lists!$G$2,('Exp Database'!V236/'Exp with units conversion'!$H236)*'Exp with units conversion'!$G236,'Exp Database'!V236*'Exp with units conversion'!$G236))</f>
        <v>0</v>
      </c>
      <c r="X236" s="288">
        <f>IF(OR('Exp Database'!W236=Lists!$G$2,'Exp Database'!W236=Lists!$G$3,'Exp Database'!W236=0),0,IF($F236=Lists!$G$2,('Exp Database'!W236/'Exp with units conversion'!$H236)*'Exp with units conversion'!$G236,'Exp Database'!W236*'Exp with units conversion'!$G236))</f>
        <v>0</v>
      </c>
      <c r="Y236" s="288">
        <f>IF(OR('Exp Database'!X236=Lists!$G$2,'Exp Database'!X236=Lists!$G$3,'Exp Database'!X236=0),0,IF($F236=Lists!$G$2,('Exp Database'!X236/'Exp with units conversion'!$H236)*'Exp with units conversion'!$G236,'Exp Database'!X236*'Exp with units conversion'!$G236))</f>
        <v>0</v>
      </c>
      <c r="Z236" s="288">
        <f>IF(OR('Exp Database'!Y236=Lists!$G$2,'Exp Database'!Y236=Lists!$G$3,'Exp Database'!Y236=0),0,IF($F236=Lists!$G$2,('Exp Database'!Y236/'Exp with units conversion'!$H236)*'Exp with units conversion'!$G236,'Exp Database'!Y236*'Exp with units conversion'!$G236))</f>
        <v>0</v>
      </c>
      <c r="AA236" s="288">
        <f>IF(OR('Exp Database'!Z236=Lists!$G$2,'Exp Database'!Z236=Lists!$G$3,'Exp Database'!Z236=0),0,IF($F236=Lists!$G$2,('Exp Database'!Z236/'Exp with units conversion'!$H236)*'Exp with units conversion'!$G236,'Exp Database'!Z236*'Exp with units conversion'!$G236))</f>
        <v>0</v>
      </c>
      <c r="AB236" s="288">
        <f>IF(OR('Exp Database'!AA236=Lists!$G$2,'Exp Database'!AA236=Lists!$G$3,'Exp Database'!AA236=0),0,IF($F236=Lists!$G$2,('Exp Database'!AA236/'Exp with units conversion'!$H236)*'Exp with units conversion'!$G236,'Exp Database'!AA236*'Exp with units conversion'!$G236))</f>
        <v>0</v>
      </c>
      <c r="AC236" s="288">
        <f>IF(OR('Exp Database'!AB236=Lists!$G$2,'Exp Database'!AB236=Lists!$G$3,'Exp Database'!AB236=0),0,IF($F236=Lists!$G$2,('Exp Database'!AB236/'Exp with units conversion'!$H236)*'Exp with units conversion'!$G236,'Exp Database'!AB236*'Exp with units conversion'!$G236))</f>
        <v>0</v>
      </c>
      <c r="AD236" s="288">
        <f>IF(OR('Exp Database'!AC236=Lists!$G$2,'Exp Database'!AC236=Lists!$G$3,'Exp Database'!AC236=0),0,IF($F236=Lists!$G$2,('Exp Database'!AC236/'Exp with units conversion'!$H236)*'Exp with units conversion'!$G236,'Exp Database'!AC236*'Exp with units conversion'!$G236))</f>
        <v>0</v>
      </c>
      <c r="AE236" s="288">
        <f>IF(OR('Exp Database'!AD236=Lists!$G$2,'Exp Database'!AD236=Lists!$G$3,'Exp Database'!AD236=0),0,IF($F236=Lists!$G$2,('Exp Database'!AD236/'Exp with units conversion'!$H236)*'Exp with units conversion'!$G236,'Exp Database'!AD236*'Exp with units conversion'!$G236))</f>
        <v>0</v>
      </c>
      <c r="AG236">
        <f t="shared" si="16"/>
        <v>1</v>
      </c>
      <c r="AH236" s="288">
        <f t="shared" si="17"/>
        <v>1</v>
      </c>
      <c r="AI236" s="288">
        <f t="shared" si="18"/>
        <v>1</v>
      </c>
      <c r="AJ236" s="288">
        <f t="shared" si="19"/>
        <v>1</v>
      </c>
    </row>
    <row r="237" spans="2:36" ht="60.75" thickBot="1">
      <c r="B237" t="str">
        <f t="shared" si="15"/>
        <v>Georgia2015</v>
      </c>
      <c r="C237" s="229" t="str">
        <f>'Exp Database'!C237</f>
        <v>Georgia</v>
      </c>
      <c r="D237" s="229">
        <f>'Exp Database'!D237</f>
        <v>2015</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02" t="str">
        <f>'Exp Database'!K237</f>
        <v>TB / HIV co-infection, diagnosis and treatment (sub-total)</v>
      </c>
      <c r="M237" s="288">
        <f>'Exp Database'!L237</f>
        <v>10</v>
      </c>
      <c r="N237" s="288">
        <f>IF(OR('Exp Database'!M237=Lists!$G$2,'Exp Database'!M237=Lists!$G$3,'Exp Database'!M237=0),0,IF($F237=Lists!$G$2,('Exp Database'!M237/'Exp with units conversion'!$H237)*'Exp with units conversion'!$G237,'Exp Database'!M237*'Exp with units conversion'!$G237))</f>
        <v>0</v>
      </c>
      <c r="O237" s="288">
        <f>IF(OR('Exp Database'!N237=Lists!$G$2,'Exp Database'!N237=Lists!$G$3,'Exp Database'!N237=0),0,IF($F237=Lists!$G$2,('Exp Database'!N237/'Exp with units conversion'!$H237)*'Exp with units conversion'!$G237,'Exp Database'!N237*'Exp with units conversion'!$G237))</f>
        <v>0</v>
      </c>
      <c r="P237" s="288">
        <f>IF(OR('Exp Database'!O237=Lists!$G$2,'Exp Database'!O237=Lists!$G$3,'Exp Database'!O237=0),0,IF($F237=Lists!$G$2,('Exp Database'!O237/'Exp with units conversion'!$H237)*'Exp with units conversion'!$G237,'Exp Database'!O237*'Exp with units conversion'!$G237))</f>
        <v>0</v>
      </c>
      <c r="Q237" s="288">
        <f>IF(OR('Exp Database'!P237=Lists!$G$2,'Exp Database'!P237=Lists!$G$3,'Exp Database'!P237=0),0,IF($F237=Lists!$G$2,('Exp Database'!P237/'Exp with units conversion'!$H237)*'Exp with units conversion'!$G237,'Exp Database'!P237*'Exp with units conversion'!$G237))</f>
        <v>0</v>
      </c>
      <c r="R237" s="288">
        <f>IF(OR('Exp Database'!Q237=Lists!$G$2,'Exp Database'!Q237=Lists!$G$3,'Exp Database'!Q237=0),0,IF($F237=Lists!$G$2,('Exp Database'!Q237/'Exp with units conversion'!$H237)*'Exp with units conversion'!$G237,'Exp Database'!Q237*'Exp with units conversion'!$G237))</f>
        <v>0</v>
      </c>
      <c r="S237" s="288">
        <f>IF(OR('Exp Database'!R237=Lists!$G$2,'Exp Database'!R237=Lists!$G$3,'Exp Database'!R237=0),0,IF($F237=Lists!$G$2,('Exp Database'!R237/'Exp with units conversion'!$H237)*'Exp with units conversion'!$G237,'Exp Database'!R237*'Exp with units conversion'!$G237))</f>
        <v>0</v>
      </c>
      <c r="T237" s="288">
        <f>IF(OR('Exp Database'!S237=Lists!$G$2,'Exp Database'!S237=Lists!$G$3,'Exp Database'!S237=0),0,IF($F237=Lists!$G$2,('Exp Database'!S237/'Exp with units conversion'!$H237)*'Exp with units conversion'!$G237,'Exp Database'!S237*'Exp with units conversion'!$G237))</f>
        <v>0</v>
      </c>
      <c r="U237" s="288">
        <f>IF(OR('Exp Database'!T237=Lists!$G$2,'Exp Database'!T237=Lists!$G$3,'Exp Database'!T237=0),0,IF($F237=Lists!$G$2,('Exp Database'!T237/'Exp with units conversion'!$H237)*'Exp with units conversion'!$G237,'Exp Database'!T237*'Exp with units conversion'!$G237))</f>
        <v>0</v>
      </c>
      <c r="V237" s="288">
        <f>IF(OR('Exp Database'!U237=Lists!$G$2,'Exp Database'!U237=Lists!$G$3,'Exp Database'!U237=0),0,IF($F237=Lists!$G$2,('Exp Database'!U237/'Exp with units conversion'!$H237)*'Exp with units conversion'!$G237,'Exp Database'!U237*'Exp with units conversion'!$G237))</f>
        <v>0</v>
      </c>
      <c r="W237" s="288">
        <f>IF(OR('Exp Database'!V237=Lists!$G$2,'Exp Database'!V237=Lists!$G$3,'Exp Database'!V237=0),0,IF($F237=Lists!$G$2,('Exp Database'!V237/'Exp with units conversion'!$H237)*'Exp with units conversion'!$G237,'Exp Database'!V237*'Exp with units conversion'!$G237))</f>
        <v>0</v>
      </c>
      <c r="X237" s="288">
        <f>IF(OR('Exp Database'!W237=Lists!$G$2,'Exp Database'!W237=Lists!$G$3,'Exp Database'!W237=0),0,IF($F237=Lists!$G$2,('Exp Database'!W237/'Exp with units conversion'!$H237)*'Exp with units conversion'!$G237,'Exp Database'!W237*'Exp with units conversion'!$G237))</f>
        <v>0</v>
      </c>
      <c r="Y237" s="288">
        <f>IF(OR('Exp Database'!X237=Lists!$G$2,'Exp Database'!X237=Lists!$G$3,'Exp Database'!X237=0),0,IF($F237=Lists!$G$2,('Exp Database'!X237/'Exp with units conversion'!$H237)*'Exp with units conversion'!$G237,'Exp Database'!X237*'Exp with units conversion'!$G237))</f>
        <v>0</v>
      </c>
      <c r="Z237" s="288">
        <f>IF(OR('Exp Database'!Y237=Lists!$G$2,'Exp Database'!Y237=Lists!$G$3,'Exp Database'!Y237=0),0,IF($F237=Lists!$G$2,('Exp Database'!Y237/'Exp with units conversion'!$H237)*'Exp with units conversion'!$G237,'Exp Database'!Y237*'Exp with units conversion'!$G237))</f>
        <v>0</v>
      </c>
      <c r="AA237" s="288">
        <f>IF(OR('Exp Database'!Z237=Lists!$G$2,'Exp Database'!Z237=Lists!$G$3,'Exp Database'!Z237=0),0,IF($F237=Lists!$G$2,('Exp Database'!Z237/'Exp with units conversion'!$H237)*'Exp with units conversion'!$G237,'Exp Database'!Z237*'Exp with units conversion'!$G237))</f>
        <v>0</v>
      </c>
      <c r="AB237" s="288">
        <f>IF(OR('Exp Database'!AA237=Lists!$G$2,'Exp Database'!AA237=Lists!$G$3,'Exp Database'!AA237=0),0,IF($F237=Lists!$G$2,('Exp Database'!AA237/'Exp with units conversion'!$H237)*'Exp with units conversion'!$G237,'Exp Database'!AA237*'Exp with units conversion'!$G237))</f>
        <v>0</v>
      </c>
      <c r="AC237" s="288">
        <f>IF(OR('Exp Database'!AB237=Lists!$G$2,'Exp Database'!AB237=Lists!$G$3,'Exp Database'!AB237=0),0,IF($F237=Lists!$G$2,('Exp Database'!AB237/'Exp with units conversion'!$H237)*'Exp with units conversion'!$G237,'Exp Database'!AB237*'Exp with units conversion'!$G237))</f>
        <v>0</v>
      </c>
      <c r="AD237" s="288">
        <f>IF(OR('Exp Database'!AC237=Lists!$G$2,'Exp Database'!AC237=Lists!$G$3,'Exp Database'!AC237=0),0,IF($F237=Lists!$G$2,('Exp Database'!AC237/'Exp with units conversion'!$H237)*'Exp with units conversion'!$G237,'Exp Database'!AC237*'Exp with units conversion'!$G237))</f>
        <v>0</v>
      </c>
      <c r="AE237" s="288">
        <f>IF(OR('Exp Database'!AD237=Lists!$G$2,'Exp Database'!AD237=Lists!$G$3,'Exp Database'!AD237=0),0,IF($F237=Lists!$G$2,('Exp Database'!AD237/'Exp with units conversion'!$H237)*'Exp with units conversion'!$G237,'Exp Database'!AD237*'Exp with units conversion'!$G237))</f>
        <v>0</v>
      </c>
      <c r="AG237">
        <f t="shared" si="16"/>
        <v>1</v>
      </c>
      <c r="AH237" s="288">
        <f t="shared" si="17"/>
        <v>1</v>
      </c>
      <c r="AI237" s="288">
        <f t="shared" si="18"/>
        <v>1</v>
      </c>
      <c r="AJ237" s="288">
        <f t="shared" si="19"/>
        <v>1</v>
      </c>
    </row>
    <row r="238" spans="2:36" ht="30.75" thickBot="1">
      <c r="B238" t="str">
        <f t="shared" si="15"/>
        <v>Georgia2015</v>
      </c>
      <c r="C238" s="229" t="str">
        <f>'Exp Database'!C238</f>
        <v>Georgia</v>
      </c>
      <c r="D238" s="229">
        <f>'Exp Database'!D238</f>
        <v>2015</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02" t="str">
        <f>'Exp Database'!K238</f>
        <v>TB screening and diagnosis in PLHIV</v>
      </c>
      <c r="M238" s="288">
        <f>'Exp Database'!L238</f>
        <v>10.1</v>
      </c>
      <c r="N238" s="288">
        <f>IF(OR('Exp Database'!M238=Lists!$G$2,'Exp Database'!M238=Lists!$G$3,'Exp Database'!M238=0),0,IF($F238=Lists!$G$2,('Exp Database'!M238/'Exp with units conversion'!$H238)*'Exp with units conversion'!$G238,'Exp Database'!M238*'Exp with units conversion'!$G238))</f>
        <v>0</v>
      </c>
      <c r="O238" s="288">
        <f>IF(OR('Exp Database'!N238=Lists!$G$2,'Exp Database'!N238=Lists!$G$3,'Exp Database'!N238=0),0,IF($F238=Lists!$G$2,('Exp Database'!N238/'Exp with units conversion'!$H238)*'Exp with units conversion'!$G238,'Exp Database'!N238*'Exp with units conversion'!$G238))</f>
        <v>0</v>
      </c>
      <c r="P238" s="288">
        <f>IF(OR('Exp Database'!O238=Lists!$G$2,'Exp Database'!O238=Lists!$G$3,'Exp Database'!O238=0),0,IF($F238=Lists!$G$2,('Exp Database'!O238/'Exp with units conversion'!$H238)*'Exp with units conversion'!$G238,'Exp Database'!O238*'Exp with units conversion'!$G238))</f>
        <v>0</v>
      </c>
      <c r="Q238" s="288">
        <f>IF(OR('Exp Database'!P238=Lists!$G$2,'Exp Database'!P238=Lists!$G$3,'Exp Database'!P238=0),0,IF($F238=Lists!$G$2,('Exp Database'!P238/'Exp with units conversion'!$H238)*'Exp with units conversion'!$G238,'Exp Database'!P238*'Exp with units conversion'!$G238))</f>
        <v>0</v>
      </c>
      <c r="R238" s="288">
        <f>IF(OR('Exp Database'!Q238=Lists!$G$2,'Exp Database'!Q238=Lists!$G$3,'Exp Database'!Q238=0),0,IF($F238=Lists!$G$2,('Exp Database'!Q238/'Exp with units conversion'!$H238)*'Exp with units conversion'!$G238,'Exp Database'!Q238*'Exp with units conversion'!$G238))</f>
        <v>0</v>
      </c>
      <c r="S238" s="288">
        <f>IF(OR('Exp Database'!R238=Lists!$G$2,'Exp Database'!R238=Lists!$G$3,'Exp Database'!R238=0),0,IF($F238=Lists!$G$2,('Exp Database'!R238/'Exp with units conversion'!$H238)*'Exp with units conversion'!$G238,'Exp Database'!R238*'Exp with units conversion'!$G238))</f>
        <v>0</v>
      </c>
      <c r="T238" s="288">
        <f>IF(OR('Exp Database'!S238=Lists!$G$2,'Exp Database'!S238=Lists!$G$3,'Exp Database'!S238=0),0,IF($F238=Lists!$G$2,('Exp Database'!S238/'Exp with units conversion'!$H238)*'Exp with units conversion'!$G238,'Exp Database'!S238*'Exp with units conversion'!$G238))</f>
        <v>0</v>
      </c>
      <c r="U238" s="288">
        <f>IF(OR('Exp Database'!T238=Lists!$G$2,'Exp Database'!T238=Lists!$G$3,'Exp Database'!T238=0),0,IF($F238=Lists!$G$2,('Exp Database'!T238/'Exp with units conversion'!$H238)*'Exp with units conversion'!$G238,'Exp Database'!T238*'Exp with units conversion'!$G238))</f>
        <v>0</v>
      </c>
      <c r="V238" s="288">
        <f>IF(OR('Exp Database'!U238=Lists!$G$2,'Exp Database'!U238=Lists!$G$3,'Exp Database'!U238=0),0,IF($F238=Lists!$G$2,('Exp Database'!U238/'Exp with units conversion'!$H238)*'Exp with units conversion'!$G238,'Exp Database'!U238*'Exp with units conversion'!$G238))</f>
        <v>0</v>
      </c>
      <c r="W238" s="288">
        <f>IF(OR('Exp Database'!V238=Lists!$G$2,'Exp Database'!V238=Lists!$G$3,'Exp Database'!V238=0),0,IF($F238=Lists!$G$2,('Exp Database'!V238/'Exp with units conversion'!$H238)*'Exp with units conversion'!$G238,'Exp Database'!V238*'Exp with units conversion'!$G238))</f>
        <v>0</v>
      </c>
      <c r="X238" s="288">
        <f>IF(OR('Exp Database'!W238=Lists!$G$2,'Exp Database'!W238=Lists!$G$3,'Exp Database'!W238=0),0,IF($F238=Lists!$G$2,('Exp Database'!W238/'Exp with units conversion'!$H238)*'Exp with units conversion'!$G238,'Exp Database'!W238*'Exp with units conversion'!$G238))</f>
        <v>0</v>
      </c>
      <c r="Y238" s="288">
        <f>IF(OR('Exp Database'!X238=Lists!$G$2,'Exp Database'!X238=Lists!$G$3,'Exp Database'!X238=0),0,IF($F238=Lists!$G$2,('Exp Database'!X238/'Exp with units conversion'!$H238)*'Exp with units conversion'!$G238,'Exp Database'!X238*'Exp with units conversion'!$G238))</f>
        <v>0</v>
      </c>
      <c r="Z238" s="288">
        <f>IF(OR('Exp Database'!Y238=Lists!$G$2,'Exp Database'!Y238=Lists!$G$3,'Exp Database'!Y238=0),0,IF($F238=Lists!$G$2,('Exp Database'!Y238/'Exp with units conversion'!$H238)*'Exp with units conversion'!$G238,'Exp Database'!Y238*'Exp with units conversion'!$G238))</f>
        <v>0</v>
      </c>
      <c r="AA238" s="288">
        <f>IF(OR('Exp Database'!Z238=Lists!$G$2,'Exp Database'!Z238=Lists!$G$3,'Exp Database'!Z238=0),0,IF($F238=Lists!$G$2,('Exp Database'!Z238/'Exp with units conversion'!$H238)*'Exp with units conversion'!$G238,'Exp Database'!Z238*'Exp with units conversion'!$G238))</f>
        <v>0</v>
      </c>
      <c r="AB238" s="288">
        <f>IF(OR('Exp Database'!AA238=Lists!$G$2,'Exp Database'!AA238=Lists!$G$3,'Exp Database'!AA238=0),0,IF($F238=Lists!$G$2,('Exp Database'!AA238/'Exp with units conversion'!$H238)*'Exp with units conversion'!$G238,'Exp Database'!AA238*'Exp with units conversion'!$G238))</f>
        <v>0</v>
      </c>
      <c r="AC238" s="288">
        <f>IF(OR('Exp Database'!AB238=Lists!$G$2,'Exp Database'!AB238=Lists!$G$3,'Exp Database'!AB238=0),0,IF($F238=Lists!$G$2,('Exp Database'!AB238/'Exp with units conversion'!$H238)*'Exp with units conversion'!$G238,'Exp Database'!AB238*'Exp with units conversion'!$G238))</f>
        <v>0</v>
      </c>
      <c r="AD238" s="288">
        <f>IF(OR('Exp Database'!AC238=Lists!$G$2,'Exp Database'!AC238=Lists!$G$3,'Exp Database'!AC238=0),0,IF($F238=Lists!$G$2,('Exp Database'!AC238/'Exp with units conversion'!$H238)*'Exp with units conversion'!$G238,'Exp Database'!AC238*'Exp with units conversion'!$G238))</f>
        <v>0</v>
      </c>
      <c r="AE238" s="288">
        <f>IF(OR('Exp Database'!AD238=Lists!$G$2,'Exp Database'!AD238=Lists!$G$3,'Exp Database'!AD238=0),0,IF($F238=Lists!$G$2,('Exp Database'!AD238/'Exp with units conversion'!$H238)*'Exp with units conversion'!$G238,'Exp Database'!AD238*'Exp with units conversion'!$G238))</f>
        <v>0</v>
      </c>
      <c r="AG238">
        <f t="shared" si="16"/>
        <v>1</v>
      </c>
      <c r="AH238" s="288">
        <f t="shared" si="17"/>
        <v>1</v>
      </c>
      <c r="AI238" s="288">
        <f t="shared" si="18"/>
        <v>1</v>
      </c>
      <c r="AJ238" s="288">
        <f t="shared" si="19"/>
        <v>1</v>
      </c>
    </row>
    <row r="239" spans="2:36" ht="30.75" thickBot="1">
      <c r="B239" t="str">
        <f t="shared" si="15"/>
        <v>Georgia2015</v>
      </c>
      <c r="C239" s="229" t="str">
        <f>'Exp Database'!C239</f>
        <v>Georgia</v>
      </c>
      <c r="D239" s="229">
        <f>'Exp Database'!D239</f>
        <v>2015</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02" t="str">
        <f>'Exp Database'!K239</f>
        <v>TB prevention and treatment for PLHIV</v>
      </c>
      <c r="M239" s="288">
        <f>'Exp Database'!L239</f>
        <v>10.199999999999999</v>
      </c>
      <c r="N239" s="288">
        <f>IF(OR('Exp Database'!M239=Lists!$G$2,'Exp Database'!M239=Lists!$G$3,'Exp Database'!M239=0),0,IF($F239=Lists!$G$2,('Exp Database'!M239/'Exp with units conversion'!$H239)*'Exp with units conversion'!$G239,'Exp Database'!M239*'Exp with units conversion'!$G239))</f>
        <v>0</v>
      </c>
      <c r="O239" s="288">
        <f>IF(OR('Exp Database'!N239=Lists!$G$2,'Exp Database'!N239=Lists!$G$3,'Exp Database'!N239=0),0,IF($F239=Lists!$G$2,('Exp Database'!N239/'Exp with units conversion'!$H239)*'Exp with units conversion'!$G239,'Exp Database'!N239*'Exp with units conversion'!$G239))</f>
        <v>0</v>
      </c>
      <c r="P239" s="288">
        <f>IF(OR('Exp Database'!O239=Lists!$G$2,'Exp Database'!O239=Lists!$G$3,'Exp Database'!O239=0),0,IF($F239=Lists!$G$2,('Exp Database'!O239/'Exp with units conversion'!$H239)*'Exp with units conversion'!$G239,'Exp Database'!O239*'Exp with units conversion'!$G239))</f>
        <v>0</v>
      </c>
      <c r="Q239" s="288">
        <f>IF(OR('Exp Database'!P239=Lists!$G$2,'Exp Database'!P239=Lists!$G$3,'Exp Database'!P239=0),0,IF($F239=Lists!$G$2,('Exp Database'!P239/'Exp with units conversion'!$H239)*'Exp with units conversion'!$G239,'Exp Database'!P239*'Exp with units conversion'!$G239))</f>
        <v>0</v>
      </c>
      <c r="R239" s="288">
        <f>IF(OR('Exp Database'!Q239=Lists!$G$2,'Exp Database'!Q239=Lists!$G$3,'Exp Database'!Q239=0),0,IF($F239=Lists!$G$2,('Exp Database'!Q239/'Exp with units conversion'!$H239)*'Exp with units conversion'!$G239,'Exp Database'!Q239*'Exp with units conversion'!$G239))</f>
        <v>0</v>
      </c>
      <c r="S239" s="288">
        <f>IF(OR('Exp Database'!R239=Lists!$G$2,'Exp Database'!R239=Lists!$G$3,'Exp Database'!R239=0),0,IF($F239=Lists!$G$2,('Exp Database'!R239/'Exp with units conversion'!$H239)*'Exp with units conversion'!$G239,'Exp Database'!R239*'Exp with units conversion'!$G239))</f>
        <v>0</v>
      </c>
      <c r="T239" s="288">
        <f>IF(OR('Exp Database'!S239=Lists!$G$2,'Exp Database'!S239=Lists!$G$3,'Exp Database'!S239=0),0,IF($F239=Lists!$G$2,('Exp Database'!S239/'Exp with units conversion'!$H239)*'Exp with units conversion'!$G239,'Exp Database'!S239*'Exp with units conversion'!$G239))</f>
        <v>0</v>
      </c>
      <c r="U239" s="288">
        <f>IF(OR('Exp Database'!T239=Lists!$G$2,'Exp Database'!T239=Lists!$G$3,'Exp Database'!T239=0),0,IF($F239=Lists!$G$2,('Exp Database'!T239/'Exp with units conversion'!$H239)*'Exp with units conversion'!$G239,'Exp Database'!T239*'Exp with units conversion'!$G239))</f>
        <v>0</v>
      </c>
      <c r="V239" s="288">
        <f>IF(OR('Exp Database'!U239=Lists!$G$2,'Exp Database'!U239=Lists!$G$3,'Exp Database'!U239=0),0,IF($F239=Lists!$G$2,('Exp Database'!U239/'Exp with units conversion'!$H239)*'Exp with units conversion'!$G239,'Exp Database'!U239*'Exp with units conversion'!$G239))</f>
        <v>0</v>
      </c>
      <c r="W239" s="288">
        <f>IF(OR('Exp Database'!V239=Lists!$G$2,'Exp Database'!V239=Lists!$G$3,'Exp Database'!V239=0),0,IF($F239=Lists!$G$2,('Exp Database'!V239/'Exp with units conversion'!$H239)*'Exp with units conversion'!$G239,'Exp Database'!V239*'Exp with units conversion'!$G239))</f>
        <v>0</v>
      </c>
      <c r="X239" s="288">
        <f>IF(OR('Exp Database'!W239=Lists!$G$2,'Exp Database'!W239=Lists!$G$3,'Exp Database'!W239=0),0,IF($F239=Lists!$G$2,('Exp Database'!W239/'Exp with units conversion'!$H239)*'Exp with units conversion'!$G239,'Exp Database'!W239*'Exp with units conversion'!$G239))</f>
        <v>0</v>
      </c>
      <c r="Y239" s="288">
        <f>IF(OR('Exp Database'!X239=Lists!$G$2,'Exp Database'!X239=Lists!$G$3,'Exp Database'!X239=0),0,IF($F239=Lists!$G$2,('Exp Database'!X239/'Exp with units conversion'!$H239)*'Exp with units conversion'!$G239,'Exp Database'!X239*'Exp with units conversion'!$G239))</f>
        <v>0</v>
      </c>
      <c r="Z239" s="288">
        <f>IF(OR('Exp Database'!Y239=Lists!$G$2,'Exp Database'!Y239=Lists!$G$3,'Exp Database'!Y239=0),0,IF($F239=Lists!$G$2,('Exp Database'!Y239/'Exp with units conversion'!$H239)*'Exp with units conversion'!$G239,'Exp Database'!Y239*'Exp with units conversion'!$G239))</f>
        <v>0</v>
      </c>
      <c r="AA239" s="288">
        <f>IF(OR('Exp Database'!Z239=Lists!$G$2,'Exp Database'!Z239=Lists!$G$3,'Exp Database'!Z239=0),0,IF($F239=Lists!$G$2,('Exp Database'!Z239/'Exp with units conversion'!$H239)*'Exp with units conversion'!$G239,'Exp Database'!Z239*'Exp with units conversion'!$G239))</f>
        <v>0</v>
      </c>
      <c r="AB239" s="288">
        <f>IF(OR('Exp Database'!AA239=Lists!$G$2,'Exp Database'!AA239=Lists!$G$3,'Exp Database'!AA239=0),0,IF($F239=Lists!$G$2,('Exp Database'!AA239/'Exp with units conversion'!$H239)*'Exp with units conversion'!$G239,'Exp Database'!AA239*'Exp with units conversion'!$G239))</f>
        <v>0</v>
      </c>
      <c r="AC239" s="288">
        <f>IF(OR('Exp Database'!AB239=Lists!$G$2,'Exp Database'!AB239=Lists!$G$3,'Exp Database'!AB239=0),0,IF($F239=Lists!$G$2,('Exp Database'!AB239/'Exp with units conversion'!$H239)*'Exp with units conversion'!$G239,'Exp Database'!AB239*'Exp with units conversion'!$G239))</f>
        <v>0</v>
      </c>
      <c r="AD239" s="288">
        <f>IF(OR('Exp Database'!AC239=Lists!$G$2,'Exp Database'!AC239=Lists!$G$3,'Exp Database'!AC239=0),0,IF($F239=Lists!$G$2,('Exp Database'!AC239/'Exp with units conversion'!$H239)*'Exp with units conversion'!$G239,'Exp Database'!AC239*'Exp with units conversion'!$G239))</f>
        <v>0</v>
      </c>
      <c r="AE239" s="288">
        <f>IF(OR('Exp Database'!AD239=Lists!$G$2,'Exp Database'!AD239=Lists!$G$3,'Exp Database'!AD239=0),0,IF($F239=Lists!$G$2,('Exp Database'!AD239/'Exp with units conversion'!$H239)*'Exp with units conversion'!$G239,'Exp Database'!AD239*'Exp with units conversion'!$G239))</f>
        <v>0</v>
      </c>
      <c r="AG239">
        <f t="shared" si="16"/>
        <v>1</v>
      </c>
      <c r="AH239" s="288">
        <f t="shared" si="17"/>
        <v>1</v>
      </c>
      <c r="AI239" s="288">
        <f t="shared" si="18"/>
        <v>1</v>
      </c>
      <c r="AJ239" s="288">
        <f t="shared" si="19"/>
        <v>1</v>
      </c>
    </row>
    <row r="240" spans="2:36" ht="15.75" thickBot="1">
      <c r="B240" t="str">
        <f t="shared" si="15"/>
        <v>Georgia2015</v>
      </c>
      <c r="C240" s="229" t="str">
        <f>'Exp Database'!C240</f>
        <v>Georgia</v>
      </c>
      <c r="D240" s="229">
        <f>'Exp Database'!D240</f>
        <v>2015</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02">
        <f>'Exp Database'!K240</f>
        <v>0</v>
      </c>
      <c r="M240" s="288">
        <f>'Exp Database'!L240</f>
        <v>0</v>
      </c>
      <c r="N240" s="288">
        <f>IF(OR('Exp Database'!M240=Lists!$G$2,'Exp Database'!M240=Lists!$G$3,'Exp Database'!M240=0),0,IF($F240=Lists!$G$2,('Exp Database'!M240/'Exp with units conversion'!$H240)*'Exp with units conversion'!$G240,'Exp Database'!M240*'Exp with units conversion'!$G240))</f>
        <v>0</v>
      </c>
      <c r="O240" s="288">
        <f>IF(OR('Exp Database'!N240=Lists!$G$2,'Exp Database'!N240=Lists!$G$3,'Exp Database'!N240=0),0,IF($F240=Lists!$G$2,('Exp Database'!N240/'Exp with units conversion'!$H240)*'Exp with units conversion'!$G240,'Exp Database'!N240*'Exp with units conversion'!$G240))</f>
        <v>0</v>
      </c>
      <c r="P240" s="288">
        <f>IF(OR('Exp Database'!O240=Lists!$G$2,'Exp Database'!O240=Lists!$G$3,'Exp Database'!O240=0),0,IF($F240=Lists!$G$2,('Exp Database'!O240/'Exp with units conversion'!$H240)*'Exp with units conversion'!$G240,'Exp Database'!O240*'Exp with units conversion'!$G240))</f>
        <v>0</v>
      </c>
      <c r="Q240" s="288">
        <f>IF(OR('Exp Database'!P240=Lists!$G$2,'Exp Database'!P240=Lists!$G$3,'Exp Database'!P240=0),0,IF($F240=Lists!$G$2,('Exp Database'!P240/'Exp with units conversion'!$H240)*'Exp with units conversion'!$G240,'Exp Database'!P240*'Exp with units conversion'!$G240))</f>
        <v>0</v>
      </c>
      <c r="R240" s="288">
        <f>IF(OR('Exp Database'!Q240=Lists!$G$2,'Exp Database'!Q240=Lists!$G$3,'Exp Database'!Q240=0),0,IF($F240=Lists!$G$2,('Exp Database'!Q240/'Exp with units conversion'!$H240)*'Exp with units conversion'!$G240,'Exp Database'!Q240*'Exp with units conversion'!$G240))</f>
        <v>0</v>
      </c>
      <c r="S240" s="288">
        <f>IF(OR('Exp Database'!R240=Lists!$G$2,'Exp Database'!R240=Lists!$G$3,'Exp Database'!R240=0),0,IF($F240=Lists!$G$2,('Exp Database'!R240/'Exp with units conversion'!$H240)*'Exp with units conversion'!$G240,'Exp Database'!R240*'Exp with units conversion'!$G240))</f>
        <v>0</v>
      </c>
      <c r="T240" s="288">
        <f>IF(OR('Exp Database'!S240=Lists!$G$2,'Exp Database'!S240=Lists!$G$3,'Exp Database'!S240=0),0,IF($F240=Lists!$G$2,('Exp Database'!S240/'Exp with units conversion'!$H240)*'Exp with units conversion'!$G240,'Exp Database'!S240*'Exp with units conversion'!$G240))</f>
        <v>0</v>
      </c>
      <c r="U240" s="288">
        <f>IF(OR('Exp Database'!T240=Lists!$G$2,'Exp Database'!T240=Lists!$G$3,'Exp Database'!T240=0),0,IF($F240=Lists!$G$2,('Exp Database'!T240/'Exp with units conversion'!$H240)*'Exp with units conversion'!$G240,'Exp Database'!T240*'Exp with units conversion'!$G240))</f>
        <v>0</v>
      </c>
      <c r="V240" s="288">
        <f>IF(OR('Exp Database'!U240=Lists!$G$2,'Exp Database'!U240=Lists!$G$3,'Exp Database'!U240=0),0,IF($F240=Lists!$G$2,('Exp Database'!U240/'Exp with units conversion'!$H240)*'Exp with units conversion'!$G240,'Exp Database'!U240*'Exp with units conversion'!$G240))</f>
        <v>0</v>
      </c>
      <c r="W240" s="288">
        <f>IF(OR('Exp Database'!V240=Lists!$G$2,'Exp Database'!V240=Lists!$G$3,'Exp Database'!V240=0),0,IF($F240=Lists!$G$2,('Exp Database'!V240/'Exp with units conversion'!$H240)*'Exp with units conversion'!$G240,'Exp Database'!V240*'Exp with units conversion'!$G240))</f>
        <v>0</v>
      </c>
      <c r="X240" s="288">
        <f>IF(OR('Exp Database'!W240=Lists!$G$2,'Exp Database'!W240=Lists!$G$3,'Exp Database'!W240=0),0,IF($F240=Lists!$G$2,('Exp Database'!W240/'Exp with units conversion'!$H240)*'Exp with units conversion'!$G240,'Exp Database'!W240*'Exp with units conversion'!$G240))</f>
        <v>0</v>
      </c>
      <c r="Y240" s="288">
        <f>IF(OR('Exp Database'!X240=Lists!$G$2,'Exp Database'!X240=Lists!$G$3,'Exp Database'!X240=0),0,IF($F240=Lists!$G$2,('Exp Database'!X240/'Exp with units conversion'!$H240)*'Exp with units conversion'!$G240,'Exp Database'!X240*'Exp with units conversion'!$G240))</f>
        <v>0</v>
      </c>
      <c r="Z240" s="288">
        <f>IF(OR('Exp Database'!Y240=Lists!$G$2,'Exp Database'!Y240=Lists!$G$3,'Exp Database'!Y240=0),0,IF($F240=Lists!$G$2,('Exp Database'!Y240/'Exp with units conversion'!$H240)*'Exp with units conversion'!$G240,'Exp Database'!Y240*'Exp with units conversion'!$G240))</f>
        <v>0</v>
      </c>
      <c r="AA240" s="288">
        <f>IF(OR('Exp Database'!Z240=Lists!$G$2,'Exp Database'!Z240=Lists!$G$3,'Exp Database'!Z240=0),0,IF($F240=Lists!$G$2,('Exp Database'!Z240/'Exp with units conversion'!$H240)*'Exp with units conversion'!$G240,'Exp Database'!Z240*'Exp with units conversion'!$G240))</f>
        <v>0</v>
      </c>
      <c r="AB240" s="288">
        <f>IF(OR('Exp Database'!AA240=Lists!$G$2,'Exp Database'!AA240=Lists!$G$3,'Exp Database'!AA240=0),0,IF($F240=Lists!$G$2,('Exp Database'!AA240/'Exp with units conversion'!$H240)*'Exp with units conversion'!$G240,'Exp Database'!AA240*'Exp with units conversion'!$G240))</f>
        <v>0</v>
      </c>
      <c r="AC240" s="288">
        <f>IF(OR('Exp Database'!AB240=Lists!$G$2,'Exp Database'!AB240=Lists!$G$3,'Exp Database'!AB240=0),0,IF($F240=Lists!$G$2,('Exp Database'!AB240/'Exp with units conversion'!$H240)*'Exp with units conversion'!$G240,'Exp Database'!AB240*'Exp with units conversion'!$G240))</f>
        <v>0</v>
      </c>
      <c r="AD240" s="288">
        <f>IF(OR('Exp Database'!AC240=Lists!$G$2,'Exp Database'!AC240=Lists!$G$3,'Exp Database'!AC240=0),0,IF($F240=Lists!$G$2,('Exp Database'!AC240/'Exp with units conversion'!$H240)*'Exp with units conversion'!$G240,'Exp Database'!AC240*'Exp with units conversion'!$G240))</f>
        <v>0</v>
      </c>
      <c r="AE240" s="288">
        <f>IF(OR('Exp Database'!AD240=Lists!$G$2,'Exp Database'!AD240=Lists!$G$3,'Exp Database'!AD240=0),0,IF($F240=Lists!$G$2,('Exp Database'!AD240/'Exp with units conversion'!$H240)*'Exp with units conversion'!$G240,'Exp Database'!AD240*'Exp with units conversion'!$G240))</f>
        <v>0</v>
      </c>
      <c r="AG240">
        <f t="shared" si="16"/>
        <v>1</v>
      </c>
      <c r="AH240" s="288">
        <f t="shared" si="17"/>
        <v>1</v>
      </c>
      <c r="AI240" s="288">
        <f t="shared" si="18"/>
        <v>1</v>
      </c>
      <c r="AJ240" s="288">
        <f t="shared" si="19"/>
        <v>1</v>
      </c>
    </row>
    <row r="241" spans="2:36" ht="15.75" thickBot="1">
      <c r="B241" t="str">
        <f t="shared" si="15"/>
        <v>Georgia2015</v>
      </c>
      <c r="C241" s="229" t="str">
        <f>'Exp Database'!C241</f>
        <v>Georgia</v>
      </c>
      <c r="D241" s="229">
        <f>'Exp Database'!D241</f>
        <v>2015</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02" t="str">
        <f>'Exp Database'!K241</f>
        <v>Total</v>
      </c>
      <c r="M241" s="288">
        <f>'Exp Database'!L241</f>
        <v>0</v>
      </c>
      <c r="N241" s="288">
        <f>IF(OR('Exp Database'!M241=Lists!$G$2,'Exp Database'!M241=Lists!$G$3,'Exp Database'!M241=0),0,IF($F241=Lists!$G$2,('Exp Database'!M241/'Exp with units conversion'!$H241)*'Exp with units conversion'!$G241,'Exp Database'!M241*'Exp with units conversion'!$G241))</f>
        <v>0</v>
      </c>
      <c r="O241" s="288">
        <f>IF(OR('Exp Database'!N241=Lists!$G$2,'Exp Database'!N241=Lists!$G$3,'Exp Database'!N241=0),0,IF($F241=Lists!$G$2,('Exp Database'!N241/'Exp with units conversion'!$H241)*'Exp with units conversion'!$G241,'Exp Database'!N241*'Exp with units conversion'!$G241))</f>
        <v>0</v>
      </c>
      <c r="P241" s="288">
        <f>IF(OR('Exp Database'!O241=Lists!$G$2,'Exp Database'!O241=Lists!$G$3,'Exp Database'!O241=0),0,IF($F241=Lists!$G$2,('Exp Database'!O241/'Exp with units conversion'!$H241)*'Exp with units conversion'!$G241,'Exp Database'!O241*'Exp with units conversion'!$G241))</f>
        <v>0</v>
      </c>
      <c r="Q241" s="288">
        <f>IF(OR('Exp Database'!P241=Lists!$G$2,'Exp Database'!P241=Lists!$G$3,'Exp Database'!P241=0),0,IF($F241=Lists!$G$2,('Exp Database'!P241/'Exp with units conversion'!$H241)*'Exp with units conversion'!$G241,'Exp Database'!P241*'Exp with units conversion'!$G241))</f>
        <v>0</v>
      </c>
      <c r="R241" s="288">
        <f>IF(OR('Exp Database'!Q241=Lists!$G$2,'Exp Database'!Q241=Lists!$G$3,'Exp Database'!Q241=0),0,IF($F241=Lists!$G$2,('Exp Database'!Q241/'Exp with units conversion'!$H241)*'Exp with units conversion'!$G241,'Exp Database'!Q241*'Exp with units conversion'!$G241))</f>
        <v>0</v>
      </c>
      <c r="S241" s="288">
        <f>IF(OR('Exp Database'!R241=Lists!$G$2,'Exp Database'!R241=Lists!$G$3,'Exp Database'!R241=0),0,IF($F241=Lists!$G$2,('Exp Database'!R241/'Exp with units conversion'!$H241)*'Exp with units conversion'!$G241,'Exp Database'!R241*'Exp with units conversion'!$G241))</f>
        <v>0</v>
      </c>
      <c r="T241" s="288">
        <f>IF(OR('Exp Database'!S241=Lists!$G$2,'Exp Database'!S241=Lists!$G$3,'Exp Database'!S241=0),0,IF($F241=Lists!$G$2,('Exp Database'!S241/'Exp with units conversion'!$H241)*'Exp with units conversion'!$G241,'Exp Database'!S241*'Exp with units conversion'!$G241))</f>
        <v>0</v>
      </c>
      <c r="U241" s="288">
        <f>IF(OR('Exp Database'!T241=Lists!$G$2,'Exp Database'!T241=Lists!$G$3,'Exp Database'!T241=0),0,IF($F241=Lists!$G$2,('Exp Database'!T241/'Exp with units conversion'!$H241)*'Exp with units conversion'!$G241,'Exp Database'!T241*'Exp with units conversion'!$G241))</f>
        <v>0</v>
      </c>
      <c r="V241" s="288">
        <f>IF(OR('Exp Database'!U241=Lists!$G$2,'Exp Database'!U241=Lists!$G$3,'Exp Database'!U241=0),0,IF($F241=Lists!$G$2,('Exp Database'!U241/'Exp with units conversion'!$H241)*'Exp with units conversion'!$G241,'Exp Database'!U241*'Exp with units conversion'!$G241))</f>
        <v>0</v>
      </c>
      <c r="W241" s="288">
        <f>IF(OR('Exp Database'!V241=Lists!$G$2,'Exp Database'!V241=Lists!$G$3,'Exp Database'!V241=0),0,IF($F241=Lists!$G$2,('Exp Database'!V241/'Exp with units conversion'!$H241)*'Exp with units conversion'!$G241,'Exp Database'!V241*'Exp with units conversion'!$G241))</f>
        <v>0</v>
      </c>
      <c r="X241" s="288">
        <f>IF(OR('Exp Database'!W241=Lists!$G$2,'Exp Database'!W241=Lists!$G$3,'Exp Database'!W241=0),0,IF($F241=Lists!$G$2,('Exp Database'!W241/'Exp with units conversion'!$H241)*'Exp with units conversion'!$G241,'Exp Database'!W241*'Exp with units conversion'!$G241))</f>
        <v>0</v>
      </c>
      <c r="Y241" s="288">
        <f>IF(OR('Exp Database'!X241=Lists!$G$2,'Exp Database'!X241=Lists!$G$3,'Exp Database'!X241=0),0,IF($F241=Lists!$G$2,('Exp Database'!X241/'Exp with units conversion'!$H241)*'Exp with units conversion'!$G241,'Exp Database'!X241*'Exp with units conversion'!$G241))</f>
        <v>0</v>
      </c>
      <c r="Z241" s="288">
        <f>IF(OR('Exp Database'!Y241=Lists!$G$2,'Exp Database'!Y241=Lists!$G$3,'Exp Database'!Y241=0),0,IF($F241=Lists!$G$2,('Exp Database'!Y241/'Exp with units conversion'!$H241)*'Exp with units conversion'!$G241,'Exp Database'!Y241*'Exp with units conversion'!$G241))</f>
        <v>0</v>
      </c>
      <c r="AA241" s="288">
        <f>IF(OR('Exp Database'!Z241=Lists!$G$2,'Exp Database'!Z241=Lists!$G$3,'Exp Database'!Z241=0),0,IF($F241=Lists!$G$2,('Exp Database'!Z241/'Exp with units conversion'!$H241)*'Exp with units conversion'!$G241,'Exp Database'!Z241*'Exp with units conversion'!$G241))</f>
        <v>0</v>
      </c>
      <c r="AB241" s="288">
        <f>IF(OR('Exp Database'!AA241=Lists!$G$2,'Exp Database'!AA241=Lists!$G$3,'Exp Database'!AA241=0),0,IF($F241=Lists!$G$2,('Exp Database'!AA241/'Exp with units conversion'!$H241)*'Exp with units conversion'!$G241,'Exp Database'!AA241*'Exp with units conversion'!$G241))</f>
        <v>0</v>
      </c>
      <c r="AC241" s="288">
        <f>IF(OR('Exp Database'!AB241=Lists!$G$2,'Exp Database'!AB241=Lists!$G$3,'Exp Database'!AB241=0),0,IF($F241=Lists!$G$2,('Exp Database'!AB241/'Exp with units conversion'!$H241)*'Exp with units conversion'!$G241,'Exp Database'!AB241*'Exp with units conversion'!$G241))</f>
        <v>0</v>
      </c>
      <c r="AD241" s="288">
        <f>IF(OR('Exp Database'!AC241=Lists!$G$2,'Exp Database'!AC241=Lists!$G$3,'Exp Database'!AC241=0),0,IF($F241=Lists!$G$2,('Exp Database'!AC241/'Exp with units conversion'!$H241)*'Exp with units conversion'!$G241,'Exp Database'!AC241*'Exp with units conversion'!$G241))</f>
        <v>0</v>
      </c>
      <c r="AE241" s="288">
        <f>IF(OR('Exp Database'!AD241=Lists!$G$2,'Exp Database'!AD241=Lists!$G$3,'Exp Database'!AD241=0),0,IF($F241=Lists!$G$2,('Exp Database'!AD241/'Exp with units conversion'!$H241)*'Exp with units conversion'!$G241,'Exp Database'!AD241*'Exp with units conversion'!$G241))</f>
        <v>0</v>
      </c>
      <c r="AG241">
        <f t="shared" si="16"/>
        <v>1</v>
      </c>
      <c r="AH241" s="288">
        <f t="shared" si="17"/>
        <v>1</v>
      </c>
      <c r="AI241" s="288">
        <f t="shared" si="18"/>
        <v>1</v>
      </c>
      <c r="AJ241" s="288">
        <f t="shared" si="19"/>
        <v>1</v>
      </c>
    </row>
    <row r="242" spans="2:36" ht="15.75" thickBot="1">
      <c r="B242" t="str">
        <f t="shared" si="15"/>
        <v>Georgia2015</v>
      </c>
      <c r="C242" s="229" t="str">
        <f>'Exp Database'!C242</f>
        <v>Georgia</v>
      </c>
      <c r="D242" s="229">
        <f>'Exp Database'!D242</f>
        <v>2015</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02">
        <f>'Exp Database'!K242</f>
        <v>0</v>
      </c>
      <c r="M242" s="288">
        <f>'Exp Database'!L242</f>
        <v>0</v>
      </c>
      <c r="N242" s="288">
        <f>IF(OR('Exp Database'!M242=Lists!$G$2,'Exp Database'!M242=Lists!$G$3,'Exp Database'!M242=0),0,IF($F242=Lists!$G$2,('Exp Database'!M242/'Exp with units conversion'!$H242)*'Exp with units conversion'!$G242,'Exp Database'!M242*'Exp with units conversion'!$G242))</f>
        <v>0</v>
      </c>
      <c r="O242" s="288">
        <f>IF(OR('Exp Database'!N242=Lists!$G$2,'Exp Database'!N242=Lists!$G$3,'Exp Database'!N242=0),0,IF($F242=Lists!$G$2,('Exp Database'!N242/'Exp with units conversion'!$H242)*'Exp with units conversion'!$G242,'Exp Database'!N242*'Exp with units conversion'!$G242))</f>
        <v>0</v>
      </c>
      <c r="P242" s="288">
        <f>IF(OR('Exp Database'!O242=Lists!$G$2,'Exp Database'!O242=Lists!$G$3,'Exp Database'!O242=0),0,IF($F242=Lists!$G$2,('Exp Database'!O242/'Exp with units conversion'!$H242)*'Exp with units conversion'!$G242,'Exp Database'!O242*'Exp with units conversion'!$G242))</f>
        <v>0</v>
      </c>
      <c r="Q242" s="288">
        <f>IF(OR('Exp Database'!P242=Lists!$G$2,'Exp Database'!P242=Lists!$G$3,'Exp Database'!P242=0),0,IF($F242=Lists!$G$2,('Exp Database'!P242/'Exp with units conversion'!$H242)*'Exp with units conversion'!$G242,'Exp Database'!P242*'Exp with units conversion'!$G242))</f>
        <v>0</v>
      </c>
      <c r="R242" s="288">
        <f>IF(OR('Exp Database'!Q242=Lists!$G$2,'Exp Database'!Q242=Lists!$G$3,'Exp Database'!Q242=0),0,IF($F242=Lists!$G$2,('Exp Database'!Q242/'Exp with units conversion'!$H242)*'Exp with units conversion'!$G242,'Exp Database'!Q242*'Exp with units conversion'!$G242))</f>
        <v>0</v>
      </c>
      <c r="S242" s="288">
        <f>IF(OR('Exp Database'!R242=Lists!$G$2,'Exp Database'!R242=Lists!$G$3,'Exp Database'!R242=0),0,IF($F242=Lists!$G$2,('Exp Database'!R242/'Exp with units conversion'!$H242)*'Exp with units conversion'!$G242,'Exp Database'!R242*'Exp with units conversion'!$G242))</f>
        <v>0</v>
      </c>
      <c r="T242" s="288">
        <f>IF(OR('Exp Database'!S242=Lists!$G$2,'Exp Database'!S242=Lists!$G$3,'Exp Database'!S242=0),0,IF($F242=Lists!$G$2,('Exp Database'!S242/'Exp with units conversion'!$H242)*'Exp with units conversion'!$G242,'Exp Database'!S242*'Exp with units conversion'!$G242))</f>
        <v>0</v>
      </c>
      <c r="U242" s="288">
        <f>IF(OR('Exp Database'!T242=Lists!$G$2,'Exp Database'!T242=Lists!$G$3,'Exp Database'!T242=0),0,IF($F242=Lists!$G$2,('Exp Database'!T242/'Exp with units conversion'!$H242)*'Exp with units conversion'!$G242,'Exp Database'!T242*'Exp with units conversion'!$G242))</f>
        <v>0</v>
      </c>
      <c r="V242" s="288">
        <f>IF(OR('Exp Database'!U242=Lists!$G$2,'Exp Database'!U242=Lists!$G$3,'Exp Database'!U242=0),0,IF($F242=Lists!$G$2,('Exp Database'!U242/'Exp with units conversion'!$H242)*'Exp with units conversion'!$G242,'Exp Database'!U242*'Exp with units conversion'!$G242))</f>
        <v>0</v>
      </c>
      <c r="W242" s="288">
        <f>IF(OR('Exp Database'!V242=Lists!$G$2,'Exp Database'!V242=Lists!$G$3,'Exp Database'!V242=0),0,IF($F242=Lists!$G$2,('Exp Database'!V242/'Exp with units conversion'!$H242)*'Exp with units conversion'!$G242,'Exp Database'!V242*'Exp with units conversion'!$G242))</f>
        <v>0</v>
      </c>
      <c r="X242" s="288">
        <f>IF(OR('Exp Database'!W242=Lists!$G$2,'Exp Database'!W242=Lists!$G$3,'Exp Database'!W242=0),0,IF($F242=Lists!$G$2,('Exp Database'!W242/'Exp with units conversion'!$H242)*'Exp with units conversion'!$G242,'Exp Database'!W242*'Exp with units conversion'!$G242))</f>
        <v>0</v>
      </c>
      <c r="Y242" s="288">
        <f>IF(OR('Exp Database'!X242=Lists!$G$2,'Exp Database'!X242=Lists!$G$3,'Exp Database'!X242=0),0,IF($F242=Lists!$G$2,('Exp Database'!X242/'Exp with units conversion'!$H242)*'Exp with units conversion'!$G242,'Exp Database'!X242*'Exp with units conversion'!$G242))</f>
        <v>0</v>
      </c>
      <c r="Z242" s="288">
        <f>IF(OR('Exp Database'!Y242=Lists!$G$2,'Exp Database'!Y242=Lists!$G$3,'Exp Database'!Y242=0),0,IF($F242=Lists!$G$2,('Exp Database'!Y242/'Exp with units conversion'!$H242)*'Exp with units conversion'!$G242,'Exp Database'!Y242*'Exp with units conversion'!$G242))</f>
        <v>0</v>
      </c>
      <c r="AA242" s="288">
        <f>IF(OR('Exp Database'!Z242=Lists!$G$2,'Exp Database'!Z242=Lists!$G$3,'Exp Database'!Z242=0),0,IF($F242=Lists!$G$2,('Exp Database'!Z242/'Exp with units conversion'!$H242)*'Exp with units conversion'!$G242,'Exp Database'!Z242*'Exp with units conversion'!$G242))</f>
        <v>0</v>
      </c>
      <c r="AB242" s="288">
        <f>IF(OR('Exp Database'!AA242=Lists!$G$2,'Exp Database'!AA242=Lists!$G$3,'Exp Database'!AA242=0),0,IF($F242=Lists!$G$2,('Exp Database'!AA242/'Exp with units conversion'!$H242)*'Exp with units conversion'!$G242,'Exp Database'!AA242*'Exp with units conversion'!$G242))</f>
        <v>0</v>
      </c>
      <c r="AC242" s="288">
        <f>IF(OR('Exp Database'!AB242=Lists!$G$2,'Exp Database'!AB242=Lists!$G$3,'Exp Database'!AB242=0),0,IF($F242=Lists!$G$2,('Exp Database'!AB242/'Exp with units conversion'!$H242)*'Exp with units conversion'!$G242,'Exp Database'!AB242*'Exp with units conversion'!$G242))</f>
        <v>0</v>
      </c>
      <c r="AD242" s="288">
        <f>IF(OR('Exp Database'!AC242=Lists!$G$2,'Exp Database'!AC242=Lists!$G$3,'Exp Database'!AC242=0),0,IF($F242=Lists!$G$2,('Exp Database'!AC242/'Exp with units conversion'!$H242)*'Exp with units conversion'!$G242,'Exp Database'!AC242*'Exp with units conversion'!$G242))</f>
        <v>0</v>
      </c>
      <c r="AE242" s="288">
        <f>IF(OR('Exp Database'!AD242=Lists!$G$2,'Exp Database'!AD242=Lists!$G$3,'Exp Database'!AD242=0),0,IF($F242=Lists!$G$2,('Exp Database'!AD242/'Exp with units conversion'!$H242)*'Exp with units conversion'!$G242,'Exp Database'!AD242*'Exp with units conversion'!$G242))</f>
        <v>0</v>
      </c>
      <c r="AG242">
        <f t="shared" si="16"/>
        <v>1</v>
      </c>
      <c r="AH242" s="288">
        <f t="shared" si="17"/>
        <v>1</v>
      </c>
      <c r="AI242" s="288">
        <f t="shared" si="18"/>
        <v>1</v>
      </c>
      <c r="AJ242" s="288">
        <f t="shared" si="19"/>
        <v>1</v>
      </c>
    </row>
    <row r="243" spans="2:36" ht="135.75" thickBot="1">
      <c r="B243" t="str">
        <f t="shared" si="15"/>
        <v>Georgia2015</v>
      </c>
      <c r="C243" s="229" t="str">
        <f>'Exp Database'!C243</f>
        <v>Georgia</v>
      </c>
      <c r="D243" s="229">
        <f>'Exp Database'!D243</f>
        <v>2015</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02" t="str">
        <f>'Exp Database'!K243</f>
        <v>Other essential programmes outside the suggested framework of core HIV and AIDS programmes (please list below and specify)</v>
      </c>
      <c r="M243" s="288">
        <f>'Exp Database'!L243</f>
        <v>0</v>
      </c>
      <c r="N243" s="288">
        <f>IF(OR('Exp Database'!M243=Lists!$G$2,'Exp Database'!M243=Lists!$G$3,'Exp Database'!M243=0),0,IF($F243=Lists!$G$2,('Exp Database'!M243/'Exp with units conversion'!$H243)*'Exp with units conversion'!$G243,'Exp Database'!M243*'Exp with units conversion'!$G243))</f>
        <v>0</v>
      </c>
      <c r="O243" s="288">
        <f>IF(OR('Exp Database'!N243=Lists!$G$2,'Exp Database'!N243=Lists!$G$3,'Exp Database'!N243=0),0,IF($F243=Lists!$G$2,('Exp Database'!N243/'Exp with units conversion'!$H243)*'Exp with units conversion'!$G243,'Exp Database'!N243*'Exp with units conversion'!$G243))</f>
        <v>0</v>
      </c>
      <c r="P243" s="288">
        <f>IF(OR('Exp Database'!O243=Lists!$G$2,'Exp Database'!O243=Lists!$G$3,'Exp Database'!O243=0),0,IF($F243=Lists!$G$2,('Exp Database'!O243/'Exp with units conversion'!$H243)*'Exp with units conversion'!$G243,'Exp Database'!O243*'Exp with units conversion'!$G243))</f>
        <v>0</v>
      </c>
      <c r="Q243" s="288">
        <f>IF(OR('Exp Database'!P243=Lists!$G$2,'Exp Database'!P243=Lists!$G$3,'Exp Database'!P243=0),0,IF($F243=Lists!$G$2,('Exp Database'!P243/'Exp with units conversion'!$H243)*'Exp with units conversion'!$G243,'Exp Database'!P243*'Exp with units conversion'!$G243))</f>
        <v>0</v>
      </c>
      <c r="R243" s="288">
        <f>IF(OR('Exp Database'!Q243=Lists!$G$2,'Exp Database'!Q243=Lists!$G$3,'Exp Database'!Q243=0),0,IF($F243=Lists!$G$2,('Exp Database'!Q243/'Exp with units conversion'!$H243)*'Exp with units conversion'!$G243,'Exp Database'!Q243*'Exp with units conversion'!$G243))</f>
        <v>0</v>
      </c>
      <c r="S243" s="288">
        <f>IF(OR('Exp Database'!R243=Lists!$G$2,'Exp Database'!R243=Lists!$G$3,'Exp Database'!R243=0),0,IF($F243=Lists!$G$2,('Exp Database'!R243/'Exp with units conversion'!$H243)*'Exp with units conversion'!$G243,'Exp Database'!R243*'Exp with units conversion'!$G243))</f>
        <v>0</v>
      </c>
      <c r="T243" s="288">
        <f>IF(OR('Exp Database'!S243=Lists!$G$2,'Exp Database'!S243=Lists!$G$3,'Exp Database'!S243=0),0,IF($F243=Lists!$G$2,('Exp Database'!S243/'Exp with units conversion'!$H243)*'Exp with units conversion'!$G243,'Exp Database'!S243*'Exp with units conversion'!$G243))</f>
        <v>0</v>
      </c>
      <c r="U243" s="288">
        <f>IF(OR('Exp Database'!T243=Lists!$G$2,'Exp Database'!T243=Lists!$G$3,'Exp Database'!T243=0),0,IF($F243=Lists!$G$2,('Exp Database'!T243/'Exp with units conversion'!$H243)*'Exp with units conversion'!$G243,'Exp Database'!T243*'Exp with units conversion'!$G243))</f>
        <v>0</v>
      </c>
      <c r="V243" s="288">
        <f>IF(OR('Exp Database'!U243=Lists!$G$2,'Exp Database'!U243=Lists!$G$3,'Exp Database'!U243=0),0,IF($F243=Lists!$G$2,('Exp Database'!U243/'Exp with units conversion'!$H243)*'Exp with units conversion'!$G243,'Exp Database'!U243*'Exp with units conversion'!$G243))</f>
        <v>0</v>
      </c>
      <c r="W243" s="288">
        <f>IF(OR('Exp Database'!V243=Lists!$G$2,'Exp Database'!V243=Lists!$G$3,'Exp Database'!V243=0),0,IF($F243=Lists!$G$2,('Exp Database'!V243/'Exp with units conversion'!$H243)*'Exp with units conversion'!$G243,'Exp Database'!V243*'Exp with units conversion'!$G243))</f>
        <v>0</v>
      </c>
      <c r="X243" s="288">
        <f>IF(OR('Exp Database'!W243=Lists!$G$2,'Exp Database'!W243=Lists!$G$3,'Exp Database'!W243=0),0,IF($F243=Lists!$G$2,('Exp Database'!W243/'Exp with units conversion'!$H243)*'Exp with units conversion'!$G243,'Exp Database'!W243*'Exp with units conversion'!$G243))</f>
        <v>0</v>
      </c>
      <c r="Y243" s="288">
        <f>IF(OR('Exp Database'!X243=Lists!$G$2,'Exp Database'!X243=Lists!$G$3,'Exp Database'!X243=0),0,IF($F243=Lists!$G$2,('Exp Database'!X243/'Exp with units conversion'!$H243)*'Exp with units conversion'!$G243,'Exp Database'!X243*'Exp with units conversion'!$G243))</f>
        <v>0</v>
      </c>
      <c r="Z243" s="288">
        <f>IF(OR('Exp Database'!Y243=Lists!$G$2,'Exp Database'!Y243=Lists!$G$3,'Exp Database'!Y243=0),0,IF($F243=Lists!$G$2,('Exp Database'!Y243/'Exp with units conversion'!$H243)*'Exp with units conversion'!$G243,'Exp Database'!Y243*'Exp with units conversion'!$G243))</f>
        <v>0</v>
      </c>
      <c r="AA243" s="288">
        <f>IF(OR('Exp Database'!Z243=Lists!$G$2,'Exp Database'!Z243=Lists!$G$3,'Exp Database'!Z243=0),0,IF($F243=Lists!$G$2,('Exp Database'!Z243/'Exp with units conversion'!$H243)*'Exp with units conversion'!$G243,'Exp Database'!Z243*'Exp with units conversion'!$G243))</f>
        <v>0</v>
      </c>
      <c r="AB243" s="288">
        <f>IF(OR('Exp Database'!AA243=Lists!$G$2,'Exp Database'!AA243=Lists!$G$3,'Exp Database'!AA243=0),0,IF($F243=Lists!$G$2,('Exp Database'!AA243/'Exp with units conversion'!$H243)*'Exp with units conversion'!$G243,'Exp Database'!AA243*'Exp with units conversion'!$G243))</f>
        <v>0</v>
      </c>
      <c r="AC243" s="288">
        <f>IF(OR('Exp Database'!AB243=Lists!$G$2,'Exp Database'!AB243=Lists!$G$3,'Exp Database'!AB243=0),0,IF($F243=Lists!$G$2,('Exp Database'!AB243/'Exp with units conversion'!$H243)*'Exp with units conversion'!$G243,'Exp Database'!AB243*'Exp with units conversion'!$G243))</f>
        <v>0</v>
      </c>
      <c r="AD243" s="288">
        <f>IF(OR('Exp Database'!AC243=Lists!$G$2,'Exp Database'!AC243=Lists!$G$3,'Exp Database'!AC243=0),0,IF($F243=Lists!$G$2,('Exp Database'!AC243/'Exp with units conversion'!$H243)*'Exp with units conversion'!$G243,'Exp Database'!AC243*'Exp with units conversion'!$G243))</f>
        <v>0</v>
      </c>
      <c r="AE243" s="288">
        <f>IF(OR('Exp Database'!AD243=Lists!$G$2,'Exp Database'!AD243=Lists!$G$3,'Exp Database'!AD243=0),0,IF($F243=Lists!$G$2,('Exp Database'!AD243/'Exp with units conversion'!$H243)*'Exp with units conversion'!$G243,'Exp Database'!AD243*'Exp with units conversion'!$G243))</f>
        <v>0</v>
      </c>
      <c r="AG243">
        <f t="shared" si="16"/>
        <v>1</v>
      </c>
      <c r="AH243" s="288">
        <f t="shared" si="17"/>
        <v>1</v>
      </c>
      <c r="AI243" s="288">
        <f t="shared" si="18"/>
        <v>1</v>
      </c>
      <c r="AJ243" s="288">
        <f t="shared" si="19"/>
        <v>1</v>
      </c>
    </row>
    <row r="244" spans="2:36" ht="15.75" thickBot="1">
      <c r="B244" t="str">
        <f t="shared" si="15"/>
        <v>Georgia2015</v>
      </c>
      <c r="C244" s="229" t="str">
        <f>'Exp Database'!C244</f>
        <v>Georgia</v>
      </c>
      <c r="D244" s="229">
        <f>'Exp Database'!D244</f>
        <v>2015</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02">
        <f>'Exp Database'!K244</f>
        <v>0</v>
      </c>
      <c r="M244" s="288">
        <f>'Exp Database'!L244</f>
        <v>0</v>
      </c>
      <c r="N244" s="288">
        <f>IF(OR('Exp Database'!M244=Lists!$G$2,'Exp Database'!M244=Lists!$G$3,'Exp Database'!M244=0),0,IF($F244=Lists!$G$2,('Exp Database'!M244/'Exp with units conversion'!$H244)*'Exp with units conversion'!$G244,'Exp Database'!M244*'Exp with units conversion'!$G244))</f>
        <v>0</v>
      </c>
      <c r="O244" s="288">
        <f>IF(OR('Exp Database'!N244=Lists!$G$2,'Exp Database'!N244=Lists!$G$3,'Exp Database'!N244=0),0,IF($F244=Lists!$G$2,('Exp Database'!N244/'Exp with units conversion'!$H244)*'Exp with units conversion'!$G244,'Exp Database'!N244*'Exp with units conversion'!$G244))</f>
        <v>0</v>
      </c>
      <c r="P244" s="288">
        <f>IF(OR('Exp Database'!O244=Lists!$G$2,'Exp Database'!O244=Lists!$G$3,'Exp Database'!O244=0),0,IF($F244=Lists!$G$2,('Exp Database'!O244/'Exp with units conversion'!$H244)*'Exp with units conversion'!$G244,'Exp Database'!O244*'Exp with units conversion'!$G244))</f>
        <v>0</v>
      </c>
      <c r="Q244" s="288">
        <f>IF(OR('Exp Database'!P244=Lists!$G$2,'Exp Database'!P244=Lists!$G$3,'Exp Database'!P244=0),0,IF($F244=Lists!$G$2,('Exp Database'!P244/'Exp with units conversion'!$H244)*'Exp with units conversion'!$G244,'Exp Database'!P244*'Exp with units conversion'!$G244))</f>
        <v>0</v>
      </c>
      <c r="R244" s="288">
        <f>IF(OR('Exp Database'!Q244=Lists!$G$2,'Exp Database'!Q244=Lists!$G$3,'Exp Database'!Q244=0),0,IF($F244=Lists!$G$2,('Exp Database'!Q244/'Exp with units conversion'!$H244)*'Exp with units conversion'!$G244,'Exp Database'!Q244*'Exp with units conversion'!$G244))</f>
        <v>0</v>
      </c>
      <c r="S244" s="288">
        <f>IF(OR('Exp Database'!R244=Lists!$G$2,'Exp Database'!R244=Lists!$G$3,'Exp Database'!R244=0),0,IF($F244=Lists!$G$2,('Exp Database'!R244/'Exp with units conversion'!$H244)*'Exp with units conversion'!$G244,'Exp Database'!R244*'Exp with units conversion'!$G244))</f>
        <v>0</v>
      </c>
      <c r="T244" s="288">
        <f>IF(OR('Exp Database'!S244=Lists!$G$2,'Exp Database'!S244=Lists!$G$3,'Exp Database'!S244=0),0,IF($F244=Lists!$G$2,('Exp Database'!S244/'Exp with units conversion'!$H244)*'Exp with units conversion'!$G244,'Exp Database'!S244*'Exp with units conversion'!$G244))</f>
        <v>0</v>
      </c>
      <c r="U244" s="288">
        <f>IF(OR('Exp Database'!T244=Lists!$G$2,'Exp Database'!T244=Lists!$G$3,'Exp Database'!T244=0),0,IF($F244=Lists!$G$2,('Exp Database'!T244/'Exp with units conversion'!$H244)*'Exp with units conversion'!$G244,'Exp Database'!T244*'Exp with units conversion'!$G244))</f>
        <v>0</v>
      </c>
      <c r="V244" s="288">
        <f>IF(OR('Exp Database'!U244=Lists!$G$2,'Exp Database'!U244=Lists!$G$3,'Exp Database'!U244=0),0,IF($F244=Lists!$G$2,('Exp Database'!U244/'Exp with units conversion'!$H244)*'Exp with units conversion'!$G244,'Exp Database'!U244*'Exp with units conversion'!$G244))</f>
        <v>0</v>
      </c>
      <c r="W244" s="288">
        <f>IF(OR('Exp Database'!V244=Lists!$G$2,'Exp Database'!V244=Lists!$G$3,'Exp Database'!V244=0),0,IF($F244=Lists!$G$2,('Exp Database'!V244/'Exp with units conversion'!$H244)*'Exp with units conversion'!$G244,'Exp Database'!V244*'Exp with units conversion'!$G244))</f>
        <v>0</v>
      </c>
      <c r="X244" s="288">
        <f>IF(OR('Exp Database'!W244=Lists!$G$2,'Exp Database'!W244=Lists!$G$3,'Exp Database'!W244=0),0,IF($F244=Lists!$G$2,('Exp Database'!W244/'Exp with units conversion'!$H244)*'Exp with units conversion'!$G244,'Exp Database'!W244*'Exp with units conversion'!$G244))</f>
        <v>0</v>
      </c>
      <c r="Y244" s="288">
        <f>IF(OR('Exp Database'!X244=Lists!$G$2,'Exp Database'!X244=Lists!$G$3,'Exp Database'!X244=0),0,IF($F244=Lists!$G$2,('Exp Database'!X244/'Exp with units conversion'!$H244)*'Exp with units conversion'!$G244,'Exp Database'!X244*'Exp with units conversion'!$G244))</f>
        <v>0</v>
      </c>
      <c r="Z244" s="288">
        <f>IF(OR('Exp Database'!Y244=Lists!$G$2,'Exp Database'!Y244=Lists!$G$3,'Exp Database'!Y244=0),0,IF($F244=Lists!$G$2,('Exp Database'!Y244/'Exp with units conversion'!$H244)*'Exp with units conversion'!$G244,'Exp Database'!Y244*'Exp with units conversion'!$G244))</f>
        <v>0</v>
      </c>
      <c r="AA244" s="288">
        <f>IF(OR('Exp Database'!Z244=Lists!$G$2,'Exp Database'!Z244=Lists!$G$3,'Exp Database'!Z244=0),0,IF($F244=Lists!$G$2,('Exp Database'!Z244/'Exp with units conversion'!$H244)*'Exp with units conversion'!$G244,'Exp Database'!Z244*'Exp with units conversion'!$G244))</f>
        <v>0</v>
      </c>
      <c r="AB244" s="288">
        <f>IF(OR('Exp Database'!AA244=Lists!$G$2,'Exp Database'!AA244=Lists!$G$3,'Exp Database'!AA244=0),0,IF($F244=Lists!$G$2,('Exp Database'!AA244/'Exp with units conversion'!$H244)*'Exp with units conversion'!$G244,'Exp Database'!AA244*'Exp with units conversion'!$G244))</f>
        <v>0</v>
      </c>
      <c r="AC244" s="288">
        <f>IF(OR('Exp Database'!AB244=Lists!$G$2,'Exp Database'!AB244=Lists!$G$3,'Exp Database'!AB244=0),0,IF($F244=Lists!$G$2,('Exp Database'!AB244/'Exp with units conversion'!$H244)*'Exp with units conversion'!$G244,'Exp Database'!AB244*'Exp with units conversion'!$G244))</f>
        <v>0</v>
      </c>
      <c r="AD244" s="288">
        <f>IF(OR('Exp Database'!AC244=Lists!$G$2,'Exp Database'!AC244=Lists!$G$3,'Exp Database'!AC244=0),0,IF($F244=Lists!$G$2,('Exp Database'!AC244/'Exp with units conversion'!$H244)*'Exp with units conversion'!$G244,'Exp Database'!AC244*'Exp with units conversion'!$G244))</f>
        <v>0</v>
      </c>
      <c r="AE244" s="288">
        <f>IF(OR('Exp Database'!AD244=Lists!$G$2,'Exp Database'!AD244=Lists!$G$3,'Exp Database'!AD244=0),0,IF($F244=Lists!$G$2,('Exp Database'!AD244/'Exp with units conversion'!$H244)*'Exp with units conversion'!$G244,'Exp Database'!AD244*'Exp with units conversion'!$G244))</f>
        <v>0</v>
      </c>
      <c r="AG244">
        <f t="shared" si="16"/>
        <v>1</v>
      </c>
      <c r="AH244" s="288">
        <f t="shared" si="17"/>
        <v>1</v>
      </c>
      <c r="AI244" s="288">
        <f t="shared" si="18"/>
        <v>1</v>
      </c>
      <c r="AJ244" s="288">
        <f t="shared" si="19"/>
        <v>1</v>
      </c>
    </row>
    <row r="245" spans="2:36" ht="15.75" thickBot="1">
      <c r="B245" t="str">
        <f t="shared" si="15"/>
        <v>Georgia2015</v>
      </c>
      <c r="C245" s="229" t="str">
        <f>'Exp Database'!C245</f>
        <v>Georgia</v>
      </c>
      <c r="D245" s="229">
        <f>'Exp Database'!D245</f>
        <v>2015</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02">
        <f>'Exp Database'!K245</f>
        <v>0</v>
      </c>
      <c r="M245" s="288">
        <f>'Exp Database'!L245</f>
        <v>0</v>
      </c>
      <c r="N245" s="288">
        <f>IF(OR('Exp Database'!M245=Lists!$G$2,'Exp Database'!M245=Lists!$G$3,'Exp Database'!M245=0),0,IF($F245=Lists!$G$2,('Exp Database'!M245/'Exp with units conversion'!$H245)*'Exp with units conversion'!$G245,'Exp Database'!M245*'Exp with units conversion'!$G245))</f>
        <v>0</v>
      </c>
      <c r="O245" s="288">
        <f>IF(OR('Exp Database'!N245=Lists!$G$2,'Exp Database'!N245=Lists!$G$3,'Exp Database'!N245=0),0,IF($F245=Lists!$G$2,('Exp Database'!N245/'Exp with units conversion'!$H245)*'Exp with units conversion'!$G245,'Exp Database'!N245*'Exp with units conversion'!$G245))</f>
        <v>0</v>
      </c>
      <c r="P245" s="288">
        <f>IF(OR('Exp Database'!O245=Lists!$G$2,'Exp Database'!O245=Lists!$G$3,'Exp Database'!O245=0),0,IF($F245=Lists!$G$2,('Exp Database'!O245/'Exp with units conversion'!$H245)*'Exp with units conversion'!$G245,'Exp Database'!O245*'Exp with units conversion'!$G245))</f>
        <v>0</v>
      </c>
      <c r="Q245" s="288">
        <f>IF(OR('Exp Database'!P245=Lists!$G$2,'Exp Database'!P245=Lists!$G$3,'Exp Database'!P245=0),0,IF($F245=Lists!$G$2,('Exp Database'!P245/'Exp with units conversion'!$H245)*'Exp with units conversion'!$G245,'Exp Database'!P245*'Exp with units conversion'!$G245))</f>
        <v>0</v>
      </c>
      <c r="R245" s="288">
        <f>IF(OR('Exp Database'!Q245=Lists!$G$2,'Exp Database'!Q245=Lists!$G$3,'Exp Database'!Q245=0),0,IF($F245=Lists!$G$2,('Exp Database'!Q245/'Exp with units conversion'!$H245)*'Exp with units conversion'!$G245,'Exp Database'!Q245*'Exp with units conversion'!$G245))</f>
        <v>0</v>
      </c>
      <c r="S245" s="288">
        <f>IF(OR('Exp Database'!R245=Lists!$G$2,'Exp Database'!R245=Lists!$G$3,'Exp Database'!R245=0),0,IF($F245=Lists!$G$2,('Exp Database'!R245/'Exp with units conversion'!$H245)*'Exp with units conversion'!$G245,'Exp Database'!R245*'Exp with units conversion'!$G245))</f>
        <v>0</v>
      </c>
      <c r="T245" s="288">
        <f>IF(OR('Exp Database'!S245=Lists!$G$2,'Exp Database'!S245=Lists!$G$3,'Exp Database'!S245=0),0,IF($F245=Lists!$G$2,('Exp Database'!S245/'Exp with units conversion'!$H245)*'Exp with units conversion'!$G245,'Exp Database'!S245*'Exp with units conversion'!$G245))</f>
        <v>0</v>
      </c>
      <c r="U245" s="288">
        <f>IF(OR('Exp Database'!T245=Lists!$G$2,'Exp Database'!T245=Lists!$G$3,'Exp Database'!T245=0),0,IF($F245=Lists!$G$2,('Exp Database'!T245/'Exp with units conversion'!$H245)*'Exp with units conversion'!$G245,'Exp Database'!T245*'Exp with units conversion'!$G245))</f>
        <v>0</v>
      </c>
      <c r="V245" s="288">
        <f>IF(OR('Exp Database'!U245=Lists!$G$2,'Exp Database'!U245=Lists!$G$3,'Exp Database'!U245=0),0,IF($F245=Lists!$G$2,('Exp Database'!U245/'Exp with units conversion'!$H245)*'Exp with units conversion'!$G245,'Exp Database'!U245*'Exp with units conversion'!$G245))</f>
        <v>0</v>
      </c>
      <c r="W245" s="288">
        <f>IF(OR('Exp Database'!V245=Lists!$G$2,'Exp Database'!V245=Lists!$G$3,'Exp Database'!V245=0),0,IF($F245=Lists!$G$2,('Exp Database'!V245/'Exp with units conversion'!$H245)*'Exp with units conversion'!$G245,'Exp Database'!V245*'Exp with units conversion'!$G245))</f>
        <v>0</v>
      </c>
      <c r="X245" s="288">
        <f>IF(OR('Exp Database'!W245=Lists!$G$2,'Exp Database'!W245=Lists!$G$3,'Exp Database'!W245=0),0,IF($F245=Lists!$G$2,('Exp Database'!W245/'Exp with units conversion'!$H245)*'Exp with units conversion'!$G245,'Exp Database'!W245*'Exp with units conversion'!$G245))</f>
        <v>0</v>
      </c>
      <c r="Y245" s="288">
        <f>IF(OR('Exp Database'!X245=Lists!$G$2,'Exp Database'!X245=Lists!$G$3,'Exp Database'!X245=0),0,IF($F245=Lists!$G$2,('Exp Database'!X245/'Exp with units conversion'!$H245)*'Exp with units conversion'!$G245,'Exp Database'!X245*'Exp with units conversion'!$G245))</f>
        <v>0</v>
      </c>
      <c r="Z245" s="288">
        <f>IF(OR('Exp Database'!Y245=Lists!$G$2,'Exp Database'!Y245=Lists!$G$3,'Exp Database'!Y245=0),0,IF($F245=Lists!$G$2,('Exp Database'!Y245/'Exp with units conversion'!$H245)*'Exp with units conversion'!$G245,'Exp Database'!Y245*'Exp with units conversion'!$G245))</f>
        <v>0</v>
      </c>
      <c r="AA245" s="288">
        <f>IF(OR('Exp Database'!Z245=Lists!$G$2,'Exp Database'!Z245=Lists!$G$3,'Exp Database'!Z245=0),0,IF($F245=Lists!$G$2,('Exp Database'!Z245/'Exp with units conversion'!$H245)*'Exp with units conversion'!$G245,'Exp Database'!Z245*'Exp with units conversion'!$G245))</f>
        <v>0</v>
      </c>
      <c r="AB245" s="288">
        <f>IF(OR('Exp Database'!AA245=Lists!$G$2,'Exp Database'!AA245=Lists!$G$3,'Exp Database'!AA245=0),0,IF($F245=Lists!$G$2,('Exp Database'!AA245/'Exp with units conversion'!$H245)*'Exp with units conversion'!$G245,'Exp Database'!AA245*'Exp with units conversion'!$G245))</f>
        <v>0</v>
      </c>
      <c r="AC245" s="288">
        <f>IF(OR('Exp Database'!AB245=Lists!$G$2,'Exp Database'!AB245=Lists!$G$3,'Exp Database'!AB245=0),0,IF($F245=Lists!$G$2,('Exp Database'!AB245/'Exp with units conversion'!$H245)*'Exp with units conversion'!$G245,'Exp Database'!AB245*'Exp with units conversion'!$G245))</f>
        <v>0</v>
      </c>
      <c r="AD245" s="288">
        <f>IF(OR('Exp Database'!AC245=Lists!$G$2,'Exp Database'!AC245=Lists!$G$3,'Exp Database'!AC245=0),0,IF($F245=Lists!$G$2,('Exp Database'!AC245/'Exp with units conversion'!$H245)*'Exp with units conversion'!$G245,'Exp Database'!AC245*'Exp with units conversion'!$G245))</f>
        <v>0</v>
      </c>
      <c r="AE245" s="288">
        <f>IF(OR('Exp Database'!AD245=Lists!$G$2,'Exp Database'!AD245=Lists!$G$3,'Exp Database'!AD245=0),0,IF($F245=Lists!$G$2,('Exp Database'!AD245/'Exp with units conversion'!$H245)*'Exp with units conversion'!$G245,'Exp Database'!AD245*'Exp with units conversion'!$G245))</f>
        <v>0</v>
      </c>
      <c r="AG245">
        <f t="shared" si="16"/>
        <v>1</v>
      </c>
      <c r="AH245" s="288">
        <f t="shared" si="17"/>
        <v>1</v>
      </c>
      <c r="AI245" s="288">
        <f t="shared" si="18"/>
        <v>1</v>
      </c>
      <c r="AJ245" s="288">
        <f t="shared" si="19"/>
        <v>1</v>
      </c>
    </row>
    <row r="246" spans="2:36" ht="15.75" thickBot="1">
      <c r="B246" t="str">
        <f t="shared" si="15"/>
        <v>Georgia2015</v>
      </c>
      <c r="C246" s="229" t="str">
        <f>'Exp Database'!C246</f>
        <v>Georgia</v>
      </c>
      <c r="D246" s="229">
        <f>'Exp Database'!D246</f>
        <v>2015</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02">
        <f>'Exp Database'!K246</f>
        <v>0</v>
      </c>
      <c r="M246" s="288">
        <f>'Exp Database'!L246</f>
        <v>0</v>
      </c>
      <c r="N246" s="288">
        <f>IF(OR('Exp Database'!M246=Lists!$G$2,'Exp Database'!M246=Lists!$G$3,'Exp Database'!M246=0),0,IF($F246=Lists!$G$2,('Exp Database'!M246/'Exp with units conversion'!$H246)*'Exp with units conversion'!$G246,'Exp Database'!M246*'Exp with units conversion'!$G246))</f>
        <v>0</v>
      </c>
      <c r="O246" s="288">
        <f>IF(OR('Exp Database'!N246=Lists!$G$2,'Exp Database'!N246=Lists!$G$3,'Exp Database'!N246=0),0,IF($F246=Lists!$G$2,('Exp Database'!N246/'Exp with units conversion'!$H246)*'Exp with units conversion'!$G246,'Exp Database'!N246*'Exp with units conversion'!$G246))</f>
        <v>0</v>
      </c>
      <c r="P246" s="288">
        <f>IF(OR('Exp Database'!O246=Lists!$G$2,'Exp Database'!O246=Lists!$G$3,'Exp Database'!O246=0),0,IF($F246=Lists!$G$2,('Exp Database'!O246/'Exp with units conversion'!$H246)*'Exp with units conversion'!$G246,'Exp Database'!O246*'Exp with units conversion'!$G246))</f>
        <v>0</v>
      </c>
      <c r="Q246" s="288">
        <f>IF(OR('Exp Database'!P246=Lists!$G$2,'Exp Database'!P246=Lists!$G$3,'Exp Database'!P246=0),0,IF($F246=Lists!$G$2,('Exp Database'!P246/'Exp with units conversion'!$H246)*'Exp with units conversion'!$G246,'Exp Database'!P246*'Exp with units conversion'!$G246))</f>
        <v>0</v>
      </c>
      <c r="R246" s="288">
        <f>IF(OR('Exp Database'!Q246=Lists!$G$2,'Exp Database'!Q246=Lists!$G$3,'Exp Database'!Q246=0),0,IF($F246=Lists!$G$2,('Exp Database'!Q246/'Exp with units conversion'!$H246)*'Exp with units conversion'!$G246,'Exp Database'!Q246*'Exp with units conversion'!$G246))</f>
        <v>0</v>
      </c>
      <c r="S246" s="288">
        <f>IF(OR('Exp Database'!R246=Lists!$G$2,'Exp Database'!R246=Lists!$G$3,'Exp Database'!R246=0),0,IF($F246=Lists!$G$2,('Exp Database'!R246/'Exp with units conversion'!$H246)*'Exp with units conversion'!$G246,'Exp Database'!R246*'Exp with units conversion'!$G246))</f>
        <v>0</v>
      </c>
      <c r="T246" s="288">
        <f>IF(OR('Exp Database'!S246=Lists!$G$2,'Exp Database'!S246=Lists!$G$3,'Exp Database'!S246=0),0,IF($F246=Lists!$G$2,('Exp Database'!S246/'Exp with units conversion'!$H246)*'Exp with units conversion'!$G246,'Exp Database'!S246*'Exp with units conversion'!$G246))</f>
        <v>0</v>
      </c>
      <c r="U246" s="288">
        <f>IF(OR('Exp Database'!T246=Lists!$G$2,'Exp Database'!T246=Lists!$G$3,'Exp Database'!T246=0),0,IF($F246=Lists!$G$2,('Exp Database'!T246/'Exp with units conversion'!$H246)*'Exp with units conversion'!$G246,'Exp Database'!T246*'Exp with units conversion'!$G246))</f>
        <v>0</v>
      </c>
      <c r="V246" s="288">
        <f>IF(OR('Exp Database'!U246=Lists!$G$2,'Exp Database'!U246=Lists!$G$3,'Exp Database'!U246=0),0,IF($F246=Lists!$G$2,('Exp Database'!U246/'Exp with units conversion'!$H246)*'Exp with units conversion'!$G246,'Exp Database'!U246*'Exp with units conversion'!$G246))</f>
        <v>0</v>
      </c>
      <c r="W246" s="288">
        <f>IF(OR('Exp Database'!V246=Lists!$G$2,'Exp Database'!V246=Lists!$G$3,'Exp Database'!V246=0),0,IF($F246=Lists!$G$2,('Exp Database'!V246/'Exp with units conversion'!$H246)*'Exp with units conversion'!$G246,'Exp Database'!V246*'Exp with units conversion'!$G246))</f>
        <v>0</v>
      </c>
      <c r="X246" s="288">
        <f>IF(OR('Exp Database'!W246=Lists!$G$2,'Exp Database'!W246=Lists!$G$3,'Exp Database'!W246=0),0,IF($F246=Lists!$G$2,('Exp Database'!W246/'Exp with units conversion'!$H246)*'Exp with units conversion'!$G246,'Exp Database'!W246*'Exp with units conversion'!$G246))</f>
        <v>0</v>
      </c>
      <c r="Y246" s="288">
        <f>IF(OR('Exp Database'!X246=Lists!$G$2,'Exp Database'!X246=Lists!$G$3,'Exp Database'!X246=0),0,IF($F246=Lists!$G$2,('Exp Database'!X246/'Exp with units conversion'!$H246)*'Exp with units conversion'!$G246,'Exp Database'!X246*'Exp with units conversion'!$G246))</f>
        <v>0</v>
      </c>
      <c r="Z246" s="288">
        <f>IF(OR('Exp Database'!Y246=Lists!$G$2,'Exp Database'!Y246=Lists!$G$3,'Exp Database'!Y246=0),0,IF($F246=Lists!$G$2,('Exp Database'!Y246/'Exp with units conversion'!$H246)*'Exp with units conversion'!$G246,'Exp Database'!Y246*'Exp with units conversion'!$G246))</f>
        <v>0</v>
      </c>
      <c r="AA246" s="288">
        <f>IF(OR('Exp Database'!Z246=Lists!$G$2,'Exp Database'!Z246=Lists!$G$3,'Exp Database'!Z246=0),0,IF($F246=Lists!$G$2,('Exp Database'!Z246/'Exp with units conversion'!$H246)*'Exp with units conversion'!$G246,'Exp Database'!Z246*'Exp with units conversion'!$G246))</f>
        <v>0</v>
      </c>
      <c r="AB246" s="288">
        <f>IF(OR('Exp Database'!AA246=Lists!$G$2,'Exp Database'!AA246=Lists!$G$3,'Exp Database'!AA246=0),0,IF($F246=Lists!$G$2,('Exp Database'!AA246/'Exp with units conversion'!$H246)*'Exp with units conversion'!$G246,'Exp Database'!AA246*'Exp with units conversion'!$G246))</f>
        <v>0</v>
      </c>
      <c r="AC246" s="288">
        <f>IF(OR('Exp Database'!AB246=Lists!$G$2,'Exp Database'!AB246=Lists!$G$3,'Exp Database'!AB246=0),0,IF($F246=Lists!$G$2,('Exp Database'!AB246/'Exp with units conversion'!$H246)*'Exp with units conversion'!$G246,'Exp Database'!AB246*'Exp with units conversion'!$G246))</f>
        <v>0</v>
      </c>
      <c r="AD246" s="288">
        <f>IF(OR('Exp Database'!AC246=Lists!$G$2,'Exp Database'!AC246=Lists!$G$3,'Exp Database'!AC246=0),0,IF($F246=Lists!$G$2,('Exp Database'!AC246/'Exp with units conversion'!$H246)*'Exp with units conversion'!$G246,'Exp Database'!AC246*'Exp with units conversion'!$G246))</f>
        <v>0</v>
      </c>
      <c r="AE246" s="288">
        <f>IF(OR('Exp Database'!AD246=Lists!$G$2,'Exp Database'!AD246=Lists!$G$3,'Exp Database'!AD246=0),0,IF($F246=Lists!$G$2,('Exp Database'!AD246/'Exp with units conversion'!$H246)*'Exp with units conversion'!$G246,'Exp Database'!AD246*'Exp with units conversion'!$G246))</f>
        <v>0</v>
      </c>
      <c r="AG246">
        <f t="shared" si="16"/>
        <v>1</v>
      </c>
      <c r="AH246" s="288">
        <f t="shared" si="17"/>
        <v>1</v>
      </c>
      <c r="AI246" s="288">
        <f t="shared" si="18"/>
        <v>1</v>
      </c>
      <c r="AJ246" s="288">
        <f t="shared" si="19"/>
        <v>1</v>
      </c>
    </row>
    <row r="247" spans="2:36" ht="15.75" thickBot="1">
      <c r="B247" t="str">
        <f t="shared" si="15"/>
        <v>Georgia2015</v>
      </c>
      <c r="C247" s="229" t="str">
        <f>'Exp Database'!C247</f>
        <v>Georgia</v>
      </c>
      <c r="D247" s="229">
        <f>'Exp Database'!D247</f>
        <v>2015</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02">
        <f>'Exp Database'!K247</f>
        <v>0</v>
      </c>
      <c r="M247" s="288">
        <f>'Exp Database'!L247</f>
        <v>0</v>
      </c>
      <c r="N247" s="288">
        <f>IF(OR('Exp Database'!M247=Lists!$G$2,'Exp Database'!M247=Lists!$G$3,'Exp Database'!M247=0),0,IF($F247=Lists!$G$2,('Exp Database'!M247/'Exp with units conversion'!$H247)*'Exp with units conversion'!$G247,'Exp Database'!M247*'Exp with units conversion'!$G247))</f>
        <v>0</v>
      </c>
      <c r="O247" s="288">
        <f>IF(OR('Exp Database'!N247=Lists!$G$2,'Exp Database'!N247=Lists!$G$3,'Exp Database'!N247=0),0,IF($F247=Lists!$G$2,('Exp Database'!N247/'Exp with units conversion'!$H247)*'Exp with units conversion'!$G247,'Exp Database'!N247*'Exp with units conversion'!$G247))</f>
        <v>0</v>
      </c>
      <c r="P247" s="288">
        <f>IF(OR('Exp Database'!O247=Lists!$G$2,'Exp Database'!O247=Lists!$G$3,'Exp Database'!O247=0),0,IF($F247=Lists!$G$2,('Exp Database'!O247/'Exp with units conversion'!$H247)*'Exp with units conversion'!$G247,'Exp Database'!O247*'Exp with units conversion'!$G247))</f>
        <v>0</v>
      </c>
      <c r="Q247" s="288">
        <f>IF(OR('Exp Database'!P247=Lists!$G$2,'Exp Database'!P247=Lists!$G$3,'Exp Database'!P247=0),0,IF($F247=Lists!$G$2,('Exp Database'!P247/'Exp with units conversion'!$H247)*'Exp with units conversion'!$G247,'Exp Database'!P247*'Exp with units conversion'!$G247))</f>
        <v>0</v>
      </c>
      <c r="R247" s="288">
        <f>IF(OR('Exp Database'!Q247=Lists!$G$2,'Exp Database'!Q247=Lists!$G$3,'Exp Database'!Q247=0),0,IF($F247=Lists!$G$2,('Exp Database'!Q247/'Exp with units conversion'!$H247)*'Exp with units conversion'!$G247,'Exp Database'!Q247*'Exp with units conversion'!$G247))</f>
        <v>0</v>
      </c>
      <c r="S247" s="288">
        <f>IF(OR('Exp Database'!R247=Lists!$G$2,'Exp Database'!R247=Lists!$G$3,'Exp Database'!R247=0),0,IF($F247=Lists!$G$2,('Exp Database'!R247/'Exp with units conversion'!$H247)*'Exp with units conversion'!$G247,'Exp Database'!R247*'Exp with units conversion'!$G247))</f>
        <v>0</v>
      </c>
      <c r="T247" s="288">
        <f>IF(OR('Exp Database'!S247=Lists!$G$2,'Exp Database'!S247=Lists!$G$3,'Exp Database'!S247=0),0,IF($F247=Lists!$G$2,('Exp Database'!S247/'Exp with units conversion'!$H247)*'Exp with units conversion'!$G247,'Exp Database'!S247*'Exp with units conversion'!$G247))</f>
        <v>0</v>
      </c>
      <c r="U247" s="288">
        <f>IF(OR('Exp Database'!T247=Lists!$G$2,'Exp Database'!T247=Lists!$G$3,'Exp Database'!T247=0),0,IF($F247=Lists!$G$2,('Exp Database'!T247/'Exp with units conversion'!$H247)*'Exp with units conversion'!$G247,'Exp Database'!T247*'Exp with units conversion'!$G247))</f>
        <v>0</v>
      </c>
      <c r="V247" s="288">
        <f>IF(OR('Exp Database'!U247=Lists!$G$2,'Exp Database'!U247=Lists!$G$3,'Exp Database'!U247=0),0,IF($F247=Lists!$G$2,('Exp Database'!U247/'Exp with units conversion'!$H247)*'Exp with units conversion'!$G247,'Exp Database'!U247*'Exp with units conversion'!$G247))</f>
        <v>0</v>
      </c>
      <c r="W247" s="288">
        <f>IF(OR('Exp Database'!V247=Lists!$G$2,'Exp Database'!V247=Lists!$G$3,'Exp Database'!V247=0),0,IF($F247=Lists!$G$2,('Exp Database'!V247/'Exp with units conversion'!$H247)*'Exp with units conversion'!$G247,'Exp Database'!V247*'Exp with units conversion'!$G247))</f>
        <v>0</v>
      </c>
      <c r="X247" s="288">
        <f>IF(OR('Exp Database'!W247=Lists!$G$2,'Exp Database'!W247=Lists!$G$3,'Exp Database'!W247=0),0,IF($F247=Lists!$G$2,('Exp Database'!W247/'Exp with units conversion'!$H247)*'Exp with units conversion'!$G247,'Exp Database'!W247*'Exp with units conversion'!$G247))</f>
        <v>0</v>
      </c>
      <c r="Y247" s="288">
        <f>IF(OR('Exp Database'!X247=Lists!$G$2,'Exp Database'!X247=Lists!$G$3,'Exp Database'!X247=0),0,IF($F247=Lists!$G$2,('Exp Database'!X247/'Exp with units conversion'!$H247)*'Exp with units conversion'!$G247,'Exp Database'!X247*'Exp with units conversion'!$G247))</f>
        <v>0</v>
      </c>
      <c r="Z247" s="288">
        <f>IF(OR('Exp Database'!Y247=Lists!$G$2,'Exp Database'!Y247=Lists!$G$3,'Exp Database'!Y247=0),0,IF($F247=Lists!$G$2,('Exp Database'!Y247/'Exp with units conversion'!$H247)*'Exp with units conversion'!$G247,'Exp Database'!Y247*'Exp with units conversion'!$G247))</f>
        <v>0</v>
      </c>
      <c r="AA247" s="288">
        <f>IF(OR('Exp Database'!Z247=Lists!$G$2,'Exp Database'!Z247=Lists!$G$3,'Exp Database'!Z247=0),0,IF($F247=Lists!$G$2,('Exp Database'!Z247/'Exp with units conversion'!$H247)*'Exp with units conversion'!$G247,'Exp Database'!Z247*'Exp with units conversion'!$G247))</f>
        <v>0</v>
      </c>
      <c r="AB247" s="288">
        <f>IF(OR('Exp Database'!AA247=Lists!$G$2,'Exp Database'!AA247=Lists!$G$3,'Exp Database'!AA247=0),0,IF($F247=Lists!$G$2,('Exp Database'!AA247/'Exp with units conversion'!$H247)*'Exp with units conversion'!$G247,'Exp Database'!AA247*'Exp with units conversion'!$G247))</f>
        <v>0</v>
      </c>
      <c r="AC247" s="288">
        <f>IF(OR('Exp Database'!AB247=Lists!$G$2,'Exp Database'!AB247=Lists!$G$3,'Exp Database'!AB247=0),0,IF($F247=Lists!$G$2,('Exp Database'!AB247/'Exp with units conversion'!$H247)*'Exp with units conversion'!$G247,'Exp Database'!AB247*'Exp with units conversion'!$G247))</f>
        <v>0</v>
      </c>
      <c r="AD247" s="288">
        <f>IF(OR('Exp Database'!AC247=Lists!$G$2,'Exp Database'!AC247=Lists!$G$3,'Exp Database'!AC247=0),0,IF($F247=Lists!$G$2,('Exp Database'!AC247/'Exp with units conversion'!$H247)*'Exp with units conversion'!$G247,'Exp Database'!AC247*'Exp with units conversion'!$G247))</f>
        <v>0</v>
      </c>
      <c r="AE247" s="288">
        <f>IF(OR('Exp Database'!AD247=Lists!$G$2,'Exp Database'!AD247=Lists!$G$3,'Exp Database'!AD247=0),0,IF($F247=Lists!$G$2,('Exp Database'!AD247/'Exp with units conversion'!$H247)*'Exp with units conversion'!$G247,'Exp Database'!AD247*'Exp with units conversion'!$G247))</f>
        <v>0</v>
      </c>
      <c r="AG247">
        <f t="shared" si="16"/>
        <v>1</v>
      </c>
      <c r="AH247" s="288">
        <f t="shared" si="17"/>
        <v>1</v>
      </c>
      <c r="AI247" s="288">
        <f t="shared" si="18"/>
        <v>1</v>
      </c>
      <c r="AJ247" s="288">
        <f t="shared" si="19"/>
        <v>1</v>
      </c>
    </row>
    <row r="248" spans="2:36" ht="15.75" thickBot="1">
      <c r="B248" t="str">
        <f t="shared" si="15"/>
        <v>Georgia2015</v>
      </c>
      <c r="C248" s="229" t="str">
        <f>'Exp Database'!C248</f>
        <v>Georgia</v>
      </c>
      <c r="D248" s="229">
        <f>'Exp Database'!D248</f>
        <v>2015</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02">
        <f>'Exp Database'!K248</f>
        <v>0</v>
      </c>
      <c r="M248" s="288">
        <f>'Exp Database'!L248</f>
        <v>0</v>
      </c>
      <c r="N248" s="288">
        <f>IF(OR('Exp Database'!M248=Lists!$G$2,'Exp Database'!M248=Lists!$G$3,'Exp Database'!M248=0),0,IF($F248=Lists!$G$2,('Exp Database'!M248/'Exp with units conversion'!$H248)*'Exp with units conversion'!$G248,'Exp Database'!M248*'Exp with units conversion'!$G248))</f>
        <v>0</v>
      </c>
      <c r="O248" s="288">
        <f>IF(OR('Exp Database'!N248=Lists!$G$2,'Exp Database'!N248=Lists!$G$3,'Exp Database'!N248=0),0,IF($F248=Lists!$G$2,('Exp Database'!N248/'Exp with units conversion'!$H248)*'Exp with units conversion'!$G248,'Exp Database'!N248*'Exp with units conversion'!$G248))</f>
        <v>0</v>
      </c>
      <c r="P248" s="288">
        <f>IF(OR('Exp Database'!O248=Lists!$G$2,'Exp Database'!O248=Lists!$G$3,'Exp Database'!O248=0),0,IF($F248=Lists!$G$2,('Exp Database'!O248/'Exp with units conversion'!$H248)*'Exp with units conversion'!$G248,'Exp Database'!O248*'Exp with units conversion'!$G248))</f>
        <v>0</v>
      </c>
      <c r="Q248" s="288">
        <f>IF(OR('Exp Database'!P248=Lists!$G$2,'Exp Database'!P248=Lists!$G$3,'Exp Database'!P248=0),0,IF($F248=Lists!$G$2,('Exp Database'!P248/'Exp with units conversion'!$H248)*'Exp with units conversion'!$G248,'Exp Database'!P248*'Exp with units conversion'!$G248))</f>
        <v>0</v>
      </c>
      <c r="R248" s="288">
        <f>IF(OR('Exp Database'!Q248=Lists!$G$2,'Exp Database'!Q248=Lists!$G$3,'Exp Database'!Q248=0),0,IF($F248=Lists!$G$2,('Exp Database'!Q248/'Exp with units conversion'!$H248)*'Exp with units conversion'!$G248,'Exp Database'!Q248*'Exp with units conversion'!$G248))</f>
        <v>0</v>
      </c>
      <c r="S248" s="288">
        <f>IF(OR('Exp Database'!R248=Lists!$G$2,'Exp Database'!R248=Lists!$G$3,'Exp Database'!R248=0),0,IF($F248=Lists!$G$2,('Exp Database'!R248/'Exp with units conversion'!$H248)*'Exp with units conversion'!$G248,'Exp Database'!R248*'Exp with units conversion'!$G248))</f>
        <v>0</v>
      </c>
      <c r="T248" s="288">
        <f>IF(OR('Exp Database'!S248=Lists!$G$2,'Exp Database'!S248=Lists!$G$3,'Exp Database'!S248=0),0,IF($F248=Lists!$G$2,('Exp Database'!S248/'Exp with units conversion'!$H248)*'Exp with units conversion'!$G248,'Exp Database'!S248*'Exp with units conversion'!$G248))</f>
        <v>0</v>
      </c>
      <c r="U248" s="288">
        <f>IF(OR('Exp Database'!T248=Lists!$G$2,'Exp Database'!T248=Lists!$G$3,'Exp Database'!T248=0),0,IF($F248=Lists!$G$2,('Exp Database'!T248/'Exp with units conversion'!$H248)*'Exp with units conversion'!$G248,'Exp Database'!T248*'Exp with units conversion'!$G248))</f>
        <v>0</v>
      </c>
      <c r="V248" s="288">
        <f>IF(OR('Exp Database'!U248=Lists!$G$2,'Exp Database'!U248=Lists!$G$3,'Exp Database'!U248=0),0,IF($F248=Lists!$G$2,('Exp Database'!U248/'Exp with units conversion'!$H248)*'Exp with units conversion'!$G248,'Exp Database'!U248*'Exp with units conversion'!$G248))</f>
        <v>0</v>
      </c>
      <c r="W248" s="288">
        <f>IF(OR('Exp Database'!V248=Lists!$G$2,'Exp Database'!V248=Lists!$G$3,'Exp Database'!V248=0),0,IF($F248=Lists!$G$2,('Exp Database'!V248/'Exp with units conversion'!$H248)*'Exp with units conversion'!$G248,'Exp Database'!V248*'Exp with units conversion'!$G248))</f>
        <v>0</v>
      </c>
      <c r="X248" s="288">
        <f>IF(OR('Exp Database'!W248=Lists!$G$2,'Exp Database'!W248=Lists!$G$3,'Exp Database'!W248=0),0,IF($F248=Lists!$G$2,('Exp Database'!W248/'Exp with units conversion'!$H248)*'Exp with units conversion'!$G248,'Exp Database'!W248*'Exp with units conversion'!$G248))</f>
        <v>0</v>
      </c>
      <c r="Y248" s="288">
        <f>IF(OR('Exp Database'!X248=Lists!$G$2,'Exp Database'!X248=Lists!$G$3,'Exp Database'!X248=0),0,IF($F248=Lists!$G$2,('Exp Database'!X248/'Exp with units conversion'!$H248)*'Exp with units conversion'!$G248,'Exp Database'!X248*'Exp with units conversion'!$G248))</f>
        <v>0</v>
      </c>
      <c r="Z248" s="288">
        <f>IF(OR('Exp Database'!Y248=Lists!$G$2,'Exp Database'!Y248=Lists!$G$3,'Exp Database'!Y248=0),0,IF($F248=Lists!$G$2,('Exp Database'!Y248/'Exp with units conversion'!$H248)*'Exp with units conversion'!$G248,'Exp Database'!Y248*'Exp with units conversion'!$G248))</f>
        <v>0</v>
      </c>
      <c r="AA248" s="288">
        <f>IF(OR('Exp Database'!Z248=Lists!$G$2,'Exp Database'!Z248=Lists!$G$3,'Exp Database'!Z248=0),0,IF($F248=Lists!$G$2,('Exp Database'!Z248/'Exp with units conversion'!$H248)*'Exp with units conversion'!$G248,'Exp Database'!Z248*'Exp with units conversion'!$G248))</f>
        <v>0</v>
      </c>
      <c r="AB248" s="288">
        <f>IF(OR('Exp Database'!AA248=Lists!$G$2,'Exp Database'!AA248=Lists!$G$3,'Exp Database'!AA248=0),0,IF($F248=Lists!$G$2,('Exp Database'!AA248/'Exp with units conversion'!$H248)*'Exp with units conversion'!$G248,'Exp Database'!AA248*'Exp with units conversion'!$G248))</f>
        <v>0</v>
      </c>
      <c r="AC248" s="288">
        <f>IF(OR('Exp Database'!AB248=Lists!$G$2,'Exp Database'!AB248=Lists!$G$3,'Exp Database'!AB248=0),0,IF($F248=Lists!$G$2,('Exp Database'!AB248/'Exp with units conversion'!$H248)*'Exp with units conversion'!$G248,'Exp Database'!AB248*'Exp with units conversion'!$G248))</f>
        <v>0</v>
      </c>
      <c r="AD248" s="288">
        <f>IF(OR('Exp Database'!AC248=Lists!$G$2,'Exp Database'!AC248=Lists!$G$3,'Exp Database'!AC248=0),0,IF($F248=Lists!$G$2,('Exp Database'!AC248/'Exp with units conversion'!$H248)*'Exp with units conversion'!$G248,'Exp Database'!AC248*'Exp with units conversion'!$G248))</f>
        <v>0</v>
      </c>
      <c r="AE248" s="288">
        <f>IF(OR('Exp Database'!AD248=Lists!$G$2,'Exp Database'!AD248=Lists!$G$3,'Exp Database'!AD248=0),0,IF($F248=Lists!$G$2,('Exp Database'!AD248/'Exp with units conversion'!$H248)*'Exp with units conversion'!$G248,'Exp Database'!AD248*'Exp with units conversion'!$G248))</f>
        <v>0</v>
      </c>
      <c r="AG248">
        <f t="shared" si="16"/>
        <v>1</v>
      </c>
      <c r="AH248" s="288">
        <f t="shared" si="17"/>
        <v>1</v>
      </c>
      <c r="AI248" s="288">
        <f t="shared" si="18"/>
        <v>1</v>
      </c>
      <c r="AJ248" s="288">
        <f t="shared" si="19"/>
        <v>1</v>
      </c>
    </row>
    <row r="249" spans="2:36" ht="15.75" thickBot="1">
      <c r="B249" t="str">
        <f t="shared" si="15"/>
        <v>Georgia2015</v>
      </c>
      <c r="C249" s="229" t="str">
        <f>'Exp Database'!C249</f>
        <v>Georgia</v>
      </c>
      <c r="D249" s="229">
        <f>'Exp Database'!D249</f>
        <v>2015</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02">
        <f>'Exp Database'!K249</f>
        <v>0</v>
      </c>
      <c r="M249" s="288">
        <f>'Exp Database'!L249</f>
        <v>0</v>
      </c>
      <c r="N249" s="288">
        <f>IF(OR('Exp Database'!M249=Lists!$G$2,'Exp Database'!M249=Lists!$G$3,'Exp Database'!M249=0),0,IF($F249=Lists!$G$2,('Exp Database'!M249/'Exp with units conversion'!$H249)*'Exp with units conversion'!$G249,'Exp Database'!M249*'Exp with units conversion'!$G249))</f>
        <v>0</v>
      </c>
      <c r="O249" s="288">
        <f>IF(OR('Exp Database'!N249=Lists!$G$2,'Exp Database'!N249=Lists!$G$3,'Exp Database'!N249=0),0,IF($F249=Lists!$G$2,('Exp Database'!N249/'Exp with units conversion'!$H249)*'Exp with units conversion'!$G249,'Exp Database'!N249*'Exp with units conversion'!$G249))</f>
        <v>0</v>
      </c>
      <c r="P249" s="288">
        <f>IF(OR('Exp Database'!O249=Lists!$G$2,'Exp Database'!O249=Lists!$G$3,'Exp Database'!O249=0),0,IF($F249=Lists!$G$2,('Exp Database'!O249/'Exp with units conversion'!$H249)*'Exp with units conversion'!$G249,'Exp Database'!O249*'Exp with units conversion'!$G249))</f>
        <v>0</v>
      </c>
      <c r="Q249" s="288">
        <f>IF(OR('Exp Database'!P249=Lists!$G$2,'Exp Database'!P249=Lists!$G$3,'Exp Database'!P249=0),0,IF($F249=Lists!$G$2,('Exp Database'!P249/'Exp with units conversion'!$H249)*'Exp with units conversion'!$G249,'Exp Database'!P249*'Exp with units conversion'!$G249))</f>
        <v>0</v>
      </c>
      <c r="R249" s="288">
        <f>IF(OR('Exp Database'!Q249=Lists!$G$2,'Exp Database'!Q249=Lists!$G$3,'Exp Database'!Q249=0),0,IF($F249=Lists!$G$2,('Exp Database'!Q249/'Exp with units conversion'!$H249)*'Exp with units conversion'!$G249,'Exp Database'!Q249*'Exp with units conversion'!$G249))</f>
        <v>0</v>
      </c>
      <c r="S249" s="288">
        <f>IF(OR('Exp Database'!R249=Lists!$G$2,'Exp Database'!R249=Lists!$G$3,'Exp Database'!R249=0),0,IF($F249=Lists!$G$2,('Exp Database'!R249/'Exp with units conversion'!$H249)*'Exp with units conversion'!$G249,'Exp Database'!R249*'Exp with units conversion'!$G249))</f>
        <v>0</v>
      </c>
      <c r="T249" s="288">
        <f>IF(OR('Exp Database'!S249=Lists!$G$2,'Exp Database'!S249=Lists!$G$3,'Exp Database'!S249=0),0,IF($F249=Lists!$G$2,('Exp Database'!S249/'Exp with units conversion'!$H249)*'Exp with units conversion'!$G249,'Exp Database'!S249*'Exp with units conversion'!$G249))</f>
        <v>0</v>
      </c>
      <c r="U249" s="288">
        <f>IF(OR('Exp Database'!T249=Lists!$G$2,'Exp Database'!T249=Lists!$G$3,'Exp Database'!T249=0),0,IF($F249=Lists!$G$2,('Exp Database'!T249/'Exp with units conversion'!$H249)*'Exp with units conversion'!$G249,'Exp Database'!T249*'Exp with units conversion'!$G249))</f>
        <v>0</v>
      </c>
      <c r="V249" s="288">
        <f>IF(OR('Exp Database'!U249=Lists!$G$2,'Exp Database'!U249=Lists!$G$3,'Exp Database'!U249=0),0,IF($F249=Lists!$G$2,('Exp Database'!U249/'Exp with units conversion'!$H249)*'Exp with units conversion'!$G249,'Exp Database'!U249*'Exp with units conversion'!$G249))</f>
        <v>0</v>
      </c>
      <c r="W249" s="288">
        <f>IF(OR('Exp Database'!V249=Lists!$G$2,'Exp Database'!V249=Lists!$G$3,'Exp Database'!V249=0),0,IF($F249=Lists!$G$2,('Exp Database'!V249/'Exp with units conversion'!$H249)*'Exp with units conversion'!$G249,'Exp Database'!V249*'Exp with units conversion'!$G249))</f>
        <v>0</v>
      </c>
      <c r="X249" s="288">
        <f>IF(OR('Exp Database'!W249=Lists!$G$2,'Exp Database'!W249=Lists!$G$3,'Exp Database'!W249=0),0,IF($F249=Lists!$G$2,('Exp Database'!W249/'Exp with units conversion'!$H249)*'Exp with units conversion'!$G249,'Exp Database'!W249*'Exp with units conversion'!$G249))</f>
        <v>0</v>
      </c>
      <c r="Y249" s="288">
        <f>IF(OR('Exp Database'!X249=Lists!$G$2,'Exp Database'!X249=Lists!$G$3,'Exp Database'!X249=0),0,IF($F249=Lists!$G$2,('Exp Database'!X249/'Exp with units conversion'!$H249)*'Exp with units conversion'!$G249,'Exp Database'!X249*'Exp with units conversion'!$G249))</f>
        <v>0</v>
      </c>
      <c r="Z249" s="288">
        <f>IF(OR('Exp Database'!Y249=Lists!$G$2,'Exp Database'!Y249=Lists!$G$3,'Exp Database'!Y249=0),0,IF($F249=Lists!$G$2,('Exp Database'!Y249/'Exp with units conversion'!$H249)*'Exp with units conversion'!$G249,'Exp Database'!Y249*'Exp with units conversion'!$G249))</f>
        <v>0</v>
      </c>
      <c r="AA249" s="288">
        <f>IF(OR('Exp Database'!Z249=Lists!$G$2,'Exp Database'!Z249=Lists!$G$3,'Exp Database'!Z249=0),0,IF($F249=Lists!$G$2,('Exp Database'!Z249/'Exp with units conversion'!$H249)*'Exp with units conversion'!$G249,'Exp Database'!Z249*'Exp with units conversion'!$G249))</f>
        <v>0</v>
      </c>
      <c r="AB249" s="288">
        <f>IF(OR('Exp Database'!AA249=Lists!$G$2,'Exp Database'!AA249=Lists!$G$3,'Exp Database'!AA249=0),0,IF($F249=Lists!$G$2,('Exp Database'!AA249/'Exp with units conversion'!$H249)*'Exp with units conversion'!$G249,'Exp Database'!AA249*'Exp with units conversion'!$G249))</f>
        <v>0</v>
      </c>
      <c r="AC249" s="288">
        <f>IF(OR('Exp Database'!AB249=Lists!$G$2,'Exp Database'!AB249=Lists!$G$3,'Exp Database'!AB249=0),0,IF($F249=Lists!$G$2,('Exp Database'!AB249/'Exp with units conversion'!$H249)*'Exp with units conversion'!$G249,'Exp Database'!AB249*'Exp with units conversion'!$G249))</f>
        <v>0</v>
      </c>
      <c r="AD249" s="288">
        <f>IF(OR('Exp Database'!AC249=Lists!$G$2,'Exp Database'!AC249=Lists!$G$3,'Exp Database'!AC249=0),0,IF($F249=Lists!$G$2,('Exp Database'!AC249/'Exp with units conversion'!$H249)*'Exp with units conversion'!$G249,'Exp Database'!AC249*'Exp with units conversion'!$G249))</f>
        <v>0</v>
      </c>
      <c r="AE249" s="288">
        <f>IF(OR('Exp Database'!AD249=Lists!$G$2,'Exp Database'!AD249=Lists!$G$3,'Exp Database'!AD249=0),0,IF($F249=Lists!$G$2,('Exp Database'!AD249/'Exp with units conversion'!$H249)*'Exp with units conversion'!$G249,'Exp Database'!AD249*'Exp with units conversion'!$G249))</f>
        <v>0</v>
      </c>
      <c r="AG249">
        <f t="shared" si="16"/>
        <v>1</v>
      </c>
      <c r="AH249" s="288">
        <f t="shared" si="17"/>
        <v>1</v>
      </c>
      <c r="AI249" s="288">
        <f t="shared" si="18"/>
        <v>1</v>
      </c>
      <c r="AJ249" s="288">
        <f t="shared" si="19"/>
        <v>1</v>
      </c>
    </row>
    <row r="250" spans="2:36" ht="15.75" thickBot="1">
      <c r="B250" t="str">
        <f t="shared" si="15"/>
        <v>Georgia2015</v>
      </c>
      <c r="C250" s="229" t="str">
        <f>'Exp Database'!C250</f>
        <v>Georgia</v>
      </c>
      <c r="D250" s="229">
        <f>'Exp Database'!D250</f>
        <v>2015</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02">
        <f>'Exp Database'!K250</f>
        <v>0</v>
      </c>
      <c r="M250" s="288">
        <f>'Exp Database'!L250</f>
        <v>0</v>
      </c>
      <c r="N250" s="288">
        <f>IF(OR('Exp Database'!M250=Lists!$G$2,'Exp Database'!M250=Lists!$G$3,'Exp Database'!M250=0),0,IF($F250=Lists!$G$2,('Exp Database'!M250/'Exp with units conversion'!$H250)*'Exp with units conversion'!$G250,'Exp Database'!M250*'Exp with units conversion'!$G250))</f>
        <v>0</v>
      </c>
      <c r="O250" s="288">
        <f>IF(OR('Exp Database'!N250=Lists!$G$2,'Exp Database'!N250=Lists!$G$3,'Exp Database'!N250=0),0,IF($F250=Lists!$G$2,('Exp Database'!N250/'Exp with units conversion'!$H250)*'Exp with units conversion'!$G250,'Exp Database'!N250*'Exp with units conversion'!$G250))</f>
        <v>0</v>
      </c>
      <c r="P250" s="288">
        <f>IF(OR('Exp Database'!O250=Lists!$G$2,'Exp Database'!O250=Lists!$G$3,'Exp Database'!O250=0),0,IF($F250=Lists!$G$2,('Exp Database'!O250/'Exp with units conversion'!$H250)*'Exp with units conversion'!$G250,'Exp Database'!O250*'Exp with units conversion'!$G250))</f>
        <v>0</v>
      </c>
      <c r="Q250" s="288">
        <f>IF(OR('Exp Database'!P250=Lists!$G$2,'Exp Database'!P250=Lists!$G$3,'Exp Database'!P250=0),0,IF($F250=Lists!$G$2,('Exp Database'!P250/'Exp with units conversion'!$H250)*'Exp with units conversion'!$G250,'Exp Database'!P250*'Exp with units conversion'!$G250))</f>
        <v>0</v>
      </c>
      <c r="R250" s="288">
        <f>IF(OR('Exp Database'!Q250=Lists!$G$2,'Exp Database'!Q250=Lists!$G$3,'Exp Database'!Q250=0),0,IF($F250=Lists!$G$2,('Exp Database'!Q250/'Exp with units conversion'!$H250)*'Exp with units conversion'!$G250,'Exp Database'!Q250*'Exp with units conversion'!$G250))</f>
        <v>0</v>
      </c>
      <c r="S250" s="288">
        <f>IF(OR('Exp Database'!R250=Lists!$G$2,'Exp Database'!R250=Lists!$G$3,'Exp Database'!R250=0),0,IF($F250=Lists!$G$2,('Exp Database'!R250/'Exp with units conversion'!$H250)*'Exp with units conversion'!$G250,'Exp Database'!R250*'Exp with units conversion'!$G250))</f>
        <v>0</v>
      </c>
      <c r="T250" s="288">
        <f>IF(OR('Exp Database'!S250=Lists!$G$2,'Exp Database'!S250=Lists!$G$3,'Exp Database'!S250=0),0,IF($F250=Lists!$G$2,('Exp Database'!S250/'Exp with units conversion'!$H250)*'Exp with units conversion'!$G250,'Exp Database'!S250*'Exp with units conversion'!$G250))</f>
        <v>0</v>
      </c>
      <c r="U250" s="288">
        <f>IF(OR('Exp Database'!T250=Lists!$G$2,'Exp Database'!T250=Lists!$G$3,'Exp Database'!T250=0),0,IF($F250=Lists!$G$2,('Exp Database'!T250/'Exp with units conversion'!$H250)*'Exp with units conversion'!$G250,'Exp Database'!T250*'Exp with units conversion'!$G250))</f>
        <v>0</v>
      </c>
      <c r="V250" s="288">
        <f>IF(OR('Exp Database'!U250=Lists!$G$2,'Exp Database'!U250=Lists!$G$3,'Exp Database'!U250=0),0,IF($F250=Lists!$G$2,('Exp Database'!U250/'Exp with units conversion'!$H250)*'Exp with units conversion'!$G250,'Exp Database'!U250*'Exp with units conversion'!$G250))</f>
        <v>0</v>
      </c>
      <c r="W250" s="288">
        <f>IF(OR('Exp Database'!V250=Lists!$G$2,'Exp Database'!V250=Lists!$G$3,'Exp Database'!V250=0),0,IF($F250=Lists!$G$2,('Exp Database'!V250/'Exp with units conversion'!$H250)*'Exp with units conversion'!$G250,'Exp Database'!V250*'Exp with units conversion'!$G250))</f>
        <v>0</v>
      </c>
      <c r="X250" s="288">
        <f>IF(OR('Exp Database'!W250=Lists!$G$2,'Exp Database'!W250=Lists!$G$3,'Exp Database'!W250=0),0,IF($F250=Lists!$G$2,('Exp Database'!W250/'Exp with units conversion'!$H250)*'Exp with units conversion'!$G250,'Exp Database'!W250*'Exp with units conversion'!$G250))</f>
        <v>0</v>
      </c>
      <c r="Y250" s="288">
        <f>IF(OR('Exp Database'!X250=Lists!$G$2,'Exp Database'!X250=Lists!$G$3,'Exp Database'!X250=0),0,IF($F250=Lists!$G$2,('Exp Database'!X250/'Exp with units conversion'!$H250)*'Exp with units conversion'!$G250,'Exp Database'!X250*'Exp with units conversion'!$G250))</f>
        <v>0</v>
      </c>
      <c r="Z250" s="288">
        <f>IF(OR('Exp Database'!Y250=Lists!$G$2,'Exp Database'!Y250=Lists!$G$3,'Exp Database'!Y250=0),0,IF($F250=Lists!$G$2,('Exp Database'!Y250/'Exp with units conversion'!$H250)*'Exp with units conversion'!$G250,'Exp Database'!Y250*'Exp with units conversion'!$G250))</f>
        <v>0</v>
      </c>
      <c r="AA250" s="288">
        <f>IF(OR('Exp Database'!Z250=Lists!$G$2,'Exp Database'!Z250=Lists!$G$3,'Exp Database'!Z250=0),0,IF($F250=Lists!$G$2,('Exp Database'!Z250/'Exp with units conversion'!$H250)*'Exp with units conversion'!$G250,'Exp Database'!Z250*'Exp with units conversion'!$G250))</f>
        <v>0</v>
      </c>
      <c r="AB250" s="288">
        <f>IF(OR('Exp Database'!AA250=Lists!$G$2,'Exp Database'!AA250=Lists!$G$3,'Exp Database'!AA250=0),0,IF($F250=Lists!$G$2,('Exp Database'!AA250/'Exp with units conversion'!$H250)*'Exp with units conversion'!$G250,'Exp Database'!AA250*'Exp with units conversion'!$G250))</f>
        <v>0</v>
      </c>
      <c r="AC250" s="288">
        <f>IF(OR('Exp Database'!AB250=Lists!$G$2,'Exp Database'!AB250=Lists!$G$3,'Exp Database'!AB250=0),0,IF($F250=Lists!$G$2,('Exp Database'!AB250/'Exp with units conversion'!$H250)*'Exp with units conversion'!$G250,'Exp Database'!AB250*'Exp with units conversion'!$G250))</f>
        <v>0</v>
      </c>
      <c r="AD250" s="288">
        <f>IF(OR('Exp Database'!AC250=Lists!$G$2,'Exp Database'!AC250=Lists!$G$3,'Exp Database'!AC250=0),0,IF($F250=Lists!$G$2,('Exp Database'!AC250/'Exp with units conversion'!$H250)*'Exp with units conversion'!$G250,'Exp Database'!AC250*'Exp with units conversion'!$G250))</f>
        <v>0</v>
      </c>
      <c r="AE250" s="288">
        <f>IF(OR('Exp Database'!AD250=Lists!$G$2,'Exp Database'!AD250=Lists!$G$3,'Exp Database'!AD250=0),0,IF($F250=Lists!$G$2,('Exp Database'!AD250/'Exp with units conversion'!$H250)*'Exp with units conversion'!$G250,'Exp Database'!AD250*'Exp with units conversion'!$G250))</f>
        <v>0</v>
      </c>
      <c r="AG250">
        <f t="shared" si="16"/>
        <v>1</v>
      </c>
      <c r="AH250" s="288">
        <f t="shared" si="17"/>
        <v>1</v>
      </c>
      <c r="AI250" s="288">
        <f t="shared" si="18"/>
        <v>1</v>
      </c>
      <c r="AJ250" s="288">
        <f t="shared" si="19"/>
        <v>1</v>
      </c>
    </row>
    <row r="251" spans="2:36" ht="15.75" thickBot="1">
      <c r="B251" t="str">
        <f t="shared" si="15"/>
        <v>Georgia2015</v>
      </c>
      <c r="C251" s="229" t="str">
        <f>'Exp Database'!C251</f>
        <v>Georgia</v>
      </c>
      <c r="D251" s="229">
        <f>'Exp Database'!D251</f>
        <v>2015</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02">
        <f>'Exp Database'!K251</f>
        <v>0</v>
      </c>
      <c r="M251" s="288">
        <f>'Exp Database'!L251</f>
        <v>0</v>
      </c>
      <c r="N251" s="288">
        <f>IF(OR('Exp Database'!M251=Lists!$G$2,'Exp Database'!M251=Lists!$G$3,'Exp Database'!M251=0),0,IF($F251=Lists!$G$2,('Exp Database'!M251/'Exp with units conversion'!$H251)*'Exp with units conversion'!$G251,'Exp Database'!M251*'Exp with units conversion'!$G251))</f>
        <v>0</v>
      </c>
      <c r="O251" s="288">
        <f>IF(OR('Exp Database'!N251=Lists!$G$2,'Exp Database'!N251=Lists!$G$3,'Exp Database'!N251=0),0,IF($F251=Lists!$G$2,('Exp Database'!N251/'Exp with units conversion'!$H251)*'Exp with units conversion'!$G251,'Exp Database'!N251*'Exp with units conversion'!$G251))</f>
        <v>0</v>
      </c>
      <c r="P251" s="288">
        <f>IF(OR('Exp Database'!O251=Lists!$G$2,'Exp Database'!O251=Lists!$G$3,'Exp Database'!O251=0),0,IF($F251=Lists!$G$2,('Exp Database'!O251/'Exp with units conversion'!$H251)*'Exp with units conversion'!$G251,'Exp Database'!O251*'Exp with units conversion'!$G251))</f>
        <v>0</v>
      </c>
      <c r="Q251" s="288">
        <f>IF(OR('Exp Database'!P251=Lists!$G$2,'Exp Database'!P251=Lists!$G$3,'Exp Database'!P251=0),0,IF($F251=Lists!$G$2,('Exp Database'!P251/'Exp with units conversion'!$H251)*'Exp with units conversion'!$G251,'Exp Database'!P251*'Exp with units conversion'!$G251))</f>
        <v>0</v>
      </c>
      <c r="R251" s="288">
        <f>IF(OR('Exp Database'!Q251=Lists!$G$2,'Exp Database'!Q251=Lists!$G$3,'Exp Database'!Q251=0),0,IF($F251=Lists!$G$2,('Exp Database'!Q251/'Exp with units conversion'!$H251)*'Exp with units conversion'!$G251,'Exp Database'!Q251*'Exp with units conversion'!$G251))</f>
        <v>0</v>
      </c>
      <c r="S251" s="288">
        <f>IF(OR('Exp Database'!R251=Lists!$G$2,'Exp Database'!R251=Lists!$G$3,'Exp Database'!R251=0),0,IF($F251=Lists!$G$2,('Exp Database'!R251/'Exp with units conversion'!$H251)*'Exp with units conversion'!$G251,'Exp Database'!R251*'Exp with units conversion'!$G251))</f>
        <v>0</v>
      </c>
      <c r="T251" s="288">
        <f>IF(OR('Exp Database'!S251=Lists!$G$2,'Exp Database'!S251=Lists!$G$3,'Exp Database'!S251=0),0,IF($F251=Lists!$G$2,('Exp Database'!S251/'Exp with units conversion'!$H251)*'Exp with units conversion'!$G251,'Exp Database'!S251*'Exp with units conversion'!$G251))</f>
        <v>0</v>
      </c>
      <c r="U251" s="288">
        <f>IF(OR('Exp Database'!T251=Lists!$G$2,'Exp Database'!T251=Lists!$G$3,'Exp Database'!T251=0),0,IF($F251=Lists!$G$2,('Exp Database'!T251/'Exp with units conversion'!$H251)*'Exp with units conversion'!$G251,'Exp Database'!T251*'Exp with units conversion'!$G251))</f>
        <v>0</v>
      </c>
      <c r="V251" s="288">
        <f>IF(OR('Exp Database'!U251=Lists!$G$2,'Exp Database'!U251=Lists!$G$3,'Exp Database'!U251=0),0,IF($F251=Lists!$G$2,('Exp Database'!U251/'Exp with units conversion'!$H251)*'Exp with units conversion'!$G251,'Exp Database'!U251*'Exp with units conversion'!$G251))</f>
        <v>0</v>
      </c>
      <c r="W251" s="288">
        <f>IF(OR('Exp Database'!V251=Lists!$G$2,'Exp Database'!V251=Lists!$G$3,'Exp Database'!V251=0),0,IF($F251=Lists!$G$2,('Exp Database'!V251/'Exp with units conversion'!$H251)*'Exp with units conversion'!$G251,'Exp Database'!V251*'Exp with units conversion'!$G251))</f>
        <v>0</v>
      </c>
      <c r="X251" s="288">
        <f>IF(OR('Exp Database'!W251=Lists!$G$2,'Exp Database'!W251=Lists!$G$3,'Exp Database'!W251=0),0,IF($F251=Lists!$G$2,('Exp Database'!W251/'Exp with units conversion'!$H251)*'Exp with units conversion'!$G251,'Exp Database'!W251*'Exp with units conversion'!$G251))</f>
        <v>0</v>
      </c>
      <c r="Y251" s="288">
        <f>IF(OR('Exp Database'!X251=Lists!$G$2,'Exp Database'!X251=Lists!$G$3,'Exp Database'!X251=0),0,IF($F251=Lists!$G$2,('Exp Database'!X251/'Exp with units conversion'!$H251)*'Exp with units conversion'!$G251,'Exp Database'!X251*'Exp with units conversion'!$G251))</f>
        <v>0</v>
      </c>
      <c r="Z251" s="288">
        <f>IF(OR('Exp Database'!Y251=Lists!$G$2,'Exp Database'!Y251=Lists!$G$3,'Exp Database'!Y251=0),0,IF($F251=Lists!$G$2,('Exp Database'!Y251/'Exp with units conversion'!$H251)*'Exp with units conversion'!$G251,'Exp Database'!Y251*'Exp with units conversion'!$G251))</f>
        <v>0</v>
      </c>
      <c r="AA251" s="288">
        <f>IF(OR('Exp Database'!Z251=Lists!$G$2,'Exp Database'!Z251=Lists!$G$3,'Exp Database'!Z251=0),0,IF($F251=Lists!$G$2,('Exp Database'!Z251/'Exp with units conversion'!$H251)*'Exp with units conversion'!$G251,'Exp Database'!Z251*'Exp with units conversion'!$G251))</f>
        <v>0</v>
      </c>
      <c r="AB251" s="288">
        <f>IF(OR('Exp Database'!AA251=Lists!$G$2,'Exp Database'!AA251=Lists!$G$3,'Exp Database'!AA251=0),0,IF($F251=Lists!$G$2,('Exp Database'!AA251/'Exp with units conversion'!$H251)*'Exp with units conversion'!$G251,'Exp Database'!AA251*'Exp with units conversion'!$G251))</f>
        <v>0</v>
      </c>
      <c r="AC251" s="288">
        <f>IF(OR('Exp Database'!AB251=Lists!$G$2,'Exp Database'!AB251=Lists!$G$3,'Exp Database'!AB251=0),0,IF($F251=Lists!$G$2,('Exp Database'!AB251/'Exp with units conversion'!$H251)*'Exp with units conversion'!$G251,'Exp Database'!AB251*'Exp with units conversion'!$G251))</f>
        <v>0</v>
      </c>
      <c r="AD251" s="288">
        <f>IF(OR('Exp Database'!AC251=Lists!$G$2,'Exp Database'!AC251=Lists!$G$3,'Exp Database'!AC251=0),0,IF($F251=Lists!$G$2,('Exp Database'!AC251/'Exp with units conversion'!$H251)*'Exp with units conversion'!$G251,'Exp Database'!AC251*'Exp with units conversion'!$G251))</f>
        <v>0</v>
      </c>
      <c r="AE251" s="288">
        <f>IF(OR('Exp Database'!AD251=Lists!$G$2,'Exp Database'!AD251=Lists!$G$3,'Exp Database'!AD251=0),0,IF($F251=Lists!$G$2,('Exp Database'!AD251/'Exp with units conversion'!$H251)*'Exp with units conversion'!$G251,'Exp Database'!AD251*'Exp with units conversion'!$G251))</f>
        <v>0</v>
      </c>
      <c r="AG251">
        <f t="shared" si="16"/>
        <v>1</v>
      </c>
      <c r="AH251" s="288">
        <f t="shared" si="17"/>
        <v>1</v>
      </c>
      <c r="AI251" s="288">
        <f t="shared" si="18"/>
        <v>1</v>
      </c>
      <c r="AJ251" s="288">
        <f t="shared" si="19"/>
        <v>1</v>
      </c>
    </row>
    <row r="252" spans="2:36" ht="15.75" thickBot="1">
      <c r="B252" t="str">
        <f t="shared" si="15"/>
        <v>Georgia2015</v>
      </c>
      <c r="C252" s="229" t="str">
        <f>'Exp Database'!C252</f>
        <v>Georgia</v>
      </c>
      <c r="D252" s="229">
        <f>'Exp Database'!D252</f>
        <v>2015</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02">
        <f>'Exp Database'!K252</f>
        <v>0</v>
      </c>
      <c r="M252" s="288">
        <f>'Exp Database'!L252</f>
        <v>0</v>
      </c>
      <c r="N252" s="288">
        <f>IF(OR('Exp Database'!M252=Lists!$G$2,'Exp Database'!M252=Lists!$G$3,'Exp Database'!M252=0),0,IF($F252=Lists!$G$2,('Exp Database'!M252/'Exp with units conversion'!$H252)*'Exp with units conversion'!$G252,'Exp Database'!M252*'Exp with units conversion'!$G252))</f>
        <v>0</v>
      </c>
      <c r="O252" s="288">
        <f>IF(OR('Exp Database'!N252=Lists!$G$2,'Exp Database'!N252=Lists!$G$3,'Exp Database'!N252=0),0,IF($F252=Lists!$G$2,('Exp Database'!N252/'Exp with units conversion'!$H252)*'Exp with units conversion'!$G252,'Exp Database'!N252*'Exp with units conversion'!$G252))</f>
        <v>0</v>
      </c>
      <c r="P252" s="288">
        <f>IF(OR('Exp Database'!O252=Lists!$G$2,'Exp Database'!O252=Lists!$G$3,'Exp Database'!O252=0),0,IF($F252=Lists!$G$2,('Exp Database'!O252/'Exp with units conversion'!$H252)*'Exp with units conversion'!$G252,'Exp Database'!O252*'Exp with units conversion'!$G252))</f>
        <v>0</v>
      </c>
      <c r="Q252" s="288">
        <f>IF(OR('Exp Database'!P252=Lists!$G$2,'Exp Database'!P252=Lists!$G$3,'Exp Database'!P252=0),0,IF($F252=Lists!$G$2,('Exp Database'!P252/'Exp with units conversion'!$H252)*'Exp with units conversion'!$G252,'Exp Database'!P252*'Exp with units conversion'!$G252))</f>
        <v>0</v>
      </c>
      <c r="R252" s="288">
        <f>IF(OR('Exp Database'!Q252=Lists!$G$2,'Exp Database'!Q252=Lists!$G$3,'Exp Database'!Q252=0),0,IF($F252=Lists!$G$2,('Exp Database'!Q252/'Exp with units conversion'!$H252)*'Exp with units conversion'!$G252,'Exp Database'!Q252*'Exp with units conversion'!$G252))</f>
        <v>0</v>
      </c>
      <c r="S252" s="288">
        <f>IF(OR('Exp Database'!R252=Lists!$G$2,'Exp Database'!R252=Lists!$G$3,'Exp Database'!R252=0),0,IF($F252=Lists!$G$2,('Exp Database'!R252/'Exp with units conversion'!$H252)*'Exp with units conversion'!$G252,'Exp Database'!R252*'Exp with units conversion'!$G252))</f>
        <v>0</v>
      </c>
      <c r="T252" s="288">
        <f>IF(OR('Exp Database'!S252=Lists!$G$2,'Exp Database'!S252=Lists!$G$3,'Exp Database'!S252=0),0,IF($F252=Lists!$G$2,('Exp Database'!S252/'Exp with units conversion'!$H252)*'Exp with units conversion'!$G252,'Exp Database'!S252*'Exp with units conversion'!$G252))</f>
        <v>0</v>
      </c>
      <c r="U252" s="288">
        <f>IF(OR('Exp Database'!T252=Lists!$G$2,'Exp Database'!T252=Lists!$G$3,'Exp Database'!T252=0),0,IF($F252=Lists!$G$2,('Exp Database'!T252/'Exp with units conversion'!$H252)*'Exp with units conversion'!$G252,'Exp Database'!T252*'Exp with units conversion'!$G252))</f>
        <v>0</v>
      </c>
      <c r="V252" s="288">
        <f>IF(OR('Exp Database'!U252=Lists!$G$2,'Exp Database'!U252=Lists!$G$3,'Exp Database'!U252=0),0,IF($F252=Lists!$G$2,('Exp Database'!U252/'Exp with units conversion'!$H252)*'Exp with units conversion'!$G252,'Exp Database'!U252*'Exp with units conversion'!$G252))</f>
        <v>0</v>
      </c>
      <c r="W252" s="288">
        <f>IF(OR('Exp Database'!V252=Lists!$G$2,'Exp Database'!V252=Lists!$G$3,'Exp Database'!V252=0),0,IF($F252=Lists!$G$2,('Exp Database'!V252/'Exp with units conversion'!$H252)*'Exp with units conversion'!$G252,'Exp Database'!V252*'Exp with units conversion'!$G252))</f>
        <v>0</v>
      </c>
      <c r="X252" s="288">
        <f>IF(OR('Exp Database'!W252=Lists!$G$2,'Exp Database'!W252=Lists!$G$3,'Exp Database'!W252=0),0,IF($F252=Lists!$G$2,('Exp Database'!W252/'Exp with units conversion'!$H252)*'Exp with units conversion'!$G252,'Exp Database'!W252*'Exp with units conversion'!$G252))</f>
        <v>0</v>
      </c>
      <c r="Y252" s="288">
        <f>IF(OR('Exp Database'!X252=Lists!$G$2,'Exp Database'!X252=Lists!$G$3,'Exp Database'!X252=0),0,IF($F252=Lists!$G$2,('Exp Database'!X252/'Exp with units conversion'!$H252)*'Exp with units conversion'!$G252,'Exp Database'!X252*'Exp with units conversion'!$G252))</f>
        <v>0</v>
      </c>
      <c r="Z252" s="288">
        <f>IF(OR('Exp Database'!Y252=Lists!$G$2,'Exp Database'!Y252=Lists!$G$3,'Exp Database'!Y252=0),0,IF($F252=Lists!$G$2,('Exp Database'!Y252/'Exp with units conversion'!$H252)*'Exp with units conversion'!$G252,'Exp Database'!Y252*'Exp with units conversion'!$G252))</f>
        <v>0</v>
      </c>
      <c r="AA252" s="288">
        <f>IF(OR('Exp Database'!Z252=Lists!$G$2,'Exp Database'!Z252=Lists!$G$3,'Exp Database'!Z252=0),0,IF($F252=Lists!$G$2,('Exp Database'!Z252/'Exp with units conversion'!$H252)*'Exp with units conversion'!$G252,'Exp Database'!Z252*'Exp with units conversion'!$G252))</f>
        <v>0</v>
      </c>
      <c r="AB252" s="288">
        <f>IF(OR('Exp Database'!AA252=Lists!$G$2,'Exp Database'!AA252=Lists!$G$3,'Exp Database'!AA252=0),0,IF($F252=Lists!$G$2,('Exp Database'!AA252/'Exp with units conversion'!$H252)*'Exp with units conversion'!$G252,'Exp Database'!AA252*'Exp with units conversion'!$G252))</f>
        <v>0</v>
      </c>
      <c r="AC252" s="288">
        <f>IF(OR('Exp Database'!AB252=Lists!$G$2,'Exp Database'!AB252=Lists!$G$3,'Exp Database'!AB252=0),0,IF($F252=Lists!$G$2,('Exp Database'!AB252/'Exp with units conversion'!$H252)*'Exp with units conversion'!$G252,'Exp Database'!AB252*'Exp with units conversion'!$G252))</f>
        <v>0</v>
      </c>
      <c r="AD252" s="288">
        <f>IF(OR('Exp Database'!AC252=Lists!$G$2,'Exp Database'!AC252=Lists!$G$3,'Exp Database'!AC252=0),0,IF($F252=Lists!$G$2,('Exp Database'!AC252/'Exp with units conversion'!$H252)*'Exp with units conversion'!$G252,'Exp Database'!AC252*'Exp with units conversion'!$G252))</f>
        <v>0</v>
      </c>
      <c r="AE252" s="288">
        <f>IF(OR('Exp Database'!AD252=Lists!$G$2,'Exp Database'!AD252=Lists!$G$3,'Exp Database'!AD252=0),0,IF($F252=Lists!$G$2,('Exp Database'!AD252/'Exp with units conversion'!$H252)*'Exp with units conversion'!$G252,'Exp Database'!AD252*'Exp with units conversion'!$G252))</f>
        <v>0</v>
      </c>
      <c r="AG252">
        <f t="shared" si="16"/>
        <v>1</v>
      </c>
      <c r="AH252" s="288">
        <f t="shared" si="17"/>
        <v>1</v>
      </c>
      <c r="AI252" s="288">
        <f t="shared" si="18"/>
        <v>1</v>
      </c>
      <c r="AJ252" s="288">
        <f t="shared" si="19"/>
        <v>1</v>
      </c>
    </row>
    <row r="253" spans="2:36" ht="15.75" thickBot="1">
      <c r="B253" t="str">
        <f t="shared" si="15"/>
        <v>Georgia2015</v>
      </c>
      <c r="C253" s="229" t="str">
        <f>'Exp Database'!C253</f>
        <v>Georgia</v>
      </c>
      <c r="D253" s="229">
        <f>'Exp Database'!D253</f>
        <v>2015</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02">
        <f>'Exp Database'!K253</f>
        <v>0</v>
      </c>
      <c r="M253" s="288">
        <f>'Exp Database'!L253</f>
        <v>0</v>
      </c>
      <c r="N253" s="288">
        <f>IF(OR('Exp Database'!M253=Lists!$G$2,'Exp Database'!M253=Lists!$G$3,'Exp Database'!M253=0),0,IF($F253=Lists!$G$2,('Exp Database'!M253/'Exp with units conversion'!$H253)*'Exp with units conversion'!$G253,'Exp Database'!M253*'Exp with units conversion'!$G253))</f>
        <v>0</v>
      </c>
      <c r="O253" s="288">
        <f>IF(OR('Exp Database'!N253=Lists!$G$2,'Exp Database'!N253=Lists!$G$3,'Exp Database'!N253=0),0,IF($F253=Lists!$G$2,('Exp Database'!N253/'Exp with units conversion'!$H253)*'Exp with units conversion'!$G253,'Exp Database'!N253*'Exp with units conversion'!$G253))</f>
        <v>0</v>
      </c>
      <c r="P253" s="288">
        <f>IF(OR('Exp Database'!O253=Lists!$G$2,'Exp Database'!O253=Lists!$G$3,'Exp Database'!O253=0),0,IF($F253=Lists!$G$2,('Exp Database'!O253/'Exp with units conversion'!$H253)*'Exp with units conversion'!$G253,'Exp Database'!O253*'Exp with units conversion'!$G253))</f>
        <v>0</v>
      </c>
      <c r="Q253" s="288">
        <f>IF(OR('Exp Database'!P253=Lists!$G$2,'Exp Database'!P253=Lists!$G$3,'Exp Database'!P253=0),0,IF($F253=Lists!$G$2,('Exp Database'!P253/'Exp with units conversion'!$H253)*'Exp with units conversion'!$G253,'Exp Database'!P253*'Exp with units conversion'!$G253))</f>
        <v>0</v>
      </c>
      <c r="R253" s="288">
        <f>IF(OR('Exp Database'!Q253=Lists!$G$2,'Exp Database'!Q253=Lists!$G$3,'Exp Database'!Q253=0),0,IF($F253=Lists!$G$2,('Exp Database'!Q253/'Exp with units conversion'!$H253)*'Exp with units conversion'!$G253,'Exp Database'!Q253*'Exp with units conversion'!$G253))</f>
        <v>0</v>
      </c>
      <c r="S253" s="288">
        <f>IF(OR('Exp Database'!R253=Lists!$G$2,'Exp Database'!R253=Lists!$G$3,'Exp Database'!R253=0),0,IF($F253=Lists!$G$2,('Exp Database'!R253/'Exp with units conversion'!$H253)*'Exp with units conversion'!$G253,'Exp Database'!R253*'Exp with units conversion'!$G253))</f>
        <v>0</v>
      </c>
      <c r="T253" s="288">
        <f>IF(OR('Exp Database'!S253=Lists!$G$2,'Exp Database'!S253=Lists!$G$3,'Exp Database'!S253=0),0,IF($F253=Lists!$G$2,('Exp Database'!S253/'Exp with units conversion'!$H253)*'Exp with units conversion'!$G253,'Exp Database'!S253*'Exp with units conversion'!$G253))</f>
        <v>0</v>
      </c>
      <c r="U253" s="288">
        <f>IF(OR('Exp Database'!T253=Lists!$G$2,'Exp Database'!T253=Lists!$G$3,'Exp Database'!T253=0),0,IF($F253=Lists!$G$2,('Exp Database'!T253/'Exp with units conversion'!$H253)*'Exp with units conversion'!$G253,'Exp Database'!T253*'Exp with units conversion'!$G253))</f>
        <v>0</v>
      </c>
      <c r="V253" s="288">
        <f>IF(OR('Exp Database'!U253=Lists!$G$2,'Exp Database'!U253=Lists!$G$3,'Exp Database'!U253=0),0,IF($F253=Lists!$G$2,('Exp Database'!U253/'Exp with units conversion'!$H253)*'Exp with units conversion'!$G253,'Exp Database'!U253*'Exp with units conversion'!$G253))</f>
        <v>0</v>
      </c>
      <c r="W253" s="288">
        <f>IF(OR('Exp Database'!V253=Lists!$G$2,'Exp Database'!V253=Lists!$G$3,'Exp Database'!V253=0),0,IF($F253=Lists!$G$2,('Exp Database'!V253/'Exp with units conversion'!$H253)*'Exp with units conversion'!$G253,'Exp Database'!V253*'Exp with units conversion'!$G253))</f>
        <v>0</v>
      </c>
      <c r="X253" s="288">
        <f>IF(OR('Exp Database'!W253=Lists!$G$2,'Exp Database'!W253=Lists!$G$3,'Exp Database'!W253=0),0,IF($F253=Lists!$G$2,('Exp Database'!W253/'Exp with units conversion'!$H253)*'Exp with units conversion'!$G253,'Exp Database'!W253*'Exp with units conversion'!$G253))</f>
        <v>0</v>
      </c>
      <c r="Y253" s="288">
        <f>IF(OR('Exp Database'!X253=Lists!$G$2,'Exp Database'!X253=Lists!$G$3,'Exp Database'!X253=0),0,IF($F253=Lists!$G$2,('Exp Database'!X253/'Exp with units conversion'!$H253)*'Exp with units conversion'!$G253,'Exp Database'!X253*'Exp with units conversion'!$G253))</f>
        <v>0</v>
      </c>
      <c r="Z253" s="288">
        <f>IF(OR('Exp Database'!Y253=Lists!$G$2,'Exp Database'!Y253=Lists!$G$3,'Exp Database'!Y253=0),0,IF($F253=Lists!$G$2,('Exp Database'!Y253/'Exp with units conversion'!$H253)*'Exp with units conversion'!$G253,'Exp Database'!Y253*'Exp with units conversion'!$G253))</f>
        <v>0</v>
      </c>
      <c r="AA253" s="288">
        <f>IF(OR('Exp Database'!Z253=Lists!$G$2,'Exp Database'!Z253=Lists!$G$3,'Exp Database'!Z253=0),0,IF($F253=Lists!$G$2,('Exp Database'!Z253/'Exp with units conversion'!$H253)*'Exp with units conversion'!$G253,'Exp Database'!Z253*'Exp with units conversion'!$G253))</f>
        <v>0</v>
      </c>
      <c r="AB253" s="288">
        <f>IF(OR('Exp Database'!AA253=Lists!$G$2,'Exp Database'!AA253=Lists!$G$3,'Exp Database'!AA253=0),0,IF($F253=Lists!$G$2,('Exp Database'!AA253/'Exp with units conversion'!$H253)*'Exp with units conversion'!$G253,'Exp Database'!AA253*'Exp with units conversion'!$G253))</f>
        <v>0</v>
      </c>
      <c r="AC253" s="288">
        <f>IF(OR('Exp Database'!AB253=Lists!$G$2,'Exp Database'!AB253=Lists!$G$3,'Exp Database'!AB253=0),0,IF($F253=Lists!$G$2,('Exp Database'!AB253/'Exp with units conversion'!$H253)*'Exp with units conversion'!$G253,'Exp Database'!AB253*'Exp with units conversion'!$G253))</f>
        <v>0</v>
      </c>
      <c r="AD253" s="288">
        <f>IF(OR('Exp Database'!AC253=Lists!$G$2,'Exp Database'!AC253=Lists!$G$3,'Exp Database'!AC253=0),0,IF($F253=Lists!$G$2,('Exp Database'!AC253/'Exp with units conversion'!$H253)*'Exp with units conversion'!$G253,'Exp Database'!AC253*'Exp with units conversion'!$G253))</f>
        <v>0</v>
      </c>
      <c r="AE253" s="288">
        <f>IF(OR('Exp Database'!AD253=Lists!$G$2,'Exp Database'!AD253=Lists!$G$3,'Exp Database'!AD253=0),0,IF($F253=Lists!$G$2,('Exp Database'!AD253/'Exp with units conversion'!$H253)*'Exp with units conversion'!$G253,'Exp Database'!AD253*'Exp with units conversion'!$G253))</f>
        <v>0</v>
      </c>
      <c r="AG253">
        <f t="shared" si="16"/>
        <v>1</v>
      </c>
      <c r="AH253" s="288">
        <f t="shared" si="17"/>
        <v>1</v>
      </c>
      <c r="AI253" s="288">
        <f t="shared" si="18"/>
        <v>1</v>
      </c>
      <c r="AJ253" s="288">
        <f t="shared" si="19"/>
        <v>1</v>
      </c>
    </row>
    <row r="254" spans="2:36" ht="15.75" thickBot="1">
      <c r="B254" t="str">
        <f t="shared" si="15"/>
        <v>Georgia2015</v>
      </c>
      <c r="C254" s="229" t="str">
        <f>'Exp Database'!C254</f>
        <v>Georgia</v>
      </c>
      <c r="D254" s="229">
        <f>'Exp Database'!D254</f>
        <v>2015</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02">
        <f>'Exp Database'!K254</f>
        <v>0</v>
      </c>
      <c r="M254" s="288">
        <f>'Exp Database'!L254</f>
        <v>0</v>
      </c>
      <c r="N254" s="288">
        <f>IF(OR('Exp Database'!M254=Lists!$G$2,'Exp Database'!M254=Lists!$G$3,'Exp Database'!M254=0),0,IF($F254=Lists!$G$2,('Exp Database'!M254/'Exp with units conversion'!$H254)*'Exp with units conversion'!$G254,'Exp Database'!M254*'Exp with units conversion'!$G254))</f>
        <v>0</v>
      </c>
      <c r="O254" s="288">
        <f>IF(OR('Exp Database'!N254=Lists!$G$2,'Exp Database'!N254=Lists!$G$3,'Exp Database'!N254=0),0,IF($F254=Lists!$G$2,('Exp Database'!N254/'Exp with units conversion'!$H254)*'Exp with units conversion'!$G254,'Exp Database'!N254*'Exp with units conversion'!$G254))</f>
        <v>0</v>
      </c>
      <c r="P254" s="288">
        <f>IF(OR('Exp Database'!O254=Lists!$G$2,'Exp Database'!O254=Lists!$G$3,'Exp Database'!O254=0),0,IF($F254=Lists!$G$2,('Exp Database'!O254/'Exp with units conversion'!$H254)*'Exp with units conversion'!$G254,'Exp Database'!O254*'Exp with units conversion'!$G254))</f>
        <v>0</v>
      </c>
      <c r="Q254" s="288">
        <f>IF(OR('Exp Database'!P254=Lists!$G$2,'Exp Database'!P254=Lists!$G$3,'Exp Database'!P254=0),0,IF($F254=Lists!$G$2,('Exp Database'!P254/'Exp with units conversion'!$H254)*'Exp with units conversion'!$G254,'Exp Database'!P254*'Exp with units conversion'!$G254))</f>
        <v>0</v>
      </c>
      <c r="R254" s="288">
        <f>IF(OR('Exp Database'!Q254=Lists!$G$2,'Exp Database'!Q254=Lists!$G$3,'Exp Database'!Q254=0),0,IF($F254=Lists!$G$2,('Exp Database'!Q254/'Exp with units conversion'!$H254)*'Exp with units conversion'!$G254,'Exp Database'!Q254*'Exp with units conversion'!$G254))</f>
        <v>0</v>
      </c>
      <c r="S254" s="288">
        <f>IF(OR('Exp Database'!R254=Lists!$G$2,'Exp Database'!R254=Lists!$G$3,'Exp Database'!R254=0),0,IF($F254=Lists!$G$2,('Exp Database'!R254/'Exp with units conversion'!$H254)*'Exp with units conversion'!$G254,'Exp Database'!R254*'Exp with units conversion'!$G254))</f>
        <v>0</v>
      </c>
      <c r="T254" s="288">
        <f>IF(OR('Exp Database'!S254=Lists!$G$2,'Exp Database'!S254=Lists!$G$3,'Exp Database'!S254=0),0,IF($F254=Lists!$G$2,('Exp Database'!S254/'Exp with units conversion'!$H254)*'Exp with units conversion'!$G254,'Exp Database'!S254*'Exp with units conversion'!$G254))</f>
        <v>0</v>
      </c>
      <c r="U254" s="288">
        <f>IF(OR('Exp Database'!T254=Lists!$G$2,'Exp Database'!T254=Lists!$G$3,'Exp Database'!T254=0),0,IF($F254=Lists!$G$2,('Exp Database'!T254/'Exp with units conversion'!$H254)*'Exp with units conversion'!$G254,'Exp Database'!T254*'Exp with units conversion'!$G254))</f>
        <v>0</v>
      </c>
      <c r="V254" s="288">
        <f>IF(OR('Exp Database'!U254=Lists!$G$2,'Exp Database'!U254=Lists!$G$3,'Exp Database'!U254=0),0,IF($F254=Lists!$G$2,('Exp Database'!U254/'Exp with units conversion'!$H254)*'Exp with units conversion'!$G254,'Exp Database'!U254*'Exp with units conversion'!$G254))</f>
        <v>0</v>
      </c>
      <c r="W254" s="288">
        <f>IF(OR('Exp Database'!V254=Lists!$G$2,'Exp Database'!V254=Lists!$G$3,'Exp Database'!V254=0),0,IF($F254=Lists!$G$2,('Exp Database'!V254/'Exp with units conversion'!$H254)*'Exp with units conversion'!$G254,'Exp Database'!V254*'Exp with units conversion'!$G254))</f>
        <v>0</v>
      </c>
      <c r="X254" s="288">
        <f>IF(OR('Exp Database'!W254=Lists!$G$2,'Exp Database'!W254=Lists!$G$3,'Exp Database'!W254=0),0,IF($F254=Lists!$G$2,('Exp Database'!W254/'Exp with units conversion'!$H254)*'Exp with units conversion'!$G254,'Exp Database'!W254*'Exp with units conversion'!$G254))</f>
        <v>0</v>
      </c>
      <c r="Y254" s="288">
        <f>IF(OR('Exp Database'!X254=Lists!$G$2,'Exp Database'!X254=Lists!$G$3,'Exp Database'!X254=0),0,IF($F254=Lists!$G$2,('Exp Database'!X254/'Exp with units conversion'!$H254)*'Exp with units conversion'!$G254,'Exp Database'!X254*'Exp with units conversion'!$G254))</f>
        <v>0</v>
      </c>
      <c r="Z254" s="288">
        <f>IF(OR('Exp Database'!Y254=Lists!$G$2,'Exp Database'!Y254=Lists!$G$3,'Exp Database'!Y254=0),0,IF($F254=Lists!$G$2,('Exp Database'!Y254/'Exp with units conversion'!$H254)*'Exp with units conversion'!$G254,'Exp Database'!Y254*'Exp with units conversion'!$G254))</f>
        <v>0</v>
      </c>
      <c r="AA254" s="288">
        <f>IF(OR('Exp Database'!Z254=Lists!$G$2,'Exp Database'!Z254=Lists!$G$3,'Exp Database'!Z254=0),0,IF($F254=Lists!$G$2,('Exp Database'!Z254/'Exp with units conversion'!$H254)*'Exp with units conversion'!$G254,'Exp Database'!Z254*'Exp with units conversion'!$G254))</f>
        <v>0</v>
      </c>
      <c r="AB254" s="288">
        <f>IF(OR('Exp Database'!AA254=Lists!$G$2,'Exp Database'!AA254=Lists!$G$3,'Exp Database'!AA254=0),0,IF($F254=Lists!$G$2,('Exp Database'!AA254/'Exp with units conversion'!$H254)*'Exp with units conversion'!$G254,'Exp Database'!AA254*'Exp with units conversion'!$G254))</f>
        <v>0</v>
      </c>
      <c r="AC254" s="288">
        <f>IF(OR('Exp Database'!AB254=Lists!$G$2,'Exp Database'!AB254=Lists!$G$3,'Exp Database'!AB254=0),0,IF($F254=Lists!$G$2,('Exp Database'!AB254/'Exp with units conversion'!$H254)*'Exp with units conversion'!$G254,'Exp Database'!AB254*'Exp with units conversion'!$G254))</f>
        <v>0</v>
      </c>
      <c r="AD254" s="288">
        <f>IF(OR('Exp Database'!AC254=Lists!$G$2,'Exp Database'!AC254=Lists!$G$3,'Exp Database'!AC254=0),0,IF($F254=Lists!$G$2,('Exp Database'!AC254/'Exp with units conversion'!$H254)*'Exp with units conversion'!$G254,'Exp Database'!AC254*'Exp with units conversion'!$G254))</f>
        <v>0</v>
      </c>
      <c r="AE254" s="288">
        <f>IF(OR('Exp Database'!AD254=Lists!$G$2,'Exp Database'!AD254=Lists!$G$3,'Exp Database'!AD254=0),0,IF($F254=Lists!$G$2,('Exp Database'!AD254/'Exp with units conversion'!$H254)*'Exp with units conversion'!$G254,'Exp Database'!AD254*'Exp with units conversion'!$G254))</f>
        <v>0</v>
      </c>
      <c r="AG254">
        <f t="shared" si="16"/>
        <v>1</v>
      </c>
      <c r="AH254" s="288">
        <f t="shared" si="17"/>
        <v>1</v>
      </c>
      <c r="AI254" s="288">
        <f t="shared" si="18"/>
        <v>1</v>
      </c>
      <c r="AJ254" s="288">
        <f t="shared" si="19"/>
        <v>1</v>
      </c>
    </row>
    <row r="255" spans="2:36" ht="15.75" thickBot="1">
      <c r="B255" t="str">
        <f t="shared" si="15"/>
        <v>Georgia2015</v>
      </c>
      <c r="C255" s="229" t="str">
        <f>'Exp Database'!C255</f>
        <v>Georgia</v>
      </c>
      <c r="D255" s="229">
        <f>'Exp Database'!D255</f>
        <v>2015</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02">
        <f>'Exp Database'!K255</f>
        <v>0</v>
      </c>
      <c r="M255" s="288">
        <f>'Exp Database'!L255</f>
        <v>0</v>
      </c>
      <c r="N255" s="288">
        <f>IF(OR('Exp Database'!M255=Lists!$G$2,'Exp Database'!M255=Lists!$G$3,'Exp Database'!M255=0),0,IF($F255=Lists!$G$2,('Exp Database'!M255/'Exp with units conversion'!$H255)*'Exp with units conversion'!$G255,'Exp Database'!M255*'Exp with units conversion'!$G255))</f>
        <v>0</v>
      </c>
      <c r="O255" s="288">
        <f>IF(OR('Exp Database'!N255=Lists!$G$2,'Exp Database'!N255=Lists!$G$3,'Exp Database'!N255=0),0,IF($F255=Lists!$G$2,('Exp Database'!N255/'Exp with units conversion'!$H255)*'Exp with units conversion'!$G255,'Exp Database'!N255*'Exp with units conversion'!$G255))</f>
        <v>0</v>
      </c>
      <c r="P255" s="288">
        <f>IF(OR('Exp Database'!O255=Lists!$G$2,'Exp Database'!O255=Lists!$G$3,'Exp Database'!O255=0),0,IF($F255=Lists!$G$2,('Exp Database'!O255/'Exp with units conversion'!$H255)*'Exp with units conversion'!$G255,'Exp Database'!O255*'Exp with units conversion'!$G255))</f>
        <v>0</v>
      </c>
      <c r="Q255" s="288">
        <f>IF(OR('Exp Database'!P255=Lists!$G$2,'Exp Database'!P255=Lists!$G$3,'Exp Database'!P255=0),0,IF($F255=Lists!$G$2,('Exp Database'!P255/'Exp with units conversion'!$H255)*'Exp with units conversion'!$G255,'Exp Database'!P255*'Exp with units conversion'!$G255))</f>
        <v>0</v>
      </c>
      <c r="R255" s="288">
        <f>IF(OR('Exp Database'!Q255=Lists!$G$2,'Exp Database'!Q255=Lists!$G$3,'Exp Database'!Q255=0),0,IF($F255=Lists!$G$2,('Exp Database'!Q255/'Exp with units conversion'!$H255)*'Exp with units conversion'!$G255,'Exp Database'!Q255*'Exp with units conversion'!$G255))</f>
        <v>0</v>
      </c>
      <c r="S255" s="288">
        <f>IF(OR('Exp Database'!R255=Lists!$G$2,'Exp Database'!R255=Lists!$G$3,'Exp Database'!R255=0),0,IF($F255=Lists!$G$2,('Exp Database'!R255/'Exp with units conversion'!$H255)*'Exp with units conversion'!$G255,'Exp Database'!R255*'Exp with units conversion'!$G255))</f>
        <v>0</v>
      </c>
      <c r="T255" s="288">
        <f>IF(OR('Exp Database'!S255=Lists!$G$2,'Exp Database'!S255=Lists!$G$3,'Exp Database'!S255=0),0,IF($F255=Lists!$G$2,('Exp Database'!S255/'Exp with units conversion'!$H255)*'Exp with units conversion'!$G255,'Exp Database'!S255*'Exp with units conversion'!$G255))</f>
        <v>0</v>
      </c>
      <c r="U255" s="288">
        <f>IF(OR('Exp Database'!T255=Lists!$G$2,'Exp Database'!T255=Lists!$G$3,'Exp Database'!T255=0),0,IF($F255=Lists!$G$2,('Exp Database'!T255/'Exp with units conversion'!$H255)*'Exp with units conversion'!$G255,'Exp Database'!T255*'Exp with units conversion'!$G255))</f>
        <v>0</v>
      </c>
      <c r="V255" s="288">
        <f>IF(OR('Exp Database'!U255=Lists!$G$2,'Exp Database'!U255=Lists!$G$3,'Exp Database'!U255=0),0,IF($F255=Lists!$G$2,('Exp Database'!U255/'Exp with units conversion'!$H255)*'Exp with units conversion'!$G255,'Exp Database'!U255*'Exp with units conversion'!$G255))</f>
        <v>0</v>
      </c>
      <c r="W255" s="288">
        <f>IF(OR('Exp Database'!V255=Lists!$G$2,'Exp Database'!V255=Lists!$G$3,'Exp Database'!V255=0),0,IF($F255=Lists!$G$2,('Exp Database'!V255/'Exp with units conversion'!$H255)*'Exp with units conversion'!$G255,'Exp Database'!V255*'Exp with units conversion'!$G255))</f>
        <v>0</v>
      </c>
      <c r="X255" s="288">
        <f>IF(OR('Exp Database'!W255=Lists!$G$2,'Exp Database'!W255=Lists!$G$3,'Exp Database'!W255=0),0,IF($F255=Lists!$G$2,('Exp Database'!W255/'Exp with units conversion'!$H255)*'Exp with units conversion'!$G255,'Exp Database'!W255*'Exp with units conversion'!$G255))</f>
        <v>0</v>
      </c>
      <c r="Y255" s="288">
        <f>IF(OR('Exp Database'!X255=Lists!$G$2,'Exp Database'!X255=Lists!$G$3,'Exp Database'!X255=0),0,IF($F255=Lists!$G$2,('Exp Database'!X255/'Exp with units conversion'!$H255)*'Exp with units conversion'!$G255,'Exp Database'!X255*'Exp with units conversion'!$G255))</f>
        <v>0</v>
      </c>
      <c r="Z255" s="288">
        <f>IF(OR('Exp Database'!Y255=Lists!$G$2,'Exp Database'!Y255=Lists!$G$3,'Exp Database'!Y255=0),0,IF($F255=Lists!$G$2,('Exp Database'!Y255/'Exp with units conversion'!$H255)*'Exp with units conversion'!$G255,'Exp Database'!Y255*'Exp with units conversion'!$G255))</f>
        <v>0</v>
      </c>
      <c r="AA255" s="288">
        <f>IF(OR('Exp Database'!Z255=Lists!$G$2,'Exp Database'!Z255=Lists!$G$3,'Exp Database'!Z255=0),0,IF($F255=Lists!$G$2,('Exp Database'!Z255/'Exp with units conversion'!$H255)*'Exp with units conversion'!$G255,'Exp Database'!Z255*'Exp with units conversion'!$G255))</f>
        <v>0</v>
      </c>
      <c r="AB255" s="288">
        <f>IF(OR('Exp Database'!AA255=Lists!$G$2,'Exp Database'!AA255=Lists!$G$3,'Exp Database'!AA255=0),0,IF($F255=Lists!$G$2,('Exp Database'!AA255/'Exp with units conversion'!$H255)*'Exp with units conversion'!$G255,'Exp Database'!AA255*'Exp with units conversion'!$G255))</f>
        <v>0</v>
      </c>
      <c r="AC255" s="288">
        <f>IF(OR('Exp Database'!AB255=Lists!$G$2,'Exp Database'!AB255=Lists!$G$3,'Exp Database'!AB255=0),0,IF($F255=Lists!$G$2,('Exp Database'!AB255/'Exp with units conversion'!$H255)*'Exp with units conversion'!$G255,'Exp Database'!AB255*'Exp with units conversion'!$G255))</f>
        <v>0</v>
      </c>
      <c r="AD255" s="288">
        <f>IF(OR('Exp Database'!AC255=Lists!$G$2,'Exp Database'!AC255=Lists!$G$3,'Exp Database'!AC255=0),0,IF($F255=Lists!$G$2,('Exp Database'!AC255/'Exp with units conversion'!$H255)*'Exp with units conversion'!$G255,'Exp Database'!AC255*'Exp with units conversion'!$G255))</f>
        <v>0</v>
      </c>
      <c r="AE255" s="288">
        <f>IF(OR('Exp Database'!AD255=Lists!$G$2,'Exp Database'!AD255=Lists!$G$3,'Exp Database'!AD255=0),0,IF($F255=Lists!$G$2,('Exp Database'!AD255/'Exp with units conversion'!$H255)*'Exp with units conversion'!$G255,'Exp Database'!AD255*'Exp with units conversion'!$G255))</f>
        <v>0</v>
      </c>
      <c r="AG255">
        <f t="shared" si="16"/>
        <v>1</v>
      </c>
      <c r="AH255" s="288">
        <f t="shared" si="17"/>
        <v>1</v>
      </c>
      <c r="AI255" s="288">
        <f t="shared" si="18"/>
        <v>1</v>
      </c>
      <c r="AJ255" s="288">
        <f t="shared" si="19"/>
        <v>1</v>
      </c>
    </row>
    <row r="256" spans="2:36" ht="15.75" thickBot="1">
      <c r="B256" t="str">
        <f t="shared" si="15"/>
        <v>Georgia2015</v>
      </c>
      <c r="C256" s="229" t="str">
        <f>'Exp Database'!C256</f>
        <v>Georgia</v>
      </c>
      <c r="D256" s="229">
        <f>'Exp Database'!D256</f>
        <v>2015</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02">
        <f>'Exp Database'!K256</f>
        <v>0</v>
      </c>
      <c r="M256" s="288">
        <f>'Exp Database'!L256</f>
        <v>0</v>
      </c>
      <c r="N256" s="288">
        <f>IF(OR('Exp Database'!M256=Lists!$G$2,'Exp Database'!M256=Lists!$G$3,'Exp Database'!M256=0),0,IF($F256=Lists!$G$2,('Exp Database'!M256/'Exp with units conversion'!$H256)*'Exp with units conversion'!$G256,'Exp Database'!M256*'Exp with units conversion'!$G256))</f>
        <v>0</v>
      </c>
      <c r="O256" s="288">
        <f>IF(OR('Exp Database'!N256=Lists!$G$2,'Exp Database'!N256=Lists!$G$3,'Exp Database'!N256=0),0,IF($F256=Lists!$G$2,('Exp Database'!N256/'Exp with units conversion'!$H256)*'Exp with units conversion'!$G256,'Exp Database'!N256*'Exp with units conversion'!$G256))</f>
        <v>0</v>
      </c>
      <c r="P256" s="288">
        <f>IF(OR('Exp Database'!O256=Lists!$G$2,'Exp Database'!O256=Lists!$G$3,'Exp Database'!O256=0),0,IF($F256=Lists!$G$2,('Exp Database'!O256/'Exp with units conversion'!$H256)*'Exp with units conversion'!$G256,'Exp Database'!O256*'Exp with units conversion'!$G256))</f>
        <v>0</v>
      </c>
      <c r="Q256" s="288">
        <f>IF(OR('Exp Database'!P256=Lists!$G$2,'Exp Database'!P256=Lists!$G$3,'Exp Database'!P256=0),0,IF($F256=Lists!$G$2,('Exp Database'!P256/'Exp with units conversion'!$H256)*'Exp with units conversion'!$G256,'Exp Database'!P256*'Exp with units conversion'!$G256))</f>
        <v>0</v>
      </c>
      <c r="R256" s="288">
        <f>IF(OR('Exp Database'!Q256=Lists!$G$2,'Exp Database'!Q256=Lists!$G$3,'Exp Database'!Q256=0),0,IF($F256=Lists!$G$2,('Exp Database'!Q256/'Exp with units conversion'!$H256)*'Exp with units conversion'!$G256,'Exp Database'!Q256*'Exp with units conversion'!$G256))</f>
        <v>0</v>
      </c>
      <c r="S256" s="288">
        <f>IF(OR('Exp Database'!R256=Lists!$G$2,'Exp Database'!R256=Lists!$G$3,'Exp Database'!R256=0),0,IF($F256=Lists!$G$2,('Exp Database'!R256/'Exp with units conversion'!$H256)*'Exp with units conversion'!$G256,'Exp Database'!R256*'Exp with units conversion'!$G256))</f>
        <v>0</v>
      </c>
      <c r="T256" s="288">
        <f>IF(OR('Exp Database'!S256=Lists!$G$2,'Exp Database'!S256=Lists!$G$3,'Exp Database'!S256=0),0,IF($F256=Lists!$G$2,('Exp Database'!S256/'Exp with units conversion'!$H256)*'Exp with units conversion'!$G256,'Exp Database'!S256*'Exp with units conversion'!$G256))</f>
        <v>0</v>
      </c>
      <c r="U256" s="288">
        <f>IF(OR('Exp Database'!T256=Lists!$G$2,'Exp Database'!T256=Lists!$G$3,'Exp Database'!T256=0),0,IF($F256=Lists!$G$2,('Exp Database'!T256/'Exp with units conversion'!$H256)*'Exp with units conversion'!$G256,'Exp Database'!T256*'Exp with units conversion'!$G256))</f>
        <v>0</v>
      </c>
      <c r="V256" s="288">
        <f>IF(OR('Exp Database'!U256=Lists!$G$2,'Exp Database'!U256=Lists!$G$3,'Exp Database'!U256=0),0,IF($F256=Lists!$G$2,('Exp Database'!U256/'Exp with units conversion'!$H256)*'Exp with units conversion'!$G256,'Exp Database'!U256*'Exp with units conversion'!$G256))</f>
        <v>0</v>
      </c>
      <c r="W256" s="288">
        <f>IF(OR('Exp Database'!V256=Lists!$G$2,'Exp Database'!V256=Lists!$G$3,'Exp Database'!V256=0),0,IF($F256=Lists!$G$2,('Exp Database'!V256/'Exp with units conversion'!$H256)*'Exp with units conversion'!$G256,'Exp Database'!V256*'Exp with units conversion'!$G256))</f>
        <v>0</v>
      </c>
      <c r="X256" s="288">
        <f>IF(OR('Exp Database'!W256=Lists!$G$2,'Exp Database'!W256=Lists!$G$3,'Exp Database'!W256=0),0,IF($F256=Lists!$G$2,('Exp Database'!W256/'Exp with units conversion'!$H256)*'Exp with units conversion'!$G256,'Exp Database'!W256*'Exp with units conversion'!$G256))</f>
        <v>0</v>
      </c>
      <c r="Y256" s="288">
        <f>IF(OR('Exp Database'!X256=Lists!$G$2,'Exp Database'!X256=Lists!$G$3,'Exp Database'!X256=0),0,IF($F256=Lists!$G$2,('Exp Database'!X256/'Exp with units conversion'!$H256)*'Exp with units conversion'!$G256,'Exp Database'!X256*'Exp with units conversion'!$G256))</f>
        <v>0</v>
      </c>
      <c r="Z256" s="288">
        <f>IF(OR('Exp Database'!Y256=Lists!$G$2,'Exp Database'!Y256=Lists!$G$3,'Exp Database'!Y256=0),0,IF($F256=Lists!$G$2,('Exp Database'!Y256/'Exp with units conversion'!$H256)*'Exp with units conversion'!$G256,'Exp Database'!Y256*'Exp with units conversion'!$G256))</f>
        <v>0</v>
      </c>
      <c r="AA256" s="288">
        <f>IF(OR('Exp Database'!Z256=Lists!$G$2,'Exp Database'!Z256=Lists!$G$3,'Exp Database'!Z256=0),0,IF($F256=Lists!$G$2,('Exp Database'!Z256/'Exp with units conversion'!$H256)*'Exp with units conversion'!$G256,'Exp Database'!Z256*'Exp with units conversion'!$G256))</f>
        <v>0</v>
      </c>
      <c r="AB256" s="288">
        <f>IF(OR('Exp Database'!AA256=Lists!$G$2,'Exp Database'!AA256=Lists!$G$3,'Exp Database'!AA256=0),0,IF($F256=Lists!$G$2,('Exp Database'!AA256/'Exp with units conversion'!$H256)*'Exp with units conversion'!$G256,'Exp Database'!AA256*'Exp with units conversion'!$G256))</f>
        <v>0</v>
      </c>
      <c r="AC256" s="288">
        <f>IF(OR('Exp Database'!AB256=Lists!$G$2,'Exp Database'!AB256=Lists!$G$3,'Exp Database'!AB256=0),0,IF($F256=Lists!$G$2,('Exp Database'!AB256/'Exp with units conversion'!$H256)*'Exp with units conversion'!$G256,'Exp Database'!AB256*'Exp with units conversion'!$G256))</f>
        <v>0</v>
      </c>
      <c r="AD256" s="288">
        <f>IF(OR('Exp Database'!AC256=Lists!$G$2,'Exp Database'!AC256=Lists!$G$3,'Exp Database'!AC256=0),0,IF($F256=Lists!$G$2,('Exp Database'!AC256/'Exp with units conversion'!$H256)*'Exp with units conversion'!$G256,'Exp Database'!AC256*'Exp with units conversion'!$G256))</f>
        <v>0</v>
      </c>
      <c r="AE256" s="288">
        <f>IF(OR('Exp Database'!AD256=Lists!$G$2,'Exp Database'!AD256=Lists!$G$3,'Exp Database'!AD256=0),0,IF($F256=Lists!$G$2,('Exp Database'!AD256/'Exp with units conversion'!$H256)*'Exp with units conversion'!$G256,'Exp Database'!AD256*'Exp with units conversion'!$G256))</f>
        <v>0</v>
      </c>
      <c r="AG256">
        <f t="shared" si="16"/>
        <v>1</v>
      </c>
      <c r="AH256" s="288">
        <f t="shared" si="17"/>
        <v>1</v>
      </c>
      <c r="AI256" s="288">
        <f t="shared" si="18"/>
        <v>1</v>
      </c>
      <c r="AJ256" s="288">
        <f t="shared" si="19"/>
        <v>1</v>
      </c>
    </row>
    <row r="257" spans="2:36" ht="15.75" thickBot="1">
      <c r="B257" t="str">
        <f t="shared" si="15"/>
        <v>Georgia2015</v>
      </c>
      <c r="C257" s="229" t="str">
        <f>'Exp Database'!C257</f>
        <v>Georgia</v>
      </c>
      <c r="D257" s="229">
        <f>'Exp Database'!D257</f>
        <v>2015</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02">
        <f>'Exp Database'!K257</f>
        <v>0</v>
      </c>
      <c r="M257" s="288">
        <f>'Exp Database'!L257</f>
        <v>0</v>
      </c>
      <c r="N257" s="288">
        <f>IF(OR('Exp Database'!M257=Lists!$G$2,'Exp Database'!M257=Lists!$G$3,'Exp Database'!M257=0),0,IF($F257=Lists!$G$2,('Exp Database'!M257/'Exp with units conversion'!$H257)*'Exp with units conversion'!$G257,'Exp Database'!M257*'Exp with units conversion'!$G257))</f>
        <v>0</v>
      </c>
      <c r="O257" s="288">
        <f>IF(OR('Exp Database'!N257=Lists!$G$2,'Exp Database'!N257=Lists!$G$3,'Exp Database'!N257=0),0,IF($F257=Lists!$G$2,('Exp Database'!N257/'Exp with units conversion'!$H257)*'Exp with units conversion'!$G257,'Exp Database'!N257*'Exp with units conversion'!$G257))</f>
        <v>0</v>
      </c>
      <c r="P257" s="288">
        <f>IF(OR('Exp Database'!O257=Lists!$G$2,'Exp Database'!O257=Lists!$G$3,'Exp Database'!O257=0),0,IF($F257=Lists!$G$2,('Exp Database'!O257/'Exp with units conversion'!$H257)*'Exp with units conversion'!$G257,'Exp Database'!O257*'Exp with units conversion'!$G257))</f>
        <v>0</v>
      </c>
      <c r="Q257" s="288">
        <f>IF(OR('Exp Database'!P257=Lists!$G$2,'Exp Database'!P257=Lists!$G$3,'Exp Database'!P257=0),0,IF($F257=Lists!$G$2,('Exp Database'!P257/'Exp with units conversion'!$H257)*'Exp with units conversion'!$G257,'Exp Database'!P257*'Exp with units conversion'!$G257))</f>
        <v>0</v>
      </c>
      <c r="R257" s="288">
        <f>IF(OR('Exp Database'!Q257=Lists!$G$2,'Exp Database'!Q257=Lists!$G$3,'Exp Database'!Q257=0),0,IF($F257=Lists!$G$2,('Exp Database'!Q257/'Exp with units conversion'!$H257)*'Exp with units conversion'!$G257,'Exp Database'!Q257*'Exp with units conversion'!$G257))</f>
        <v>0</v>
      </c>
      <c r="S257" s="288">
        <f>IF(OR('Exp Database'!R257=Lists!$G$2,'Exp Database'!R257=Lists!$G$3,'Exp Database'!R257=0),0,IF($F257=Lists!$G$2,('Exp Database'!R257/'Exp with units conversion'!$H257)*'Exp with units conversion'!$G257,'Exp Database'!R257*'Exp with units conversion'!$G257))</f>
        <v>0</v>
      </c>
      <c r="T257" s="288">
        <f>IF(OR('Exp Database'!S257=Lists!$G$2,'Exp Database'!S257=Lists!$G$3,'Exp Database'!S257=0),0,IF($F257=Lists!$G$2,('Exp Database'!S257/'Exp with units conversion'!$H257)*'Exp with units conversion'!$G257,'Exp Database'!S257*'Exp with units conversion'!$G257))</f>
        <v>0</v>
      </c>
      <c r="U257" s="288">
        <f>IF(OR('Exp Database'!T257=Lists!$G$2,'Exp Database'!T257=Lists!$G$3,'Exp Database'!T257=0),0,IF($F257=Lists!$G$2,('Exp Database'!T257/'Exp with units conversion'!$H257)*'Exp with units conversion'!$G257,'Exp Database'!T257*'Exp with units conversion'!$G257))</f>
        <v>0</v>
      </c>
      <c r="V257" s="288">
        <f>IF(OR('Exp Database'!U257=Lists!$G$2,'Exp Database'!U257=Lists!$G$3,'Exp Database'!U257=0),0,IF($F257=Lists!$G$2,('Exp Database'!U257/'Exp with units conversion'!$H257)*'Exp with units conversion'!$G257,'Exp Database'!U257*'Exp with units conversion'!$G257))</f>
        <v>0</v>
      </c>
      <c r="W257" s="288">
        <f>IF(OR('Exp Database'!V257=Lists!$G$2,'Exp Database'!V257=Lists!$G$3,'Exp Database'!V257=0),0,IF($F257=Lists!$G$2,('Exp Database'!V257/'Exp with units conversion'!$H257)*'Exp with units conversion'!$G257,'Exp Database'!V257*'Exp with units conversion'!$G257))</f>
        <v>0</v>
      </c>
      <c r="X257" s="288">
        <f>IF(OR('Exp Database'!W257=Lists!$G$2,'Exp Database'!W257=Lists!$G$3,'Exp Database'!W257=0),0,IF($F257=Lists!$G$2,('Exp Database'!W257/'Exp with units conversion'!$H257)*'Exp with units conversion'!$G257,'Exp Database'!W257*'Exp with units conversion'!$G257))</f>
        <v>0</v>
      </c>
      <c r="Y257" s="288">
        <f>IF(OR('Exp Database'!X257=Lists!$G$2,'Exp Database'!X257=Lists!$G$3,'Exp Database'!X257=0),0,IF($F257=Lists!$G$2,('Exp Database'!X257/'Exp with units conversion'!$H257)*'Exp with units conversion'!$G257,'Exp Database'!X257*'Exp with units conversion'!$G257))</f>
        <v>0</v>
      </c>
      <c r="Z257" s="288">
        <f>IF(OR('Exp Database'!Y257=Lists!$G$2,'Exp Database'!Y257=Lists!$G$3,'Exp Database'!Y257=0),0,IF($F257=Lists!$G$2,('Exp Database'!Y257/'Exp with units conversion'!$H257)*'Exp with units conversion'!$G257,'Exp Database'!Y257*'Exp with units conversion'!$G257))</f>
        <v>0</v>
      </c>
      <c r="AA257" s="288">
        <f>IF(OR('Exp Database'!Z257=Lists!$G$2,'Exp Database'!Z257=Lists!$G$3,'Exp Database'!Z257=0),0,IF($F257=Lists!$G$2,('Exp Database'!Z257/'Exp with units conversion'!$H257)*'Exp with units conversion'!$G257,'Exp Database'!Z257*'Exp with units conversion'!$G257))</f>
        <v>0</v>
      </c>
      <c r="AB257" s="288">
        <f>IF(OR('Exp Database'!AA257=Lists!$G$2,'Exp Database'!AA257=Lists!$G$3,'Exp Database'!AA257=0),0,IF($F257=Lists!$G$2,('Exp Database'!AA257/'Exp with units conversion'!$H257)*'Exp with units conversion'!$G257,'Exp Database'!AA257*'Exp with units conversion'!$G257))</f>
        <v>0</v>
      </c>
      <c r="AC257" s="288">
        <f>IF(OR('Exp Database'!AB257=Lists!$G$2,'Exp Database'!AB257=Lists!$G$3,'Exp Database'!AB257=0),0,IF($F257=Lists!$G$2,('Exp Database'!AB257/'Exp with units conversion'!$H257)*'Exp with units conversion'!$G257,'Exp Database'!AB257*'Exp with units conversion'!$G257))</f>
        <v>0</v>
      </c>
      <c r="AD257" s="288">
        <f>IF(OR('Exp Database'!AC257=Lists!$G$2,'Exp Database'!AC257=Lists!$G$3,'Exp Database'!AC257=0),0,IF($F257=Lists!$G$2,('Exp Database'!AC257/'Exp with units conversion'!$H257)*'Exp with units conversion'!$G257,'Exp Database'!AC257*'Exp with units conversion'!$G257))</f>
        <v>0</v>
      </c>
      <c r="AE257" s="288">
        <f>IF(OR('Exp Database'!AD257=Lists!$G$2,'Exp Database'!AD257=Lists!$G$3,'Exp Database'!AD257=0),0,IF($F257=Lists!$G$2,('Exp Database'!AD257/'Exp with units conversion'!$H257)*'Exp with units conversion'!$G257,'Exp Database'!AD257*'Exp with units conversion'!$G257))</f>
        <v>0</v>
      </c>
      <c r="AG257">
        <f t="shared" si="16"/>
        <v>1</v>
      </c>
      <c r="AH257" s="288">
        <f t="shared" si="17"/>
        <v>1</v>
      </c>
      <c r="AI257" s="288">
        <f t="shared" si="18"/>
        <v>1</v>
      </c>
      <c r="AJ257" s="288">
        <f t="shared" si="19"/>
        <v>1</v>
      </c>
    </row>
    <row r="258" spans="2:36" ht="45.75" thickBot="1">
      <c r="B258" t="str">
        <f t="shared" si="15"/>
        <v>Georgia2014</v>
      </c>
      <c r="C258" s="229" t="str">
        <f>'Exp Database'!C258</f>
        <v>Georgia</v>
      </c>
      <c r="D258" s="229">
        <f>'Exp Database'!D258</f>
        <v>2014</v>
      </c>
      <c r="E258" s="229">
        <f>'Exp Database'!E258</f>
        <v>0</v>
      </c>
      <c r="F258" s="229">
        <f>'Exp Database'!F258</f>
        <v>0</v>
      </c>
      <c r="G258" s="229">
        <f>IF('Exp Database'!G258="Units ( x 1)",1,IF('Exp Database'!G258="Thousands (x 1,000)",1000,IF('Exp Database'!G258="Millions (x 1,000,000)",1000000,)))</f>
        <v>0</v>
      </c>
      <c r="H258" s="230">
        <f>IF('Exp Database'!H258&gt;0,'Exp Database'!H258,'Exp Database'!J258)</f>
        <v>0</v>
      </c>
      <c r="I258" s="230">
        <f>'Exp Database'!H258</f>
        <v>0</v>
      </c>
      <c r="J258" s="229">
        <f>'Exp Database'!I258</f>
        <v>0</v>
      </c>
      <c r="K258" s="230">
        <f>'Exp Database'!J258</f>
        <v>0</v>
      </c>
      <c r="L258" s="302" t="str">
        <f>'Exp Database'!K258</f>
        <v>Treatment, care and support (sub-total)</v>
      </c>
      <c r="M258" s="288">
        <f>'Exp Database'!L258</f>
        <v>1</v>
      </c>
      <c r="N258" s="288">
        <f>IF(OR('Exp Database'!M258=Lists!$G$2,'Exp Database'!M258=Lists!$G$3,'Exp Database'!M258=0),0,IF($F258=Lists!$G$2,('Exp Database'!M258/'Exp with units conversion'!$H258)*'Exp with units conversion'!$G258,'Exp Database'!M258*'Exp with units conversion'!$G258))</f>
        <v>0</v>
      </c>
      <c r="O258" s="288">
        <f>IF(OR('Exp Database'!N258=Lists!$G$2,'Exp Database'!N258=Lists!$G$3,'Exp Database'!N258=0),0,IF($F258=Lists!$G$2,('Exp Database'!N258/'Exp with units conversion'!$H258)*'Exp with units conversion'!$G258,'Exp Database'!N258*'Exp with units conversion'!$G258))</f>
        <v>0</v>
      </c>
      <c r="P258" s="288">
        <f>IF(OR('Exp Database'!O258=Lists!$G$2,'Exp Database'!O258=Lists!$G$3,'Exp Database'!O258=0),0,IF($F258=Lists!$G$2,('Exp Database'!O258/'Exp with units conversion'!$H258)*'Exp with units conversion'!$G258,'Exp Database'!O258*'Exp with units conversion'!$G258))</f>
        <v>0</v>
      </c>
      <c r="Q258" s="288">
        <f>IF(OR('Exp Database'!P258=Lists!$G$2,'Exp Database'!P258=Lists!$G$3,'Exp Database'!P258=0),0,IF($F258=Lists!$G$2,('Exp Database'!P258/'Exp with units conversion'!$H258)*'Exp with units conversion'!$G258,'Exp Database'!P258*'Exp with units conversion'!$G258))</f>
        <v>0</v>
      </c>
      <c r="R258" s="288">
        <f>IF(OR('Exp Database'!Q258=Lists!$G$2,'Exp Database'!Q258=Lists!$G$3,'Exp Database'!Q258=0),0,IF($F258=Lists!$G$2,('Exp Database'!Q258/'Exp with units conversion'!$H258)*'Exp with units conversion'!$G258,'Exp Database'!Q258*'Exp with units conversion'!$G258))</f>
        <v>0</v>
      </c>
      <c r="S258" s="288">
        <f>IF(OR('Exp Database'!R258=Lists!$G$2,'Exp Database'!R258=Lists!$G$3,'Exp Database'!R258=0),0,IF($F258=Lists!$G$2,('Exp Database'!R258/'Exp with units conversion'!$H258)*'Exp with units conversion'!$G258,'Exp Database'!R258*'Exp with units conversion'!$G258))</f>
        <v>0</v>
      </c>
      <c r="T258" s="288">
        <f>IF(OR('Exp Database'!S258=Lists!$G$2,'Exp Database'!S258=Lists!$G$3,'Exp Database'!S258=0),0,IF($F258=Lists!$G$2,('Exp Database'!S258/'Exp with units conversion'!$H258)*'Exp with units conversion'!$G258,'Exp Database'!S258*'Exp with units conversion'!$G258))</f>
        <v>0</v>
      </c>
      <c r="U258" s="288">
        <f>IF(OR('Exp Database'!T258=Lists!$G$2,'Exp Database'!T258=Lists!$G$3,'Exp Database'!T258=0),0,IF($F258=Lists!$G$2,('Exp Database'!T258/'Exp with units conversion'!$H258)*'Exp with units conversion'!$G258,'Exp Database'!T258*'Exp with units conversion'!$G258))</f>
        <v>0</v>
      </c>
      <c r="V258" s="288">
        <f>IF(OR('Exp Database'!U258=Lists!$G$2,'Exp Database'!U258=Lists!$G$3,'Exp Database'!U258=0),0,IF($F258=Lists!$G$2,('Exp Database'!U258/'Exp with units conversion'!$H258)*'Exp with units conversion'!$G258,'Exp Database'!U258*'Exp with units conversion'!$G258))</f>
        <v>0</v>
      </c>
      <c r="W258" s="288">
        <f>IF(OR('Exp Database'!V258=Lists!$G$2,'Exp Database'!V258=Lists!$G$3,'Exp Database'!V258=0),0,IF($F258=Lists!$G$2,('Exp Database'!V258/'Exp with units conversion'!$H258)*'Exp with units conversion'!$G258,'Exp Database'!V258*'Exp with units conversion'!$G258))</f>
        <v>0</v>
      </c>
      <c r="X258" s="288">
        <f>IF(OR('Exp Database'!W258=Lists!$G$2,'Exp Database'!W258=Lists!$G$3,'Exp Database'!W258=0),0,IF($F258=Lists!$G$2,('Exp Database'!W258/'Exp with units conversion'!$H258)*'Exp with units conversion'!$G258,'Exp Database'!W258*'Exp with units conversion'!$G258))</f>
        <v>0</v>
      </c>
      <c r="Y258" s="288">
        <f>IF(OR('Exp Database'!X258=Lists!$G$2,'Exp Database'!X258=Lists!$G$3,'Exp Database'!X258=0),0,IF($F258=Lists!$G$2,('Exp Database'!X258/'Exp with units conversion'!$H258)*'Exp with units conversion'!$G258,'Exp Database'!X258*'Exp with units conversion'!$G258))</f>
        <v>0</v>
      </c>
      <c r="Z258" s="288">
        <f>IF(OR('Exp Database'!Y258=Lists!$G$2,'Exp Database'!Y258=Lists!$G$3,'Exp Database'!Y258=0),0,IF($F258=Lists!$G$2,('Exp Database'!Y258/'Exp with units conversion'!$H258)*'Exp with units conversion'!$G258,'Exp Database'!Y258*'Exp with units conversion'!$G258))</f>
        <v>0</v>
      </c>
      <c r="AA258" s="288">
        <f>IF(OR('Exp Database'!Z258=Lists!$G$2,'Exp Database'!Z258=Lists!$G$3,'Exp Database'!Z258=0),0,IF($F258=Lists!$G$2,('Exp Database'!Z258/'Exp with units conversion'!$H258)*'Exp with units conversion'!$G258,'Exp Database'!Z258*'Exp with units conversion'!$G258))</f>
        <v>0</v>
      </c>
      <c r="AB258" s="288">
        <f>IF(OR('Exp Database'!AA258=Lists!$G$2,'Exp Database'!AA258=Lists!$G$3,'Exp Database'!AA258=0),0,IF($F258=Lists!$G$2,('Exp Database'!AA258/'Exp with units conversion'!$H258)*'Exp with units conversion'!$G258,'Exp Database'!AA258*'Exp with units conversion'!$G258))</f>
        <v>0</v>
      </c>
      <c r="AC258" s="288">
        <f>IF(OR('Exp Database'!AB258=Lists!$G$2,'Exp Database'!AB258=Lists!$G$3,'Exp Database'!AB258=0),0,IF($F258=Lists!$G$2,('Exp Database'!AB258/'Exp with units conversion'!$H258)*'Exp with units conversion'!$G258,'Exp Database'!AB258*'Exp with units conversion'!$G258))</f>
        <v>0</v>
      </c>
      <c r="AD258" s="288">
        <f>IF(OR('Exp Database'!AC258=Lists!$G$2,'Exp Database'!AC258=Lists!$G$3,'Exp Database'!AC258=0),0,IF($F258=Lists!$G$2,('Exp Database'!AC258/'Exp with units conversion'!$H258)*'Exp with units conversion'!$G258,'Exp Database'!AC258*'Exp with units conversion'!$G258))</f>
        <v>0</v>
      </c>
      <c r="AE258" s="288">
        <f>IF(OR('Exp Database'!AD258=Lists!$G$2,'Exp Database'!AD258=Lists!$G$3,'Exp Database'!AD258=0),0,IF($F258=Lists!$G$2,('Exp Database'!AD258/'Exp with units conversion'!$H258)*'Exp with units conversion'!$G258,'Exp Database'!AD258*'Exp with units conversion'!$G258))</f>
        <v>0</v>
      </c>
      <c r="AG258">
        <f t="shared" si="16"/>
        <v>1</v>
      </c>
      <c r="AH258" s="288">
        <f t="shared" si="17"/>
        <v>1</v>
      </c>
      <c r="AI258" s="288">
        <f t="shared" si="18"/>
        <v>1</v>
      </c>
      <c r="AJ258" s="288">
        <f t="shared" si="19"/>
        <v>1</v>
      </c>
    </row>
    <row r="259" spans="2:36" ht="30.75" thickBot="1">
      <c r="B259" t="str">
        <f t="shared" si="15"/>
        <v>Georgia2014</v>
      </c>
      <c r="C259" s="229" t="str">
        <f>'Exp Database'!C259</f>
        <v>Georgia</v>
      </c>
      <c r="D259" s="229">
        <f>'Exp Database'!D259</f>
        <v>2014</v>
      </c>
      <c r="E259" s="229">
        <f>'Exp Database'!E259</f>
        <v>0</v>
      </c>
      <c r="F259" s="229">
        <f>'Exp Database'!F259</f>
        <v>0</v>
      </c>
      <c r="G259" s="229">
        <f>IF('Exp Database'!G259="Units ( x 1)",1,IF('Exp Database'!G259="Thousands (x 1,000)",1000,IF('Exp Database'!G259="Millions (x 1,000,000)",1000000,)))</f>
        <v>0</v>
      </c>
      <c r="H259" s="230">
        <f>IF('Exp Database'!H259&gt;0,'Exp Database'!H259,'Exp Database'!J259)</f>
        <v>0</v>
      </c>
      <c r="I259" s="230">
        <f>'Exp Database'!H259</f>
        <v>0</v>
      </c>
      <c r="J259" s="229">
        <f>'Exp Database'!I259</f>
        <v>0</v>
      </c>
      <c r="K259" s="230">
        <f>'Exp Database'!J259</f>
        <v>0</v>
      </c>
      <c r="L259" s="302" t="str">
        <f>'Exp Database'!K259</f>
        <v>HIV testing and counselling (HTC):</v>
      </c>
      <c r="M259" s="288">
        <f>'Exp Database'!L259</f>
        <v>1.1000000000000001</v>
      </c>
      <c r="N259" s="288">
        <f>IF(OR('Exp Database'!M259=Lists!$G$2,'Exp Database'!M259=Lists!$G$3,'Exp Database'!M259=0),0,IF($F259=Lists!$G$2,('Exp Database'!M259/'Exp with units conversion'!$H259)*'Exp with units conversion'!$G259,'Exp Database'!M259*'Exp with units conversion'!$G259))</f>
        <v>0</v>
      </c>
      <c r="O259" s="288">
        <f>IF(OR('Exp Database'!N259=Lists!$G$2,'Exp Database'!N259=Lists!$G$3,'Exp Database'!N259=0),0,IF($F259=Lists!$G$2,('Exp Database'!N259/'Exp with units conversion'!$H259)*'Exp with units conversion'!$G259,'Exp Database'!N259*'Exp with units conversion'!$G259))</f>
        <v>0</v>
      </c>
      <c r="P259" s="288">
        <f>IF(OR('Exp Database'!O259=Lists!$G$2,'Exp Database'!O259=Lists!$G$3,'Exp Database'!O259=0),0,IF($F259=Lists!$G$2,('Exp Database'!O259/'Exp with units conversion'!$H259)*'Exp with units conversion'!$G259,'Exp Database'!O259*'Exp with units conversion'!$G259))</f>
        <v>0</v>
      </c>
      <c r="Q259" s="288">
        <f>IF(OR('Exp Database'!P259=Lists!$G$2,'Exp Database'!P259=Lists!$G$3,'Exp Database'!P259=0),0,IF($F259=Lists!$G$2,('Exp Database'!P259/'Exp with units conversion'!$H259)*'Exp with units conversion'!$G259,'Exp Database'!P259*'Exp with units conversion'!$G259))</f>
        <v>0</v>
      </c>
      <c r="R259" s="288">
        <f>IF(OR('Exp Database'!Q259=Lists!$G$2,'Exp Database'!Q259=Lists!$G$3,'Exp Database'!Q259=0),0,IF($F259=Lists!$G$2,('Exp Database'!Q259/'Exp with units conversion'!$H259)*'Exp with units conversion'!$G259,'Exp Database'!Q259*'Exp with units conversion'!$G259))</f>
        <v>0</v>
      </c>
      <c r="S259" s="288">
        <f>IF(OR('Exp Database'!R259=Lists!$G$2,'Exp Database'!R259=Lists!$G$3,'Exp Database'!R259=0),0,IF($F259=Lists!$G$2,('Exp Database'!R259/'Exp with units conversion'!$H259)*'Exp with units conversion'!$G259,'Exp Database'!R259*'Exp with units conversion'!$G259))</f>
        <v>0</v>
      </c>
      <c r="T259" s="288">
        <f>IF(OR('Exp Database'!S259=Lists!$G$2,'Exp Database'!S259=Lists!$G$3,'Exp Database'!S259=0),0,IF($F259=Lists!$G$2,('Exp Database'!S259/'Exp with units conversion'!$H259)*'Exp with units conversion'!$G259,'Exp Database'!S259*'Exp with units conversion'!$G259))</f>
        <v>0</v>
      </c>
      <c r="U259" s="288">
        <f>IF(OR('Exp Database'!T259=Lists!$G$2,'Exp Database'!T259=Lists!$G$3,'Exp Database'!T259=0),0,IF($F259=Lists!$G$2,('Exp Database'!T259/'Exp with units conversion'!$H259)*'Exp with units conversion'!$G259,'Exp Database'!T259*'Exp with units conversion'!$G259))</f>
        <v>0</v>
      </c>
      <c r="V259" s="288">
        <f>IF(OR('Exp Database'!U259=Lists!$G$2,'Exp Database'!U259=Lists!$G$3,'Exp Database'!U259=0),0,IF($F259=Lists!$G$2,('Exp Database'!U259/'Exp with units conversion'!$H259)*'Exp with units conversion'!$G259,'Exp Database'!U259*'Exp with units conversion'!$G259))</f>
        <v>0</v>
      </c>
      <c r="W259" s="288">
        <f>IF(OR('Exp Database'!V259=Lists!$G$2,'Exp Database'!V259=Lists!$G$3,'Exp Database'!V259=0),0,IF($F259=Lists!$G$2,('Exp Database'!V259/'Exp with units conversion'!$H259)*'Exp with units conversion'!$G259,'Exp Database'!V259*'Exp with units conversion'!$G259))</f>
        <v>0</v>
      </c>
      <c r="X259" s="288">
        <f>IF(OR('Exp Database'!W259=Lists!$G$2,'Exp Database'!W259=Lists!$G$3,'Exp Database'!W259=0),0,IF($F259=Lists!$G$2,('Exp Database'!W259/'Exp with units conversion'!$H259)*'Exp with units conversion'!$G259,'Exp Database'!W259*'Exp with units conversion'!$G259))</f>
        <v>0</v>
      </c>
      <c r="Y259" s="288">
        <f>IF(OR('Exp Database'!X259=Lists!$G$2,'Exp Database'!X259=Lists!$G$3,'Exp Database'!X259=0),0,IF($F259=Lists!$G$2,('Exp Database'!X259/'Exp with units conversion'!$H259)*'Exp with units conversion'!$G259,'Exp Database'!X259*'Exp with units conversion'!$G259))</f>
        <v>0</v>
      </c>
      <c r="Z259" s="288">
        <f>IF(OR('Exp Database'!Y259=Lists!$G$2,'Exp Database'!Y259=Lists!$G$3,'Exp Database'!Y259=0),0,IF($F259=Lists!$G$2,('Exp Database'!Y259/'Exp with units conversion'!$H259)*'Exp with units conversion'!$G259,'Exp Database'!Y259*'Exp with units conversion'!$G259))</f>
        <v>0</v>
      </c>
      <c r="AA259" s="288">
        <f>IF(OR('Exp Database'!Z259=Lists!$G$2,'Exp Database'!Z259=Lists!$G$3,'Exp Database'!Z259=0),0,IF($F259=Lists!$G$2,('Exp Database'!Z259/'Exp with units conversion'!$H259)*'Exp with units conversion'!$G259,'Exp Database'!Z259*'Exp with units conversion'!$G259))</f>
        <v>0</v>
      </c>
      <c r="AB259" s="288">
        <f>IF(OR('Exp Database'!AA259=Lists!$G$2,'Exp Database'!AA259=Lists!$G$3,'Exp Database'!AA259=0),0,IF($F259=Lists!$G$2,('Exp Database'!AA259/'Exp with units conversion'!$H259)*'Exp with units conversion'!$G259,'Exp Database'!AA259*'Exp with units conversion'!$G259))</f>
        <v>0</v>
      </c>
      <c r="AC259" s="288">
        <f>IF(OR('Exp Database'!AB259=Lists!$G$2,'Exp Database'!AB259=Lists!$G$3,'Exp Database'!AB259=0),0,IF($F259=Lists!$G$2,('Exp Database'!AB259/'Exp with units conversion'!$H259)*'Exp with units conversion'!$G259,'Exp Database'!AB259*'Exp with units conversion'!$G259))</f>
        <v>0</v>
      </c>
      <c r="AD259" s="288">
        <f>IF(OR('Exp Database'!AC259=Lists!$G$2,'Exp Database'!AC259=Lists!$G$3,'Exp Database'!AC259=0),0,IF($F259=Lists!$G$2,('Exp Database'!AC259/'Exp with units conversion'!$H259)*'Exp with units conversion'!$G259,'Exp Database'!AC259*'Exp with units conversion'!$G259))</f>
        <v>0</v>
      </c>
      <c r="AE259" s="288">
        <f>IF(OR('Exp Database'!AD259=Lists!$G$2,'Exp Database'!AD259=Lists!$G$3,'Exp Database'!AD259=0),0,IF($F259=Lists!$G$2,('Exp Database'!AD259/'Exp with units conversion'!$H259)*'Exp with units conversion'!$G259,'Exp Database'!AD259*'Exp with units conversion'!$G259))</f>
        <v>0</v>
      </c>
      <c r="AG259">
        <f t="shared" si="16"/>
        <v>1</v>
      </c>
      <c r="AH259" s="288">
        <f t="shared" si="17"/>
        <v>1</v>
      </c>
      <c r="AI259" s="288">
        <f t="shared" si="18"/>
        <v>1</v>
      </c>
      <c r="AJ259" s="288">
        <f t="shared" si="19"/>
        <v>1</v>
      </c>
    </row>
    <row r="260" spans="2:36" ht="30.75" thickBot="1">
      <c r="B260" t="str">
        <f t="shared" si="15"/>
        <v>Georgia2014</v>
      </c>
      <c r="C260" s="229" t="str">
        <f>'Exp Database'!C260</f>
        <v>Georgia</v>
      </c>
      <c r="D260" s="229">
        <f>'Exp Database'!D260</f>
        <v>2014</v>
      </c>
      <c r="E260" s="229">
        <f>'Exp Database'!E260</f>
        <v>0</v>
      </c>
      <c r="F260" s="229">
        <f>'Exp Database'!F260</f>
        <v>0</v>
      </c>
      <c r="G260" s="229">
        <f>IF('Exp Database'!G260="Units ( x 1)",1,IF('Exp Database'!G260="Thousands (x 1,000)",1000,IF('Exp Database'!G260="Millions (x 1,000,000)",1000000,)))</f>
        <v>0</v>
      </c>
      <c r="H260" s="230">
        <f>IF('Exp Database'!H260&gt;0,'Exp Database'!H260,'Exp Database'!J260)</f>
        <v>0</v>
      </c>
      <c r="I260" s="230">
        <f>'Exp Database'!H260</f>
        <v>0</v>
      </c>
      <c r="J260" s="229">
        <f>'Exp Database'!I260</f>
        <v>0</v>
      </c>
      <c r="K260" s="230">
        <f>'Exp Database'!J260</f>
        <v>0</v>
      </c>
      <c r="L260" s="302" t="str">
        <f>'Exp Database'!K260</f>
        <v>HIV tests (commodities)</v>
      </c>
      <c r="M260" s="288" t="str">
        <f>'Exp Database'!L260</f>
        <v>1.1.1</v>
      </c>
      <c r="N260" s="288">
        <f>IF(OR('Exp Database'!M260=Lists!$G$2,'Exp Database'!M260=Lists!$G$3,'Exp Database'!M260=0),0,IF($F260=Lists!$G$2,('Exp Database'!M260/'Exp with units conversion'!$H260)*'Exp with units conversion'!$G260,'Exp Database'!M260*'Exp with units conversion'!$G260))</f>
        <v>0</v>
      </c>
      <c r="O260" s="288">
        <f>IF(OR('Exp Database'!N260=Lists!$G$2,'Exp Database'!N260=Lists!$G$3,'Exp Database'!N260=0),0,IF($F260=Lists!$G$2,('Exp Database'!N260/'Exp with units conversion'!$H260)*'Exp with units conversion'!$G260,'Exp Database'!N260*'Exp with units conversion'!$G260))</f>
        <v>0</v>
      </c>
      <c r="P260" s="288">
        <f>IF(OR('Exp Database'!O260=Lists!$G$2,'Exp Database'!O260=Lists!$G$3,'Exp Database'!O260=0),0,IF($F260=Lists!$G$2,('Exp Database'!O260/'Exp with units conversion'!$H260)*'Exp with units conversion'!$G260,'Exp Database'!O260*'Exp with units conversion'!$G260))</f>
        <v>0</v>
      </c>
      <c r="Q260" s="288">
        <f>IF(OR('Exp Database'!P260=Lists!$G$2,'Exp Database'!P260=Lists!$G$3,'Exp Database'!P260=0),0,IF($F260=Lists!$G$2,('Exp Database'!P260/'Exp with units conversion'!$H260)*'Exp with units conversion'!$G260,'Exp Database'!P260*'Exp with units conversion'!$G260))</f>
        <v>0</v>
      </c>
      <c r="R260" s="288">
        <f>IF(OR('Exp Database'!Q260=Lists!$G$2,'Exp Database'!Q260=Lists!$G$3,'Exp Database'!Q260=0),0,IF($F260=Lists!$G$2,('Exp Database'!Q260/'Exp with units conversion'!$H260)*'Exp with units conversion'!$G260,'Exp Database'!Q260*'Exp with units conversion'!$G260))</f>
        <v>0</v>
      </c>
      <c r="S260" s="288">
        <f>IF(OR('Exp Database'!R260=Lists!$G$2,'Exp Database'!R260=Lists!$G$3,'Exp Database'!R260=0),0,IF($F260=Lists!$G$2,('Exp Database'!R260/'Exp with units conversion'!$H260)*'Exp with units conversion'!$G260,'Exp Database'!R260*'Exp with units conversion'!$G260))</f>
        <v>0</v>
      </c>
      <c r="T260" s="288">
        <f>IF(OR('Exp Database'!S260=Lists!$G$2,'Exp Database'!S260=Lists!$G$3,'Exp Database'!S260=0),0,IF($F260=Lists!$G$2,('Exp Database'!S260/'Exp with units conversion'!$H260)*'Exp with units conversion'!$G260,'Exp Database'!S260*'Exp with units conversion'!$G260))</f>
        <v>0</v>
      </c>
      <c r="U260" s="288">
        <f>IF(OR('Exp Database'!T260=Lists!$G$2,'Exp Database'!T260=Lists!$G$3,'Exp Database'!T260=0),0,IF($F260=Lists!$G$2,('Exp Database'!T260/'Exp with units conversion'!$H260)*'Exp with units conversion'!$G260,'Exp Database'!T260*'Exp with units conversion'!$G260))</f>
        <v>0</v>
      </c>
      <c r="V260" s="288">
        <f>IF(OR('Exp Database'!U260=Lists!$G$2,'Exp Database'!U260=Lists!$G$3,'Exp Database'!U260=0),0,IF($F260=Lists!$G$2,('Exp Database'!U260/'Exp with units conversion'!$H260)*'Exp with units conversion'!$G260,'Exp Database'!U260*'Exp with units conversion'!$G260))</f>
        <v>0</v>
      </c>
      <c r="W260" s="288">
        <f>IF(OR('Exp Database'!V260=Lists!$G$2,'Exp Database'!V260=Lists!$G$3,'Exp Database'!V260=0),0,IF($F260=Lists!$G$2,('Exp Database'!V260/'Exp with units conversion'!$H260)*'Exp with units conversion'!$G260,'Exp Database'!V260*'Exp with units conversion'!$G260))</f>
        <v>0</v>
      </c>
      <c r="X260" s="288">
        <f>IF(OR('Exp Database'!W260=Lists!$G$2,'Exp Database'!W260=Lists!$G$3,'Exp Database'!W260=0),0,IF($F260=Lists!$G$2,('Exp Database'!W260/'Exp with units conversion'!$H260)*'Exp with units conversion'!$G260,'Exp Database'!W260*'Exp with units conversion'!$G260))</f>
        <v>0</v>
      </c>
      <c r="Y260" s="288">
        <f>IF(OR('Exp Database'!X260=Lists!$G$2,'Exp Database'!X260=Lists!$G$3,'Exp Database'!X260=0),0,IF($F260=Lists!$G$2,('Exp Database'!X260/'Exp with units conversion'!$H260)*'Exp with units conversion'!$G260,'Exp Database'!X260*'Exp with units conversion'!$G260))</f>
        <v>0</v>
      </c>
      <c r="Z260" s="288">
        <f>IF(OR('Exp Database'!Y260=Lists!$G$2,'Exp Database'!Y260=Lists!$G$3,'Exp Database'!Y260=0),0,IF($F260=Lists!$G$2,('Exp Database'!Y260/'Exp with units conversion'!$H260)*'Exp with units conversion'!$G260,'Exp Database'!Y260*'Exp with units conversion'!$G260))</f>
        <v>0</v>
      </c>
      <c r="AA260" s="288">
        <f>IF(OR('Exp Database'!Z260=Lists!$G$2,'Exp Database'!Z260=Lists!$G$3,'Exp Database'!Z260=0),0,IF($F260=Lists!$G$2,('Exp Database'!Z260/'Exp with units conversion'!$H260)*'Exp with units conversion'!$G260,'Exp Database'!Z260*'Exp with units conversion'!$G260))</f>
        <v>0</v>
      </c>
      <c r="AB260" s="288">
        <f>IF(OR('Exp Database'!AA260=Lists!$G$2,'Exp Database'!AA260=Lists!$G$3,'Exp Database'!AA260=0),0,IF($F260=Lists!$G$2,('Exp Database'!AA260/'Exp with units conversion'!$H260)*'Exp with units conversion'!$G260,'Exp Database'!AA260*'Exp with units conversion'!$G260))</f>
        <v>0</v>
      </c>
      <c r="AC260" s="288">
        <f>IF(OR('Exp Database'!AB260=Lists!$G$2,'Exp Database'!AB260=Lists!$G$3,'Exp Database'!AB260=0),0,IF($F260=Lists!$G$2,('Exp Database'!AB260/'Exp with units conversion'!$H260)*'Exp with units conversion'!$G260,'Exp Database'!AB260*'Exp with units conversion'!$G260))</f>
        <v>0</v>
      </c>
      <c r="AD260" s="288">
        <f>IF(OR('Exp Database'!AC260=Lists!$G$2,'Exp Database'!AC260=Lists!$G$3,'Exp Database'!AC260=0),0,IF($F260=Lists!$G$2,('Exp Database'!AC260/'Exp with units conversion'!$H260)*'Exp with units conversion'!$G260,'Exp Database'!AC260*'Exp with units conversion'!$G260))</f>
        <v>0</v>
      </c>
      <c r="AE260" s="288">
        <f>IF(OR('Exp Database'!AD260=Lists!$G$2,'Exp Database'!AD260=Lists!$G$3,'Exp Database'!AD260=0),0,IF($F260=Lists!$G$2,('Exp Database'!AD260/'Exp with units conversion'!$H260)*'Exp with units conversion'!$G260,'Exp Database'!AD260*'Exp with units conversion'!$G260))</f>
        <v>0</v>
      </c>
      <c r="AG260">
        <f t="shared" si="16"/>
        <v>1</v>
      </c>
      <c r="AH260" s="288">
        <f t="shared" si="17"/>
        <v>1</v>
      </c>
      <c r="AI260" s="288">
        <f t="shared" si="18"/>
        <v>1</v>
      </c>
      <c r="AJ260" s="288">
        <f t="shared" si="19"/>
        <v>1</v>
      </c>
    </row>
    <row r="261" spans="2:36" ht="30.75" thickBot="1">
      <c r="B261" t="str">
        <f t="shared" si="15"/>
        <v>Georgia2014</v>
      </c>
      <c r="C261" s="229" t="str">
        <f>'Exp Database'!C261</f>
        <v>Georgia</v>
      </c>
      <c r="D261" s="229">
        <f>'Exp Database'!D261</f>
        <v>2014</v>
      </c>
      <c r="E261" s="229">
        <f>'Exp Database'!E261</f>
        <v>0</v>
      </c>
      <c r="F261" s="229">
        <f>'Exp Database'!F261</f>
        <v>0</v>
      </c>
      <c r="G261" s="229">
        <f>IF('Exp Database'!G261="Units ( x 1)",1,IF('Exp Database'!G261="Thousands (x 1,000)",1000,IF('Exp Database'!G261="Millions (x 1,000,000)",1000000,)))</f>
        <v>0</v>
      </c>
      <c r="H261" s="230">
        <f>IF('Exp Database'!H261&gt;0,'Exp Database'!H261,'Exp Database'!J261)</f>
        <v>0</v>
      </c>
      <c r="I261" s="230">
        <f>'Exp Database'!H261</f>
        <v>0</v>
      </c>
      <c r="J261" s="229">
        <f>'Exp Database'!I261</f>
        <v>0</v>
      </c>
      <c r="K261" s="230">
        <f>'Exp Database'!J261</f>
        <v>0</v>
      </c>
      <c r="L261" s="302" t="str">
        <f>'Exp Database'!K261</f>
        <v xml:space="preserve"> Other direct and indirect costs</v>
      </c>
      <c r="M261" s="288" t="str">
        <f>'Exp Database'!L261</f>
        <v>1.1.2</v>
      </c>
      <c r="N261" s="288">
        <f>IF(OR('Exp Database'!M261=Lists!$G$2,'Exp Database'!M261=Lists!$G$3,'Exp Database'!M261=0),0,IF($F261=Lists!$G$2,('Exp Database'!M261/'Exp with units conversion'!$H261)*'Exp with units conversion'!$G261,'Exp Database'!M261*'Exp with units conversion'!$G261))</f>
        <v>0</v>
      </c>
      <c r="O261" s="288">
        <f>IF(OR('Exp Database'!N261=Lists!$G$2,'Exp Database'!N261=Lists!$G$3,'Exp Database'!N261=0),0,IF($F261=Lists!$G$2,('Exp Database'!N261/'Exp with units conversion'!$H261)*'Exp with units conversion'!$G261,'Exp Database'!N261*'Exp with units conversion'!$G261))</f>
        <v>0</v>
      </c>
      <c r="P261" s="288">
        <f>IF(OR('Exp Database'!O261=Lists!$G$2,'Exp Database'!O261=Lists!$G$3,'Exp Database'!O261=0),0,IF($F261=Lists!$G$2,('Exp Database'!O261/'Exp with units conversion'!$H261)*'Exp with units conversion'!$G261,'Exp Database'!O261*'Exp with units conversion'!$G261))</f>
        <v>0</v>
      </c>
      <c r="Q261" s="288">
        <f>IF(OR('Exp Database'!P261=Lists!$G$2,'Exp Database'!P261=Lists!$G$3,'Exp Database'!P261=0),0,IF($F261=Lists!$G$2,('Exp Database'!P261/'Exp with units conversion'!$H261)*'Exp with units conversion'!$G261,'Exp Database'!P261*'Exp with units conversion'!$G261))</f>
        <v>0</v>
      </c>
      <c r="R261" s="288">
        <f>IF(OR('Exp Database'!Q261=Lists!$G$2,'Exp Database'!Q261=Lists!$G$3,'Exp Database'!Q261=0),0,IF($F261=Lists!$G$2,('Exp Database'!Q261/'Exp with units conversion'!$H261)*'Exp with units conversion'!$G261,'Exp Database'!Q261*'Exp with units conversion'!$G261))</f>
        <v>0</v>
      </c>
      <c r="S261" s="288">
        <f>IF(OR('Exp Database'!R261=Lists!$G$2,'Exp Database'!R261=Lists!$G$3,'Exp Database'!R261=0),0,IF($F261=Lists!$G$2,('Exp Database'!R261/'Exp with units conversion'!$H261)*'Exp with units conversion'!$G261,'Exp Database'!R261*'Exp with units conversion'!$G261))</f>
        <v>0</v>
      </c>
      <c r="T261" s="288">
        <f>IF(OR('Exp Database'!S261=Lists!$G$2,'Exp Database'!S261=Lists!$G$3,'Exp Database'!S261=0),0,IF($F261=Lists!$G$2,('Exp Database'!S261/'Exp with units conversion'!$H261)*'Exp with units conversion'!$G261,'Exp Database'!S261*'Exp with units conversion'!$G261))</f>
        <v>0</v>
      </c>
      <c r="U261" s="288">
        <f>IF(OR('Exp Database'!T261=Lists!$G$2,'Exp Database'!T261=Lists!$G$3,'Exp Database'!T261=0),0,IF($F261=Lists!$G$2,('Exp Database'!T261/'Exp with units conversion'!$H261)*'Exp with units conversion'!$G261,'Exp Database'!T261*'Exp with units conversion'!$G261))</f>
        <v>0</v>
      </c>
      <c r="V261" s="288">
        <f>IF(OR('Exp Database'!U261=Lists!$G$2,'Exp Database'!U261=Lists!$G$3,'Exp Database'!U261=0),0,IF($F261=Lists!$G$2,('Exp Database'!U261/'Exp with units conversion'!$H261)*'Exp with units conversion'!$G261,'Exp Database'!U261*'Exp with units conversion'!$G261))</f>
        <v>0</v>
      </c>
      <c r="W261" s="288">
        <f>IF(OR('Exp Database'!V261=Lists!$G$2,'Exp Database'!V261=Lists!$G$3,'Exp Database'!V261=0),0,IF($F261=Lists!$G$2,('Exp Database'!V261/'Exp with units conversion'!$H261)*'Exp with units conversion'!$G261,'Exp Database'!V261*'Exp with units conversion'!$G261))</f>
        <v>0</v>
      </c>
      <c r="X261" s="288">
        <f>IF(OR('Exp Database'!W261=Lists!$G$2,'Exp Database'!W261=Lists!$G$3,'Exp Database'!W261=0),0,IF($F261=Lists!$G$2,('Exp Database'!W261/'Exp with units conversion'!$H261)*'Exp with units conversion'!$G261,'Exp Database'!W261*'Exp with units conversion'!$G261))</f>
        <v>0</v>
      </c>
      <c r="Y261" s="288">
        <f>IF(OR('Exp Database'!X261=Lists!$G$2,'Exp Database'!X261=Lists!$G$3,'Exp Database'!X261=0),0,IF($F261=Lists!$G$2,('Exp Database'!X261/'Exp with units conversion'!$H261)*'Exp with units conversion'!$G261,'Exp Database'!X261*'Exp with units conversion'!$G261))</f>
        <v>0</v>
      </c>
      <c r="Z261" s="288">
        <f>IF(OR('Exp Database'!Y261=Lists!$G$2,'Exp Database'!Y261=Lists!$G$3,'Exp Database'!Y261=0),0,IF($F261=Lists!$G$2,('Exp Database'!Y261/'Exp with units conversion'!$H261)*'Exp with units conversion'!$G261,'Exp Database'!Y261*'Exp with units conversion'!$G261))</f>
        <v>0</v>
      </c>
      <c r="AA261" s="288">
        <f>IF(OR('Exp Database'!Z261=Lists!$G$2,'Exp Database'!Z261=Lists!$G$3,'Exp Database'!Z261=0),0,IF($F261=Lists!$G$2,('Exp Database'!Z261/'Exp with units conversion'!$H261)*'Exp with units conversion'!$G261,'Exp Database'!Z261*'Exp with units conversion'!$G261))</f>
        <v>0</v>
      </c>
      <c r="AB261" s="288">
        <f>IF(OR('Exp Database'!AA261=Lists!$G$2,'Exp Database'!AA261=Lists!$G$3,'Exp Database'!AA261=0),0,IF($F261=Lists!$G$2,('Exp Database'!AA261/'Exp with units conversion'!$H261)*'Exp with units conversion'!$G261,'Exp Database'!AA261*'Exp with units conversion'!$G261))</f>
        <v>0</v>
      </c>
      <c r="AC261" s="288">
        <f>IF(OR('Exp Database'!AB261=Lists!$G$2,'Exp Database'!AB261=Lists!$G$3,'Exp Database'!AB261=0),0,IF($F261=Lists!$G$2,('Exp Database'!AB261/'Exp with units conversion'!$H261)*'Exp with units conversion'!$G261,'Exp Database'!AB261*'Exp with units conversion'!$G261))</f>
        <v>0</v>
      </c>
      <c r="AD261" s="288">
        <f>IF(OR('Exp Database'!AC261=Lists!$G$2,'Exp Database'!AC261=Lists!$G$3,'Exp Database'!AC261=0),0,IF($F261=Lists!$G$2,('Exp Database'!AC261/'Exp with units conversion'!$H261)*'Exp with units conversion'!$G261,'Exp Database'!AC261*'Exp with units conversion'!$G261))</f>
        <v>0</v>
      </c>
      <c r="AE261" s="288">
        <f>IF(OR('Exp Database'!AD261=Lists!$G$2,'Exp Database'!AD261=Lists!$G$3,'Exp Database'!AD261=0),0,IF($F261=Lists!$G$2,('Exp Database'!AD261/'Exp with units conversion'!$H261)*'Exp with units conversion'!$G261,'Exp Database'!AD261*'Exp with units conversion'!$G261))</f>
        <v>0</v>
      </c>
      <c r="AG261">
        <f t="shared" si="16"/>
        <v>1</v>
      </c>
      <c r="AH261" s="288">
        <f t="shared" si="17"/>
        <v>1</v>
      </c>
      <c r="AI261" s="288">
        <f t="shared" si="18"/>
        <v>1</v>
      </c>
      <c r="AJ261" s="288">
        <f t="shared" si="19"/>
        <v>1</v>
      </c>
    </row>
    <row r="262" spans="2:36" ht="30.75" thickBot="1">
      <c r="B262" t="str">
        <f t="shared" si="15"/>
        <v>Georgia2014</v>
      </c>
      <c r="C262" s="229" t="str">
        <f>'Exp Database'!C262</f>
        <v>Georgia</v>
      </c>
      <c r="D262" s="229">
        <f>'Exp Database'!D262</f>
        <v>2014</v>
      </c>
      <c r="E262" s="229">
        <f>'Exp Database'!E262</f>
        <v>0</v>
      </c>
      <c r="F262" s="229">
        <f>'Exp Database'!F262</f>
        <v>0</v>
      </c>
      <c r="G262" s="229">
        <f>IF('Exp Database'!G262="Units ( x 1)",1,IF('Exp Database'!G262="Thousands (x 1,000)",1000,IF('Exp Database'!G262="Millions (x 1,000,000)",1000000,)))</f>
        <v>0</v>
      </c>
      <c r="H262" s="230">
        <f>IF('Exp Database'!H262&gt;0,'Exp Database'!H262,'Exp Database'!J262)</f>
        <v>0</v>
      </c>
      <c r="I262" s="230">
        <f>'Exp Database'!H262</f>
        <v>0</v>
      </c>
      <c r="J262" s="229">
        <f>'Exp Database'!I262</f>
        <v>0</v>
      </c>
      <c r="K262" s="230">
        <f>'Exp Database'!J262</f>
        <v>0</v>
      </c>
      <c r="L262" s="302" t="str">
        <f>'Exp Database'!K262</f>
        <v>Not disaggregated by type of cost</v>
      </c>
      <c r="M262" s="288" t="str">
        <f>'Exp Database'!L262</f>
        <v>1.1.3</v>
      </c>
      <c r="N262" s="288">
        <f>IF(OR('Exp Database'!M262=Lists!$G$2,'Exp Database'!M262=Lists!$G$3,'Exp Database'!M262=0),0,IF($F262=Lists!$G$2,('Exp Database'!M262/'Exp with units conversion'!$H262)*'Exp with units conversion'!$G262,'Exp Database'!M262*'Exp with units conversion'!$G262))</f>
        <v>0</v>
      </c>
      <c r="O262" s="288">
        <f>IF(OR('Exp Database'!N262=Lists!$G$2,'Exp Database'!N262=Lists!$G$3,'Exp Database'!N262=0),0,IF($F262=Lists!$G$2,('Exp Database'!N262/'Exp with units conversion'!$H262)*'Exp with units conversion'!$G262,'Exp Database'!N262*'Exp with units conversion'!$G262))</f>
        <v>0</v>
      </c>
      <c r="P262" s="288">
        <f>IF(OR('Exp Database'!O262=Lists!$G$2,'Exp Database'!O262=Lists!$G$3,'Exp Database'!O262=0),0,IF($F262=Lists!$G$2,('Exp Database'!O262/'Exp with units conversion'!$H262)*'Exp with units conversion'!$G262,'Exp Database'!O262*'Exp with units conversion'!$G262))</f>
        <v>0</v>
      </c>
      <c r="Q262" s="288">
        <f>IF(OR('Exp Database'!P262=Lists!$G$2,'Exp Database'!P262=Lists!$G$3,'Exp Database'!P262=0),0,IF($F262=Lists!$G$2,('Exp Database'!P262/'Exp with units conversion'!$H262)*'Exp with units conversion'!$G262,'Exp Database'!P262*'Exp with units conversion'!$G262))</f>
        <v>0</v>
      </c>
      <c r="R262" s="288">
        <f>IF(OR('Exp Database'!Q262=Lists!$G$2,'Exp Database'!Q262=Lists!$G$3,'Exp Database'!Q262=0),0,IF($F262=Lists!$G$2,('Exp Database'!Q262/'Exp with units conversion'!$H262)*'Exp with units conversion'!$G262,'Exp Database'!Q262*'Exp with units conversion'!$G262))</f>
        <v>0</v>
      </c>
      <c r="S262" s="288">
        <f>IF(OR('Exp Database'!R262=Lists!$G$2,'Exp Database'!R262=Lists!$G$3,'Exp Database'!R262=0),0,IF($F262=Lists!$G$2,('Exp Database'!R262/'Exp with units conversion'!$H262)*'Exp with units conversion'!$G262,'Exp Database'!R262*'Exp with units conversion'!$G262))</f>
        <v>0</v>
      </c>
      <c r="T262" s="288">
        <f>IF(OR('Exp Database'!S262=Lists!$G$2,'Exp Database'!S262=Lists!$G$3,'Exp Database'!S262=0),0,IF($F262=Lists!$G$2,('Exp Database'!S262/'Exp with units conversion'!$H262)*'Exp with units conversion'!$G262,'Exp Database'!S262*'Exp with units conversion'!$G262))</f>
        <v>0</v>
      </c>
      <c r="U262" s="288">
        <f>IF(OR('Exp Database'!T262=Lists!$G$2,'Exp Database'!T262=Lists!$G$3,'Exp Database'!T262=0),0,IF($F262=Lists!$G$2,('Exp Database'!T262/'Exp with units conversion'!$H262)*'Exp with units conversion'!$G262,'Exp Database'!T262*'Exp with units conversion'!$G262))</f>
        <v>0</v>
      </c>
      <c r="V262" s="288">
        <f>IF(OR('Exp Database'!U262=Lists!$G$2,'Exp Database'!U262=Lists!$G$3,'Exp Database'!U262=0),0,IF($F262=Lists!$G$2,('Exp Database'!U262/'Exp with units conversion'!$H262)*'Exp with units conversion'!$G262,'Exp Database'!U262*'Exp with units conversion'!$G262))</f>
        <v>0</v>
      </c>
      <c r="W262" s="288">
        <f>IF(OR('Exp Database'!V262=Lists!$G$2,'Exp Database'!V262=Lists!$G$3,'Exp Database'!V262=0),0,IF($F262=Lists!$G$2,('Exp Database'!V262/'Exp with units conversion'!$H262)*'Exp with units conversion'!$G262,'Exp Database'!V262*'Exp with units conversion'!$G262))</f>
        <v>0</v>
      </c>
      <c r="X262" s="288">
        <f>IF(OR('Exp Database'!W262=Lists!$G$2,'Exp Database'!W262=Lists!$G$3,'Exp Database'!W262=0),0,IF($F262=Lists!$G$2,('Exp Database'!W262/'Exp with units conversion'!$H262)*'Exp with units conversion'!$G262,'Exp Database'!W262*'Exp with units conversion'!$G262))</f>
        <v>0</v>
      </c>
      <c r="Y262" s="288">
        <f>IF(OR('Exp Database'!X262=Lists!$G$2,'Exp Database'!X262=Lists!$G$3,'Exp Database'!X262=0),0,IF($F262=Lists!$G$2,('Exp Database'!X262/'Exp with units conversion'!$H262)*'Exp with units conversion'!$G262,'Exp Database'!X262*'Exp with units conversion'!$G262))</f>
        <v>0</v>
      </c>
      <c r="Z262" s="288">
        <f>IF(OR('Exp Database'!Y262=Lists!$G$2,'Exp Database'!Y262=Lists!$G$3,'Exp Database'!Y262=0),0,IF($F262=Lists!$G$2,('Exp Database'!Y262/'Exp with units conversion'!$H262)*'Exp with units conversion'!$G262,'Exp Database'!Y262*'Exp with units conversion'!$G262))</f>
        <v>0</v>
      </c>
      <c r="AA262" s="288">
        <f>IF(OR('Exp Database'!Z262=Lists!$G$2,'Exp Database'!Z262=Lists!$G$3,'Exp Database'!Z262=0),0,IF($F262=Lists!$G$2,('Exp Database'!Z262/'Exp with units conversion'!$H262)*'Exp with units conversion'!$G262,'Exp Database'!Z262*'Exp with units conversion'!$G262))</f>
        <v>0</v>
      </c>
      <c r="AB262" s="288">
        <f>IF(OR('Exp Database'!AA262=Lists!$G$2,'Exp Database'!AA262=Lists!$G$3,'Exp Database'!AA262=0),0,IF($F262=Lists!$G$2,('Exp Database'!AA262/'Exp with units conversion'!$H262)*'Exp with units conversion'!$G262,'Exp Database'!AA262*'Exp with units conversion'!$G262))</f>
        <v>0</v>
      </c>
      <c r="AC262" s="288">
        <f>IF(OR('Exp Database'!AB262=Lists!$G$2,'Exp Database'!AB262=Lists!$G$3,'Exp Database'!AB262=0),0,IF($F262=Lists!$G$2,('Exp Database'!AB262/'Exp with units conversion'!$H262)*'Exp with units conversion'!$G262,'Exp Database'!AB262*'Exp with units conversion'!$G262))</f>
        <v>0</v>
      </c>
      <c r="AD262" s="288">
        <f>IF(OR('Exp Database'!AC262=Lists!$G$2,'Exp Database'!AC262=Lists!$G$3,'Exp Database'!AC262=0),0,IF($F262=Lists!$G$2,('Exp Database'!AC262/'Exp with units conversion'!$H262)*'Exp with units conversion'!$G262,'Exp Database'!AC262*'Exp with units conversion'!$G262))</f>
        <v>0</v>
      </c>
      <c r="AE262" s="288">
        <f>IF(OR('Exp Database'!AD262=Lists!$G$2,'Exp Database'!AD262=Lists!$G$3,'Exp Database'!AD262=0),0,IF($F262=Lists!$G$2,('Exp Database'!AD262/'Exp with units conversion'!$H262)*'Exp with units conversion'!$G262,'Exp Database'!AD262*'Exp with units conversion'!$G262))</f>
        <v>0</v>
      </c>
      <c r="AG262">
        <f t="shared" si="16"/>
        <v>1</v>
      </c>
      <c r="AH262" s="288">
        <f t="shared" si="17"/>
        <v>1</v>
      </c>
      <c r="AI262" s="288">
        <f t="shared" si="18"/>
        <v>1</v>
      </c>
      <c r="AJ262" s="288">
        <f t="shared" si="19"/>
        <v>1</v>
      </c>
    </row>
    <row r="263" spans="2:36" ht="45.75" thickBot="1">
      <c r="B263" t="str">
        <f t="shared" ref="B263:B326" si="20">C263&amp;D263</f>
        <v>Georgia2014</v>
      </c>
      <c r="C263" s="229" t="str">
        <f>'Exp Database'!C263</f>
        <v>Georgia</v>
      </c>
      <c r="D263" s="229">
        <f>'Exp Database'!D263</f>
        <v>2014</v>
      </c>
      <c r="E263" s="229">
        <f>'Exp Database'!E263</f>
        <v>0</v>
      </c>
      <c r="F263" s="229">
        <f>'Exp Database'!F263</f>
        <v>0</v>
      </c>
      <c r="G263" s="229">
        <f>IF('Exp Database'!G263="Units ( x 1)",1,IF('Exp Database'!G263="Thousands (x 1,000)",1000,IF('Exp Database'!G263="Millions (x 1,000,000)",1000000,)))</f>
        <v>0</v>
      </c>
      <c r="H263" s="230">
        <f>IF('Exp Database'!H263&gt;0,'Exp Database'!H263,'Exp Database'!J263)</f>
        <v>0</v>
      </c>
      <c r="I263" s="230">
        <f>'Exp Database'!H263</f>
        <v>0</v>
      </c>
      <c r="J263" s="229">
        <f>'Exp Database'!I263</f>
        <v>0</v>
      </c>
      <c r="K263" s="230">
        <f>'Exp Database'!J263</f>
        <v>0</v>
      </c>
      <c r="L263" s="302" t="str">
        <f>'Exp Database'!K263</f>
        <v>Antiretroviral treatment (sub-total)</v>
      </c>
      <c r="M263" s="288">
        <f>'Exp Database'!L263</f>
        <v>1.2</v>
      </c>
      <c r="N263" s="288">
        <f>IF(OR('Exp Database'!M263=Lists!$G$2,'Exp Database'!M263=Lists!$G$3,'Exp Database'!M263=0),0,IF($F263=Lists!$G$2,('Exp Database'!M263/'Exp with units conversion'!$H263)*'Exp with units conversion'!$G263,'Exp Database'!M263*'Exp with units conversion'!$G263))</f>
        <v>0</v>
      </c>
      <c r="O263" s="288">
        <f>IF(OR('Exp Database'!N263=Lists!$G$2,'Exp Database'!N263=Lists!$G$3,'Exp Database'!N263=0),0,IF($F263=Lists!$G$2,('Exp Database'!N263/'Exp with units conversion'!$H263)*'Exp with units conversion'!$G263,'Exp Database'!N263*'Exp with units conversion'!$G263))</f>
        <v>0</v>
      </c>
      <c r="P263" s="288">
        <f>IF(OR('Exp Database'!O263=Lists!$G$2,'Exp Database'!O263=Lists!$G$3,'Exp Database'!O263=0),0,IF($F263=Lists!$G$2,('Exp Database'!O263/'Exp with units conversion'!$H263)*'Exp with units conversion'!$G263,'Exp Database'!O263*'Exp with units conversion'!$G263))</f>
        <v>0</v>
      </c>
      <c r="Q263" s="288">
        <f>IF(OR('Exp Database'!P263=Lists!$G$2,'Exp Database'!P263=Lists!$G$3,'Exp Database'!P263=0),0,IF($F263=Lists!$G$2,('Exp Database'!P263/'Exp with units conversion'!$H263)*'Exp with units conversion'!$G263,'Exp Database'!P263*'Exp with units conversion'!$G263))</f>
        <v>0</v>
      </c>
      <c r="R263" s="288">
        <f>IF(OR('Exp Database'!Q263=Lists!$G$2,'Exp Database'!Q263=Lists!$G$3,'Exp Database'!Q263=0),0,IF($F263=Lists!$G$2,('Exp Database'!Q263/'Exp with units conversion'!$H263)*'Exp with units conversion'!$G263,'Exp Database'!Q263*'Exp with units conversion'!$G263))</f>
        <v>0</v>
      </c>
      <c r="S263" s="288">
        <f>IF(OR('Exp Database'!R263=Lists!$G$2,'Exp Database'!R263=Lists!$G$3,'Exp Database'!R263=0),0,IF($F263=Lists!$G$2,('Exp Database'!R263/'Exp with units conversion'!$H263)*'Exp with units conversion'!$G263,'Exp Database'!R263*'Exp with units conversion'!$G263))</f>
        <v>0</v>
      </c>
      <c r="T263" s="288">
        <f>IF(OR('Exp Database'!S263=Lists!$G$2,'Exp Database'!S263=Lists!$G$3,'Exp Database'!S263=0),0,IF($F263=Lists!$G$2,('Exp Database'!S263/'Exp with units conversion'!$H263)*'Exp with units conversion'!$G263,'Exp Database'!S263*'Exp with units conversion'!$G263))</f>
        <v>0</v>
      </c>
      <c r="U263" s="288">
        <f>IF(OR('Exp Database'!T263=Lists!$G$2,'Exp Database'!T263=Lists!$G$3,'Exp Database'!T263=0),0,IF($F263=Lists!$G$2,('Exp Database'!T263/'Exp with units conversion'!$H263)*'Exp with units conversion'!$G263,'Exp Database'!T263*'Exp with units conversion'!$G263))</f>
        <v>0</v>
      </c>
      <c r="V263" s="288">
        <f>IF(OR('Exp Database'!U263=Lists!$G$2,'Exp Database'!U263=Lists!$G$3,'Exp Database'!U263=0),0,IF($F263=Lists!$G$2,('Exp Database'!U263/'Exp with units conversion'!$H263)*'Exp with units conversion'!$G263,'Exp Database'!U263*'Exp with units conversion'!$G263))</f>
        <v>0</v>
      </c>
      <c r="W263" s="288">
        <f>IF(OR('Exp Database'!V263=Lists!$G$2,'Exp Database'!V263=Lists!$G$3,'Exp Database'!V263=0),0,IF($F263=Lists!$G$2,('Exp Database'!V263/'Exp with units conversion'!$H263)*'Exp with units conversion'!$G263,'Exp Database'!V263*'Exp with units conversion'!$G263))</f>
        <v>0</v>
      </c>
      <c r="X263" s="288">
        <f>IF(OR('Exp Database'!W263=Lists!$G$2,'Exp Database'!W263=Lists!$G$3,'Exp Database'!W263=0),0,IF($F263=Lists!$G$2,('Exp Database'!W263/'Exp with units conversion'!$H263)*'Exp with units conversion'!$G263,'Exp Database'!W263*'Exp with units conversion'!$G263))</f>
        <v>0</v>
      </c>
      <c r="Y263" s="288">
        <f>IF(OR('Exp Database'!X263=Lists!$G$2,'Exp Database'!X263=Lists!$G$3,'Exp Database'!X263=0),0,IF($F263=Lists!$G$2,('Exp Database'!X263/'Exp with units conversion'!$H263)*'Exp with units conversion'!$G263,'Exp Database'!X263*'Exp with units conversion'!$G263))</f>
        <v>0</v>
      </c>
      <c r="Z263" s="288">
        <f>IF(OR('Exp Database'!Y263=Lists!$G$2,'Exp Database'!Y263=Lists!$G$3,'Exp Database'!Y263=0),0,IF($F263=Lists!$G$2,('Exp Database'!Y263/'Exp with units conversion'!$H263)*'Exp with units conversion'!$G263,'Exp Database'!Y263*'Exp with units conversion'!$G263))</f>
        <v>0</v>
      </c>
      <c r="AA263" s="288">
        <f>IF(OR('Exp Database'!Z263=Lists!$G$2,'Exp Database'!Z263=Lists!$G$3,'Exp Database'!Z263=0),0,IF($F263=Lists!$G$2,('Exp Database'!Z263/'Exp with units conversion'!$H263)*'Exp with units conversion'!$G263,'Exp Database'!Z263*'Exp with units conversion'!$G263))</f>
        <v>0</v>
      </c>
      <c r="AB263" s="288">
        <f>IF(OR('Exp Database'!AA263=Lists!$G$2,'Exp Database'!AA263=Lists!$G$3,'Exp Database'!AA263=0),0,IF($F263=Lists!$G$2,('Exp Database'!AA263/'Exp with units conversion'!$H263)*'Exp with units conversion'!$G263,'Exp Database'!AA263*'Exp with units conversion'!$G263))</f>
        <v>0</v>
      </c>
      <c r="AC263" s="288">
        <f>IF(OR('Exp Database'!AB263=Lists!$G$2,'Exp Database'!AB263=Lists!$G$3,'Exp Database'!AB263=0),0,IF($F263=Lists!$G$2,('Exp Database'!AB263/'Exp with units conversion'!$H263)*'Exp with units conversion'!$G263,'Exp Database'!AB263*'Exp with units conversion'!$G263))</f>
        <v>0</v>
      </c>
      <c r="AD263" s="288">
        <f>IF(OR('Exp Database'!AC263=Lists!$G$2,'Exp Database'!AC263=Lists!$G$3,'Exp Database'!AC263=0),0,IF($F263=Lists!$G$2,('Exp Database'!AC263/'Exp with units conversion'!$H263)*'Exp with units conversion'!$G263,'Exp Database'!AC263*'Exp with units conversion'!$G263))</f>
        <v>0</v>
      </c>
      <c r="AE263" s="288">
        <f>IF(OR('Exp Database'!AD263=Lists!$G$2,'Exp Database'!AD263=Lists!$G$3,'Exp Database'!AD263=0),0,IF($F263=Lists!$G$2,('Exp Database'!AD263/'Exp with units conversion'!$H263)*'Exp with units conversion'!$G263,'Exp Database'!AD263*'Exp with units conversion'!$G263))</f>
        <v>0</v>
      </c>
      <c r="AG263">
        <f t="shared" ref="AG263:AG275" si="21">IF((R263+W263+AD263)=AE263,1,0)</f>
        <v>1</v>
      </c>
      <c r="AH263" s="288">
        <f t="shared" ref="AH263:AH275" si="22">IF(R263=SUM(N263:Q263),1,0)</f>
        <v>1</v>
      </c>
      <c r="AI263" s="288">
        <f t="shared" ref="AI263:AI275" si="23">IF(W263=SUM(S263:V263),1,0)</f>
        <v>1</v>
      </c>
      <c r="AJ263" s="288">
        <f t="shared" ref="AJ263:AJ275" si="24">IF(AD263=SUM(X263:AC263),1,0)</f>
        <v>1</v>
      </c>
    </row>
    <row r="264" spans="2:36" ht="30.75" thickBot="1">
      <c r="B264" t="str">
        <f t="shared" si="20"/>
        <v>Georgia2014</v>
      </c>
      <c r="C264" s="229" t="str">
        <f>'Exp Database'!C264</f>
        <v>Georgia</v>
      </c>
      <c r="D264" s="229">
        <f>'Exp Database'!D264</f>
        <v>2014</v>
      </c>
      <c r="E264" s="229">
        <f>'Exp Database'!E264</f>
        <v>0</v>
      </c>
      <c r="F264" s="229">
        <f>'Exp Database'!F264</f>
        <v>0</v>
      </c>
      <c r="G264" s="229">
        <f>IF('Exp Database'!G264="Units ( x 1)",1,IF('Exp Database'!G264="Thousands (x 1,000)",1000,IF('Exp Database'!G264="Millions (x 1,000,000)",1000000,)))</f>
        <v>0</v>
      </c>
      <c r="H264" s="230">
        <f>IF('Exp Database'!H264&gt;0,'Exp Database'!H264,'Exp Database'!J264)</f>
        <v>0</v>
      </c>
      <c r="I264" s="230">
        <f>'Exp Database'!H264</f>
        <v>0</v>
      </c>
      <c r="J264" s="229">
        <f>'Exp Database'!I264</f>
        <v>0</v>
      </c>
      <c r="K264" s="230">
        <f>'Exp Database'!J264</f>
        <v>0</v>
      </c>
      <c r="L264" s="302" t="str">
        <f>'Exp Database'!K264</f>
        <v>Adult antiretroviral treatment</v>
      </c>
      <c r="M264" s="288" t="str">
        <f>'Exp Database'!L264</f>
        <v>1.2.1</v>
      </c>
      <c r="N264" s="288">
        <f>IF(OR('Exp Database'!M264=Lists!$G$2,'Exp Database'!M264=Lists!$G$3,'Exp Database'!M264=0),0,IF($F264=Lists!$G$2,('Exp Database'!M264/'Exp with units conversion'!$H264)*'Exp with units conversion'!$G264,'Exp Database'!M264*'Exp with units conversion'!$G264))</f>
        <v>0</v>
      </c>
      <c r="O264" s="288">
        <f>IF(OR('Exp Database'!N264=Lists!$G$2,'Exp Database'!N264=Lists!$G$3,'Exp Database'!N264=0),0,IF($F264=Lists!$G$2,('Exp Database'!N264/'Exp with units conversion'!$H264)*'Exp with units conversion'!$G264,'Exp Database'!N264*'Exp with units conversion'!$G264))</f>
        <v>0</v>
      </c>
      <c r="P264" s="288">
        <f>IF(OR('Exp Database'!O264=Lists!$G$2,'Exp Database'!O264=Lists!$G$3,'Exp Database'!O264=0),0,IF($F264=Lists!$G$2,('Exp Database'!O264/'Exp with units conversion'!$H264)*'Exp with units conversion'!$G264,'Exp Database'!O264*'Exp with units conversion'!$G264))</f>
        <v>0</v>
      </c>
      <c r="Q264" s="288">
        <f>IF(OR('Exp Database'!P264=Lists!$G$2,'Exp Database'!P264=Lists!$G$3,'Exp Database'!P264=0),0,IF($F264=Lists!$G$2,('Exp Database'!P264/'Exp with units conversion'!$H264)*'Exp with units conversion'!$G264,'Exp Database'!P264*'Exp with units conversion'!$G264))</f>
        <v>0</v>
      </c>
      <c r="R264" s="288">
        <f>IF(OR('Exp Database'!Q264=Lists!$G$2,'Exp Database'!Q264=Lists!$G$3,'Exp Database'!Q264=0),0,IF($F264=Lists!$G$2,('Exp Database'!Q264/'Exp with units conversion'!$H264)*'Exp with units conversion'!$G264,'Exp Database'!Q264*'Exp with units conversion'!$G264))</f>
        <v>0</v>
      </c>
      <c r="S264" s="288">
        <f>IF(OR('Exp Database'!R264=Lists!$G$2,'Exp Database'!R264=Lists!$G$3,'Exp Database'!R264=0),0,IF($F264=Lists!$G$2,('Exp Database'!R264/'Exp with units conversion'!$H264)*'Exp with units conversion'!$G264,'Exp Database'!R264*'Exp with units conversion'!$G264))</f>
        <v>0</v>
      </c>
      <c r="T264" s="288">
        <f>IF(OR('Exp Database'!S264=Lists!$G$2,'Exp Database'!S264=Lists!$G$3,'Exp Database'!S264=0),0,IF($F264=Lists!$G$2,('Exp Database'!S264/'Exp with units conversion'!$H264)*'Exp with units conversion'!$G264,'Exp Database'!S264*'Exp with units conversion'!$G264))</f>
        <v>0</v>
      </c>
      <c r="U264" s="288">
        <f>IF(OR('Exp Database'!T264=Lists!$G$2,'Exp Database'!T264=Lists!$G$3,'Exp Database'!T264=0),0,IF($F264=Lists!$G$2,('Exp Database'!T264/'Exp with units conversion'!$H264)*'Exp with units conversion'!$G264,'Exp Database'!T264*'Exp with units conversion'!$G264))</f>
        <v>0</v>
      </c>
      <c r="V264" s="288">
        <f>IF(OR('Exp Database'!U264=Lists!$G$2,'Exp Database'!U264=Lists!$G$3,'Exp Database'!U264=0),0,IF($F264=Lists!$G$2,('Exp Database'!U264/'Exp with units conversion'!$H264)*'Exp with units conversion'!$G264,'Exp Database'!U264*'Exp with units conversion'!$G264))</f>
        <v>0</v>
      </c>
      <c r="W264" s="288">
        <f>IF(OR('Exp Database'!V264=Lists!$G$2,'Exp Database'!V264=Lists!$G$3,'Exp Database'!V264=0),0,IF($F264=Lists!$G$2,('Exp Database'!V264/'Exp with units conversion'!$H264)*'Exp with units conversion'!$G264,'Exp Database'!V264*'Exp with units conversion'!$G264))</f>
        <v>0</v>
      </c>
      <c r="X264" s="288">
        <f>IF(OR('Exp Database'!W264=Lists!$G$2,'Exp Database'!W264=Lists!$G$3,'Exp Database'!W264=0),0,IF($F264=Lists!$G$2,('Exp Database'!W264/'Exp with units conversion'!$H264)*'Exp with units conversion'!$G264,'Exp Database'!W264*'Exp with units conversion'!$G264))</f>
        <v>0</v>
      </c>
      <c r="Y264" s="288">
        <f>IF(OR('Exp Database'!X264=Lists!$G$2,'Exp Database'!X264=Lists!$G$3,'Exp Database'!X264=0),0,IF($F264=Lists!$G$2,('Exp Database'!X264/'Exp with units conversion'!$H264)*'Exp with units conversion'!$G264,'Exp Database'!X264*'Exp with units conversion'!$G264))</f>
        <v>0</v>
      </c>
      <c r="Z264" s="288">
        <f>IF(OR('Exp Database'!Y264=Lists!$G$2,'Exp Database'!Y264=Lists!$G$3,'Exp Database'!Y264=0),0,IF($F264=Lists!$G$2,('Exp Database'!Y264/'Exp with units conversion'!$H264)*'Exp with units conversion'!$G264,'Exp Database'!Y264*'Exp with units conversion'!$G264))</f>
        <v>0</v>
      </c>
      <c r="AA264" s="288">
        <f>IF(OR('Exp Database'!Z264=Lists!$G$2,'Exp Database'!Z264=Lists!$G$3,'Exp Database'!Z264=0),0,IF($F264=Lists!$G$2,('Exp Database'!Z264/'Exp with units conversion'!$H264)*'Exp with units conversion'!$G264,'Exp Database'!Z264*'Exp with units conversion'!$G264))</f>
        <v>0</v>
      </c>
      <c r="AB264" s="288">
        <f>IF(OR('Exp Database'!AA264=Lists!$G$2,'Exp Database'!AA264=Lists!$G$3,'Exp Database'!AA264=0),0,IF($F264=Lists!$G$2,('Exp Database'!AA264/'Exp with units conversion'!$H264)*'Exp with units conversion'!$G264,'Exp Database'!AA264*'Exp with units conversion'!$G264))</f>
        <v>0</v>
      </c>
      <c r="AC264" s="288">
        <f>IF(OR('Exp Database'!AB264=Lists!$G$2,'Exp Database'!AB264=Lists!$G$3,'Exp Database'!AB264=0),0,IF($F264=Lists!$G$2,('Exp Database'!AB264/'Exp with units conversion'!$H264)*'Exp with units conversion'!$G264,'Exp Database'!AB264*'Exp with units conversion'!$G264))</f>
        <v>0</v>
      </c>
      <c r="AD264" s="288">
        <f>IF(OR('Exp Database'!AC264=Lists!$G$2,'Exp Database'!AC264=Lists!$G$3,'Exp Database'!AC264=0),0,IF($F264=Lists!$G$2,('Exp Database'!AC264/'Exp with units conversion'!$H264)*'Exp with units conversion'!$G264,'Exp Database'!AC264*'Exp with units conversion'!$G264))</f>
        <v>0</v>
      </c>
      <c r="AE264" s="288">
        <f>IF(OR('Exp Database'!AD264=Lists!$G$2,'Exp Database'!AD264=Lists!$G$3,'Exp Database'!AD264=0),0,IF($F264=Lists!$G$2,('Exp Database'!AD264/'Exp with units conversion'!$H264)*'Exp with units conversion'!$G264,'Exp Database'!AD264*'Exp with units conversion'!$G264))</f>
        <v>0</v>
      </c>
      <c r="AG264">
        <f t="shared" si="21"/>
        <v>1</v>
      </c>
      <c r="AH264" s="288">
        <f t="shared" si="22"/>
        <v>1</v>
      </c>
      <c r="AI264" s="288">
        <f t="shared" si="23"/>
        <v>1</v>
      </c>
      <c r="AJ264" s="288">
        <f t="shared" si="24"/>
        <v>1</v>
      </c>
    </row>
    <row r="265" spans="2:36" ht="15.75" thickBot="1">
      <c r="B265" t="str">
        <f t="shared" si="20"/>
        <v>Georgia2014</v>
      </c>
      <c r="C265" s="229" t="str">
        <f>'Exp Database'!C265</f>
        <v>Georgia</v>
      </c>
      <c r="D265" s="229">
        <f>'Exp Database'!D265</f>
        <v>2014</v>
      </c>
      <c r="E265" s="229">
        <f>'Exp Database'!E265</f>
        <v>0</v>
      </c>
      <c r="F265" s="229">
        <f>'Exp Database'!F265</f>
        <v>0</v>
      </c>
      <c r="G265" s="229">
        <f>IF('Exp Database'!G265="Units ( x 1)",1,IF('Exp Database'!G265="Thousands (x 1,000)",1000,IF('Exp Database'!G265="Millions (x 1,000,000)",1000000,)))</f>
        <v>0</v>
      </c>
      <c r="H265" s="230">
        <f>IF('Exp Database'!H265&gt;0,'Exp Database'!H265,'Exp Database'!J265)</f>
        <v>0</v>
      </c>
      <c r="I265" s="230">
        <f>'Exp Database'!H265</f>
        <v>0</v>
      </c>
      <c r="J265" s="229">
        <f>'Exp Database'!I265</f>
        <v>0</v>
      </c>
      <c r="K265" s="230">
        <f>'Exp Database'!J265</f>
        <v>0</v>
      </c>
      <c r="L265" s="302" t="str">
        <f>'Exp Database'!K265</f>
        <v xml:space="preserve"> ARVs</v>
      </c>
      <c r="M265" s="288" t="str">
        <f>'Exp Database'!L265</f>
        <v>1.2.1.1</v>
      </c>
      <c r="N265" s="288">
        <f>IF(OR('Exp Database'!M265=Lists!$G$2,'Exp Database'!M265=Lists!$G$3,'Exp Database'!M265=0),0,IF($F265=Lists!$G$2,('Exp Database'!M265/'Exp with units conversion'!$H265)*'Exp with units conversion'!$G265,'Exp Database'!M265*'Exp with units conversion'!$G265))</f>
        <v>0</v>
      </c>
      <c r="O265" s="288">
        <f>IF(OR('Exp Database'!N265=Lists!$G$2,'Exp Database'!N265=Lists!$G$3,'Exp Database'!N265=0),0,IF($F265=Lists!$G$2,('Exp Database'!N265/'Exp with units conversion'!$H265)*'Exp with units conversion'!$G265,'Exp Database'!N265*'Exp with units conversion'!$G265))</f>
        <v>0</v>
      </c>
      <c r="P265" s="288">
        <f>IF(OR('Exp Database'!O265=Lists!$G$2,'Exp Database'!O265=Lists!$G$3,'Exp Database'!O265=0),0,IF($F265=Lists!$G$2,('Exp Database'!O265/'Exp with units conversion'!$H265)*'Exp with units conversion'!$G265,'Exp Database'!O265*'Exp with units conversion'!$G265))</f>
        <v>0</v>
      </c>
      <c r="Q265" s="288">
        <f>IF(OR('Exp Database'!P265=Lists!$G$2,'Exp Database'!P265=Lists!$G$3,'Exp Database'!P265=0),0,IF($F265=Lists!$G$2,('Exp Database'!P265/'Exp with units conversion'!$H265)*'Exp with units conversion'!$G265,'Exp Database'!P265*'Exp with units conversion'!$G265))</f>
        <v>0</v>
      </c>
      <c r="R265" s="288">
        <f>IF(OR('Exp Database'!Q265=Lists!$G$2,'Exp Database'!Q265=Lists!$G$3,'Exp Database'!Q265=0),0,IF($F265=Lists!$G$2,('Exp Database'!Q265/'Exp with units conversion'!$H265)*'Exp with units conversion'!$G265,'Exp Database'!Q265*'Exp with units conversion'!$G265))</f>
        <v>0</v>
      </c>
      <c r="S265" s="288">
        <f>IF(OR('Exp Database'!R265=Lists!$G$2,'Exp Database'!R265=Lists!$G$3,'Exp Database'!R265=0),0,IF($F265=Lists!$G$2,('Exp Database'!R265/'Exp with units conversion'!$H265)*'Exp with units conversion'!$G265,'Exp Database'!R265*'Exp with units conversion'!$G265))</f>
        <v>0</v>
      </c>
      <c r="T265" s="288">
        <f>IF(OR('Exp Database'!S265=Lists!$G$2,'Exp Database'!S265=Lists!$G$3,'Exp Database'!S265=0),0,IF($F265=Lists!$G$2,('Exp Database'!S265/'Exp with units conversion'!$H265)*'Exp with units conversion'!$G265,'Exp Database'!S265*'Exp with units conversion'!$G265))</f>
        <v>0</v>
      </c>
      <c r="U265" s="288">
        <f>IF(OR('Exp Database'!T265=Lists!$G$2,'Exp Database'!T265=Lists!$G$3,'Exp Database'!T265=0),0,IF($F265=Lists!$G$2,('Exp Database'!T265/'Exp with units conversion'!$H265)*'Exp with units conversion'!$G265,'Exp Database'!T265*'Exp with units conversion'!$G265))</f>
        <v>0</v>
      </c>
      <c r="V265" s="288">
        <f>IF(OR('Exp Database'!U265=Lists!$G$2,'Exp Database'!U265=Lists!$G$3,'Exp Database'!U265=0),0,IF($F265=Lists!$G$2,('Exp Database'!U265/'Exp with units conversion'!$H265)*'Exp with units conversion'!$G265,'Exp Database'!U265*'Exp with units conversion'!$G265))</f>
        <v>0</v>
      </c>
      <c r="W265" s="288">
        <f>IF(OR('Exp Database'!V265=Lists!$G$2,'Exp Database'!V265=Lists!$G$3,'Exp Database'!V265=0),0,IF($F265=Lists!$G$2,('Exp Database'!V265/'Exp with units conversion'!$H265)*'Exp with units conversion'!$G265,'Exp Database'!V265*'Exp with units conversion'!$G265))</f>
        <v>0</v>
      </c>
      <c r="X265" s="288">
        <f>IF(OR('Exp Database'!W265=Lists!$G$2,'Exp Database'!W265=Lists!$G$3,'Exp Database'!W265=0),0,IF($F265=Lists!$G$2,('Exp Database'!W265/'Exp with units conversion'!$H265)*'Exp with units conversion'!$G265,'Exp Database'!W265*'Exp with units conversion'!$G265))</f>
        <v>0</v>
      </c>
      <c r="Y265" s="288">
        <f>IF(OR('Exp Database'!X265=Lists!$G$2,'Exp Database'!X265=Lists!$G$3,'Exp Database'!X265=0),0,IF($F265=Lists!$G$2,('Exp Database'!X265/'Exp with units conversion'!$H265)*'Exp with units conversion'!$G265,'Exp Database'!X265*'Exp with units conversion'!$G265))</f>
        <v>0</v>
      </c>
      <c r="Z265" s="288">
        <f>IF(OR('Exp Database'!Y265=Lists!$G$2,'Exp Database'!Y265=Lists!$G$3,'Exp Database'!Y265=0),0,IF($F265=Lists!$G$2,('Exp Database'!Y265/'Exp with units conversion'!$H265)*'Exp with units conversion'!$G265,'Exp Database'!Y265*'Exp with units conversion'!$G265))</f>
        <v>0</v>
      </c>
      <c r="AA265" s="288">
        <f>IF(OR('Exp Database'!Z265=Lists!$G$2,'Exp Database'!Z265=Lists!$G$3,'Exp Database'!Z265=0),0,IF($F265=Lists!$G$2,('Exp Database'!Z265/'Exp with units conversion'!$H265)*'Exp with units conversion'!$G265,'Exp Database'!Z265*'Exp with units conversion'!$G265))</f>
        <v>0</v>
      </c>
      <c r="AB265" s="288">
        <f>IF(OR('Exp Database'!AA265=Lists!$G$2,'Exp Database'!AA265=Lists!$G$3,'Exp Database'!AA265=0),0,IF($F265=Lists!$G$2,('Exp Database'!AA265/'Exp with units conversion'!$H265)*'Exp with units conversion'!$G265,'Exp Database'!AA265*'Exp with units conversion'!$G265))</f>
        <v>0</v>
      </c>
      <c r="AC265" s="288">
        <f>IF(OR('Exp Database'!AB265=Lists!$G$2,'Exp Database'!AB265=Lists!$G$3,'Exp Database'!AB265=0),0,IF($F265=Lists!$G$2,('Exp Database'!AB265/'Exp with units conversion'!$H265)*'Exp with units conversion'!$G265,'Exp Database'!AB265*'Exp with units conversion'!$G265))</f>
        <v>0</v>
      </c>
      <c r="AD265" s="288">
        <f>IF(OR('Exp Database'!AC265=Lists!$G$2,'Exp Database'!AC265=Lists!$G$3,'Exp Database'!AC265=0),0,IF($F265=Lists!$G$2,('Exp Database'!AC265/'Exp with units conversion'!$H265)*'Exp with units conversion'!$G265,'Exp Database'!AC265*'Exp with units conversion'!$G265))</f>
        <v>0</v>
      </c>
      <c r="AE265" s="288">
        <f>IF(OR('Exp Database'!AD265=Lists!$G$2,'Exp Database'!AD265=Lists!$G$3,'Exp Database'!AD265=0),0,IF($F265=Lists!$G$2,('Exp Database'!AD265/'Exp with units conversion'!$H265)*'Exp with units conversion'!$G265,'Exp Database'!AD265*'Exp with units conversion'!$G265))</f>
        <v>0</v>
      </c>
      <c r="AG265">
        <f t="shared" si="21"/>
        <v>1</v>
      </c>
      <c r="AH265" s="288">
        <f t="shared" si="22"/>
        <v>1</v>
      </c>
      <c r="AI265" s="288">
        <f t="shared" si="23"/>
        <v>1</v>
      </c>
      <c r="AJ265" s="288">
        <f t="shared" si="24"/>
        <v>1</v>
      </c>
    </row>
    <row r="266" spans="2:36" ht="30.75" thickBot="1">
      <c r="B266" t="str">
        <f t="shared" si="20"/>
        <v>Georgia2014</v>
      </c>
      <c r="C266" s="229" t="str">
        <f>'Exp Database'!C266</f>
        <v>Georgia</v>
      </c>
      <c r="D266" s="229">
        <f>'Exp Database'!D266</f>
        <v>2014</v>
      </c>
      <c r="E266" s="229">
        <f>'Exp Database'!E266</f>
        <v>0</v>
      </c>
      <c r="F266" s="229">
        <f>'Exp Database'!F266</f>
        <v>0</v>
      </c>
      <c r="G266" s="229">
        <f>IF('Exp Database'!G266="Units ( x 1)",1,IF('Exp Database'!G266="Thousands (x 1,000)",1000,IF('Exp Database'!G266="Millions (x 1,000,000)",1000000,)))</f>
        <v>0</v>
      </c>
      <c r="H266" s="230">
        <f>IF('Exp Database'!H266&gt;0,'Exp Database'!H266,'Exp Database'!J266)</f>
        <v>0</v>
      </c>
      <c r="I266" s="230">
        <f>'Exp Database'!H266</f>
        <v>0</v>
      </c>
      <c r="J266" s="229">
        <f>'Exp Database'!I266</f>
        <v>0</v>
      </c>
      <c r="K266" s="230">
        <f>'Exp Database'!J266</f>
        <v>0</v>
      </c>
      <c r="L266" s="302" t="str">
        <f>'Exp Database'!K266</f>
        <v>Other direct and indirect costs</v>
      </c>
      <c r="M266" s="288" t="str">
        <f>'Exp Database'!L266</f>
        <v>1.2.1.2</v>
      </c>
      <c r="N266" s="288">
        <f>IF(OR('Exp Database'!M266=Lists!$G$2,'Exp Database'!M266=Lists!$G$3,'Exp Database'!M266=0),0,IF($F266=Lists!$G$2,('Exp Database'!M266/'Exp with units conversion'!$H266)*'Exp with units conversion'!$G266,'Exp Database'!M266*'Exp with units conversion'!$G266))</f>
        <v>0</v>
      </c>
      <c r="O266" s="288">
        <f>IF(OR('Exp Database'!N266=Lists!$G$2,'Exp Database'!N266=Lists!$G$3,'Exp Database'!N266=0),0,IF($F266=Lists!$G$2,('Exp Database'!N266/'Exp with units conversion'!$H266)*'Exp with units conversion'!$G266,'Exp Database'!N266*'Exp with units conversion'!$G266))</f>
        <v>0</v>
      </c>
      <c r="P266" s="288">
        <f>IF(OR('Exp Database'!O266=Lists!$G$2,'Exp Database'!O266=Lists!$G$3,'Exp Database'!O266=0),0,IF($F266=Lists!$G$2,('Exp Database'!O266/'Exp with units conversion'!$H266)*'Exp with units conversion'!$G266,'Exp Database'!O266*'Exp with units conversion'!$G266))</f>
        <v>0</v>
      </c>
      <c r="Q266" s="288">
        <f>IF(OR('Exp Database'!P266=Lists!$G$2,'Exp Database'!P266=Lists!$G$3,'Exp Database'!P266=0),0,IF($F266=Lists!$G$2,('Exp Database'!P266/'Exp with units conversion'!$H266)*'Exp with units conversion'!$G266,'Exp Database'!P266*'Exp with units conversion'!$G266))</f>
        <v>0</v>
      </c>
      <c r="R266" s="288">
        <f>IF(OR('Exp Database'!Q266=Lists!$G$2,'Exp Database'!Q266=Lists!$G$3,'Exp Database'!Q266=0),0,IF($F266=Lists!$G$2,('Exp Database'!Q266/'Exp with units conversion'!$H266)*'Exp with units conversion'!$G266,'Exp Database'!Q266*'Exp with units conversion'!$G266))</f>
        <v>0</v>
      </c>
      <c r="S266" s="288">
        <f>IF(OR('Exp Database'!R266=Lists!$G$2,'Exp Database'!R266=Lists!$G$3,'Exp Database'!R266=0),0,IF($F266=Lists!$G$2,('Exp Database'!R266/'Exp with units conversion'!$H266)*'Exp with units conversion'!$G266,'Exp Database'!R266*'Exp with units conversion'!$G266))</f>
        <v>0</v>
      </c>
      <c r="T266" s="288">
        <f>IF(OR('Exp Database'!S266=Lists!$G$2,'Exp Database'!S266=Lists!$G$3,'Exp Database'!S266=0),0,IF($F266=Lists!$G$2,('Exp Database'!S266/'Exp with units conversion'!$H266)*'Exp with units conversion'!$G266,'Exp Database'!S266*'Exp with units conversion'!$G266))</f>
        <v>0</v>
      </c>
      <c r="U266" s="288">
        <f>IF(OR('Exp Database'!T266=Lists!$G$2,'Exp Database'!T266=Lists!$G$3,'Exp Database'!T266=0),0,IF($F266=Lists!$G$2,('Exp Database'!T266/'Exp with units conversion'!$H266)*'Exp with units conversion'!$G266,'Exp Database'!T266*'Exp with units conversion'!$G266))</f>
        <v>0</v>
      </c>
      <c r="V266" s="288">
        <f>IF(OR('Exp Database'!U266=Lists!$G$2,'Exp Database'!U266=Lists!$G$3,'Exp Database'!U266=0),0,IF($F266=Lists!$G$2,('Exp Database'!U266/'Exp with units conversion'!$H266)*'Exp with units conversion'!$G266,'Exp Database'!U266*'Exp with units conversion'!$G266))</f>
        <v>0</v>
      </c>
      <c r="W266" s="288">
        <f>IF(OR('Exp Database'!V266=Lists!$G$2,'Exp Database'!V266=Lists!$G$3,'Exp Database'!V266=0),0,IF($F266=Lists!$G$2,('Exp Database'!V266/'Exp with units conversion'!$H266)*'Exp with units conversion'!$G266,'Exp Database'!V266*'Exp with units conversion'!$G266))</f>
        <v>0</v>
      </c>
      <c r="X266" s="288">
        <f>IF(OR('Exp Database'!W266=Lists!$G$2,'Exp Database'!W266=Lists!$G$3,'Exp Database'!W266=0),0,IF($F266=Lists!$G$2,('Exp Database'!W266/'Exp with units conversion'!$H266)*'Exp with units conversion'!$G266,'Exp Database'!W266*'Exp with units conversion'!$G266))</f>
        <v>0</v>
      </c>
      <c r="Y266" s="288">
        <f>IF(OR('Exp Database'!X266=Lists!$G$2,'Exp Database'!X266=Lists!$G$3,'Exp Database'!X266=0),0,IF($F266=Lists!$G$2,('Exp Database'!X266/'Exp with units conversion'!$H266)*'Exp with units conversion'!$G266,'Exp Database'!X266*'Exp with units conversion'!$G266))</f>
        <v>0</v>
      </c>
      <c r="Z266" s="288">
        <f>IF(OR('Exp Database'!Y266=Lists!$G$2,'Exp Database'!Y266=Lists!$G$3,'Exp Database'!Y266=0),0,IF($F266=Lists!$G$2,('Exp Database'!Y266/'Exp with units conversion'!$H266)*'Exp with units conversion'!$G266,'Exp Database'!Y266*'Exp with units conversion'!$G266))</f>
        <v>0</v>
      </c>
      <c r="AA266" s="288">
        <f>IF(OR('Exp Database'!Z266=Lists!$G$2,'Exp Database'!Z266=Lists!$G$3,'Exp Database'!Z266=0),0,IF($F266=Lists!$G$2,('Exp Database'!Z266/'Exp with units conversion'!$H266)*'Exp with units conversion'!$G266,'Exp Database'!Z266*'Exp with units conversion'!$G266))</f>
        <v>0</v>
      </c>
      <c r="AB266" s="288">
        <f>IF(OR('Exp Database'!AA266=Lists!$G$2,'Exp Database'!AA266=Lists!$G$3,'Exp Database'!AA266=0),0,IF($F266=Lists!$G$2,('Exp Database'!AA266/'Exp with units conversion'!$H266)*'Exp with units conversion'!$G266,'Exp Database'!AA266*'Exp with units conversion'!$G266))</f>
        <v>0</v>
      </c>
      <c r="AC266" s="288">
        <f>IF(OR('Exp Database'!AB266=Lists!$G$2,'Exp Database'!AB266=Lists!$G$3,'Exp Database'!AB266=0),0,IF($F266=Lists!$G$2,('Exp Database'!AB266/'Exp with units conversion'!$H266)*'Exp with units conversion'!$G266,'Exp Database'!AB266*'Exp with units conversion'!$G266))</f>
        <v>0</v>
      </c>
      <c r="AD266" s="288">
        <f>IF(OR('Exp Database'!AC266=Lists!$G$2,'Exp Database'!AC266=Lists!$G$3,'Exp Database'!AC266=0),0,IF($F266=Lists!$G$2,('Exp Database'!AC266/'Exp with units conversion'!$H266)*'Exp with units conversion'!$G266,'Exp Database'!AC266*'Exp with units conversion'!$G266))</f>
        <v>0</v>
      </c>
      <c r="AE266" s="288">
        <f>IF(OR('Exp Database'!AD266=Lists!$G$2,'Exp Database'!AD266=Lists!$G$3,'Exp Database'!AD266=0),0,IF($F266=Lists!$G$2,('Exp Database'!AD266/'Exp with units conversion'!$H266)*'Exp with units conversion'!$G266,'Exp Database'!AD266*'Exp with units conversion'!$G266))</f>
        <v>0</v>
      </c>
      <c r="AG266">
        <f t="shared" si="21"/>
        <v>1</v>
      </c>
      <c r="AH266" s="288">
        <f t="shared" si="22"/>
        <v>1</v>
      </c>
      <c r="AI266" s="288">
        <f t="shared" si="23"/>
        <v>1</v>
      </c>
      <c r="AJ266" s="288">
        <f t="shared" si="24"/>
        <v>1</v>
      </c>
    </row>
    <row r="267" spans="2:36" ht="30.75" thickBot="1">
      <c r="B267" t="str">
        <f t="shared" si="20"/>
        <v>Georgia2014</v>
      </c>
      <c r="C267" s="229" t="str">
        <f>'Exp Database'!C267</f>
        <v>Georgia</v>
      </c>
      <c r="D267" s="229">
        <f>'Exp Database'!D267</f>
        <v>2014</v>
      </c>
      <c r="E267" s="229">
        <f>'Exp Database'!E267</f>
        <v>0</v>
      </c>
      <c r="F267" s="229">
        <f>'Exp Database'!F267</f>
        <v>0</v>
      </c>
      <c r="G267" s="229">
        <f>IF('Exp Database'!G267="Units ( x 1)",1,IF('Exp Database'!G267="Thousands (x 1,000)",1000,IF('Exp Database'!G267="Millions (x 1,000,000)",1000000,)))</f>
        <v>0</v>
      </c>
      <c r="H267" s="230">
        <f>IF('Exp Database'!H267&gt;0,'Exp Database'!H267,'Exp Database'!J267)</f>
        <v>0</v>
      </c>
      <c r="I267" s="230">
        <f>'Exp Database'!H267</f>
        <v>0</v>
      </c>
      <c r="J267" s="229">
        <f>'Exp Database'!I267</f>
        <v>0</v>
      </c>
      <c r="K267" s="230">
        <f>'Exp Database'!J267</f>
        <v>0</v>
      </c>
      <c r="L267" s="302" t="str">
        <f>'Exp Database'!K267</f>
        <v>Not disaggregated by type of cost</v>
      </c>
      <c r="M267" s="288" t="str">
        <f>'Exp Database'!L267</f>
        <v>1.2.1.3</v>
      </c>
      <c r="N267" s="288">
        <f>IF(OR('Exp Database'!M267=Lists!$G$2,'Exp Database'!M267=Lists!$G$3,'Exp Database'!M267=0),0,IF($F267=Lists!$G$2,('Exp Database'!M267/'Exp with units conversion'!$H267)*'Exp with units conversion'!$G267,'Exp Database'!M267*'Exp with units conversion'!$G267))</f>
        <v>0</v>
      </c>
      <c r="O267" s="288">
        <f>IF(OR('Exp Database'!N267=Lists!$G$2,'Exp Database'!N267=Lists!$G$3,'Exp Database'!N267=0),0,IF($F267=Lists!$G$2,('Exp Database'!N267/'Exp with units conversion'!$H267)*'Exp with units conversion'!$G267,'Exp Database'!N267*'Exp with units conversion'!$G267))</f>
        <v>0</v>
      </c>
      <c r="P267" s="288">
        <f>IF(OR('Exp Database'!O267=Lists!$G$2,'Exp Database'!O267=Lists!$G$3,'Exp Database'!O267=0),0,IF($F267=Lists!$G$2,('Exp Database'!O267/'Exp with units conversion'!$H267)*'Exp with units conversion'!$G267,'Exp Database'!O267*'Exp with units conversion'!$G267))</f>
        <v>0</v>
      </c>
      <c r="Q267" s="288">
        <f>IF(OR('Exp Database'!P267=Lists!$G$2,'Exp Database'!P267=Lists!$G$3,'Exp Database'!P267=0),0,IF($F267=Lists!$G$2,('Exp Database'!P267/'Exp with units conversion'!$H267)*'Exp with units conversion'!$G267,'Exp Database'!P267*'Exp with units conversion'!$G267))</f>
        <v>0</v>
      </c>
      <c r="R267" s="288">
        <f>IF(OR('Exp Database'!Q267=Lists!$G$2,'Exp Database'!Q267=Lists!$G$3,'Exp Database'!Q267=0),0,IF($F267=Lists!$G$2,('Exp Database'!Q267/'Exp with units conversion'!$H267)*'Exp with units conversion'!$G267,'Exp Database'!Q267*'Exp with units conversion'!$G267))</f>
        <v>0</v>
      </c>
      <c r="S267" s="288">
        <f>IF(OR('Exp Database'!R267=Lists!$G$2,'Exp Database'!R267=Lists!$G$3,'Exp Database'!R267=0),0,IF($F267=Lists!$G$2,('Exp Database'!R267/'Exp with units conversion'!$H267)*'Exp with units conversion'!$G267,'Exp Database'!R267*'Exp with units conversion'!$G267))</f>
        <v>0</v>
      </c>
      <c r="T267" s="288">
        <f>IF(OR('Exp Database'!S267=Lists!$G$2,'Exp Database'!S267=Lists!$G$3,'Exp Database'!S267=0),0,IF($F267=Lists!$G$2,('Exp Database'!S267/'Exp with units conversion'!$H267)*'Exp with units conversion'!$G267,'Exp Database'!S267*'Exp with units conversion'!$G267))</f>
        <v>0</v>
      </c>
      <c r="U267" s="288">
        <f>IF(OR('Exp Database'!T267=Lists!$G$2,'Exp Database'!T267=Lists!$G$3,'Exp Database'!T267=0),0,IF($F267=Lists!$G$2,('Exp Database'!T267/'Exp with units conversion'!$H267)*'Exp with units conversion'!$G267,'Exp Database'!T267*'Exp with units conversion'!$G267))</f>
        <v>0</v>
      </c>
      <c r="V267" s="288">
        <f>IF(OR('Exp Database'!U267=Lists!$G$2,'Exp Database'!U267=Lists!$G$3,'Exp Database'!U267=0),0,IF($F267=Lists!$G$2,('Exp Database'!U267/'Exp with units conversion'!$H267)*'Exp with units conversion'!$G267,'Exp Database'!U267*'Exp with units conversion'!$G267))</f>
        <v>0</v>
      </c>
      <c r="W267" s="288">
        <f>IF(OR('Exp Database'!V267=Lists!$G$2,'Exp Database'!V267=Lists!$G$3,'Exp Database'!V267=0),0,IF($F267=Lists!$G$2,('Exp Database'!V267/'Exp with units conversion'!$H267)*'Exp with units conversion'!$G267,'Exp Database'!V267*'Exp with units conversion'!$G267))</f>
        <v>0</v>
      </c>
      <c r="X267" s="288">
        <f>IF(OR('Exp Database'!W267=Lists!$G$2,'Exp Database'!W267=Lists!$G$3,'Exp Database'!W267=0),0,IF($F267=Lists!$G$2,('Exp Database'!W267/'Exp with units conversion'!$H267)*'Exp with units conversion'!$G267,'Exp Database'!W267*'Exp with units conversion'!$G267))</f>
        <v>0</v>
      </c>
      <c r="Y267" s="288">
        <f>IF(OR('Exp Database'!X267=Lists!$G$2,'Exp Database'!X267=Lists!$G$3,'Exp Database'!X267=0),0,IF($F267=Lists!$G$2,('Exp Database'!X267/'Exp with units conversion'!$H267)*'Exp with units conversion'!$G267,'Exp Database'!X267*'Exp with units conversion'!$G267))</f>
        <v>0</v>
      </c>
      <c r="Z267" s="288">
        <f>IF(OR('Exp Database'!Y267=Lists!$G$2,'Exp Database'!Y267=Lists!$G$3,'Exp Database'!Y267=0),0,IF($F267=Lists!$G$2,('Exp Database'!Y267/'Exp with units conversion'!$H267)*'Exp with units conversion'!$G267,'Exp Database'!Y267*'Exp with units conversion'!$G267))</f>
        <v>0</v>
      </c>
      <c r="AA267" s="288">
        <f>IF(OR('Exp Database'!Z267=Lists!$G$2,'Exp Database'!Z267=Lists!$G$3,'Exp Database'!Z267=0),0,IF($F267=Lists!$G$2,('Exp Database'!Z267/'Exp with units conversion'!$H267)*'Exp with units conversion'!$G267,'Exp Database'!Z267*'Exp with units conversion'!$G267))</f>
        <v>0</v>
      </c>
      <c r="AB267" s="288">
        <f>IF(OR('Exp Database'!AA267=Lists!$G$2,'Exp Database'!AA267=Lists!$G$3,'Exp Database'!AA267=0),0,IF($F267=Lists!$G$2,('Exp Database'!AA267/'Exp with units conversion'!$H267)*'Exp with units conversion'!$G267,'Exp Database'!AA267*'Exp with units conversion'!$G267))</f>
        <v>0</v>
      </c>
      <c r="AC267" s="288">
        <f>IF(OR('Exp Database'!AB267=Lists!$G$2,'Exp Database'!AB267=Lists!$G$3,'Exp Database'!AB267=0),0,IF($F267=Lists!$G$2,('Exp Database'!AB267/'Exp with units conversion'!$H267)*'Exp with units conversion'!$G267,'Exp Database'!AB267*'Exp with units conversion'!$G267))</f>
        <v>0</v>
      </c>
      <c r="AD267" s="288">
        <f>IF(OR('Exp Database'!AC267=Lists!$G$2,'Exp Database'!AC267=Lists!$G$3,'Exp Database'!AC267=0),0,IF($F267=Lists!$G$2,('Exp Database'!AC267/'Exp with units conversion'!$H267)*'Exp with units conversion'!$G267,'Exp Database'!AC267*'Exp with units conversion'!$G267))</f>
        <v>0</v>
      </c>
      <c r="AE267" s="288">
        <f>IF(OR('Exp Database'!AD267=Lists!$G$2,'Exp Database'!AD267=Lists!$G$3,'Exp Database'!AD267=0),0,IF($F267=Lists!$G$2,('Exp Database'!AD267/'Exp with units conversion'!$H267)*'Exp with units conversion'!$G267,'Exp Database'!AD267*'Exp with units conversion'!$G267))</f>
        <v>0</v>
      </c>
      <c r="AG267">
        <f t="shared" si="21"/>
        <v>1</v>
      </c>
      <c r="AH267" s="288">
        <f t="shared" si="22"/>
        <v>1</v>
      </c>
      <c r="AI267" s="288">
        <f t="shared" si="23"/>
        <v>1</v>
      </c>
      <c r="AJ267" s="288">
        <f t="shared" si="24"/>
        <v>1</v>
      </c>
    </row>
    <row r="268" spans="2:36" ht="45.75" thickBot="1">
      <c r="B268" t="str">
        <f t="shared" si="20"/>
        <v>Georgia2014</v>
      </c>
      <c r="C268" s="229" t="str">
        <f>'Exp Database'!C268</f>
        <v>Georgia</v>
      </c>
      <c r="D268" s="229">
        <f>'Exp Database'!D268</f>
        <v>2014</v>
      </c>
      <c r="E268" s="229">
        <f>'Exp Database'!E268</f>
        <v>0</v>
      </c>
      <c r="F268" s="229">
        <f>'Exp Database'!F268</f>
        <v>0</v>
      </c>
      <c r="G268" s="229">
        <f>IF('Exp Database'!G268="Units ( x 1)",1,IF('Exp Database'!G268="Thousands (x 1,000)",1000,IF('Exp Database'!G268="Millions (x 1,000,000)",1000000,)))</f>
        <v>0</v>
      </c>
      <c r="H268" s="230">
        <f>IF('Exp Database'!H268&gt;0,'Exp Database'!H268,'Exp Database'!J268)</f>
        <v>0</v>
      </c>
      <c r="I268" s="230">
        <f>'Exp Database'!H268</f>
        <v>0</v>
      </c>
      <c r="J268" s="229">
        <f>'Exp Database'!I268</f>
        <v>0</v>
      </c>
      <c r="K268" s="230">
        <f>'Exp Database'!J268</f>
        <v>0</v>
      </c>
      <c r="L268" s="302" t="str">
        <f>'Exp Database'!K268</f>
        <v>Paediatric antiretroviral treatment:</v>
      </c>
      <c r="M268" s="288" t="str">
        <f>'Exp Database'!L268</f>
        <v>1.2.2</v>
      </c>
      <c r="N268" s="288">
        <f>IF(OR('Exp Database'!M268=Lists!$G$2,'Exp Database'!M268=Lists!$G$3,'Exp Database'!M268=0),0,IF($F268=Lists!$G$2,('Exp Database'!M268/'Exp with units conversion'!$H268)*'Exp with units conversion'!$G268,'Exp Database'!M268*'Exp with units conversion'!$G268))</f>
        <v>0</v>
      </c>
      <c r="O268" s="288">
        <f>IF(OR('Exp Database'!N268=Lists!$G$2,'Exp Database'!N268=Lists!$G$3,'Exp Database'!N268=0),0,IF($F268=Lists!$G$2,('Exp Database'!N268/'Exp with units conversion'!$H268)*'Exp with units conversion'!$G268,'Exp Database'!N268*'Exp with units conversion'!$G268))</f>
        <v>0</v>
      </c>
      <c r="P268" s="288">
        <f>IF(OR('Exp Database'!O268=Lists!$G$2,'Exp Database'!O268=Lists!$G$3,'Exp Database'!O268=0),0,IF($F268=Lists!$G$2,('Exp Database'!O268/'Exp with units conversion'!$H268)*'Exp with units conversion'!$G268,'Exp Database'!O268*'Exp with units conversion'!$G268))</f>
        <v>0</v>
      </c>
      <c r="Q268" s="288">
        <f>IF(OR('Exp Database'!P268=Lists!$G$2,'Exp Database'!P268=Lists!$G$3,'Exp Database'!P268=0),0,IF($F268=Lists!$G$2,('Exp Database'!P268/'Exp with units conversion'!$H268)*'Exp with units conversion'!$G268,'Exp Database'!P268*'Exp with units conversion'!$G268))</f>
        <v>0</v>
      </c>
      <c r="R268" s="288">
        <f>IF(OR('Exp Database'!Q268=Lists!$G$2,'Exp Database'!Q268=Lists!$G$3,'Exp Database'!Q268=0),0,IF($F268=Lists!$G$2,('Exp Database'!Q268/'Exp with units conversion'!$H268)*'Exp with units conversion'!$G268,'Exp Database'!Q268*'Exp with units conversion'!$G268))</f>
        <v>0</v>
      </c>
      <c r="S268" s="288">
        <f>IF(OR('Exp Database'!R268=Lists!$G$2,'Exp Database'!R268=Lists!$G$3,'Exp Database'!R268=0),0,IF($F268=Lists!$G$2,('Exp Database'!R268/'Exp with units conversion'!$H268)*'Exp with units conversion'!$G268,'Exp Database'!R268*'Exp with units conversion'!$G268))</f>
        <v>0</v>
      </c>
      <c r="T268" s="288">
        <f>IF(OR('Exp Database'!S268=Lists!$G$2,'Exp Database'!S268=Lists!$G$3,'Exp Database'!S268=0),0,IF($F268=Lists!$G$2,('Exp Database'!S268/'Exp with units conversion'!$H268)*'Exp with units conversion'!$G268,'Exp Database'!S268*'Exp with units conversion'!$G268))</f>
        <v>0</v>
      </c>
      <c r="U268" s="288">
        <f>IF(OR('Exp Database'!T268=Lists!$G$2,'Exp Database'!T268=Lists!$G$3,'Exp Database'!T268=0),0,IF($F268=Lists!$G$2,('Exp Database'!T268/'Exp with units conversion'!$H268)*'Exp with units conversion'!$G268,'Exp Database'!T268*'Exp with units conversion'!$G268))</f>
        <v>0</v>
      </c>
      <c r="V268" s="288">
        <f>IF(OR('Exp Database'!U268=Lists!$G$2,'Exp Database'!U268=Lists!$G$3,'Exp Database'!U268=0),0,IF($F268=Lists!$G$2,('Exp Database'!U268/'Exp with units conversion'!$H268)*'Exp with units conversion'!$G268,'Exp Database'!U268*'Exp with units conversion'!$G268))</f>
        <v>0</v>
      </c>
      <c r="W268" s="288">
        <f>IF(OR('Exp Database'!V268=Lists!$G$2,'Exp Database'!V268=Lists!$G$3,'Exp Database'!V268=0),0,IF($F268=Lists!$G$2,('Exp Database'!V268/'Exp with units conversion'!$H268)*'Exp with units conversion'!$G268,'Exp Database'!V268*'Exp with units conversion'!$G268))</f>
        <v>0</v>
      </c>
      <c r="X268" s="288">
        <f>IF(OR('Exp Database'!W268=Lists!$G$2,'Exp Database'!W268=Lists!$G$3,'Exp Database'!W268=0),0,IF($F268=Lists!$G$2,('Exp Database'!W268/'Exp with units conversion'!$H268)*'Exp with units conversion'!$G268,'Exp Database'!W268*'Exp with units conversion'!$G268))</f>
        <v>0</v>
      </c>
      <c r="Y268" s="288">
        <f>IF(OR('Exp Database'!X268=Lists!$G$2,'Exp Database'!X268=Lists!$G$3,'Exp Database'!X268=0),0,IF($F268=Lists!$G$2,('Exp Database'!X268/'Exp with units conversion'!$H268)*'Exp with units conversion'!$G268,'Exp Database'!X268*'Exp with units conversion'!$G268))</f>
        <v>0</v>
      </c>
      <c r="Z268" s="288">
        <f>IF(OR('Exp Database'!Y268=Lists!$G$2,'Exp Database'!Y268=Lists!$G$3,'Exp Database'!Y268=0),0,IF($F268=Lists!$G$2,('Exp Database'!Y268/'Exp with units conversion'!$H268)*'Exp with units conversion'!$G268,'Exp Database'!Y268*'Exp with units conversion'!$G268))</f>
        <v>0</v>
      </c>
      <c r="AA268" s="288">
        <f>IF(OR('Exp Database'!Z268=Lists!$G$2,'Exp Database'!Z268=Lists!$G$3,'Exp Database'!Z268=0),0,IF($F268=Lists!$G$2,('Exp Database'!Z268/'Exp with units conversion'!$H268)*'Exp with units conversion'!$G268,'Exp Database'!Z268*'Exp with units conversion'!$G268))</f>
        <v>0</v>
      </c>
      <c r="AB268" s="288">
        <f>IF(OR('Exp Database'!AA268=Lists!$G$2,'Exp Database'!AA268=Lists!$G$3,'Exp Database'!AA268=0),0,IF($F268=Lists!$G$2,('Exp Database'!AA268/'Exp with units conversion'!$H268)*'Exp with units conversion'!$G268,'Exp Database'!AA268*'Exp with units conversion'!$G268))</f>
        <v>0</v>
      </c>
      <c r="AC268" s="288">
        <f>IF(OR('Exp Database'!AB268=Lists!$G$2,'Exp Database'!AB268=Lists!$G$3,'Exp Database'!AB268=0),0,IF($F268=Lists!$G$2,('Exp Database'!AB268/'Exp with units conversion'!$H268)*'Exp with units conversion'!$G268,'Exp Database'!AB268*'Exp with units conversion'!$G268))</f>
        <v>0</v>
      </c>
      <c r="AD268" s="288">
        <f>IF(OR('Exp Database'!AC268=Lists!$G$2,'Exp Database'!AC268=Lists!$G$3,'Exp Database'!AC268=0),0,IF($F268=Lists!$G$2,('Exp Database'!AC268/'Exp with units conversion'!$H268)*'Exp with units conversion'!$G268,'Exp Database'!AC268*'Exp with units conversion'!$G268))</f>
        <v>0</v>
      </c>
      <c r="AE268" s="288">
        <f>IF(OR('Exp Database'!AD268=Lists!$G$2,'Exp Database'!AD268=Lists!$G$3,'Exp Database'!AD268=0),0,IF($F268=Lists!$G$2,('Exp Database'!AD268/'Exp with units conversion'!$H268)*'Exp with units conversion'!$G268,'Exp Database'!AD268*'Exp with units conversion'!$G268))</f>
        <v>0</v>
      </c>
      <c r="AG268">
        <f t="shared" si="21"/>
        <v>1</v>
      </c>
      <c r="AH268" s="288">
        <f t="shared" si="22"/>
        <v>1</v>
      </c>
      <c r="AI268" s="288">
        <f t="shared" si="23"/>
        <v>1</v>
      </c>
      <c r="AJ268" s="288">
        <f t="shared" si="24"/>
        <v>1</v>
      </c>
    </row>
    <row r="269" spans="2:36" ht="15.75" thickBot="1">
      <c r="B269" t="str">
        <f t="shared" si="20"/>
        <v>Georgia2014</v>
      </c>
      <c r="C269" s="229" t="str">
        <f>'Exp Database'!C269</f>
        <v>Georgia</v>
      </c>
      <c r="D269" s="229">
        <f>'Exp Database'!D269</f>
        <v>2014</v>
      </c>
      <c r="E269" s="229">
        <f>'Exp Database'!E269</f>
        <v>0</v>
      </c>
      <c r="F269" s="229">
        <f>'Exp Database'!F269</f>
        <v>0</v>
      </c>
      <c r="G269" s="229">
        <f>IF('Exp Database'!G269="Units ( x 1)",1,IF('Exp Database'!G269="Thousands (x 1,000)",1000,IF('Exp Database'!G269="Millions (x 1,000,000)",1000000,)))</f>
        <v>0</v>
      </c>
      <c r="H269" s="230">
        <f>IF('Exp Database'!H269&gt;0,'Exp Database'!H269,'Exp Database'!J269)</f>
        <v>0</v>
      </c>
      <c r="I269" s="230">
        <f>'Exp Database'!H269</f>
        <v>0</v>
      </c>
      <c r="J269" s="229">
        <f>'Exp Database'!I269</f>
        <v>0</v>
      </c>
      <c r="K269" s="230">
        <f>'Exp Database'!J269</f>
        <v>0</v>
      </c>
      <c r="L269" s="302" t="str">
        <f>'Exp Database'!K269</f>
        <v>ARVs</v>
      </c>
      <c r="M269" s="288" t="str">
        <f>'Exp Database'!L269</f>
        <v>1.2.2.1</v>
      </c>
      <c r="N269" s="288">
        <f>IF(OR('Exp Database'!M269=Lists!$G$2,'Exp Database'!M269=Lists!$G$3,'Exp Database'!M269=0),0,IF($F269=Lists!$G$2,('Exp Database'!M269/'Exp with units conversion'!$H269)*'Exp with units conversion'!$G269,'Exp Database'!M269*'Exp with units conversion'!$G269))</f>
        <v>0</v>
      </c>
      <c r="O269" s="288">
        <f>IF(OR('Exp Database'!N269=Lists!$G$2,'Exp Database'!N269=Lists!$G$3,'Exp Database'!N269=0),0,IF($F269=Lists!$G$2,('Exp Database'!N269/'Exp with units conversion'!$H269)*'Exp with units conversion'!$G269,'Exp Database'!N269*'Exp with units conversion'!$G269))</f>
        <v>0</v>
      </c>
      <c r="P269" s="288">
        <f>IF(OR('Exp Database'!O269=Lists!$G$2,'Exp Database'!O269=Lists!$G$3,'Exp Database'!O269=0),0,IF($F269=Lists!$G$2,('Exp Database'!O269/'Exp with units conversion'!$H269)*'Exp with units conversion'!$G269,'Exp Database'!O269*'Exp with units conversion'!$G269))</f>
        <v>0</v>
      </c>
      <c r="Q269" s="288">
        <f>IF(OR('Exp Database'!P269=Lists!$G$2,'Exp Database'!P269=Lists!$G$3,'Exp Database'!P269=0),0,IF($F269=Lists!$G$2,('Exp Database'!P269/'Exp with units conversion'!$H269)*'Exp with units conversion'!$G269,'Exp Database'!P269*'Exp with units conversion'!$G269))</f>
        <v>0</v>
      </c>
      <c r="R269" s="288">
        <f>IF(OR('Exp Database'!Q269=Lists!$G$2,'Exp Database'!Q269=Lists!$G$3,'Exp Database'!Q269=0),0,IF($F269=Lists!$G$2,('Exp Database'!Q269/'Exp with units conversion'!$H269)*'Exp with units conversion'!$G269,'Exp Database'!Q269*'Exp with units conversion'!$G269))</f>
        <v>0</v>
      </c>
      <c r="S269" s="288">
        <f>IF(OR('Exp Database'!R269=Lists!$G$2,'Exp Database'!R269=Lists!$G$3,'Exp Database'!R269=0),0,IF($F269=Lists!$G$2,('Exp Database'!R269/'Exp with units conversion'!$H269)*'Exp with units conversion'!$G269,'Exp Database'!R269*'Exp with units conversion'!$G269))</f>
        <v>0</v>
      </c>
      <c r="T269" s="288">
        <f>IF(OR('Exp Database'!S269=Lists!$G$2,'Exp Database'!S269=Lists!$G$3,'Exp Database'!S269=0),0,IF($F269=Lists!$G$2,('Exp Database'!S269/'Exp with units conversion'!$H269)*'Exp with units conversion'!$G269,'Exp Database'!S269*'Exp with units conversion'!$G269))</f>
        <v>0</v>
      </c>
      <c r="U269" s="288">
        <f>IF(OR('Exp Database'!T269=Lists!$G$2,'Exp Database'!T269=Lists!$G$3,'Exp Database'!T269=0),0,IF($F269=Lists!$G$2,('Exp Database'!T269/'Exp with units conversion'!$H269)*'Exp with units conversion'!$G269,'Exp Database'!T269*'Exp with units conversion'!$G269))</f>
        <v>0</v>
      </c>
      <c r="V269" s="288">
        <f>IF(OR('Exp Database'!U269=Lists!$G$2,'Exp Database'!U269=Lists!$G$3,'Exp Database'!U269=0),0,IF($F269=Lists!$G$2,('Exp Database'!U269/'Exp with units conversion'!$H269)*'Exp with units conversion'!$G269,'Exp Database'!U269*'Exp with units conversion'!$G269))</f>
        <v>0</v>
      </c>
      <c r="W269" s="288">
        <f>IF(OR('Exp Database'!V269=Lists!$G$2,'Exp Database'!V269=Lists!$G$3,'Exp Database'!V269=0),0,IF($F269=Lists!$G$2,('Exp Database'!V269/'Exp with units conversion'!$H269)*'Exp with units conversion'!$G269,'Exp Database'!V269*'Exp with units conversion'!$G269))</f>
        <v>0</v>
      </c>
      <c r="X269" s="288">
        <f>IF(OR('Exp Database'!W269=Lists!$G$2,'Exp Database'!W269=Lists!$G$3,'Exp Database'!W269=0),0,IF($F269=Lists!$G$2,('Exp Database'!W269/'Exp with units conversion'!$H269)*'Exp with units conversion'!$G269,'Exp Database'!W269*'Exp with units conversion'!$G269))</f>
        <v>0</v>
      </c>
      <c r="Y269" s="288">
        <f>IF(OR('Exp Database'!X269=Lists!$G$2,'Exp Database'!X269=Lists!$G$3,'Exp Database'!X269=0),0,IF($F269=Lists!$G$2,('Exp Database'!X269/'Exp with units conversion'!$H269)*'Exp with units conversion'!$G269,'Exp Database'!X269*'Exp with units conversion'!$G269))</f>
        <v>0</v>
      </c>
      <c r="Z269" s="288">
        <f>IF(OR('Exp Database'!Y269=Lists!$G$2,'Exp Database'!Y269=Lists!$G$3,'Exp Database'!Y269=0),0,IF($F269=Lists!$G$2,('Exp Database'!Y269/'Exp with units conversion'!$H269)*'Exp with units conversion'!$G269,'Exp Database'!Y269*'Exp with units conversion'!$G269))</f>
        <v>0</v>
      </c>
      <c r="AA269" s="288">
        <f>IF(OR('Exp Database'!Z269=Lists!$G$2,'Exp Database'!Z269=Lists!$G$3,'Exp Database'!Z269=0),0,IF($F269=Lists!$G$2,('Exp Database'!Z269/'Exp with units conversion'!$H269)*'Exp with units conversion'!$G269,'Exp Database'!Z269*'Exp with units conversion'!$G269))</f>
        <v>0</v>
      </c>
      <c r="AB269" s="288">
        <f>IF(OR('Exp Database'!AA269=Lists!$G$2,'Exp Database'!AA269=Lists!$G$3,'Exp Database'!AA269=0),0,IF($F269=Lists!$G$2,('Exp Database'!AA269/'Exp with units conversion'!$H269)*'Exp with units conversion'!$G269,'Exp Database'!AA269*'Exp with units conversion'!$G269))</f>
        <v>0</v>
      </c>
      <c r="AC269" s="288">
        <f>IF(OR('Exp Database'!AB269=Lists!$G$2,'Exp Database'!AB269=Lists!$G$3,'Exp Database'!AB269=0),0,IF($F269=Lists!$G$2,('Exp Database'!AB269/'Exp with units conversion'!$H269)*'Exp with units conversion'!$G269,'Exp Database'!AB269*'Exp with units conversion'!$G269))</f>
        <v>0</v>
      </c>
      <c r="AD269" s="288">
        <f>IF(OR('Exp Database'!AC269=Lists!$G$2,'Exp Database'!AC269=Lists!$G$3,'Exp Database'!AC269=0),0,IF($F269=Lists!$G$2,('Exp Database'!AC269/'Exp with units conversion'!$H269)*'Exp with units conversion'!$G269,'Exp Database'!AC269*'Exp with units conversion'!$G269))</f>
        <v>0</v>
      </c>
      <c r="AE269" s="288">
        <f>IF(OR('Exp Database'!AD269=Lists!$G$2,'Exp Database'!AD269=Lists!$G$3,'Exp Database'!AD269=0),0,IF($F269=Lists!$G$2,('Exp Database'!AD269/'Exp with units conversion'!$H269)*'Exp with units conversion'!$G269,'Exp Database'!AD269*'Exp with units conversion'!$G269))</f>
        <v>0</v>
      </c>
      <c r="AG269">
        <f t="shared" si="21"/>
        <v>1</v>
      </c>
      <c r="AH269" s="288">
        <f t="shared" si="22"/>
        <v>1</v>
      </c>
      <c r="AI269" s="288">
        <f t="shared" si="23"/>
        <v>1</v>
      </c>
      <c r="AJ269" s="288">
        <f t="shared" si="24"/>
        <v>1</v>
      </c>
    </row>
    <row r="270" spans="2:36" ht="30.75" thickBot="1">
      <c r="B270" t="str">
        <f t="shared" si="20"/>
        <v>Georgia2014</v>
      </c>
      <c r="C270" s="229" t="str">
        <f>'Exp Database'!C270</f>
        <v>Georgia</v>
      </c>
      <c r="D270" s="229">
        <f>'Exp Database'!D270</f>
        <v>2014</v>
      </c>
      <c r="E270" s="229">
        <f>'Exp Database'!E270</f>
        <v>0</v>
      </c>
      <c r="F270" s="229">
        <f>'Exp Database'!F270</f>
        <v>0</v>
      </c>
      <c r="G270" s="229">
        <f>IF('Exp Database'!G270="Units ( x 1)",1,IF('Exp Database'!G270="Thousands (x 1,000)",1000,IF('Exp Database'!G270="Millions (x 1,000,000)",1000000,)))</f>
        <v>0</v>
      </c>
      <c r="H270" s="230">
        <f>IF('Exp Database'!H270&gt;0,'Exp Database'!H270,'Exp Database'!J270)</f>
        <v>0</v>
      </c>
      <c r="I270" s="230">
        <f>'Exp Database'!H270</f>
        <v>0</v>
      </c>
      <c r="J270" s="229">
        <f>'Exp Database'!I270</f>
        <v>0</v>
      </c>
      <c r="K270" s="230">
        <f>'Exp Database'!J270</f>
        <v>0</v>
      </c>
      <c r="L270" s="302" t="str">
        <f>'Exp Database'!K270</f>
        <v>Other direct and indirect costs</v>
      </c>
      <c r="M270" s="288" t="str">
        <f>'Exp Database'!L270</f>
        <v>1.2.2.2</v>
      </c>
      <c r="N270" s="288">
        <f>IF(OR('Exp Database'!M270=Lists!$G$2,'Exp Database'!M270=Lists!$G$3,'Exp Database'!M270=0),0,IF($F270=Lists!$G$2,('Exp Database'!M270/'Exp with units conversion'!$H270)*'Exp with units conversion'!$G270,'Exp Database'!M270*'Exp with units conversion'!$G270))</f>
        <v>0</v>
      </c>
      <c r="O270" s="288">
        <f>IF(OR('Exp Database'!N270=Lists!$G$2,'Exp Database'!N270=Lists!$G$3,'Exp Database'!N270=0),0,IF($F270=Lists!$G$2,('Exp Database'!N270/'Exp with units conversion'!$H270)*'Exp with units conversion'!$G270,'Exp Database'!N270*'Exp with units conversion'!$G270))</f>
        <v>0</v>
      </c>
      <c r="P270" s="288">
        <f>IF(OR('Exp Database'!O270=Lists!$G$2,'Exp Database'!O270=Lists!$G$3,'Exp Database'!O270=0),0,IF($F270=Lists!$G$2,('Exp Database'!O270/'Exp with units conversion'!$H270)*'Exp with units conversion'!$G270,'Exp Database'!O270*'Exp with units conversion'!$G270))</f>
        <v>0</v>
      </c>
      <c r="Q270" s="288">
        <f>IF(OR('Exp Database'!P270=Lists!$G$2,'Exp Database'!P270=Lists!$G$3,'Exp Database'!P270=0),0,IF($F270=Lists!$G$2,('Exp Database'!P270/'Exp with units conversion'!$H270)*'Exp with units conversion'!$G270,'Exp Database'!P270*'Exp with units conversion'!$G270))</f>
        <v>0</v>
      </c>
      <c r="R270" s="288">
        <f>IF(OR('Exp Database'!Q270=Lists!$G$2,'Exp Database'!Q270=Lists!$G$3,'Exp Database'!Q270=0),0,IF($F270=Lists!$G$2,('Exp Database'!Q270/'Exp with units conversion'!$H270)*'Exp with units conversion'!$G270,'Exp Database'!Q270*'Exp with units conversion'!$G270))</f>
        <v>0</v>
      </c>
      <c r="S270" s="288">
        <f>IF(OR('Exp Database'!R270=Lists!$G$2,'Exp Database'!R270=Lists!$G$3,'Exp Database'!R270=0),0,IF($F270=Lists!$G$2,('Exp Database'!R270/'Exp with units conversion'!$H270)*'Exp with units conversion'!$G270,'Exp Database'!R270*'Exp with units conversion'!$G270))</f>
        <v>0</v>
      </c>
      <c r="T270" s="288">
        <f>IF(OR('Exp Database'!S270=Lists!$G$2,'Exp Database'!S270=Lists!$G$3,'Exp Database'!S270=0),0,IF($F270=Lists!$G$2,('Exp Database'!S270/'Exp with units conversion'!$H270)*'Exp with units conversion'!$G270,'Exp Database'!S270*'Exp with units conversion'!$G270))</f>
        <v>0</v>
      </c>
      <c r="U270" s="288">
        <f>IF(OR('Exp Database'!T270=Lists!$G$2,'Exp Database'!T270=Lists!$G$3,'Exp Database'!T270=0),0,IF($F270=Lists!$G$2,('Exp Database'!T270/'Exp with units conversion'!$H270)*'Exp with units conversion'!$G270,'Exp Database'!T270*'Exp with units conversion'!$G270))</f>
        <v>0</v>
      </c>
      <c r="V270" s="288">
        <f>IF(OR('Exp Database'!U270=Lists!$G$2,'Exp Database'!U270=Lists!$G$3,'Exp Database'!U270=0),0,IF($F270=Lists!$G$2,('Exp Database'!U270/'Exp with units conversion'!$H270)*'Exp with units conversion'!$G270,'Exp Database'!U270*'Exp with units conversion'!$G270))</f>
        <v>0</v>
      </c>
      <c r="W270" s="288">
        <f>IF(OR('Exp Database'!V270=Lists!$G$2,'Exp Database'!V270=Lists!$G$3,'Exp Database'!V270=0),0,IF($F270=Lists!$G$2,('Exp Database'!V270/'Exp with units conversion'!$H270)*'Exp with units conversion'!$G270,'Exp Database'!V270*'Exp with units conversion'!$G270))</f>
        <v>0</v>
      </c>
      <c r="X270" s="288">
        <f>IF(OR('Exp Database'!W270=Lists!$G$2,'Exp Database'!W270=Lists!$G$3,'Exp Database'!W270=0),0,IF($F270=Lists!$G$2,('Exp Database'!W270/'Exp with units conversion'!$H270)*'Exp with units conversion'!$G270,'Exp Database'!W270*'Exp with units conversion'!$G270))</f>
        <v>0</v>
      </c>
      <c r="Y270" s="288">
        <f>IF(OR('Exp Database'!X270=Lists!$G$2,'Exp Database'!X270=Lists!$G$3,'Exp Database'!X270=0),0,IF($F270=Lists!$G$2,('Exp Database'!X270/'Exp with units conversion'!$H270)*'Exp with units conversion'!$G270,'Exp Database'!X270*'Exp with units conversion'!$G270))</f>
        <v>0</v>
      </c>
      <c r="Z270" s="288">
        <f>IF(OR('Exp Database'!Y270=Lists!$G$2,'Exp Database'!Y270=Lists!$G$3,'Exp Database'!Y270=0),0,IF($F270=Lists!$G$2,('Exp Database'!Y270/'Exp with units conversion'!$H270)*'Exp with units conversion'!$G270,'Exp Database'!Y270*'Exp with units conversion'!$G270))</f>
        <v>0</v>
      </c>
      <c r="AA270" s="288">
        <f>IF(OR('Exp Database'!Z270=Lists!$G$2,'Exp Database'!Z270=Lists!$G$3,'Exp Database'!Z270=0),0,IF($F270=Lists!$G$2,('Exp Database'!Z270/'Exp with units conversion'!$H270)*'Exp with units conversion'!$G270,'Exp Database'!Z270*'Exp with units conversion'!$G270))</f>
        <v>0</v>
      </c>
      <c r="AB270" s="288">
        <f>IF(OR('Exp Database'!AA270=Lists!$G$2,'Exp Database'!AA270=Lists!$G$3,'Exp Database'!AA270=0),0,IF($F270=Lists!$G$2,('Exp Database'!AA270/'Exp with units conversion'!$H270)*'Exp with units conversion'!$G270,'Exp Database'!AA270*'Exp with units conversion'!$G270))</f>
        <v>0</v>
      </c>
      <c r="AC270" s="288">
        <f>IF(OR('Exp Database'!AB270=Lists!$G$2,'Exp Database'!AB270=Lists!$G$3,'Exp Database'!AB270=0),0,IF($F270=Lists!$G$2,('Exp Database'!AB270/'Exp with units conversion'!$H270)*'Exp with units conversion'!$G270,'Exp Database'!AB270*'Exp with units conversion'!$G270))</f>
        <v>0</v>
      </c>
      <c r="AD270" s="288">
        <f>IF(OR('Exp Database'!AC270=Lists!$G$2,'Exp Database'!AC270=Lists!$G$3,'Exp Database'!AC270=0),0,IF($F270=Lists!$G$2,('Exp Database'!AC270/'Exp with units conversion'!$H270)*'Exp with units conversion'!$G270,'Exp Database'!AC270*'Exp with units conversion'!$G270))</f>
        <v>0</v>
      </c>
      <c r="AE270" s="288">
        <f>IF(OR('Exp Database'!AD270=Lists!$G$2,'Exp Database'!AD270=Lists!$G$3,'Exp Database'!AD270=0),0,IF($F270=Lists!$G$2,('Exp Database'!AD270/'Exp with units conversion'!$H270)*'Exp with units conversion'!$G270,'Exp Database'!AD270*'Exp with units conversion'!$G270))</f>
        <v>0</v>
      </c>
      <c r="AG270">
        <f t="shared" si="21"/>
        <v>1</v>
      </c>
      <c r="AH270" s="288">
        <f t="shared" si="22"/>
        <v>1</v>
      </c>
      <c r="AI270" s="288">
        <f t="shared" si="23"/>
        <v>1</v>
      </c>
      <c r="AJ270" s="288">
        <f t="shared" si="24"/>
        <v>1</v>
      </c>
    </row>
    <row r="271" spans="2:36" ht="30.75" thickBot="1">
      <c r="B271" t="str">
        <f t="shared" si="20"/>
        <v>Georgia2014</v>
      </c>
      <c r="C271" s="229" t="str">
        <f>'Exp Database'!C271</f>
        <v>Georgia</v>
      </c>
      <c r="D271" s="229">
        <f>'Exp Database'!D271</f>
        <v>2014</v>
      </c>
      <c r="E271" s="229">
        <f>'Exp Database'!E271</f>
        <v>0</v>
      </c>
      <c r="F271" s="229">
        <f>'Exp Database'!F271</f>
        <v>0</v>
      </c>
      <c r="G271" s="229">
        <f>IF('Exp Database'!G271="Units ( x 1)",1,IF('Exp Database'!G271="Thousands (x 1,000)",1000,IF('Exp Database'!G271="Millions (x 1,000,000)",1000000,)))</f>
        <v>0</v>
      </c>
      <c r="H271" s="230">
        <f>IF('Exp Database'!H271&gt;0,'Exp Database'!H271,'Exp Database'!J271)</f>
        <v>0</v>
      </c>
      <c r="I271" s="230">
        <f>'Exp Database'!H271</f>
        <v>0</v>
      </c>
      <c r="J271" s="229">
        <f>'Exp Database'!I271</f>
        <v>0</v>
      </c>
      <c r="K271" s="230">
        <f>'Exp Database'!J271</f>
        <v>0</v>
      </c>
      <c r="L271" s="302" t="str">
        <f>'Exp Database'!K271</f>
        <v xml:space="preserve"> Not disaggregated by type of cost</v>
      </c>
      <c r="M271" s="288" t="str">
        <f>'Exp Database'!L271</f>
        <v>1.2.2.3</v>
      </c>
      <c r="N271" s="288">
        <f>IF(OR('Exp Database'!M271=Lists!$G$2,'Exp Database'!M271=Lists!$G$3,'Exp Database'!M271=0),0,IF($F271=Lists!$G$2,('Exp Database'!M271/'Exp with units conversion'!$H271)*'Exp with units conversion'!$G271,'Exp Database'!M271*'Exp with units conversion'!$G271))</f>
        <v>0</v>
      </c>
      <c r="O271" s="288">
        <f>IF(OR('Exp Database'!N271=Lists!$G$2,'Exp Database'!N271=Lists!$G$3,'Exp Database'!N271=0),0,IF($F271=Lists!$G$2,('Exp Database'!N271/'Exp with units conversion'!$H271)*'Exp with units conversion'!$G271,'Exp Database'!N271*'Exp with units conversion'!$G271))</f>
        <v>0</v>
      </c>
      <c r="P271" s="288">
        <f>IF(OR('Exp Database'!O271=Lists!$G$2,'Exp Database'!O271=Lists!$G$3,'Exp Database'!O271=0),0,IF($F271=Lists!$G$2,('Exp Database'!O271/'Exp with units conversion'!$H271)*'Exp with units conversion'!$G271,'Exp Database'!O271*'Exp with units conversion'!$G271))</f>
        <v>0</v>
      </c>
      <c r="Q271" s="288">
        <f>IF(OR('Exp Database'!P271=Lists!$G$2,'Exp Database'!P271=Lists!$G$3,'Exp Database'!P271=0),0,IF($F271=Lists!$G$2,('Exp Database'!P271/'Exp with units conversion'!$H271)*'Exp with units conversion'!$G271,'Exp Database'!P271*'Exp with units conversion'!$G271))</f>
        <v>0</v>
      </c>
      <c r="R271" s="288">
        <f>IF(OR('Exp Database'!Q271=Lists!$G$2,'Exp Database'!Q271=Lists!$G$3,'Exp Database'!Q271=0),0,IF($F271=Lists!$G$2,('Exp Database'!Q271/'Exp with units conversion'!$H271)*'Exp with units conversion'!$G271,'Exp Database'!Q271*'Exp with units conversion'!$G271))</f>
        <v>0</v>
      </c>
      <c r="S271" s="288">
        <f>IF(OR('Exp Database'!R271=Lists!$G$2,'Exp Database'!R271=Lists!$G$3,'Exp Database'!R271=0),0,IF($F271=Lists!$G$2,('Exp Database'!R271/'Exp with units conversion'!$H271)*'Exp with units conversion'!$G271,'Exp Database'!R271*'Exp with units conversion'!$G271))</f>
        <v>0</v>
      </c>
      <c r="T271" s="288">
        <f>IF(OR('Exp Database'!S271=Lists!$G$2,'Exp Database'!S271=Lists!$G$3,'Exp Database'!S271=0),0,IF($F271=Lists!$G$2,('Exp Database'!S271/'Exp with units conversion'!$H271)*'Exp with units conversion'!$G271,'Exp Database'!S271*'Exp with units conversion'!$G271))</f>
        <v>0</v>
      </c>
      <c r="U271" s="288">
        <f>IF(OR('Exp Database'!T271=Lists!$G$2,'Exp Database'!T271=Lists!$G$3,'Exp Database'!T271=0),0,IF($F271=Lists!$G$2,('Exp Database'!T271/'Exp with units conversion'!$H271)*'Exp with units conversion'!$G271,'Exp Database'!T271*'Exp with units conversion'!$G271))</f>
        <v>0</v>
      </c>
      <c r="V271" s="288">
        <f>IF(OR('Exp Database'!U271=Lists!$G$2,'Exp Database'!U271=Lists!$G$3,'Exp Database'!U271=0),0,IF($F271=Lists!$G$2,('Exp Database'!U271/'Exp with units conversion'!$H271)*'Exp with units conversion'!$G271,'Exp Database'!U271*'Exp with units conversion'!$G271))</f>
        <v>0</v>
      </c>
      <c r="W271" s="288">
        <f>IF(OR('Exp Database'!V271=Lists!$G$2,'Exp Database'!V271=Lists!$G$3,'Exp Database'!V271=0),0,IF($F271=Lists!$G$2,('Exp Database'!V271/'Exp with units conversion'!$H271)*'Exp with units conversion'!$G271,'Exp Database'!V271*'Exp with units conversion'!$G271))</f>
        <v>0</v>
      </c>
      <c r="X271" s="288">
        <f>IF(OR('Exp Database'!W271=Lists!$G$2,'Exp Database'!W271=Lists!$G$3,'Exp Database'!W271=0),0,IF($F271=Lists!$G$2,('Exp Database'!W271/'Exp with units conversion'!$H271)*'Exp with units conversion'!$G271,'Exp Database'!W271*'Exp with units conversion'!$G271))</f>
        <v>0</v>
      </c>
      <c r="Y271" s="288">
        <f>IF(OR('Exp Database'!X271=Lists!$G$2,'Exp Database'!X271=Lists!$G$3,'Exp Database'!X271=0),0,IF($F271=Lists!$G$2,('Exp Database'!X271/'Exp with units conversion'!$H271)*'Exp with units conversion'!$G271,'Exp Database'!X271*'Exp with units conversion'!$G271))</f>
        <v>0</v>
      </c>
      <c r="Z271" s="288">
        <f>IF(OR('Exp Database'!Y271=Lists!$G$2,'Exp Database'!Y271=Lists!$G$3,'Exp Database'!Y271=0),0,IF($F271=Lists!$G$2,('Exp Database'!Y271/'Exp with units conversion'!$H271)*'Exp with units conversion'!$G271,'Exp Database'!Y271*'Exp with units conversion'!$G271))</f>
        <v>0</v>
      </c>
      <c r="AA271" s="288">
        <f>IF(OR('Exp Database'!Z271=Lists!$G$2,'Exp Database'!Z271=Lists!$G$3,'Exp Database'!Z271=0),0,IF($F271=Lists!$G$2,('Exp Database'!Z271/'Exp with units conversion'!$H271)*'Exp with units conversion'!$G271,'Exp Database'!Z271*'Exp with units conversion'!$G271))</f>
        <v>0</v>
      </c>
      <c r="AB271" s="288">
        <f>IF(OR('Exp Database'!AA271=Lists!$G$2,'Exp Database'!AA271=Lists!$G$3,'Exp Database'!AA271=0),0,IF($F271=Lists!$G$2,('Exp Database'!AA271/'Exp with units conversion'!$H271)*'Exp with units conversion'!$G271,'Exp Database'!AA271*'Exp with units conversion'!$G271))</f>
        <v>0</v>
      </c>
      <c r="AC271" s="288">
        <f>IF(OR('Exp Database'!AB271=Lists!$G$2,'Exp Database'!AB271=Lists!$G$3,'Exp Database'!AB271=0),0,IF($F271=Lists!$G$2,('Exp Database'!AB271/'Exp with units conversion'!$H271)*'Exp with units conversion'!$G271,'Exp Database'!AB271*'Exp with units conversion'!$G271))</f>
        <v>0</v>
      </c>
      <c r="AD271" s="288">
        <f>IF(OR('Exp Database'!AC271=Lists!$G$2,'Exp Database'!AC271=Lists!$G$3,'Exp Database'!AC271=0),0,IF($F271=Lists!$G$2,('Exp Database'!AC271/'Exp with units conversion'!$H271)*'Exp with units conversion'!$G271,'Exp Database'!AC271*'Exp with units conversion'!$G271))</f>
        <v>0</v>
      </c>
      <c r="AE271" s="288">
        <f>IF(OR('Exp Database'!AD271=Lists!$G$2,'Exp Database'!AD271=Lists!$G$3,'Exp Database'!AD271=0),0,IF($F271=Lists!$G$2,('Exp Database'!AD271/'Exp with units conversion'!$H271)*'Exp with units conversion'!$G271,'Exp Database'!AD271*'Exp with units conversion'!$G271))</f>
        <v>0</v>
      </c>
      <c r="AG271">
        <f t="shared" si="21"/>
        <v>1</v>
      </c>
      <c r="AH271" s="288">
        <f t="shared" si="22"/>
        <v>1</v>
      </c>
      <c r="AI271" s="288">
        <f t="shared" si="23"/>
        <v>1</v>
      </c>
      <c r="AJ271" s="288">
        <f t="shared" si="24"/>
        <v>1</v>
      </c>
    </row>
    <row r="272" spans="2:36" ht="60.75" thickBot="1">
      <c r="B272" t="str">
        <f t="shared" si="20"/>
        <v>Georgia2014</v>
      </c>
      <c r="C272" s="229" t="str">
        <f>'Exp Database'!C272</f>
        <v>Georgia</v>
      </c>
      <c r="D272" s="229">
        <f>'Exp Database'!D272</f>
        <v>2014</v>
      </c>
      <c r="E272" s="229">
        <f>'Exp Database'!E272</f>
        <v>0</v>
      </c>
      <c r="F272" s="229">
        <f>'Exp Database'!F272</f>
        <v>0</v>
      </c>
      <c r="G272" s="229">
        <f>IF('Exp Database'!G272="Units ( x 1)",1,IF('Exp Database'!G272="Thousands (x 1,000)",1000,IF('Exp Database'!G272="Millions (x 1,000,000)",1000000,)))</f>
        <v>0</v>
      </c>
      <c r="H272" s="230">
        <f>IF('Exp Database'!H272&gt;0,'Exp Database'!H272,'Exp Database'!J272)</f>
        <v>0</v>
      </c>
      <c r="I272" s="230">
        <f>'Exp Database'!H272</f>
        <v>0</v>
      </c>
      <c r="J272" s="229">
        <f>'Exp Database'!I272</f>
        <v>0</v>
      </c>
      <c r="K272" s="230">
        <f>'Exp Database'!J272</f>
        <v>0</v>
      </c>
      <c r="L272" s="302" t="str">
        <f>'Exp Database'!K272</f>
        <v>Specific HIV-related laboratory monitoring (CD4, viral load):</v>
      </c>
      <c r="M272" s="288">
        <f>'Exp Database'!L272</f>
        <v>1.3</v>
      </c>
      <c r="N272" s="288">
        <f>IF(OR('Exp Database'!M272=Lists!$G$2,'Exp Database'!M272=Lists!$G$3,'Exp Database'!M272=0),0,IF($F272=Lists!$G$2,('Exp Database'!M272/'Exp with units conversion'!$H272)*'Exp with units conversion'!$G272,'Exp Database'!M272*'Exp with units conversion'!$G272))</f>
        <v>0</v>
      </c>
      <c r="O272" s="288">
        <f>IF(OR('Exp Database'!N272=Lists!$G$2,'Exp Database'!N272=Lists!$G$3,'Exp Database'!N272=0),0,IF($F272=Lists!$G$2,('Exp Database'!N272/'Exp with units conversion'!$H272)*'Exp with units conversion'!$G272,'Exp Database'!N272*'Exp with units conversion'!$G272))</f>
        <v>0</v>
      </c>
      <c r="P272" s="288">
        <f>IF(OR('Exp Database'!O272=Lists!$G$2,'Exp Database'!O272=Lists!$G$3,'Exp Database'!O272=0),0,IF($F272=Lists!$G$2,('Exp Database'!O272/'Exp with units conversion'!$H272)*'Exp with units conversion'!$G272,'Exp Database'!O272*'Exp with units conversion'!$G272))</f>
        <v>0</v>
      </c>
      <c r="Q272" s="288">
        <f>IF(OR('Exp Database'!P272=Lists!$G$2,'Exp Database'!P272=Lists!$G$3,'Exp Database'!P272=0),0,IF($F272=Lists!$G$2,('Exp Database'!P272/'Exp with units conversion'!$H272)*'Exp with units conversion'!$G272,'Exp Database'!P272*'Exp with units conversion'!$G272))</f>
        <v>0</v>
      </c>
      <c r="R272" s="288">
        <f>IF(OR('Exp Database'!Q272=Lists!$G$2,'Exp Database'!Q272=Lists!$G$3,'Exp Database'!Q272=0),0,IF($F272=Lists!$G$2,('Exp Database'!Q272/'Exp with units conversion'!$H272)*'Exp with units conversion'!$G272,'Exp Database'!Q272*'Exp with units conversion'!$G272))</f>
        <v>0</v>
      </c>
      <c r="S272" s="288">
        <f>IF(OR('Exp Database'!R272=Lists!$G$2,'Exp Database'!R272=Lists!$G$3,'Exp Database'!R272=0),0,IF($F272=Lists!$G$2,('Exp Database'!R272/'Exp with units conversion'!$H272)*'Exp with units conversion'!$G272,'Exp Database'!R272*'Exp with units conversion'!$G272))</f>
        <v>0</v>
      </c>
      <c r="T272" s="288">
        <f>IF(OR('Exp Database'!S272=Lists!$G$2,'Exp Database'!S272=Lists!$G$3,'Exp Database'!S272=0),0,IF($F272=Lists!$G$2,('Exp Database'!S272/'Exp with units conversion'!$H272)*'Exp with units conversion'!$G272,'Exp Database'!S272*'Exp with units conversion'!$G272))</f>
        <v>0</v>
      </c>
      <c r="U272" s="288">
        <f>IF(OR('Exp Database'!T272=Lists!$G$2,'Exp Database'!T272=Lists!$G$3,'Exp Database'!T272=0),0,IF($F272=Lists!$G$2,('Exp Database'!T272/'Exp with units conversion'!$H272)*'Exp with units conversion'!$G272,'Exp Database'!T272*'Exp with units conversion'!$G272))</f>
        <v>0</v>
      </c>
      <c r="V272" s="288">
        <f>IF(OR('Exp Database'!U272=Lists!$G$2,'Exp Database'!U272=Lists!$G$3,'Exp Database'!U272=0),0,IF($F272=Lists!$G$2,('Exp Database'!U272/'Exp with units conversion'!$H272)*'Exp with units conversion'!$G272,'Exp Database'!U272*'Exp with units conversion'!$G272))</f>
        <v>0</v>
      </c>
      <c r="W272" s="288">
        <f>IF(OR('Exp Database'!V272=Lists!$G$2,'Exp Database'!V272=Lists!$G$3,'Exp Database'!V272=0),0,IF($F272=Lists!$G$2,('Exp Database'!V272/'Exp with units conversion'!$H272)*'Exp with units conversion'!$G272,'Exp Database'!V272*'Exp with units conversion'!$G272))</f>
        <v>0</v>
      </c>
      <c r="X272" s="288">
        <f>IF(OR('Exp Database'!W272=Lists!$G$2,'Exp Database'!W272=Lists!$G$3,'Exp Database'!W272=0),0,IF($F272=Lists!$G$2,('Exp Database'!W272/'Exp with units conversion'!$H272)*'Exp with units conversion'!$G272,'Exp Database'!W272*'Exp with units conversion'!$G272))</f>
        <v>0</v>
      </c>
      <c r="Y272" s="288">
        <f>IF(OR('Exp Database'!X272=Lists!$G$2,'Exp Database'!X272=Lists!$G$3,'Exp Database'!X272=0),0,IF($F272=Lists!$G$2,('Exp Database'!X272/'Exp with units conversion'!$H272)*'Exp with units conversion'!$G272,'Exp Database'!X272*'Exp with units conversion'!$G272))</f>
        <v>0</v>
      </c>
      <c r="Z272" s="288">
        <f>IF(OR('Exp Database'!Y272=Lists!$G$2,'Exp Database'!Y272=Lists!$G$3,'Exp Database'!Y272=0),0,IF($F272=Lists!$G$2,('Exp Database'!Y272/'Exp with units conversion'!$H272)*'Exp with units conversion'!$G272,'Exp Database'!Y272*'Exp with units conversion'!$G272))</f>
        <v>0</v>
      </c>
      <c r="AA272" s="288">
        <f>IF(OR('Exp Database'!Z272=Lists!$G$2,'Exp Database'!Z272=Lists!$G$3,'Exp Database'!Z272=0),0,IF($F272=Lists!$G$2,('Exp Database'!Z272/'Exp with units conversion'!$H272)*'Exp with units conversion'!$G272,'Exp Database'!Z272*'Exp with units conversion'!$G272))</f>
        <v>0</v>
      </c>
      <c r="AB272" s="288">
        <f>IF(OR('Exp Database'!AA272=Lists!$G$2,'Exp Database'!AA272=Lists!$G$3,'Exp Database'!AA272=0),0,IF($F272=Lists!$G$2,('Exp Database'!AA272/'Exp with units conversion'!$H272)*'Exp with units conversion'!$G272,'Exp Database'!AA272*'Exp with units conversion'!$G272))</f>
        <v>0</v>
      </c>
      <c r="AC272" s="288">
        <f>IF(OR('Exp Database'!AB272=Lists!$G$2,'Exp Database'!AB272=Lists!$G$3,'Exp Database'!AB272=0),0,IF($F272=Lists!$G$2,('Exp Database'!AB272/'Exp with units conversion'!$H272)*'Exp with units conversion'!$G272,'Exp Database'!AB272*'Exp with units conversion'!$G272))</f>
        <v>0</v>
      </c>
      <c r="AD272" s="288">
        <f>IF(OR('Exp Database'!AC272=Lists!$G$2,'Exp Database'!AC272=Lists!$G$3,'Exp Database'!AC272=0),0,IF($F272=Lists!$G$2,('Exp Database'!AC272/'Exp with units conversion'!$H272)*'Exp with units conversion'!$G272,'Exp Database'!AC272*'Exp with units conversion'!$G272))</f>
        <v>0</v>
      </c>
      <c r="AE272" s="288">
        <f>IF(OR('Exp Database'!AD272=Lists!$G$2,'Exp Database'!AD272=Lists!$G$3,'Exp Database'!AD272=0),0,IF($F272=Lists!$G$2,('Exp Database'!AD272/'Exp with units conversion'!$H272)*'Exp with units conversion'!$G272,'Exp Database'!AD272*'Exp with units conversion'!$G272))</f>
        <v>0</v>
      </c>
      <c r="AG272">
        <f t="shared" si="21"/>
        <v>1</v>
      </c>
      <c r="AH272" s="288">
        <f t="shared" si="22"/>
        <v>1</v>
      </c>
      <c r="AI272" s="288">
        <f t="shared" si="23"/>
        <v>1</v>
      </c>
      <c r="AJ272" s="288">
        <f t="shared" si="24"/>
        <v>1</v>
      </c>
    </row>
    <row r="273" spans="2:36" ht="45.75" thickBot="1">
      <c r="B273" t="str">
        <f t="shared" si="20"/>
        <v>Georgia2014</v>
      </c>
      <c r="C273" s="229" t="str">
        <f>'Exp Database'!C273</f>
        <v>Georgia</v>
      </c>
      <c r="D273" s="229">
        <f>'Exp Database'!D273</f>
        <v>2014</v>
      </c>
      <c r="E273" s="229">
        <f>'Exp Database'!E273</f>
        <v>0</v>
      </c>
      <c r="F273" s="229">
        <f>'Exp Database'!F273</f>
        <v>0</v>
      </c>
      <c r="G273" s="229">
        <f>IF('Exp Database'!G273="Units ( x 1)",1,IF('Exp Database'!G273="Thousands (x 1,000)",1000,IF('Exp Database'!G273="Millions (x 1,000,000)",1000000,)))</f>
        <v>0</v>
      </c>
      <c r="H273" s="230">
        <f>IF('Exp Database'!H273&gt;0,'Exp Database'!H273,'Exp Database'!J273)</f>
        <v>0</v>
      </c>
      <c r="I273" s="230">
        <f>'Exp Database'!H273</f>
        <v>0</v>
      </c>
      <c r="J273" s="229">
        <f>'Exp Database'!I273</f>
        <v>0</v>
      </c>
      <c r="K273" s="230">
        <f>'Exp Database'!J273</f>
        <v>0</v>
      </c>
      <c r="L273" s="302" t="str">
        <f>'Exp Database'!K273</f>
        <v xml:space="preserve"> CD4 cell count, viral load tests (commodities)</v>
      </c>
      <c r="M273" s="288" t="str">
        <f>'Exp Database'!L273</f>
        <v>1.3.1</v>
      </c>
      <c r="N273" s="288">
        <f>IF(OR('Exp Database'!M273=Lists!$G$2,'Exp Database'!M273=Lists!$G$3,'Exp Database'!M273=0),0,IF($F273=Lists!$G$2,('Exp Database'!M273/'Exp with units conversion'!$H273)*'Exp with units conversion'!$G273,'Exp Database'!M273*'Exp with units conversion'!$G273))</f>
        <v>0</v>
      </c>
      <c r="O273" s="288">
        <f>IF(OR('Exp Database'!N273=Lists!$G$2,'Exp Database'!N273=Lists!$G$3,'Exp Database'!N273=0),0,IF($F273=Lists!$G$2,('Exp Database'!N273/'Exp with units conversion'!$H273)*'Exp with units conversion'!$G273,'Exp Database'!N273*'Exp with units conversion'!$G273))</f>
        <v>0</v>
      </c>
      <c r="P273" s="288">
        <f>IF(OR('Exp Database'!O273=Lists!$G$2,'Exp Database'!O273=Lists!$G$3,'Exp Database'!O273=0),0,IF($F273=Lists!$G$2,('Exp Database'!O273/'Exp with units conversion'!$H273)*'Exp with units conversion'!$G273,'Exp Database'!O273*'Exp with units conversion'!$G273))</f>
        <v>0</v>
      </c>
      <c r="Q273" s="288">
        <f>IF(OR('Exp Database'!P273=Lists!$G$2,'Exp Database'!P273=Lists!$G$3,'Exp Database'!P273=0),0,IF($F273=Lists!$G$2,('Exp Database'!P273/'Exp with units conversion'!$H273)*'Exp with units conversion'!$G273,'Exp Database'!P273*'Exp with units conversion'!$G273))</f>
        <v>0</v>
      </c>
      <c r="R273" s="288">
        <f>IF(OR('Exp Database'!Q273=Lists!$G$2,'Exp Database'!Q273=Lists!$G$3,'Exp Database'!Q273=0),0,IF($F273=Lists!$G$2,('Exp Database'!Q273/'Exp with units conversion'!$H273)*'Exp with units conversion'!$G273,'Exp Database'!Q273*'Exp with units conversion'!$G273))</f>
        <v>0</v>
      </c>
      <c r="S273" s="288">
        <f>IF(OR('Exp Database'!R273=Lists!$G$2,'Exp Database'!R273=Lists!$G$3,'Exp Database'!R273=0),0,IF($F273=Lists!$G$2,('Exp Database'!R273/'Exp with units conversion'!$H273)*'Exp with units conversion'!$G273,'Exp Database'!R273*'Exp with units conversion'!$G273))</f>
        <v>0</v>
      </c>
      <c r="T273" s="288">
        <f>IF(OR('Exp Database'!S273=Lists!$G$2,'Exp Database'!S273=Lists!$G$3,'Exp Database'!S273=0),0,IF($F273=Lists!$G$2,('Exp Database'!S273/'Exp with units conversion'!$H273)*'Exp with units conversion'!$G273,'Exp Database'!S273*'Exp with units conversion'!$G273))</f>
        <v>0</v>
      </c>
      <c r="U273" s="288">
        <f>IF(OR('Exp Database'!T273=Lists!$G$2,'Exp Database'!T273=Lists!$G$3,'Exp Database'!T273=0),0,IF($F273=Lists!$G$2,('Exp Database'!T273/'Exp with units conversion'!$H273)*'Exp with units conversion'!$G273,'Exp Database'!T273*'Exp with units conversion'!$G273))</f>
        <v>0</v>
      </c>
      <c r="V273" s="288">
        <f>IF(OR('Exp Database'!U273=Lists!$G$2,'Exp Database'!U273=Lists!$G$3,'Exp Database'!U273=0),0,IF($F273=Lists!$G$2,('Exp Database'!U273/'Exp with units conversion'!$H273)*'Exp with units conversion'!$G273,'Exp Database'!U273*'Exp with units conversion'!$G273))</f>
        <v>0</v>
      </c>
      <c r="W273" s="288">
        <f>IF(OR('Exp Database'!V273=Lists!$G$2,'Exp Database'!V273=Lists!$G$3,'Exp Database'!V273=0),0,IF($F273=Lists!$G$2,('Exp Database'!V273/'Exp with units conversion'!$H273)*'Exp with units conversion'!$G273,'Exp Database'!V273*'Exp with units conversion'!$G273))</f>
        <v>0</v>
      </c>
      <c r="X273" s="288">
        <f>IF(OR('Exp Database'!W273=Lists!$G$2,'Exp Database'!W273=Lists!$G$3,'Exp Database'!W273=0),0,IF($F273=Lists!$G$2,('Exp Database'!W273/'Exp with units conversion'!$H273)*'Exp with units conversion'!$G273,'Exp Database'!W273*'Exp with units conversion'!$G273))</f>
        <v>0</v>
      </c>
      <c r="Y273" s="288">
        <f>IF(OR('Exp Database'!X273=Lists!$G$2,'Exp Database'!X273=Lists!$G$3,'Exp Database'!X273=0),0,IF($F273=Lists!$G$2,('Exp Database'!X273/'Exp with units conversion'!$H273)*'Exp with units conversion'!$G273,'Exp Database'!X273*'Exp with units conversion'!$G273))</f>
        <v>0</v>
      </c>
      <c r="Z273" s="288">
        <f>IF(OR('Exp Database'!Y273=Lists!$G$2,'Exp Database'!Y273=Lists!$G$3,'Exp Database'!Y273=0),0,IF($F273=Lists!$G$2,('Exp Database'!Y273/'Exp with units conversion'!$H273)*'Exp with units conversion'!$G273,'Exp Database'!Y273*'Exp with units conversion'!$G273))</f>
        <v>0</v>
      </c>
      <c r="AA273" s="288">
        <f>IF(OR('Exp Database'!Z273=Lists!$G$2,'Exp Database'!Z273=Lists!$G$3,'Exp Database'!Z273=0),0,IF($F273=Lists!$G$2,('Exp Database'!Z273/'Exp with units conversion'!$H273)*'Exp with units conversion'!$G273,'Exp Database'!Z273*'Exp with units conversion'!$G273))</f>
        <v>0</v>
      </c>
      <c r="AB273" s="288">
        <f>IF(OR('Exp Database'!AA273=Lists!$G$2,'Exp Database'!AA273=Lists!$G$3,'Exp Database'!AA273=0),0,IF($F273=Lists!$G$2,('Exp Database'!AA273/'Exp with units conversion'!$H273)*'Exp with units conversion'!$G273,'Exp Database'!AA273*'Exp with units conversion'!$G273))</f>
        <v>0</v>
      </c>
      <c r="AC273" s="288">
        <f>IF(OR('Exp Database'!AB273=Lists!$G$2,'Exp Database'!AB273=Lists!$G$3,'Exp Database'!AB273=0),0,IF($F273=Lists!$G$2,('Exp Database'!AB273/'Exp with units conversion'!$H273)*'Exp with units conversion'!$G273,'Exp Database'!AB273*'Exp with units conversion'!$G273))</f>
        <v>0</v>
      </c>
      <c r="AD273" s="288">
        <f>IF(OR('Exp Database'!AC273=Lists!$G$2,'Exp Database'!AC273=Lists!$G$3,'Exp Database'!AC273=0),0,IF($F273=Lists!$G$2,('Exp Database'!AC273/'Exp with units conversion'!$H273)*'Exp with units conversion'!$G273,'Exp Database'!AC273*'Exp with units conversion'!$G273))</f>
        <v>0</v>
      </c>
      <c r="AE273" s="288">
        <f>IF(OR('Exp Database'!AD273=Lists!$G$2,'Exp Database'!AD273=Lists!$G$3,'Exp Database'!AD273=0),0,IF($F273=Lists!$G$2,('Exp Database'!AD273/'Exp with units conversion'!$H273)*'Exp with units conversion'!$G273,'Exp Database'!AD273*'Exp with units conversion'!$G273))</f>
        <v>0</v>
      </c>
      <c r="AG273">
        <f t="shared" si="21"/>
        <v>1</v>
      </c>
      <c r="AH273" s="288">
        <f t="shared" si="22"/>
        <v>1</v>
      </c>
      <c r="AI273" s="288">
        <f t="shared" si="23"/>
        <v>1</v>
      </c>
      <c r="AJ273" s="288">
        <f t="shared" si="24"/>
        <v>1</v>
      </c>
    </row>
    <row r="274" spans="2:36" ht="30.75" thickBot="1">
      <c r="B274" t="str">
        <f t="shared" si="20"/>
        <v>Georgia2014</v>
      </c>
      <c r="C274" s="229" t="str">
        <f>'Exp Database'!C274</f>
        <v>Georgia</v>
      </c>
      <c r="D274" s="229">
        <f>'Exp Database'!D274</f>
        <v>2014</v>
      </c>
      <c r="E274" s="229">
        <f>'Exp Database'!E274</f>
        <v>0</v>
      </c>
      <c r="F274" s="229">
        <f>'Exp Database'!F274</f>
        <v>0</v>
      </c>
      <c r="G274" s="229">
        <f>IF('Exp Database'!G274="Units ( x 1)",1,IF('Exp Database'!G274="Thousands (x 1,000)",1000,IF('Exp Database'!G274="Millions (x 1,000,000)",1000000,)))</f>
        <v>0</v>
      </c>
      <c r="H274" s="230">
        <f>IF('Exp Database'!H274&gt;0,'Exp Database'!H274,'Exp Database'!J274)</f>
        <v>0</v>
      </c>
      <c r="I274" s="230">
        <f>'Exp Database'!H274</f>
        <v>0</v>
      </c>
      <c r="J274" s="229">
        <f>'Exp Database'!I274</f>
        <v>0</v>
      </c>
      <c r="K274" s="230">
        <f>'Exp Database'!J274</f>
        <v>0</v>
      </c>
      <c r="L274" s="302" t="str">
        <f>'Exp Database'!K274</f>
        <v xml:space="preserve"> Other direct and indirect costs</v>
      </c>
      <c r="M274" s="288" t="str">
        <f>'Exp Database'!L274</f>
        <v>1.3.2</v>
      </c>
      <c r="N274" s="288">
        <f>IF(OR('Exp Database'!M274=Lists!$G$2,'Exp Database'!M274=Lists!$G$3,'Exp Database'!M274=0),0,IF($F274=Lists!$G$2,('Exp Database'!M274/'Exp with units conversion'!$H274)*'Exp with units conversion'!$G274,'Exp Database'!M274*'Exp with units conversion'!$G274))</f>
        <v>0</v>
      </c>
      <c r="O274" s="288">
        <f>IF(OR('Exp Database'!N274=Lists!$G$2,'Exp Database'!N274=Lists!$G$3,'Exp Database'!N274=0),0,IF($F274=Lists!$G$2,('Exp Database'!N274/'Exp with units conversion'!$H274)*'Exp with units conversion'!$G274,'Exp Database'!N274*'Exp with units conversion'!$G274))</f>
        <v>0</v>
      </c>
      <c r="P274" s="288">
        <f>IF(OR('Exp Database'!O274=Lists!$G$2,'Exp Database'!O274=Lists!$G$3,'Exp Database'!O274=0),0,IF($F274=Lists!$G$2,('Exp Database'!O274/'Exp with units conversion'!$H274)*'Exp with units conversion'!$G274,'Exp Database'!O274*'Exp with units conversion'!$G274))</f>
        <v>0</v>
      </c>
      <c r="Q274" s="288">
        <f>IF(OR('Exp Database'!P274=Lists!$G$2,'Exp Database'!P274=Lists!$G$3,'Exp Database'!P274=0),0,IF($F274=Lists!$G$2,('Exp Database'!P274/'Exp with units conversion'!$H274)*'Exp with units conversion'!$G274,'Exp Database'!P274*'Exp with units conversion'!$G274))</f>
        <v>0</v>
      </c>
      <c r="R274" s="288">
        <f>IF(OR('Exp Database'!Q274=Lists!$G$2,'Exp Database'!Q274=Lists!$G$3,'Exp Database'!Q274=0),0,IF($F274=Lists!$G$2,('Exp Database'!Q274/'Exp with units conversion'!$H274)*'Exp with units conversion'!$G274,'Exp Database'!Q274*'Exp with units conversion'!$G274))</f>
        <v>0</v>
      </c>
      <c r="S274" s="288">
        <f>IF(OR('Exp Database'!R274=Lists!$G$2,'Exp Database'!R274=Lists!$G$3,'Exp Database'!R274=0),0,IF($F274=Lists!$G$2,('Exp Database'!R274/'Exp with units conversion'!$H274)*'Exp with units conversion'!$G274,'Exp Database'!R274*'Exp with units conversion'!$G274))</f>
        <v>0</v>
      </c>
      <c r="T274" s="288">
        <f>IF(OR('Exp Database'!S274=Lists!$G$2,'Exp Database'!S274=Lists!$G$3,'Exp Database'!S274=0),0,IF($F274=Lists!$G$2,('Exp Database'!S274/'Exp with units conversion'!$H274)*'Exp with units conversion'!$G274,'Exp Database'!S274*'Exp with units conversion'!$G274))</f>
        <v>0</v>
      </c>
      <c r="U274" s="288">
        <f>IF(OR('Exp Database'!T274=Lists!$G$2,'Exp Database'!T274=Lists!$G$3,'Exp Database'!T274=0),0,IF($F274=Lists!$G$2,('Exp Database'!T274/'Exp with units conversion'!$H274)*'Exp with units conversion'!$G274,'Exp Database'!T274*'Exp with units conversion'!$G274))</f>
        <v>0</v>
      </c>
      <c r="V274" s="288">
        <f>IF(OR('Exp Database'!U274=Lists!$G$2,'Exp Database'!U274=Lists!$G$3,'Exp Database'!U274=0),0,IF($F274=Lists!$G$2,('Exp Database'!U274/'Exp with units conversion'!$H274)*'Exp with units conversion'!$G274,'Exp Database'!U274*'Exp with units conversion'!$G274))</f>
        <v>0</v>
      </c>
      <c r="W274" s="288">
        <f>IF(OR('Exp Database'!V274=Lists!$G$2,'Exp Database'!V274=Lists!$G$3,'Exp Database'!V274=0),0,IF($F274=Lists!$G$2,('Exp Database'!V274/'Exp with units conversion'!$H274)*'Exp with units conversion'!$G274,'Exp Database'!V274*'Exp with units conversion'!$G274))</f>
        <v>0</v>
      </c>
      <c r="X274" s="288">
        <f>IF(OR('Exp Database'!W274=Lists!$G$2,'Exp Database'!W274=Lists!$G$3,'Exp Database'!W274=0),0,IF($F274=Lists!$G$2,('Exp Database'!W274/'Exp with units conversion'!$H274)*'Exp with units conversion'!$G274,'Exp Database'!W274*'Exp with units conversion'!$G274))</f>
        <v>0</v>
      </c>
      <c r="Y274" s="288">
        <f>IF(OR('Exp Database'!X274=Lists!$G$2,'Exp Database'!X274=Lists!$G$3,'Exp Database'!X274=0),0,IF($F274=Lists!$G$2,('Exp Database'!X274/'Exp with units conversion'!$H274)*'Exp with units conversion'!$G274,'Exp Database'!X274*'Exp with units conversion'!$G274))</f>
        <v>0</v>
      </c>
      <c r="Z274" s="288">
        <f>IF(OR('Exp Database'!Y274=Lists!$G$2,'Exp Database'!Y274=Lists!$G$3,'Exp Database'!Y274=0),0,IF($F274=Lists!$G$2,('Exp Database'!Y274/'Exp with units conversion'!$H274)*'Exp with units conversion'!$G274,'Exp Database'!Y274*'Exp with units conversion'!$G274))</f>
        <v>0</v>
      </c>
      <c r="AA274" s="288">
        <f>IF(OR('Exp Database'!Z274=Lists!$G$2,'Exp Database'!Z274=Lists!$G$3,'Exp Database'!Z274=0),0,IF($F274=Lists!$G$2,('Exp Database'!Z274/'Exp with units conversion'!$H274)*'Exp with units conversion'!$G274,'Exp Database'!Z274*'Exp with units conversion'!$G274))</f>
        <v>0</v>
      </c>
      <c r="AB274" s="288">
        <f>IF(OR('Exp Database'!AA274=Lists!$G$2,'Exp Database'!AA274=Lists!$G$3,'Exp Database'!AA274=0),0,IF($F274=Lists!$G$2,('Exp Database'!AA274/'Exp with units conversion'!$H274)*'Exp with units conversion'!$G274,'Exp Database'!AA274*'Exp with units conversion'!$G274))</f>
        <v>0</v>
      </c>
      <c r="AC274" s="288">
        <f>IF(OR('Exp Database'!AB274=Lists!$G$2,'Exp Database'!AB274=Lists!$G$3,'Exp Database'!AB274=0),0,IF($F274=Lists!$G$2,('Exp Database'!AB274/'Exp with units conversion'!$H274)*'Exp with units conversion'!$G274,'Exp Database'!AB274*'Exp with units conversion'!$G274))</f>
        <v>0</v>
      </c>
      <c r="AD274" s="288">
        <f>IF(OR('Exp Database'!AC274=Lists!$G$2,'Exp Database'!AC274=Lists!$G$3,'Exp Database'!AC274=0),0,IF($F274=Lists!$G$2,('Exp Database'!AC274/'Exp with units conversion'!$H274)*'Exp with units conversion'!$G274,'Exp Database'!AC274*'Exp with units conversion'!$G274))</f>
        <v>0</v>
      </c>
      <c r="AE274" s="288">
        <f>IF(OR('Exp Database'!AD274=Lists!$G$2,'Exp Database'!AD274=Lists!$G$3,'Exp Database'!AD274=0),0,IF($F274=Lists!$G$2,('Exp Database'!AD274/'Exp with units conversion'!$H274)*'Exp with units conversion'!$G274,'Exp Database'!AD274*'Exp with units conversion'!$G274))</f>
        <v>0</v>
      </c>
      <c r="AG274">
        <f t="shared" si="21"/>
        <v>1</v>
      </c>
      <c r="AH274" s="288">
        <f t="shared" si="22"/>
        <v>1</v>
      </c>
      <c r="AI274" s="288">
        <f t="shared" si="23"/>
        <v>1</v>
      </c>
      <c r="AJ274" s="288">
        <f t="shared" si="24"/>
        <v>1</v>
      </c>
    </row>
    <row r="275" spans="2:36" ht="30.75" thickBot="1">
      <c r="B275" t="str">
        <f t="shared" si="20"/>
        <v>Georgia2014</v>
      </c>
      <c r="C275" s="229" t="str">
        <f>'Exp Database'!C275</f>
        <v>Georgia</v>
      </c>
      <c r="D275" s="229">
        <f>'Exp Database'!D275</f>
        <v>2014</v>
      </c>
      <c r="E275" s="229">
        <f>'Exp Database'!E275</f>
        <v>0</v>
      </c>
      <c r="F275" s="229">
        <f>'Exp Database'!F275</f>
        <v>0</v>
      </c>
      <c r="G275" s="229">
        <f>IF('Exp Database'!G275="Units ( x 1)",1,IF('Exp Database'!G275="Thousands (x 1,000)",1000,IF('Exp Database'!G275="Millions (x 1,000,000)",1000000,)))</f>
        <v>0</v>
      </c>
      <c r="H275" s="230">
        <f>IF('Exp Database'!H275&gt;0,'Exp Database'!H275,'Exp Database'!J275)</f>
        <v>0</v>
      </c>
      <c r="I275" s="230">
        <f>'Exp Database'!H275</f>
        <v>0</v>
      </c>
      <c r="J275" s="229">
        <f>'Exp Database'!I275</f>
        <v>0</v>
      </c>
      <c r="K275" s="230">
        <f>'Exp Database'!J275</f>
        <v>0</v>
      </c>
      <c r="L275" s="302" t="str">
        <f>'Exp Database'!K275</f>
        <v xml:space="preserve"> Not disaggregated by type of cost</v>
      </c>
      <c r="M275" s="288" t="str">
        <f>'Exp Database'!L275</f>
        <v>1.3.3</v>
      </c>
      <c r="N275" s="288">
        <f>IF(OR('Exp Database'!M275=Lists!$G$2,'Exp Database'!M275=Lists!$G$3,'Exp Database'!M275=0),0,IF($F275=Lists!$G$2,('Exp Database'!M275/'Exp with units conversion'!$H275)*'Exp with units conversion'!$G275,'Exp Database'!M275*'Exp with units conversion'!$G275))</f>
        <v>0</v>
      </c>
      <c r="O275" s="288">
        <f>IF(OR('Exp Database'!N275=Lists!$G$2,'Exp Database'!N275=Lists!$G$3,'Exp Database'!N275=0),0,IF($F275=Lists!$G$2,('Exp Database'!N275/'Exp with units conversion'!$H275)*'Exp with units conversion'!$G275,'Exp Database'!N275*'Exp with units conversion'!$G275))</f>
        <v>0</v>
      </c>
      <c r="P275" s="288">
        <f>IF(OR('Exp Database'!O275=Lists!$G$2,'Exp Database'!O275=Lists!$G$3,'Exp Database'!O275=0),0,IF($F275=Lists!$G$2,('Exp Database'!O275/'Exp with units conversion'!$H275)*'Exp with units conversion'!$G275,'Exp Database'!O275*'Exp with units conversion'!$G275))</f>
        <v>0</v>
      </c>
      <c r="Q275" s="288">
        <f>IF(OR('Exp Database'!P275=Lists!$G$2,'Exp Database'!P275=Lists!$G$3,'Exp Database'!P275=0),0,IF($F275=Lists!$G$2,('Exp Database'!P275/'Exp with units conversion'!$H275)*'Exp with units conversion'!$G275,'Exp Database'!P275*'Exp with units conversion'!$G275))</f>
        <v>0</v>
      </c>
      <c r="R275" s="288">
        <f>IF(OR('Exp Database'!Q275=Lists!$G$2,'Exp Database'!Q275=Lists!$G$3,'Exp Database'!Q275=0),0,IF($F275=Lists!$G$2,('Exp Database'!Q275/'Exp with units conversion'!$H275)*'Exp with units conversion'!$G275,'Exp Database'!Q275*'Exp with units conversion'!$G275))</f>
        <v>0</v>
      </c>
      <c r="S275" s="288">
        <f>IF(OR('Exp Database'!R275=Lists!$G$2,'Exp Database'!R275=Lists!$G$3,'Exp Database'!R275=0),0,IF($F275=Lists!$G$2,('Exp Database'!R275/'Exp with units conversion'!$H275)*'Exp with units conversion'!$G275,'Exp Database'!R275*'Exp with units conversion'!$G275))</f>
        <v>0</v>
      </c>
      <c r="T275" s="288">
        <f>IF(OR('Exp Database'!S275=Lists!$G$2,'Exp Database'!S275=Lists!$G$3,'Exp Database'!S275=0),0,IF($F275=Lists!$G$2,('Exp Database'!S275/'Exp with units conversion'!$H275)*'Exp with units conversion'!$G275,'Exp Database'!S275*'Exp with units conversion'!$G275))</f>
        <v>0</v>
      </c>
      <c r="U275" s="288">
        <f>IF(OR('Exp Database'!T275=Lists!$G$2,'Exp Database'!T275=Lists!$G$3,'Exp Database'!T275=0),0,IF($F275=Lists!$G$2,('Exp Database'!T275/'Exp with units conversion'!$H275)*'Exp with units conversion'!$G275,'Exp Database'!T275*'Exp with units conversion'!$G275))</f>
        <v>0</v>
      </c>
      <c r="V275" s="288">
        <f>IF(OR('Exp Database'!U275=Lists!$G$2,'Exp Database'!U275=Lists!$G$3,'Exp Database'!U275=0),0,IF($F275=Lists!$G$2,('Exp Database'!U275/'Exp with units conversion'!$H275)*'Exp with units conversion'!$G275,'Exp Database'!U275*'Exp with units conversion'!$G275))</f>
        <v>0</v>
      </c>
      <c r="W275" s="288">
        <f>IF(OR('Exp Database'!V275=Lists!$G$2,'Exp Database'!V275=Lists!$G$3,'Exp Database'!V275=0),0,IF($F275=Lists!$G$2,('Exp Database'!V275/'Exp with units conversion'!$H275)*'Exp with units conversion'!$G275,'Exp Database'!V275*'Exp with units conversion'!$G275))</f>
        <v>0</v>
      </c>
      <c r="X275" s="288">
        <f>IF(OR('Exp Database'!W275=Lists!$G$2,'Exp Database'!W275=Lists!$G$3,'Exp Database'!W275=0),0,IF($F275=Lists!$G$2,('Exp Database'!W275/'Exp with units conversion'!$H275)*'Exp with units conversion'!$G275,'Exp Database'!W275*'Exp with units conversion'!$G275))</f>
        <v>0</v>
      </c>
      <c r="Y275" s="288">
        <f>IF(OR('Exp Database'!X275=Lists!$G$2,'Exp Database'!X275=Lists!$G$3,'Exp Database'!X275=0),0,IF($F275=Lists!$G$2,('Exp Database'!X275/'Exp with units conversion'!$H275)*'Exp with units conversion'!$G275,'Exp Database'!X275*'Exp with units conversion'!$G275))</f>
        <v>0</v>
      </c>
      <c r="Z275" s="288">
        <f>IF(OR('Exp Database'!Y275=Lists!$G$2,'Exp Database'!Y275=Lists!$G$3,'Exp Database'!Y275=0),0,IF($F275=Lists!$G$2,('Exp Database'!Y275/'Exp with units conversion'!$H275)*'Exp with units conversion'!$G275,'Exp Database'!Y275*'Exp with units conversion'!$G275))</f>
        <v>0</v>
      </c>
      <c r="AA275" s="288">
        <f>IF(OR('Exp Database'!Z275=Lists!$G$2,'Exp Database'!Z275=Lists!$G$3,'Exp Database'!Z275=0),0,IF($F275=Lists!$G$2,('Exp Database'!Z275/'Exp with units conversion'!$H275)*'Exp with units conversion'!$G275,'Exp Database'!Z275*'Exp with units conversion'!$G275))</f>
        <v>0</v>
      </c>
      <c r="AB275" s="288">
        <f>IF(OR('Exp Database'!AA275=Lists!$G$2,'Exp Database'!AA275=Lists!$G$3,'Exp Database'!AA275=0),0,IF($F275=Lists!$G$2,('Exp Database'!AA275/'Exp with units conversion'!$H275)*'Exp with units conversion'!$G275,'Exp Database'!AA275*'Exp with units conversion'!$G275))</f>
        <v>0</v>
      </c>
      <c r="AC275" s="288">
        <f>IF(OR('Exp Database'!AB275=Lists!$G$2,'Exp Database'!AB275=Lists!$G$3,'Exp Database'!AB275=0),0,IF($F275=Lists!$G$2,('Exp Database'!AB275/'Exp with units conversion'!$H275)*'Exp with units conversion'!$G275,'Exp Database'!AB275*'Exp with units conversion'!$G275))</f>
        <v>0</v>
      </c>
      <c r="AD275" s="288">
        <f>IF(OR('Exp Database'!AC275=Lists!$G$2,'Exp Database'!AC275=Lists!$G$3,'Exp Database'!AC275=0),0,IF($F275=Lists!$G$2,('Exp Database'!AC275/'Exp with units conversion'!$H275)*'Exp with units conversion'!$G275,'Exp Database'!AC275*'Exp with units conversion'!$G275))</f>
        <v>0</v>
      </c>
      <c r="AE275" s="288">
        <f>IF(OR('Exp Database'!AD275=Lists!$G$2,'Exp Database'!AD275=Lists!$G$3,'Exp Database'!AD275=0),0,IF($F275=Lists!$G$2,('Exp Database'!AD275/'Exp with units conversion'!$H275)*'Exp with units conversion'!$G275,'Exp Database'!AD275*'Exp with units conversion'!$G275))</f>
        <v>0</v>
      </c>
      <c r="AG275">
        <f t="shared" si="21"/>
        <v>1</v>
      </c>
      <c r="AH275" s="288">
        <f t="shared" si="22"/>
        <v>1</v>
      </c>
      <c r="AI275" s="288">
        <f t="shared" si="23"/>
        <v>1</v>
      </c>
      <c r="AJ275" s="288">
        <f t="shared" si="24"/>
        <v>1</v>
      </c>
    </row>
    <row r="276" spans="2:36" ht="150.75" thickBot="1">
      <c r="B276" s="288" t="str">
        <f t="shared" si="20"/>
        <v>Georgia2014</v>
      </c>
      <c r="C276" s="229" t="str">
        <f>'Exp Database'!C276</f>
        <v>Georgia</v>
      </c>
      <c r="D276" s="229">
        <f>'Exp Database'!D276</f>
        <v>2014</v>
      </c>
      <c r="E276" s="229">
        <f>'Exp Database'!E276</f>
        <v>0</v>
      </c>
      <c r="F276" s="229">
        <f>'Exp Database'!F276</f>
        <v>0</v>
      </c>
      <c r="G276" s="229">
        <f>IF('Exp Database'!G276="Units ( x 1)",1,IF('Exp Database'!G276="Thousands (x 1,000)",1000,IF('Exp Database'!G276="Millions (x 1,000,000)",1000000,)))</f>
        <v>0</v>
      </c>
      <c r="H276" s="230">
        <f>IF('Exp Database'!H276&gt;0,'Exp Database'!H276,'Exp Database'!J276)</f>
        <v>0</v>
      </c>
      <c r="I276" s="230">
        <f>'Exp Database'!H276</f>
        <v>0</v>
      </c>
      <c r="J276" s="229">
        <f>'Exp Database'!I276</f>
        <v>0</v>
      </c>
      <c r="K276" s="230">
        <f>'Exp Database'!J276</f>
        <v>0</v>
      </c>
      <c r="L276" s="302" t="str">
        <f>'Exp Database'!K276</f>
        <v xml:space="preserve">Opportunistic infections (OI) prophylaxis and treatment, excluding Treatment and prevention of tuberculosis for people living with HIV </v>
      </c>
      <c r="M276" s="288">
        <f>'Exp Database'!L276</f>
        <v>1.4</v>
      </c>
      <c r="N276" s="288">
        <f>IF(OR('Exp Database'!M276=Lists!$G$2,'Exp Database'!M276=Lists!$G$3,'Exp Database'!M276=0),0,IF($F276=Lists!$G$2,('Exp Database'!M276/'Exp with units conversion'!$H276)*'Exp with units conversion'!$G276,'Exp Database'!M276*'Exp with units conversion'!$G276))</f>
        <v>0</v>
      </c>
      <c r="O276" s="288">
        <f>IF(OR('Exp Database'!N276=Lists!$G$2,'Exp Database'!N276=Lists!$G$3,'Exp Database'!N276=0),0,IF($F276=Lists!$G$2,('Exp Database'!N276/'Exp with units conversion'!$H276)*'Exp with units conversion'!$G276,'Exp Database'!N276*'Exp with units conversion'!$G276))</f>
        <v>0</v>
      </c>
      <c r="P276" s="288">
        <f>IF(OR('Exp Database'!O276=Lists!$G$2,'Exp Database'!O276=Lists!$G$3,'Exp Database'!O276=0),0,IF($F276=Lists!$G$2,('Exp Database'!O276/'Exp with units conversion'!$H276)*'Exp with units conversion'!$G276,'Exp Database'!O276*'Exp with units conversion'!$G276))</f>
        <v>0</v>
      </c>
      <c r="Q276" s="288">
        <f>IF(OR('Exp Database'!P276=Lists!$G$2,'Exp Database'!P276=Lists!$G$3,'Exp Database'!P276=0),0,IF($F276=Lists!$G$2,('Exp Database'!P276/'Exp with units conversion'!$H276)*'Exp with units conversion'!$G276,'Exp Database'!P276*'Exp with units conversion'!$G276))</f>
        <v>0</v>
      </c>
      <c r="R276" s="288">
        <f>IF(OR('Exp Database'!Q276=Lists!$G$2,'Exp Database'!Q276=Lists!$G$3,'Exp Database'!Q276=0),0,IF($F276=Lists!$G$2,('Exp Database'!Q276/'Exp with units conversion'!$H276)*'Exp with units conversion'!$G276,'Exp Database'!Q276*'Exp with units conversion'!$G276))</f>
        <v>0</v>
      </c>
      <c r="S276" s="288">
        <f>IF(OR('Exp Database'!R276=Lists!$G$2,'Exp Database'!R276=Lists!$G$3,'Exp Database'!R276=0),0,IF($F276=Lists!$G$2,('Exp Database'!R276/'Exp with units conversion'!$H276)*'Exp with units conversion'!$G276,'Exp Database'!R276*'Exp with units conversion'!$G276))</f>
        <v>0</v>
      </c>
      <c r="T276" s="288">
        <f>IF(OR('Exp Database'!S276=Lists!$G$2,'Exp Database'!S276=Lists!$G$3,'Exp Database'!S276=0),0,IF($F276=Lists!$G$2,('Exp Database'!S276/'Exp with units conversion'!$H276)*'Exp with units conversion'!$G276,'Exp Database'!S276*'Exp with units conversion'!$G276))</f>
        <v>0</v>
      </c>
      <c r="U276" s="288">
        <f>IF(OR('Exp Database'!T276=Lists!$G$2,'Exp Database'!T276=Lists!$G$3,'Exp Database'!T276=0),0,IF($F276=Lists!$G$2,('Exp Database'!T276/'Exp with units conversion'!$H276)*'Exp with units conversion'!$G276,'Exp Database'!T276*'Exp with units conversion'!$G276))</f>
        <v>0</v>
      </c>
      <c r="V276" s="288">
        <f>IF(OR('Exp Database'!U276=Lists!$G$2,'Exp Database'!U276=Lists!$G$3,'Exp Database'!U276=0),0,IF($F276=Lists!$G$2,('Exp Database'!U276/'Exp with units conversion'!$H276)*'Exp with units conversion'!$G276,'Exp Database'!U276*'Exp with units conversion'!$G276))</f>
        <v>0</v>
      </c>
      <c r="W276" s="288">
        <f>IF(OR('Exp Database'!V276=Lists!$G$2,'Exp Database'!V276=Lists!$G$3,'Exp Database'!V276=0),0,IF($F276=Lists!$G$2,('Exp Database'!V276/'Exp with units conversion'!$H276)*'Exp with units conversion'!$G276,'Exp Database'!V276*'Exp with units conversion'!$G276))</f>
        <v>0</v>
      </c>
      <c r="X276" s="288">
        <f>IF(OR('Exp Database'!W276=Lists!$G$2,'Exp Database'!W276=Lists!$G$3,'Exp Database'!W276=0),0,IF($F276=Lists!$G$2,('Exp Database'!W276/'Exp with units conversion'!$H276)*'Exp with units conversion'!$G276,'Exp Database'!W276*'Exp with units conversion'!$G276))</f>
        <v>0</v>
      </c>
      <c r="Y276" s="288">
        <f>IF(OR('Exp Database'!X276=Lists!$G$2,'Exp Database'!X276=Lists!$G$3,'Exp Database'!X276=0),0,IF($F276=Lists!$G$2,('Exp Database'!X276/'Exp with units conversion'!$H276)*'Exp with units conversion'!$G276,'Exp Database'!X276*'Exp with units conversion'!$G276))</f>
        <v>0</v>
      </c>
      <c r="Z276" s="288">
        <f>IF(OR('Exp Database'!Y276=Lists!$G$2,'Exp Database'!Y276=Lists!$G$3,'Exp Database'!Y276=0),0,IF($F276=Lists!$G$2,('Exp Database'!Y276/'Exp with units conversion'!$H276)*'Exp with units conversion'!$G276,'Exp Database'!Y276*'Exp with units conversion'!$G276))</f>
        <v>0</v>
      </c>
      <c r="AA276" s="288">
        <f>IF(OR('Exp Database'!Z276=Lists!$G$2,'Exp Database'!Z276=Lists!$G$3,'Exp Database'!Z276=0),0,IF($F276=Lists!$G$2,('Exp Database'!Z276/'Exp with units conversion'!$H276)*'Exp with units conversion'!$G276,'Exp Database'!Z276*'Exp with units conversion'!$G276))</f>
        <v>0</v>
      </c>
      <c r="AB276" s="288">
        <f>IF(OR('Exp Database'!AA276=Lists!$G$2,'Exp Database'!AA276=Lists!$G$3,'Exp Database'!AA276=0),0,IF($F276=Lists!$G$2,('Exp Database'!AA276/'Exp with units conversion'!$H276)*'Exp with units conversion'!$G276,'Exp Database'!AA276*'Exp with units conversion'!$G276))</f>
        <v>0</v>
      </c>
      <c r="AC276" s="288">
        <f>IF(OR('Exp Database'!AB276=Lists!$G$2,'Exp Database'!AB276=Lists!$G$3,'Exp Database'!AB276=0),0,IF($F276=Lists!$G$2,('Exp Database'!AB276/'Exp with units conversion'!$H276)*'Exp with units conversion'!$G276,'Exp Database'!AB276*'Exp with units conversion'!$G276))</f>
        <v>0</v>
      </c>
      <c r="AD276" s="288">
        <f>IF(OR('Exp Database'!AC276=Lists!$G$2,'Exp Database'!AC276=Lists!$G$3,'Exp Database'!AC276=0),0,IF($F276=Lists!$G$2,('Exp Database'!AC276/'Exp with units conversion'!$H276)*'Exp with units conversion'!$G276,'Exp Database'!AC276*'Exp with units conversion'!$G276))</f>
        <v>0</v>
      </c>
      <c r="AE276" s="288">
        <f>IF(OR('Exp Database'!AD276=Lists!$G$2,'Exp Database'!AD276=Lists!$G$3,'Exp Database'!AD276=0),0,IF($F276=Lists!$G$2,('Exp Database'!AD276/'Exp with units conversion'!$H276)*'Exp with units conversion'!$G276,'Exp Database'!AD276*'Exp with units conversion'!$G276))</f>
        <v>0</v>
      </c>
      <c r="AG276" s="288">
        <f t="shared" ref="AG276:AG339" si="25">IF((R276+W276+AD276)=AE276,1,0)</f>
        <v>1</v>
      </c>
      <c r="AH276" s="288">
        <f t="shared" ref="AH276:AH339" si="26">IF(R276=SUM(N276:Q276),1,0)</f>
        <v>1</v>
      </c>
      <c r="AI276" s="288">
        <f t="shared" ref="AI276:AI339" si="27">IF(W276=SUM(S276:V276),1,0)</f>
        <v>1</v>
      </c>
      <c r="AJ276" s="288">
        <f t="shared" ref="AJ276:AJ339" si="28">IF(AD276=SUM(X276:AC276),1,0)</f>
        <v>1</v>
      </c>
    </row>
    <row r="277" spans="2:36" ht="15.75" thickBot="1">
      <c r="B277" s="288" t="str">
        <f t="shared" si="20"/>
        <v>Georgia2014</v>
      </c>
      <c r="C277" s="229" t="str">
        <f>'Exp Database'!C277</f>
        <v>Georgia</v>
      </c>
      <c r="D277" s="229">
        <f>'Exp Database'!D277</f>
        <v>2014</v>
      </c>
      <c r="E277" s="229">
        <f>'Exp Database'!E277</f>
        <v>0</v>
      </c>
      <c r="F277" s="229">
        <f>'Exp Database'!F277</f>
        <v>0</v>
      </c>
      <c r="G277" s="229">
        <f>IF('Exp Database'!G277="Units ( x 1)",1,IF('Exp Database'!G277="Thousands (x 1,000)",1000,IF('Exp Database'!G277="Millions (x 1,000,000)",1000000,)))</f>
        <v>0</v>
      </c>
      <c r="H277" s="230">
        <f>IF('Exp Database'!H277&gt;0,'Exp Database'!H277,'Exp Database'!J277)</f>
        <v>0</v>
      </c>
      <c r="I277" s="230">
        <f>'Exp Database'!H277</f>
        <v>0</v>
      </c>
      <c r="J277" s="229">
        <f>'Exp Database'!I277</f>
        <v>0</v>
      </c>
      <c r="K277" s="230">
        <f>'Exp Database'!J277</f>
        <v>0</v>
      </c>
      <c r="L277" s="302" t="str">
        <f>'Exp Database'!K277</f>
        <v>Palliative care</v>
      </c>
      <c r="M277" s="288">
        <f>'Exp Database'!L277</f>
        <v>1.5</v>
      </c>
      <c r="N277" s="288">
        <f>IF(OR('Exp Database'!M277=Lists!$G$2,'Exp Database'!M277=Lists!$G$3,'Exp Database'!M277=0),0,IF($F277=Lists!$G$2,('Exp Database'!M277/'Exp with units conversion'!$H277)*'Exp with units conversion'!$G277,'Exp Database'!M277*'Exp with units conversion'!$G277))</f>
        <v>0</v>
      </c>
      <c r="O277" s="288">
        <f>IF(OR('Exp Database'!N277=Lists!$G$2,'Exp Database'!N277=Lists!$G$3,'Exp Database'!N277=0),0,IF($F277=Lists!$G$2,('Exp Database'!N277/'Exp with units conversion'!$H277)*'Exp with units conversion'!$G277,'Exp Database'!N277*'Exp with units conversion'!$G277))</f>
        <v>0</v>
      </c>
      <c r="P277" s="288">
        <f>IF(OR('Exp Database'!O277=Lists!$G$2,'Exp Database'!O277=Lists!$G$3,'Exp Database'!O277=0),0,IF($F277=Lists!$G$2,('Exp Database'!O277/'Exp with units conversion'!$H277)*'Exp with units conversion'!$G277,'Exp Database'!O277*'Exp with units conversion'!$G277))</f>
        <v>0</v>
      </c>
      <c r="Q277" s="288">
        <f>IF(OR('Exp Database'!P277=Lists!$G$2,'Exp Database'!P277=Lists!$G$3,'Exp Database'!P277=0),0,IF($F277=Lists!$G$2,('Exp Database'!P277/'Exp with units conversion'!$H277)*'Exp with units conversion'!$G277,'Exp Database'!P277*'Exp with units conversion'!$G277))</f>
        <v>0</v>
      </c>
      <c r="R277" s="288">
        <f>IF(OR('Exp Database'!Q277=Lists!$G$2,'Exp Database'!Q277=Lists!$G$3,'Exp Database'!Q277=0),0,IF($F277=Lists!$G$2,('Exp Database'!Q277/'Exp with units conversion'!$H277)*'Exp with units conversion'!$G277,'Exp Database'!Q277*'Exp with units conversion'!$G277))</f>
        <v>0</v>
      </c>
      <c r="S277" s="288">
        <f>IF(OR('Exp Database'!R277=Lists!$G$2,'Exp Database'!R277=Lists!$G$3,'Exp Database'!R277=0),0,IF($F277=Lists!$G$2,('Exp Database'!R277/'Exp with units conversion'!$H277)*'Exp with units conversion'!$G277,'Exp Database'!R277*'Exp with units conversion'!$G277))</f>
        <v>0</v>
      </c>
      <c r="T277" s="288">
        <f>IF(OR('Exp Database'!S277=Lists!$G$2,'Exp Database'!S277=Lists!$G$3,'Exp Database'!S277=0),0,IF($F277=Lists!$G$2,('Exp Database'!S277/'Exp with units conversion'!$H277)*'Exp with units conversion'!$G277,'Exp Database'!S277*'Exp with units conversion'!$G277))</f>
        <v>0</v>
      </c>
      <c r="U277" s="288">
        <f>IF(OR('Exp Database'!T277=Lists!$G$2,'Exp Database'!T277=Lists!$G$3,'Exp Database'!T277=0),0,IF($F277=Lists!$G$2,('Exp Database'!T277/'Exp with units conversion'!$H277)*'Exp with units conversion'!$G277,'Exp Database'!T277*'Exp with units conversion'!$G277))</f>
        <v>0</v>
      </c>
      <c r="V277" s="288">
        <f>IF(OR('Exp Database'!U277=Lists!$G$2,'Exp Database'!U277=Lists!$G$3,'Exp Database'!U277=0),0,IF($F277=Lists!$G$2,('Exp Database'!U277/'Exp with units conversion'!$H277)*'Exp with units conversion'!$G277,'Exp Database'!U277*'Exp with units conversion'!$G277))</f>
        <v>0</v>
      </c>
      <c r="W277" s="288">
        <f>IF(OR('Exp Database'!V277=Lists!$G$2,'Exp Database'!V277=Lists!$G$3,'Exp Database'!V277=0),0,IF($F277=Lists!$G$2,('Exp Database'!V277/'Exp with units conversion'!$H277)*'Exp with units conversion'!$G277,'Exp Database'!V277*'Exp with units conversion'!$G277))</f>
        <v>0</v>
      </c>
      <c r="X277" s="288">
        <f>IF(OR('Exp Database'!W277=Lists!$G$2,'Exp Database'!W277=Lists!$G$3,'Exp Database'!W277=0),0,IF($F277=Lists!$G$2,('Exp Database'!W277/'Exp with units conversion'!$H277)*'Exp with units conversion'!$G277,'Exp Database'!W277*'Exp with units conversion'!$G277))</f>
        <v>0</v>
      </c>
      <c r="Y277" s="288">
        <f>IF(OR('Exp Database'!X277=Lists!$G$2,'Exp Database'!X277=Lists!$G$3,'Exp Database'!X277=0),0,IF($F277=Lists!$G$2,('Exp Database'!X277/'Exp with units conversion'!$H277)*'Exp with units conversion'!$G277,'Exp Database'!X277*'Exp with units conversion'!$G277))</f>
        <v>0</v>
      </c>
      <c r="Z277" s="288">
        <f>IF(OR('Exp Database'!Y277=Lists!$G$2,'Exp Database'!Y277=Lists!$G$3,'Exp Database'!Y277=0),0,IF($F277=Lists!$G$2,('Exp Database'!Y277/'Exp with units conversion'!$H277)*'Exp with units conversion'!$G277,'Exp Database'!Y277*'Exp with units conversion'!$G277))</f>
        <v>0</v>
      </c>
      <c r="AA277" s="288">
        <f>IF(OR('Exp Database'!Z277=Lists!$G$2,'Exp Database'!Z277=Lists!$G$3,'Exp Database'!Z277=0),0,IF($F277=Lists!$G$2,('Exp Database'!Z277/'Exp with units conversion'!$H277)*'Exp with units conversion'!$G277,'Exp Database'!Z277*'Exp with units conversion'!$G277))</f>
        <v>0</v>
      </c>
      <c r="AB277" s="288">
        <f>IF(OR('Exp Database'!AA277=Lists!$G$2,'Exp Database'!AA277=Lists!$G$3,'Exp Database'!AA277=0),0,IF($F277=Lists!$G$2,('Exp Database'!AA277/'Exp with units conversion'!$H277)*'Exp with units conversion'!$G277,'Exp Database'!AA277*'Exp with units conversion'!$G277))</f>
        <v>0</v>
      </c>
      <c r="AC277" s="288">
        <f>IF(OR('Exp Database'!AB277=Lists!$G$2,'Exp Database'!AB277=Lists!$G$3,'Exp Database'!AB277=0),0,IF($F277=Lists!$G$2,('Exp Database'!AB277/'Exp with units conversion'!$H277)*'Exp with units conversion'!$G277,'Exp Database'!AB277*'Exp with units conversion'!$G277))</f>
        <v>0</v>
      </c>
      <c r="AD277" s="288">
        <f>IF(OR('Exp Database'!AC277=Lists!$G$2,'Exp Database'!AC277=Lists!$G$3,'Exp Database'!AC277=0),0,IF($F277=Lists!$G$2,('Exp Database'!AC277/'Exp with units conversion'!$H277)*'Exp with units conversion'!$G277,'Exp Database'!AC277*'Exp with units conversion'!$G277))</f>
        <v>0</v>
      </c>
      <c r="AE277" s="288">
        <f>IF(OR('Exp Database'!AD277=Lists!$G$2,'Exp Database'!AD277=Lists!$G$3,'Exp Database'!AD277=0),0,IF($F277=Lists!$G$2,('Exp Database'!AD277/'Exp with units conversion'!$H277)*'Exp with units conversion'!$G277,'Exp Database'!AD277*'Exp with units conversion'!$G277))</f>
        <v>0</v>
      </c>
      <c r="AG277" s="288">
        <f t="shared" si="25"/>
        <v>1</v>
      </c>
      <c r="AH277" s="288">
        <f t="shared" si="26"/>
        <v>1</v>
      </c>
      <c r="AI277" s="288">
        <f t="shared" si="27"/>
        <v>1</v>
      </c>
      <c r="AJ277" s="288">
        <f t="shared" si="28"/>
        <v>1</v>
      </c>
    </row>
    <row r="278" spans="2:36" ht="30.75" thickBot="1">
      <c r="B278" s="288" t="str">
        <f t="shared" si="20"/>
        <v>Georgia2014</v>
      </c>
      <c r="C278" s="229" t="str">
        <f>'Exp Database'!C278</f>
        <v>Georgia</v>
      </c>
      <c r="D278" s="229">
        <f>'Exp Database'!D278</f>
        <v>2014</v>
      </c>
      <c r="E278" s="229">
        <f>'Exp Database'!E278</f>
        <v>0</v>
      </c>
      <c r="F278" s="229">
        <f>'Exp Database'!F278</f>
        <v>0</v>
      </c>
      <c r="G278" s="229">
        <f>IF('Exp Database'!G278="Units ( x 1)",1,IF('Exp Database'!G278="Thousands (x 1,000)",1000,IF('Exp Database'!G278="Millions (x 1,000,000)",1000000,)))</f>
        <v>0</v>
      </c>
      <c r="H278" s="230">
        <f>IF('Exp Database'!H278&gt;0,'Exp Database'!H278,'Exp Database'!J278)</f>
        <v>0</v>
      </c>
      <c r="I278" s="230">
        <f>'Exp Database'!H278</f>
        <v>0</v>
      </c>
      <c r="J278" s="229">
        <f>'Exp Database'!I278</f>
        <v>0</v>
      </c>
      <c r="K278" s="230">
        <f>'Exp Database'!J278</f>
        <v>0</v>
      </c>
      <c r="L278" s="302" t="str">
        <f>'Exp Database'!K278</f>
        <v>Support and retention</v>
      </c>
      <c r="M278" s="288">
        <f>'Exp Database'!L278</f>
        <v>1.6</v>
      </c>
      <c r="N278" s="288">
        <f>IF(OR('Exp Database'!M278=Lists!$G$2,'Exp Database'!M278=Lists!$G$3,'Exp Database'!M278=0),0,IF($F278=Lists!$G$2,('Exp Database'!M278/'Exp with units conversion'!$H278)*'Exp with units conversion'!$G278,'Exp Database'!M278*'Exp with units conversion'!$G278))</f>
        <v>0</v>
      </c>
      <c r="O278" s="288">
        <f>IF(OR('Exp Database'!N278=Lists!$G$2,'Exp Database'!N278=Lists!$G$3,'Exp Database'!N278=0),0,IF($F278=Lists!$G$2,('Exp Database'!N278/'Exp with units conversion'!$H278)*'Exp with units conversion'!$G278,'Exp Database'!N278*'Exp with units conversion'!$G278))</f>
        <v>0</v>
      </c>
      <c r="P278" s="288">
        <f>IF(OR('Exp Database'!O278=Lists!$G$2,'Exp Database'!O278=Lists!$G$3,'Exp Database'!O278=0),0,IF($F278=Lists!$G$2,('Exp Database'!O278/'Exp with units conversion'!$H278)*'Exp with units conversion'!$G278,'Exp Database'!O278*'Exp with units conversion'!$G278))</f>
        <v>0</v>
      </c>
      <c r="Q278" s="288">
        <f>IF(OR('Exp Database'!P278=Lists!$G$2,'Exp Database'!P278=Lists!$G$3,'Exp Database'!P278=0),0,IF($F278=Lists!$G$2,('Exp Database'!P278/'Exp with units conversion'!$H278)*'Exp with units conversion'!$G278,'Exp Database'!P278*'Exp with units conversion'!$G278))</f>
        <v>0</v>
      </c>
      <c r="R278" s="288">
        <f>IF(OR('Exp Database'!Q278=Lists!$G$2,'Exp Database'!Q278=Lists!$G$3,'Exp Database'!Q278=0),0,IF($F278=Lists!$G$2,('Exp Database'!Q278/'Exp with units conversion'!$H278)*'Exp with units conversion'!$G278,'Exp Database'!Q278*'Exp with units conversion'!$G278))</f>
        <v>0</v>
      </c>
      <c r="S278" s="288">
        <f>IF(OR('Exp Database'!R278=Lists!$G$2,'Exp Database'!R278=Lists!$G$3,'Exp Database'!R278=0),0,IF($F278=Lists!$G$2,('Exp Database'!R278/'Exp with units conversion'!$H278)*'Exp with units conversion'!$G278,'Exp Database'!R278*'Exp with units conversion'!$G278))</f>
        <v>0</v>
      </c>
      <c r="T278" s="288">
        <f>IF(OR('Exp Database'!S278=Lists!$G$2,'Exp Database'!S278=Lists!$G$3,'Exp Database'!S278=0),0,IF($F278=Lists!$G$2,('Exp Database'!S278/'Exp with units conversion'!$H278)*'Exp with units conversion'!$G278,'Exp Database'!S278*'Exp with units conversion'!$G278))</f>
        <v>0</v>
      </c>
      <c r="U278" s="288">
        <f>IF(OR('Exp Database'!T278=Lists!$G$2,'Exp Database'!T278=Lists!$G$3,'Exp Database'!T278=0),0,IF($F278=Lists!$G$2,('Exp Database'!T278/'Exp with units conversion'!$H278)*'Exp with units conversion'!$G278,'Exp Database'!T278*'Exp with units conversion'!$G278))</f>
        <v>0</v>
      </c>
      <c r="V278" s="288">
        <f>IF(OR('Exp Database'!U278=Lists!$G$2,'Exp Database'!U278=Lists!$G$3,'Exp Database'!U278=0),0,IF($F278=Lists!$G$2,('Exp Database'!U278/'Exp with units conversion'!$H278)*'Exp with units conversion'!$G278,'Exp Database'!U278*'Exp with units conversion'!$G278))</f>
        <v>0</v>
      </c>
      <c r="W278" s="288">
        <f>IF(OR('Exp Database'!V278=Lists!$G$2,'Exp Database'!V278=Lists!$G$3,'Exp Database'!V278=0),0,IF($F278=Lists!$G$2,('Exp Database'!V278/'Exp with units conversion'!$H278)*'Exp with units conversion'!$G278,'Exp Database'!V278*'Exp with units conversion'!$G278))</f>
        <v>0</v>
      </c>
      <c r="X278" s="288">
        <f>IF(OR('Exp Database'!W278=Lists!$G$2,'Exp Database'!W278=Lists!$G$3,'Exp Database'!W278=0),0,IF($F278=Lists!$G$2,('Exp Database'!W278/'Exp with units conversion'!$H278)*'Exp with units conversion'!$G278,'Exp Database'!W278*'Exp with units conversion'!$G278))</f>
        <v>0</v>
      </c>
      <c r="Y278" s="288">
        <f>IF(OR('Exp Database'!X278=Lists!$G$2,'Exp Database'!X278=Lists!$G$3,'Exp Database'!X278=0),0,IF($F278=Lists!$G$2,('Exp Database'!X278/'Exp with units conversion'!$H278)*'Exp with units conversion'!$G278,'Exp Database'!X278*'Exp with units conversion'!$G278))</f>
        <v>0</v>
      </c>
      <c r="Z278" s="288">
        <f>IF(OR('Exp Database'!Y278=Lists!$G$2,'Exp Database'!Y278=Lists!$G$3,'Exp Database'!Y278=0),0,IF($F278=Lists!$G$2,('Exp Database'!Y278/'Exp with units conversion'!$H278)*'Exp with units conversion'!$G278,'Exp Database'!Y278*'Exp with units conversion'!$G278))</f>
        <v>0</v>
      </c>
      <c r="AA278" s="288">
        <f>IF(OR('Exp Database'!Z278=Lists!$G$2,'Exp Database'!Z278=Lists!$G$3,'Exp Database'!Z278=0),0,IF($F278=Lists!$G$2,('Exp Database'!Z278/'Exp with units conversion'!$H278)*'Exp with units conversion'!$G278,'Exp Database'!Z278*'Exp with units conversion'!$G278))</f>
        <v>0</v>
      </c>
      <c r="AB278" s="288">
        <f>IF(OR('Exp Database'!AA278=Lists!$G$2,'Exp Database'!AA278=Lists!$G$3,'Exp Database'!AA278=0),0,IF($F278=Lists!$G$2,('Exp Database'!AA278/'Exp with units conversion'!$H278)*'Exp with units conversion'!$G278,'Exp Database'!AA278*'Exp with units conversion'!$G278))</f>
        <v>0</v>
      </c>
      <c r="AC278" s="288">
        <f>IF(OR('Exp Database'!AB278=Lists!$G$2,'Exp Database'!AB278=Lists!$G$3,'Exp Database'!AB278=0),0,IF($F278=Lists!$G$2,('Exp Database'!AB278/'Exp with units conversion'!$H278)*'Exp with units conversion'!$G278,'Exp Database'!AB278*'Exp with units conversion'!$G278))</f>
        <v>0</v>
      </c>
      <c r="AD278" s="288">
        <f>IF(OR('Exp Database'!AC278=Lists!$G$2,'Exp Database'!AC278=Lists!$G$3,'Exp Database'!AC278=0),0,IF($F278=Lists!$G$2,('Exp Database'!AC278/'Exp with units conversion'!$H278)*'Exp with units conversion'!$G278,'Exp Database'!AC278*'Exp with units conversion'!$G278))</f>
        <v>0</v>
      </c>
      <c r="AE278" s="288">
        <f>IF(OR('Exp Database'!AD278=Lists!$G$2,'Exp Database'!AD278=Lists!$G$3,'Exp Database'!AD278=0),0,IF($F278=Lists!$G$2,('Exp Database'!AD278/'Exp with units conversion'!$H278)*'Exp with units conversion'!$G278,'Exp Database'!AD278*'Exp with units conversion'!$G278))</f>
        <v>0</v>
      </c>
      <c r="AG278" s="288">
        <f t="shared" si="25"/>
        <v>1</v>
      </c>
      <c r="AH278" s="288">
        <f t="shared" si="26"/>
        <v>1</v>
      </c>
      <c r="AI278" s="288">
        <f t="shared" si="27"/>
        <v>1</v>
      </c>
      <c r="AJ278" s="288">
        <f t="shared" si="28"/>
        <v>1</v>
      </c>
    </row>
    <row r="279" spans="2:36" ht="15.75" thickBot="1">
      <c r="B279" s="288" t="str">
        <f t="shared" si="20"/>
        <v>Georgia2014</v>
      </c>
      <c r="C279" s="229" t="str">
        <f>'Exp Database'!C279</f>
        <v>Georgia</v>
      </c>
      <c r="D279" s="229">
        <f>'Exp Database'!D279</f>
        <v>2014</v>
      </c>
      <c r="E279" s="229">
        <f>'Exp Database'!E279</f>
        <v>0</v>
      </c>
      <c r="F279" s="229">
        <f>'Exp Database'!F279</f>
        <v>0</v>
      </c>
      <c r="G279" s="229">
        <f>IF('Exp Database'!G279="Units ( x 1)",1,IF('Exp Database'!G279="Thousands (x 1,000)",1000,IF('Exp Database'!G279="Millions (x 1,000,000)",1000000,)))</f>
        <v>0</v>
      </c>
      <c r="H279" s="230">
        <f>IF('Exp Database'!H279&gt;0,'Exp Database'!H279,'Exp Database'!J279)</f>
        <v>0</v>
      </c>
      <c r="I279" s="230">
        <f>'Exp Database'!H279</f>
        <v>0</v>
      </c>
      <c r="J279" s="229">
        <f>'Exp Database'!I279</f>
        <v>0</v>
      </c>
      <c r="K279" s="230">
        <f>'Exp Database'!J279</f>
        <v>0</v>
      </c>
      <c r="L279" s="302">
        <f>'Exp Database'!K279</f>
        <v>0</v>
      </c>
      <c r="M279" s="288">
        <f>'Exp Database'!L279</f>
        <v>0</v>
      </c>
      <c r="N279" s="288">
        <f>IF(OR('Exp Database'!M279=Lists!$G$2,'Exp Database'!M279=Lists!$G$3,'Exp Database'!M279=0),0,IF($F279=Lists!$G$2,('Exp Database'!M279/'Exp with units conversion'!$H279)*'Exp with units conversion'!$G279,'Exp Database'!M279*'Exp with units conversion'!$G279))</f>
        <v>0</v>
      </c>
      <c r="O279" s="288">
        <f>IF(OR('Exp Database'!N279=Lists!$G$2,'Exp Database'!N279=Lists!$G$3,'Exp Database'!N279=0),0,IF($F279=Lists!$G$2,('Exp Database'!N279/'Exp with units conversion'!$H279)*'Exp with units conversion'!$G279,'Exp Database'!N279*'Exp with units conversion'!$G279))</f>
        <v>0</v>
      </c>
      <c r="P279" s="288">
        <f>IF(OR('Exp Database'!O279=Lists!$G$2,'Exp Database'!O279=Lists!$G$3,'Exp Database'!O279=0),0,IF($F279=Lists!$G$2,('Exp Database'!O279/'Exp with units conversion'!$H279)*'Exp with units conversion'!$G279,'Exp Database'!O279*'Exp with units conversion'!$G279))</f>
        <v>0</v>
      </c>
      <c r="Q279" s="288">
        <f>IF(OR('Exp Database'!P279=Lists!$G$2,'Exp Database'!P279=Lists!$G$3,'Exp Database'!P279=0),0,IF($F279=Lists!$G$2,('Exp Database'!P279/'Exp with units conversion'!$H279)*'Exp with units conversion'!$G279,'Exp Database'!P279*'Exp with units conversion'!$G279))</f>
        <v>0</v>
      </c>
      <c r="R279" s="288">
        <f>IF(OR('Exp Database'!Q279=Lists!$G$2,'Exp Database'!Q279=Lists!$G$3,'Exp Database'!Q279=0),0,IF($F279=Lists!$G$2,('Exp Database'!Q279/'Exp with units conversion'!$H279)*'Exp with units conversion'!$G279,'Exp Database'!Q279*'Exp with units conversion'!$G279))</f>
        <v>0</v>
      </c>
      <c r="S279" s="288">
        <f>IF(OR('Exp Database'!R279=Lists!$G$2,'Exp Database'!R279=Lists!$G$3,'Exp Database'!R279=0),0,IF($F279=Lists!$G$2,('Exp Database'!R279/'Exp with units conversion'!$H279)*'Exp with units conversion'!$G279,'Exp Database'!R279*'Exp with units conversion'!$G279))</f>
        <v>0</v>
      </c>
      <c r="T279" s="288">
        <f>IF(OR('Exp Database'!S279=Lists!$G$2,'Exp Database'!S279=Lists!$G$3,'Exp Database'!S279=0),0,IF($F279=Lists!$G$2,('Exp Database'!S279/'Exp with units conversion'!$H279)*'Exp with units conversion'!$G279,'Exp Database'!S279*'Exp with units conversion'!$G279))</f>
        <v>0</v>
      </c>
      <c r="U279" s="288">
        <f>IF(OR('Exp Database'!T279=Lists!$G$2,'Exp Database'!T279=Lists!$G$3,'Exp Database'!T279=0),0,IF($F279=Lists!$G$2,('Exp Database'!T279/'Exp with units conversion'!$H279)*'Exp with units conversion'!$G279,'Exp Database'!T279*'Exp with units conversion'!$G279))</f>
        <v>0</v>
      </c>
      <c r="V279" s="288">
        <f>IF(OR('Exp Database'!U279=Lists!$G$2,'Exp Database'!U279=Lists!$G$3,'Exp Database'!U279=0),0,IF($F279=Lists!$G$2,('Exp Database'!U279/'Exp with units conversion'!$H279)*'Exp with units conversion'!$G279,'Exp Database'!U279*'Exp with units conversion'!$G279))</f>
        <v>0</v>
      </c>
      <c r="W279" s="288">
        <f>IF(OR('Exp Database'!V279=Lists!$G$2,'Exp Database'!V279=Lists!$G$3,'Exp Database'!V279=0),0,IF($F279=Lists!$G$2,('Exp Database'!V279/'Exp with units conversion'!$H279)*'Exp with units conversion'!$G279,'Exp Database'!V279*'Exp with units conversion'!$G279))</f>
        <v>0</v>
      </c>
      <c r="X279" s="288">
        <f>IF(OR('Exp Database'!W279=Lists!$G$2,'Exp Database'!W279=Lists!$G$3,'Exp Database'!W279=0),0,IF($F279=Lists!$G$2,('Exp Database'!W279/'Exp with units conversion'!$H279)*'Exp with units conversion'!$G279,'Exp Database'!W279*'Exp with units conversion'!$G279))</f>
        <v>0</v>
      </c>
      <c r="Y279" s="288">
        <f>IF(OR('Exp Database'!X279=Lists!$G$2,'Exp Database'!X279=Lists!$G$3,'Exp Database'!X279=0),0,IF($F279=Lists!$G$2,('Exp Database'!X279/'Exp with units conversion'!$H279)*'Exp with units conversion'!$G279,'Exp Database'!X279*'Exp with units conversion'!$G279))</f>
        <v>0</v>
      </c>
      <c r="Z279" s="288">
        <f>IF(OR('Exp Database'!Y279=Lists!$G$2,'Exp Database'!Y279=Lists!$G$3,'Exp Database'!Y279=0),0,IF($F279=Lists!$G$2,('Exp Database'!Y279/'Exp with units conversion'!$H279)*'Exp with units conversion'!$G279,'Exp Database'!Y279*'Exp with units conversion'!$G279))</f>
        <v>0</v>
      </c>
      <c r="AA279" s="288">
        <f>IF(OR('Exp Database'!Z279=Lists!$G$2,'Exp Database'!Z279=Lists!$G$3,'Exp Database'!Z279=0),0,IF($F279=Lists!$G$2,('Exp Database'!Z279/'Exp with units conversion'!$H279)*'Exp with units conversion'!$G279,'Exp Database'!Z279*'Exp with units conversion'!$G279))</f>
        <v>0</v>
      </c>
      <c r="AB279" s="288">
        <f>IF(OR('Exp Database'!AA279=Lists!$G$2,'Exp Database'!AA279=Lists!$G$3,'Exp Database'!AA279=0),0,IF($F279=Lists!$G$2,('Exp Database'!AA279/'Exp with units conversion'!$H279)*'Exp with units conversion'!$G279,'Exp Database'!AA279*'Exp with units conversion'!$G279))</f>
        <v>0</v>
      </c>
      <c r="AC279" s="288">
        <f>IF(OR('Exp Database'!AB279=Lists!$G$2,'Exp Database'!AB279=Lists!$G$3,'Exp Database'!AB279=0),0,IF($F279=Lists!$G$2,('Exp Database'!AB279/'Exp with units conversion'!$H279)*'Exp with units conversion'!$G279,'Exp Database'!AB279*'Exp with units conversion'!$G279))</f>
        <v>0</v>
      </c>
      <c r="AD279" s="288">
        <f>IF(OR('Exp Database'!AC279=Lists!$G$2,'Exp Database'!AC279=Lists!$G$3,'Exp Database'!AC279=0),0,IF($F279=Lists!$G$2,('Exp Database'!AC279/'Exp with units conversion'!$H279)*'Exp with units conversion'!$G279,'Exp Database'!AC279*'Exp with units conversion'!$G279))</f>
        <v>0</v>
      </c>
      <c r="AE279" s="288">
        <f>IF(OR('Exp Database'!AD279=Lists!$G$2,'Exp Database'!AD279=Lists!$G$3,'Exp Database'!AD279=0),0,IF($F279=Lists!$G$2,('Exp Database'!AD279/'Exp with units conversion'!$H279)*'Exp with units conversion'!$G279,'Exp Database'!AD279*'Exp with units conversion'!$G279))</f>
        <v>0</v>
      </c>
      <c r="AG279" s="288">
        <f t="shared" si="25"/>
        <v>1</v>
      </c>
      <c r="AH279" s="288">
        <f t="shared" si="26"/>
        <v>1</v>
      </c>
      <c r="AI279" s="288">
        <f t="shared" si="27"/>
        <v>1</v>
      </c>
      <c r="AJ279" s="288">
        <f t="shared" si="28"/>
        <v>1</v>
      </c>
    </row>
    <row r="280" spans="2:36" ht="60.75" thickBot="1">
      <c r="B280" s="288" t="str">
        <f t="shared" si="20"/>
        <v>Georgia2014</v>
      </c>
      <c r="C280" s="229" t="str">
        <f>'Exp Database'!C280</f>
        <v>Georgia</v>
      </c>
      <c r="D280" s="229">
        <f>'Exp Database'!D280</f>
        <v>2014</v>
      </c>
      <c r="E280" s="229">
        <f>'Exp Database'!E280</f>
        <v>0</v>
      </c>
      <c r="F280" s="229">
        <f>'Exp Database'!F280</f>
        <v>0</v>
      </c>
      <c r="G280" s="229">
        <f>IF('Exp Database'!G280="Units ( x 1)",1,IF('Exp Database'!G280="Thousands (x 1,000)",1000,IF('Exp Database'!G280="Millions (x 1,000,000)",1000000,)))</f>
        <v>0</v>
      </c>
      <c r="H280" s="230">
        <f>IF('Exp Database'!H280&gt;0,'Exp Database'!H280,'Exp Database'!J280)</f>
        <v>0</v>
      </c>
      <c r="I280" s="230">
        <f>'Exp Database'!H280</f>
        <v>0</v>
      </c>
      <c r="J280" s="229">
        <f>'Exp Database'!I280</f>
        <v>0</v>
      </c>
      <c r="K280" s="230">
        <f>'Exp Database'!J280</f>
        <v>0</v>
      </c>
      <c r="L280" s="302" t="str">
        <f>'Exp Database'!K280</f>
        <v>Prevention of vertical transmission of HIV (sub-total)</v>
      </c>
      <c r="M280" s="288">
        <f>'Exp Database'!L280</f>
        <v>2</v>
      </c>
      <c r="N280" s="288">
        <f>IF(OR('Exp Database'!M280=Lists!$G$2,'Exp Database'!M280=Lists!$G$3,'Exp Database'!M280=0),0,IF($F280=Lists!$G$2,('Exp Database'!M280/'Exp with units conversion'!$H280)*'Exp with units conversion'!$G280,'Exp Database'!M280*'Exp with units conversion'!$G280))</f>
        <v>0</v>
      </c>
      <c r="O280" s="288">
        <f>IF(OR('Exp Database'!N280=Lists!$G$2,'Exp Database'!N280=Lists!$G$3,'Exp Database'!N280=0),0,IF($F280=Lists!$G$2,('Exp Database'!N280/'Exp with units conversion'!$H280)*'Exp with units conversion'!$G280,'Exp Database'!N280*'Exp with units conversion'!$G280))</f>
        <v>0</v>
      </c>
      <c r="P280" s="288">
        <f>IF(OR('Exp Database'!O280=Lists!$G$2,'Exp Database'!O280=Lists!$G$3,'Exp Database'!O280=0),0,IF($F280=Lists!$G$2,('Exp Database'!O280/'Exp with units conversion'!$H280)*'Exp with units conversion'!$G280,'Exp Database'!O280*'Exp with units conversion'!$G280))</f>
        <v>0</v>
      </c>
      <c r="Q280" s="288">
        <f>IF(OR('Exp Database'!P280=Lists!$G$2,'Exp Database'!P280=Lists!$G$3,'Exp Database'!P280=0),0,IF($F280=Lists!$G$2,('Exp Database'!P280/'Exp with units conversion'!$H280)*'Exp with units conversion'!$G280,'Exp Database'!P280*'Exp with units conversion'!$G280))</f>
        <v>0</v>
      </c>
      <c r="R280" s="288">
        <f>IF(OR('Exp Database'!Q280=Lists!$G$2,'Exp Database'!Q280=Lists!$G$3,'Exp Database'!Q280=0),0,IF($F280=Lists!$G$2,('Exp Database'!Q280/'Exp with units conversion'!$H280)*'Exp with units conversion'!$G280,'Exp Database'!Q280*'Exp with units conversion'!$G280))</f>
        <v>0</v>
      </c>
      <c r="S280" s="288">
        <f>IF(OR('Exp Database'!R280=Lists!$G$2,'Exp Database'!R280=Lists!$G$3,'Exp Database'!R280=0),0,IF($F280=Lists!$G$2,('Exp Database'!R280/'Exp with units conversion'!$H280)*'Exp with units conversion'!$G280,'Exp Database'!R280*'Exp with units conversion'!$G280))</f>
        <v>0</v>
      </c>
      <c r="T280" s="288">
        <f>IF(OR('Exp Database'!S280=Lists!$G$2,'Exp Database'!S280=Lists!$G$3,'Exp Database'!S280=0),0,IF($F280=Lists!$G$2,('Exp Database'!S280/'Exp with units conversion'!$H280)*'Exp with units conversion'!$G280,'Exp Database'!S280*'Exp with units conversion'!$G280))</f>
        <v>0</v>
      </c>
      <c r="U280" s="288">
        <f>IF(OR('Exp Database'!T280=Lists!$G$2,'Exp Database'!T280=Lists!$G$3,'Exp Database'!T280=0),0,IF($F280=Lists!$G$2,('Exp Database'!T280/'Exp with units conversion'!$H280)*'Exp with units conversion'!$G280,'Exp Database'!T280*'Exp with units conversion'!$G280))</f>
        <v>0</v>
      </c>
      <c r="V280" s="288">
        <f>IF(OR('Exp Database'!U280=Lists!$G$2,'Exp Database'!U280=Lists!$G$3,'Exp Database'!U280=0),0,IF($F280=Lists!$G$2,('Exp Database'!U280/'Exp with units conversion'!$H280)*'Exp with units conversion'!$G280,'Exp Database'!U280*'Exp with units conversion'!$G280))</f>
        <v>0</v>
      </c>
      <c r="W280" s="288">
        <f>IF(OR('Exp Database'!V280=Lists!$G$2,'Exp Database'!V280=Lists!$G$3,'Exp Database'!V280=0),0,IF($F280=Lists!$G$2,('Exp Database'!V280/'Exp with units conversion'!$H280)*'Exp with units conversion'!$G280,'Exp Database'!V280*'Exp with units conversion'!$G280))</f>
        <v>0</v>
      </c>
      <c r="X280" s="288">
        <f>IF(OR('Exp Database'!W280=Lists!$G$2,'Exp Database'!W280=Lists!$G$3,'Exp Database'!W280=0),0,IF($F280=Lists!$G$2,('Exp Database'!W280/'Exp with units conversion'!$H280)*'Exp with units conversion'!$G280,'Exp Database'!W280*'Exp with units conversion'!$G280))</f>
        <v>0</v>
      </c>
      <c r="Y280" s="288">
        <f>IF(OR('Exp Database'!X280=Lists!$G$2,'Exp Database'!X280=Lists!$G$3,'Exp Database'!X280=0),0,IF($F280=Lists!$G$2,('Exp Database'!X280/'Exp with units conversion'!$H280)*'Exp with units conversion'!$G280,'Exp Database'!X280*'Exp with units conversion'!$G280))</f>
        <v>0</v>
      </c>
      <c r="Z280" s="288">
        <f>IF(OR('Exp Database'!Y280=Lists!$G$2,'Exp Database'!Y280=Lists!$G$3,'Exp Database'!Y280=0),0,IF($F280=Lists!$G$2,('Exp Database'!Y280/'Exp with units conversion'!$H280)*'Exp with units conversion'!$G280,'Exp Database'!Y280*'Exp with units conversion'!$G280))</f>
        <v>0</v>
      </c>
      <c r="AA280" s="288">
        <f>IF(OR('Exp Database'!Z280=Lists!$G$2,'Exp Database'!Z280=Lists!$G$3,'Exp Database'!Z280=0),0,IF($F280=Lists!$G$2,('Exp Database'!Z280/'Exp with units conversion'!$H280)*'Exp with units conversion'!$G280,'Exp Database'!Z280*'Exp with units conversion'!$G280))</f>
        <v>0</v>
      </c>
      <c r="AB280" s="288">
        <f>IF(OR('Exp Database'!AA280=Lists!$G$2,'Exp Database'!AA280=Lists!$G$3,'Exp Database'!AA280=0),0,IF($F280=Lists!$G$2,('Exp Database'!AA280/'Exp with units conversion'!$H280)*'Exp with units conversion'!$G280,'Exp Database'!AA280*'Exp with units conversion'!$G280))</f>
        <v>0</v>
      </c>
      <c r="AC280" s="288">
        <f>IF(OR('Exp Database'!AB280=Lists!$G$2,'Exp Database'!AB280=Lists!$G$3,'Exp Database'!AB280=0),0,IF($F280=Lists!$G$2,('Exp Database'!AB280/'Exp with units conversion'!$H280)*'Exp with units conversion'!$G280,'Exp Database'!AB280*'Exp with units conversion'!$G280))</f>
        <v>0</v>
      </c>
      <c r="AD280" s="288">
        <f>IF(OR('Exp Database'!AC280=Lists!$G$2,'Exp Database'!AC280=Lists!$G$3,'Exp Database'!AC280=0),0,IF($F280=Lists!$G$2,('Exp Database'!AC280/'Exp with units conversion'!$H280)*'Exp with units conversion'!$G280,'Exp Database'!AC280*'Exp with units conversion'!$G280))</f>
        <v>0</v>
      </c>
      <c r="AE280" s="288">
        <f>IF(OR('Exp Database'!AD280=Lists!$G$2,'Exp Database'!AD280=Lists!$G$3,'Exp Database'!AD280=0),0,IF($F280=Lists!$G$2,('Exp Database'!AD280/'Exp with units conversion'!$H280)*'Exp with units conversion'!$G280,'Exp Database'!AD280*'Exp with units conversion'!$G280))</f>
        <v>0</v>
      </c>
      <c r="AG280" s="288">
        <f t="shared" si="25"/>
        <v>1</v>
      </c>
      <c r="AH280" s="288">
        <f t="shared" si="26"/>
        <v>1</v>
      </c>
      <c r="AI280" s="288">
        <f t="shared" si="27"/>
        <v>1</v>
      </c>
      <c r="AJ280" s="288">
        <f t="shared" si="28"/>
        <v>1</v>
      </c>
    </row>
    <row r="281" spans="2:36" ht="60.75" thickBot="1">
      <c r="B281" s="288" t="str">
        <f t="shared" si="20"/>
        <v>Georgia2014</v>
      </c>
      <c r="C281" s="229" t="str">
        <f>'Exp Database'!C281</f>
        <v>Georgia</v>
      </c>
      <c r="D281" s="229">
        <f>'Exp Database'!D281</f>
        <v>2014</v>
      </c>
      <c r="E281" s="229">
        <f>'Exp Database'!E281</f>
        <v>0</v>
      </c>
      <c r="F281" s="229">
        <f>'Exp Database'!F281</f>
        <v>0</v>
      </c>
      <c r="G281" s="229">
        <f>IF('Exp Database'!G281="Units ( x 1)",1,IF('Exp Database'!G281="Thousands (x 1,000)",1000,IF('Exp Database'!G281="Millions (x 1,000,000)",1000000,)))</f>
        <v>0</v>
      </c>
      <c r="H281" s="230">
        <f>IF('Exp Database'!H281&gt;0,'Exp Database'!H281,'Exp Database'!J281)</f>
        <v>0</v>
      </c>
      <c r="I281" s="230">
        <f>'Exp Database'!H281</f>
        <v>0</v>
      </c>
      <c r="J281" s="229">
        <f>'Exp Database'!I281</f>
        <v>0</v>
      </c>
      <c r="K281" s="230">
        <f>'Exp Database'!J281</f>
        <v>0</v>
      </c>
      <c r="L281" s="302" t="str">
        <f>'Exp Database'!K281</f>
        <v>HIV testing and counselling (HTC) for pregnant women:</v>
      </c>
      <c r="M281" s="288">
        <f>'Exp Database'!L281</f>
        <v>2.1</v>
      </c>
      <c r="N281" s="288">
        <f>IF(OR('Exp Database'!M281=Lists!$G$2,'Exp Database'!M281=Lists!$G$3,'Exp Database'!M281=0),0,IF($F281=Lists!$G$2,('Exp Database'!M281/'Exp with units conversion'!$H281)*'Exp with units conversion'!$G281,'Exp Database'!M281*'Exp with units conversion'!$G281))</f>
        <v>0</v>
      </c>
      <c r="O281" s="288">
        <f>IF(OR('Exp Database'!N281=Lists!$G$2,'Exp Database'!N281=Lists!$G$3,'Exp Database'!N281=0),0,IF($F281=Lists!$G$2,('Exp Database'!N281/'Exp with units conversion'!$H281)*'Exp with units conversion'!$G281,'Exp Database'!N281*'Exp with units conversion'!$G281))</f>
        <v>0</v>
      </c>
      <c r="P281" s="288">
        <f>IF(OR('Exp Database'!O281=Lists!$G$2,'Exp Database'!O281=Lists!$G$3,'Exp Database'!O281=0),0,IF($F281=Lists!$G$2,('Exp Database'!O281/'Exp with units conversion'!$H281)*'Exp with units conversion'!$G281,'Exp Database'!O281*'Exp with units conversion'!$G281))</f>
        <v>0</v>
      </c>
      <c r="Q281" s="288">
        <f>IF(OR('Exp Database'!P281=Lists!$G$2,'Exp Database'!P281=Lists!$G$3,'Exp Database'!P281=0),0,IF($F281=Lists!$G$2,('Exp Database'!P281/'Exp with units conversion'!$H281)*'Exp with units conversion'!$G281,'Exp Database'!P281*'Exp with units conversion'!$G281))</f>
        <v>0</v>
      </c>
      <c r="R281" s="288">
        <f>IF(OR('Exp Database'!Q281=Lists!$G$2,'Exp Database'!Q281=Lists!$G$3,'Exp Database'!Q281=0),0,IF($F281=Lists!$G$2,('Exp Database'!Q281/'Exp with units conversion'!$H281)*'Exp with units conversion'!$G281,'Exp Database'!Q281*'Exp with units conversion'!$G281))</f>
        <v>0</v>
      </c>
      <c r="S281" s="288">
        <f>IF(OR('Exp Database'!R281=Lists!$G$2,'Exp Database'!R281=Lists!$G$3,'Exp Database'!R281=0),0,IF($F281=Lists!$G$2,('Exp Database'!R281/'Exp with units conversion'!$H281)*'Exp with units conversion'!$G281,'Exp Database'!R281*'Exp with units conversion'!$G281))</f>
        <v>0</v>
      </c>
      <c r="T281" s="288">
        <f>IF(OR('Exp Database'!S281=Lists!$G$2,'Exp Database'!S281=Lists!$G$3,'Exp Database'!S281=0),0,IF($F281=Lists!$G$2,('Exp Database'!S281/'Exp with units conversion'!$H281)*'Exp with units conversion'!$G281,'Exp Database'!S281*'Exp with units conversion'!$G281))</f>
        <v>0</v>
      </c>
      <c r="U281" s="288">
        <f>IF(OR('Exp Database'!T281=Lists!$G$2,'Exp Database'!T281=Lists!$G$3,'Exp Database'!T281=0),0,IF($F281=Lists!$G$2,('Exp Database'!T281/'Exp with units conversion'!$H281)*'Exp with units conversion'!$G281,'Exp Database'!T281*'Exp with units conversion'!$G281))</f>
        <v>0</v>
      </c>
      <c r="V281" s="288">
        <f>IF(OR('Exp Database'!U281=Lists!$G$2,'Exp Database'!U281=Lists!$G$3,'Exp Database'!U281=0),0,IF($F281=Lists!$G$2,('Exp Database'!U281/'Exp with units conversion'!$H281)*'Exp with units conversion'!$G281,'Exp Database'!U281*'Exp with units conversion'!$G281))</f>
        <v>0</v>
      </c>
      <c r="W281" s="288">
        <f>IF(OR('Exp Database'!V281=Lists!$G$2,'Exp Database'!V281=Lists!$G$3,'Exp Database'!V281=0),0,IF($F281=Lists!$G$2,('Exp Database'!V281/'Exp with units conversion'!$H281)*'Exp with units conversion'!$G281,'Exp Database'!V281*'Exp with units conversion'!$G281))</f>
        <v>0</v>
      </c>
      <c r="X281" s="288">
        <f>IF(OR('Exp Database'!W281=Lists!$G$2,'Exp Database'!W281=Lists!$G$3,'Exp Database'!W281=0),0,IF($F281=Lists!$G$2,('Exp Database'!W281/'Exp with units conversion'!$H281)*'Exp with units conversion'!$G281,'Exp Database'!W281*'Exp with units conversion'!$G281))</f>
        <v>0</v>
      </c>
      <c r="Y281" s="288">
        <f>IF(OR('Exp Database'!X281=Lists!$G$2,'Exp Database'!X281=Lists!$G$3,'Exp Database'!X281=0),0,IF($F281=Lists!$G$2,('Exp Database'!X281/'Exp with units conversion'!$H281)*'Exp with units conversion'!$G281,'Exp Database'!X281*'Exp with units conversion'!$G281))</f>
        <v>0</v>
      </c>
      <c r="Z281" s="288">
        <f>IF(OR('Exp Database'!Y281=Lists!$G$2,'Exp Database'!Y281=Lists!$G$3,'Exp Database'!Y281=0),0,IF($F281=Lists!$G$2,('Exp Database'!Y281/'Exp with units conversion'!$H281)*'Exp with units conversion'!$G281,'Exp Database'!Y281*'Exp with units conversion'!$G281))</f>
        <v>0</v>
      </c>
      <c r="AA281" s="288">
        <f>IF(OR('Exp Database'!Z281=Lists!$G$2,'Exp Database'!Z281=Lists!$G$3,'Exp Database'!Z281=0),0,IF($F281=Lists!$G$2,('Exp Database'!Z281/'Exp with units conversion'!$H281)*'Exp with units conversion'!$G281,'Exp Database'!Z281*'Exp with units conversion'!$G281))</f>
        <v>0</v>
      </c>
      <c r="AB281" s="288">
        <f>IF(OR('Exp Database'!AA281=Lists!$G$2,'Exp Database'!AA281=Lists!$G$3,'Exp Database'!AA281=0),0,IF($F281=Lists!$G$2,('Exp Database'!AA281/'Exp with units conversion'!$H281)*'Exp with units conversion'!$G281,'Exp Database'!AA281*'Exp with units conversion'!$G281))</f>
        <v>0</v>
      </c>
      <c r="AC281" s="288">
        <f>IF(OR('Exp Database'!AB281=Lists!$G$2,'Exp Database'!AB281=Lists!$G$3,'Exp Database'!AB281=0),0,IF($F281=Lists!$G$2,('Exp Database'!AB281/'Exp with units conversion'!$H281)*'Exp with units conversion'!$G281,'Exp Database'!AB281*'Exp with units conversion'!$G281))</f>
        <v>0</v>
      </c>
      <c r="AD281" s="288">
        <f>IF(OR('Exp Database'!AC281=Lists!$G$2,'Exp Database'!AC281=Lists!$G$3,'Exp Database'!AC281=0),0,IF($F281=Lists!$G$2,('Exp Database'!AC281/'Exp with units conversion'!$H281)*'Exp with units conversion'!$G281,'Exp Database'!AC281*'Exp with units conversion'!$G281))</f>
        <v>0</v>
      </c>
      <c r="AE281" s="288">
        <f>IF(OR('Exp Database'!AD281=Lists!$G$2,'Exp Database'!AD281=Lists!$G$3,'Exp Database'!AD281=0),0,IF($F281=Lists!$G$2,('Exp Database'!AD281/'Exp with units conversion'!$H281)*'Exp with units conversion'!$G281,'Exp Database'!AD281*'Exp with units conversion'!$G281))</f>
        <v>0</v>
      </c>
      <c r="AG281" s="288">
        <f t="shared" si="25"/>
        <v>1</v>
      </c>
      <c r="AH281" s="288">
        <f t="shared" si="26"/>
        <v>1</v>
      </c>
      <c r="AI281" s="288">
        <f t="shared" si="27"/>
        <v>1</v>
      </c>
      <c r="AJ281" s="288">
        <f t="shared" si="28"/>
        <v>1</v>
      </c>
    </row>
    <row r="282" spans="2:36" ht="30.75" thickBot="1">
      <c r="B282" s="288" t="str">
        <f t="shared" si="20"/>
        <v>Georgia2014</v>
      </c>
      <c r="C282" s="229" t="str">
        <f>'Exp Database'!C282</f>
        <v>Georgia</v>
      </c>
      <c r="D282" s="229">
        <f>'Exp Database'!D282</f>
        <v>2014</v>
      </c>
      <c r="E282" s="229">
        <f>'Exp Database'!E282</f>
        <v>0</v>
      </c>
      <c r="F282" s="229">
        <f>'Exp Database'!F282</f>
        <v>0</v>
      </c>
      <c r="G282" s="229">
        <f>IF('Exp Database'!G282="Units ( x 1)",1,IF('Exp Database'!G282="Thousands (x 1,000)",1000,IF('Exp Database'!G282="Millions (x 1,000,000)",1000000,)))</f>
        <v>0</v>
      </c>
      <c r="H282" s="230">
        <f>IF('Exp Database'!H282&gt;0,'Exp Database'!H282,'Exp Database'!J282)</f>
        <v>0</v>
      </c>
      <c r="I282" s="230">
        <f>'Exp Database'!H282</f>
        <v>0</v>
      </c>
      <c r="J282" s="229">
        <f>'Exp Database'!I282</f>
        <v>0</v>
      </c>
      <c r="K282" s="230">
        <f>'Exp Database'!J282</f>
        <v>0</v>
      </c>
      <c r="L282" s="302" t="str">
        <f>'Exp Database'!K282</f>
        <v>HIV tests (commodities)</v>
      </c>
      <c r="M282" s="288" t="str">
        <f>'Exp Database'!L282</f>
        <v>2.1.1</v>
      </c>
      <c r="N282" s="288">
        <f>IF(OR('Exp Database'!M282=Lists!$G$2,'Exp Database'!M282=Lists!$G$3,'Exp Database'!M282=0),0,IF($F282=Lists!$G$2,('Exp Database'!M282/'Exp with units conversion'!$H282)*'Exp with units conversion'!$G282,'Exp Database'!M282*'Exp with units conversion'!$G282))</f>
        <v>0</v>
      </c>
      <c r="O282" s="288">
        <f>IF(OR('Exp Database'!N282=Lists!$G$2,'Exp Database'!N282=Lists!$G$3,'Exp Database'!N282=0),0,IF($F282=Lists!$G$2,('Exp Database'!N282/'Exp with units conversion'!$H282)*'Exp with units conversion'!$G282,'Exp Database'!N282*'Exp with units conversion'!$G282))</f>
        <v>0</v>
      </c>
      <c r="P282" s="288">
        <f>IF(OR('Exp Database'!O282=Lists!$G$2,'Exp Database'!O282=Lists!$G$3,'Exp Database'!O282=0),0,IF($F282=Lists!$G$2,('Exp Database'!O282/'Exp with units conversion'!$H282)*'Exp with units conversion'!$G282,'Exp Database'!O282*'Exp with units conversion'!$G282))</f>
        <v>0</v>
      </c>
      <c r="Q282" s="288">
        <f>IF(OR('Exp Database'!P282=Lists!$G$2,'Exp Database'!P282=Lists!$G$3,'Exp Database'!P282=0),0,IF($F282=Lists!$G$2,('Exp Database'!P282/'Exp with units conversion'!$H282)*'Exp with units conversion'!$G282,'Exp Database'!P282*'Exp with units conversion'!$G282))</f>
        <v>0</v>
      </c>
      <c r="R282" s="288">
        <f>IF(OR('Exp Database'!Q282=Lists!$G$2,'Exp Database'!Q282=Lists!$G$3,'Exp Database'!Q282=0),0,IF($F282=Lists!$G$2,('Exp Database'!Q282/'Exp with units conversion'!$H282)*'Exp with units conversion'!$G282,'Exp Database'!Q282*'Exp with units conversion'!$G282))</f>
        <v>0</v>
      </c>
      <c r="S282" s="288">
        <f>IF(OR('Exp Database'!R282=Lists!$G$2,'Exp Database'!R282=Lists!$G$3,'Exp Database'!R282=0),0,IF($F282=Lists!$G$2,('Exp Database'!R282/'Exp with units conversion'!$H282)*'Exp with units conversion'!$G282,'Exp Database'!R282*'Exp with units conversion'!$G282))</f>
        <v>0</v>
      </c>
      <c r="T282" s="288">
        <f>IF(OR('Exp Database'!S282=Lists!$G$2,'Exp Database'!S282=Lists!$G$3,'Exp Database'!S282=0),0,IF($F282=Lists!$G$2,('Exp Database'!S282/'Exp with units conversion'!$H282)*'Exp with units conversion'!$G282,'Exp Database'!S282*'Exp with units conversion'!$G282))</f>
        <v>0</v>
      </c>
      <c r="U282" s="288">
        <f>IF(OR('Exp Database'!T282=Lists!$G$2,'Exp Database'!T282=Lists!$G$3,'Exp Database'!T282=0),0,IF($F282=Lists!$G$2,('Exp Database'!T282/'Exp with units conversion'!$H282)*'Exp with units conversion'!$G282,'Exp Database'!T282*'Exp with units conversion'!$G282))</f>
        <v>0</v>
      </c>
      <c r="V282" s="288">
        <f>IF(OR('Exp Database'!U282=Lists!$G$2,'Exp Database'!U282=Lists!$G$3,'Exp Database'!U282=0),0,IF($F282=Lists!$G$2,('Exp Database'!U282/'Exp with units conversion'!$H282)*'Exp with units conversion'!$G282,'Exp Database'!U282*'Exp with units conversion'!$G282))</f>
        <v>0</v>
      </c>
      <c r="W282" s="288">
        <f>IF(OR('Exp Database'!V282=Lists!$G$2,'Exp Database'!V282=Lists!$G$3,'Exp Database'!V282=0),0,IF($F282=Lists!$G$2,('Exp Database'!V282/'Exp with units conversion'!$H282)*'Exp with units conversion'!$G282,'Exp Database'!V282*'Exp with units conversion'!$G282))</f>
        <v>0</v>
      </c>
      <c r="X282" s="288">
        <f>IF(OR('Exp Database'!W282=Lists!$G$2,'Exp Database'!W282=Lists!$G$3,'Exp Database'!W282=0),0,IF($F282=Lists!$G$2,('Exp Database'!W282/'Exp with units conversion'!$H282)*'Exp with units conversion'!$G282,'Exp Database'!W282*'Exp with units conversion'!$G282))</f>
        <v>0</v>
      </c>
      <c r="Y282" s="288">
        <f>IF(OR('Exp Database'!X282=Lists!$G$2,'Exp Database'!X282=Lists!$G$3,'Exp Database'!X282=0),0,IF($F282=Lists!$G$2,('Exp Database'!X282/'Exp with units conversion'!$H282)*'Exp with units conversion'!$G282,'Exp Database'!X282*'Exp with units conversion'!$G282))</f>
        <v>0</v>
      </c>
      <c r="Z282" s="288">
        <f>IF(OR('Exp Database'!Y282=Lists!$G$2,'Exp Database'!Y282=Lists!$G$3,'Exp Database'!Y282=0),0,IF($F282=Lists!$G$2,('Exp Database'!Y282/'Exp with units conversion'!$H282)*'Exp with units conversion'!$G282,'Exp Database'!Y282*'Exp with units conversion'!$G282))</f>
        <v>0</v>
      </c>
      <c r="AA282" s="288">
        <f>IF(OR('Exp Database'!Z282=Lists!$G$2,'Exp Database'!Z282=Lists!$G$3,'Exp Database'!Z282=0),0,IF($F282=Lists!$G$2,('Exp Database'!Z282/'Exp with units conversion'!$H282)*'Exp with units conversion'!$G282,'Exp Database'!Z282*'Exp with units conversion'!$G282))</f>
        <v>0</v>
      </c>
      <c r="AB282" s="288">
        <f>IF(OR('Exp Database'!AA282=Lists!$G$2,'Exp Database'!AA282=Lists!$G$3,'Exp Database'!AA282=0),0,IF($F282=Lists!$G$2,('Exp Database'!AA282/'Exp with units conversion'!$H282)*'Exp with units conversion'!$G282,'Exp Database'!AA282*'Exp with units conversion'!$G282))</f>
        <v>0</v>
      </c>
      <c r="AC282" s="288">
        <f>IF(OR('Exp Database'!AB282=Lists!$G$2,'Exp Database'!AB282=Lists!$G$3,'Exp Database'!AB282=0),0,IF($F282=Lists!$G$2,('Exp Database'!AB282/'Exp with units conversion'!$H282)*'Exp with units conversion'!$G282,'Exp Database'!AB282*'Exp with units conversion'!$G282))</f>
        <v>0</v>
      </c>
      <c r="AD282" s="288">
        <f>IF(OR('Exp Database'!AC282=Lists!$G$2,'Exp Database'!AC282=Lists!$G$3,'Exp Database'!AC282=0),0,IF($F282=Lists!$G$2,('Exp Database'!AC282/'Exp with units conversion'!$H282)*'Exp with units conversion'!$G282,'Exp Database'!AC282*'Exp with units conversion'!$G282))</f>
        <v>0</v>
      </c>
      <c r="AE282" s="288">
        <f>IF(OR('Exp Database'!AD282=Lists!$G$2,'Exp Database'!AD282=Lists!$G$3,'Exp Database'!AD282=0),0,IF($F282=Lists!$G$2,('Exp Database'!AD282/'Exp with units conversion'!$H282)*'Exp with units conversion'!$G282,'Exp Database'!AD282*'Exp with units conversion'!$G282))</f>
        <v>0</v>
      </c>
      <c r="AG282" s="288">
        <f t="shared" si="25"/>
        <v>1</v>
      </c>
      <c r="AH282" s="288">
        <f t="shared" si="26"/>
        <v>1</v>
      </c>
      <c r="AI282" s="288">
        <f t="shared" si="27"/>
        <v>1</v>
      </c>
      <c r="AJ282" s="288">
        <f t="shared" si="28"/>
        <v>1</v>
      </c>
    </row>
    <row r="283" spans="2:36" ht="30.75" thickBot="1">
      <c r="B283" s="288" t="str">
        <f t="shared" si="20"/>
        <v>Georgia2014</v>
      </c>
      <c r="C283" s="229" t="str">
        <f>'Exp Database'!C283</f>
        <v>Georgia</v>
      </c>
      <c r="D283" s="229">
        <f>'Exp Database'!D283</f>
        <v>2014</v>
      </c>
      <c r="E283" s="229">
        <f>'Exp Database'!E283</f>
        <v>0</v>
      </c>
      <c r="F283" s="229">
        <f>'Exp Database'!F283</f>
        <v>0</v>
      </c>
      <c r="G283" s="229">
        <f>IF('Exp Database'!G283="Units ( x 1)",1,IF('Exp Database'!G283="Thousands (x 1,000)",1000,IF('Exp Database'!G283="Millions (x 1,000,000)",1000000,)))</f>
        <v>0</v>
      </c>
      <c r="H283" s="230">
        <f>IF('Exp Database'!H283&gt;0,'Exp Database'!H283,'Exp Database'!J283)</f>
        <v>0</v>
      </c>
      <c r="I283" s="230">
        <f>'Exp Database'!H283</f>
        <v>0</v>
      </c>
      <c r="J283" s="229">
        <f>'Exp Database'!I283</f>
        <v>0</v>
      </c>
      <c r="K283" s="230">
        <f>'Exp Database'!J283</f>
        <v>0</v>
      </c>
      <c r="L283" s="302" t="str">
        <f>'Exp Database'!K283</f>
        <v>Other direct and indirect costs</v>
      </c>
      <c r="M283" s="288" t="str">
        <f>'Exp Database'!L283</f>
        <v>2.1.2</v>
      </c>
      <c r="N283" s="288">
        <f>IF(OR('Exp Database'!M283=Lists!$G$2,'Exp Database'!M283=Lists!$G$3,'Exp Database'!M283=0),0,IF($F283=Lists!$G$2,('Exp Database'!M283/'Exp with units conversion'!$H283)*'Exp with units conversion'!$G283,'Exp Database'!M283*'Exp with units conversion'!$G283))</f>
        <v>0</v>
      </c>
      <c r="O283" s="288">
        <f>IF(OR('Exp Database'!N283=Lists!$G$2,'Exp Database'!N283=Lists!$G$3,'Exp Database'!N283=0),0,IF($F283=Lists!$G$2,('Exp Database'!N283/'Exp with units conversion'!$H283)*'Exp with units conversion'!$G283,'Exp Database'!N283*'Exp with units conversion'!$G283))</f>
        <v>0</v>
      </c>
      <c r="P283" s="288">
        <f>IF(OR('Exp Database'!O283=Lists!$G$2,'Exp Database'!O283=Lists!$G$3,'Exp Database'!O283=0),0,IF($F283=Lists!$G$2,('Exp Database'!O283/'Exp with units conversion'!$H283)*'Exp with units conversion'!$G283,'Exp Database'!O283*'Exp with units conversion'!$G283))</f>
        <v>0</v>
      </c>
      <c r="Q283" s="288">
        <f>IF(OR('Exp Database'!P283=Lists!$G$2,'Exp Database'!P283=Lists!$G$3,'Exp Database'!P283=0),0,IF($F283=Lists!$G$2,('Exp Database'!P283/'Exp with units conversion'!$H283)*'Exp with units conversion'!$G283,'Exp Database'!P283*'Exp with units conversion'!$G283))</f>
        <v>0</v>
      </c>
      <c r="R283" s="288">
        <f>IF(OR('Exp Database'!Q283=Lists!$G$2,'Exp Database'!Q283=Lists!$G$3,'Exp Database'!Q283=0),0,IF($F283=Lists!$G$2,('Exp Database'!Q283/'Exp with units conversion'!$H283)*'Exp with units conversion'!$G283,'Exp Database'!Q283*'Exp with units conversion'!$G283))</f>
        <v>0</v>
      </c>
      <c r="S283" s="288">
        <f>IF(OR('Exp Database'!R283=Lists!$G$2,'Exp Database'!R283=Lists!$G$3,'Exp Database'!R283=0),0,IF($F283=Lists!$G$2,('Exp Database'!R283/'Exp with units conversion'!$H283)*'Exp with units conversion'!$G283,'Exp Database'!R283*'Exp with units conversion'!$G283))</f>
        <v>0</v>
      </c>
      <c r="T283" s="288">
        <f>IF(OR('Exp Database'!S283=Lists!$G$2,'Exp Database'!S283=Lists!$G$3,'Exp Database'!S283=0),0,IF($F283=Lists!$G$2,('Exp Database'!S283/'Exp with units conversion'!$H283)*'Exp with units conversion'!$G283,'Exp Database'!S283*'Exp with units conversion'!$G283))</f>
        <v>0</v>
      </c>
      <c r="U283" s="288">
        <f>IF(OR('Exp Database'!T283=Lists!$G$2,'Exp Database'!T283=Lists!$G$3,'Exp Database'!T283=0),0,IF($F283=Lists!$G$2,('Exp Database'!T283/'Exp with units conversion'!$H283)*'Exp with units conversion'!$G283,'Exp Database'!T283*'Exp with units conversion'!$G283))</f>
        <v>0</v>
      </c>
      <c r="V283" s="288">
        <f>IF(OR('Exp Database'!U283=Lists!$G$2,'Exp Database'!U283=Lists!$G$3,'Exp Database'!U283=0),0,IF($F283=Lists!$G$2,('Exp Database'!U283/'Exp with units conversion'!$H283)*'Exp with units conversion'!$G283,'Exp Database'!U283*'Exp with units conversion'!$G283))</f>
        <v>0</v>
      </c>
      <c r="W283" s="288">
        <f>IF(OR('Exp Database'!V283=Lists!$G$2,'Exp Database'!V283=Lists!$G$3,'Exp Database'!V283=0),0,IF($F283=Lists!$G$2,('Exp Database'!V283/'Exp with units conversion'!$H283)*'Exp with units conversion'!$G283,'Exp Database'!V283*'Exp with units conversion'!$G283))</f>
        <v>0</v>
      </c>
      <c r="X283" s="288">
        <f>IF(OR('Exp Database'!W283=Lists!$G$2,'Exp Database'!W283=Lists!$G$3,'Exp Database'!W283=0),0,IF($F283=Lists!$G$2,('Exp Database'!W283/'Exp with units conversion'!$H283)*'Exp with units conversion'!$G283,'Exp Database'!W283*'Exp with units conversion'!$G283))</f>
        <v>0</v>
      </c>
      <c r="Y283" s="288">
        <f>IF(OR('Exp Database'!X283=Lists!$G$2,'Exp Database'!X283=Lists!$G$3,'Exp Database'!X283=0),0,IF($F283=Lists!$G$2,('Exp Database'!X283/'Exp with units conversion'!$H283)*'Exp with units conversion'!$G283,'Exp Database'!X283*'Exp with units conversion'!$G283))</f>
        <v>0</v>
      </c>
      <c r="Z283" s="288">
        <f>IF(OR('Exp Database'!Y283=Lists!$G$2,'Exp Database'!Y283=Lists!$G$3,'Exp Database'!Y283=0),0,IF($F283=Lists!$G$2,('Exp Database'!Y283/'Exp with units conversion'!$H283)*'Exp with units conversion'!$G283,'Exp Database'!Y283*'Exp with units conversion'!$G283))</f>
        <v>0</v>
      </c>
      <c r="AA283" s="288">
        <f>IF(OR('Exp Database'!Z283=Lists!$G$2,'Exp Database'!Z283=Lists!$G$3,'Exp Database'!Z283=0),0,IF($F283=Lists!$G$2,('Exp Database'!Z283/'Exp with units conversion'!$H283)*'Exp with units conversion'!$G283,'Exp Database'!Z283*'Exp with units conversion'!$G283))</f>
        <v>0</v>
      </c>
      <c r="AB283" s="288">
        <f>IF(OR('Exp Database'!AA283=Lists!$G$2,'Exp Database'!AA283=Lists!$G$3,'Exp Database'!AA283=0),0,IF($F283=Lists!$G$2,('Exp Database'!AA283/'Exp with units conversion'!$H283)*'Exp with units conversion'!$G283,'Exp Database'!AA283*'Exp with units conversion'!$G283))</f>
        <v>0</v>
      </c>
      <c r="AC283" s="288">
        <f>IF(OR('Exp Database'!AB283=Lists!$G$2,'Exp Database'!AB283=Lists!$G$3,'Exp Database'!AB283=0),0,IF($F283=Lists!$G$2,('Exp Database'!AB283/'Exp with units conversion'!$H283)*'Exp with units conversion'!$G283,'Exp Database'!AB283*'Exp with units conversion'!$G283))</f>
        <v>0</v>
      </c>
      <c r="AD283" s="288">
        <f>IF(OR('Exp Database'!AC283=Lists!$G$2,'Exp Database'!AC283=Lists!$G$3,'Exp Database'!AC283=0),0,IF($F283=Lists!$G$2,('Exp Database'!AC283/'Exp with units conversion'!$H283)*'Exp with units conversion'!$G283,'Exp Database'!AC283*'Exp with units conversion'!$G283))</f>
        <v>0</v>
      </c>
      <c r="AE283" s="288">
        <f>IF(OR('Exp Database'!AD283=Lists!$G$2,'Exp Database'!AD283=Lists!$G$3,'Exp Database'!AD283=0),0,IF($F283=Lists!$G$2,('Exp Database'!AD283/'Exp with units conversion'!$H283)*'Exp with units conversion'!$G283,'Exp Database'!AD283*'Exp with units conversion'!$G283))</f>
        <v>0</v>
      </c>
      <c r="AG283" s="288">
        <f t="shared" si="25"/>
        <v>1</v>
      </c>
      <c r="AH283" s="288">
        <f t="shared" si="26"/>
        <v>1</v>
      </c>
      <c r="AI283" s="288">
        <f t="shared" si="27"/>
        <v>1</v>
      </c>
      <c r="AJ283" s="288">
        <f t="shared" si="28"/>
        <v>1</v>
      </c>
    </row>
    <row r="284" spans="2:36" ht="30.75" thickBot="1">
      <c r="B284" s="288" t="str">
        <f t="shared" si="20"/>
        <v>Georgia2014</v>
      </c>
      <c r="C284" s="229" t="str">
        <f>'Exp Database'!C284</f>
        <v>Georgia</v>
      </c>
      <c r="D284" s="229">
        <f>'Exp Database'!D284</f>
        <v>2014</v>
      </c>
      <c r="E284" s="229">
        <f>'Exp Database'!E284</f>
        <v>0</v>
      </c>
      <c r="F284" s="229">
        <f>'Exp Database'!F284</f>
        <v>0</v>
      </c>
      <c r="G284" s="229">
        <f>IF('Exp Database'!G284="Units ( x 1)",1,IF('Exp Database'!G284="Thousands (x 1,000)",1000,IF('Exp Database'!G284="Millions (x 1,000,000)",1000000,)))</f>
        <v>0</v>
      </c>
      <c r="H284" s="230">
        <f>IF('Exp Database'!H284&gt;0,'Exp Database'!H284,'Exp Database'!J284)</f>
        <v>0</v>
      </c>
      <c r="I284" s="230">
        <f>'Exp Database'!H284</f>
        <v>0</v>
      </c>
      <c r="J284" s="229">
        <f>'Exp Database'!I284</f>
        <v>0</v>
      </c>
      <c r="K284" s="230">
        <f>'Exp Database'!J284</f>
        <v>0</v>
      </c>
      <c r="L284" s="302" t="str">
        <f>'Exp Database'!K284</f>
        <v>Not disaggregated by type of cost</v>
      </c>
      <c r="M284" s="288" t="str">
        <f>'Exp Database'!L284</f>
        <v>2.1.3</v>
      </c>
      <c r="N284" s="288">
        <f>IF(OR('Exp Database'!M284=Lists!$G$2,'Exp Database'!M284=Lists!$G$3,'Exp Database'!M284=0),0,IF($F284=Lists!$G$2,('Exp Database'!M284/'Exp with units conversion'!$H284)*'Exp with units conversion'!$G284,'Exp Database'!M284*'Exp with units conversion'!$G284))</f>
        <v>0</v>
      </c>
      <c r="O284" s="288">
        <f>IF(OR('Exp Database'!N284=Lists!$G$2,'Exp Database'!N284=Lists!$G$3,'Exp Database'!N284=0),0,IF($F284=Lists!$G$2,('Exp Database'!N284/'Exp with units conversion'!$H284)*'Exp with units conversion'!$G284,'Exp Database'!N284*'Exp with units conversion'!$G284))</f>
        <v>0</v>
      </c>
      <c r="P284" s="288">
        <f>IF(OR('Exp Database'!O284=Lists!$G$2,'Exp Database'!O284=Lists!$G$3,'Exp Database'!O284=0),0,IF($F284=Lists!$G$2,('Exp Database'!O284/'Exp with units conversion'!$H284)*'Exp with units conversion'!$G284,'Exp Database'!O284*'Exp with units conversion'!$G284))</f>
        <v>0</v>
      </c>
      <c r="Q284" s="288">
        <f>IF(OR('Exp Database'!P284=Lists!$G$2,'Exp Database'!P284=Lists!$G$3,'Exp Database'!P284=0),0,IF($F284=Lists!$G$2,('Exp Database'!P284/'Exp with units conversion'!$H284)*'Exp with units conversion'!$G284,'Exp Database'!P284*'Exp with units conversion'!$G284))</f>
        <v>0</v>
      </c>
      <c r="R284" s="288">
        <f>IF(OR('Exp Database'!Q284=Lists!$G$2,'Exp Database'!Q284=Lists!$G$3,'Exp Database'!Q284=0),0,IF($F284=Lists!$G$2,('Exp Database'!Q284/'Exp with units conversion'!$H284)*'Exp with units conversion'!$G284,'Exp Database'!Q284*'Exp with units conversion'!$G284))</f>
        <v>0</v>
      </c>
      <c r="S284" s="288">
        <f>IF(OR('Exp Database'!R284=Lists!$G$2,'Exp Database'!R284=Lists!$G$3,'Exp Database'!R284=0),0,IF($F284=Lists!$G$2,('Exp Database'!R284/'Exp with units conversion'!$H284)*'Exp with units conversion'!$G284,'Exp Database'!R284*'Exp with units conversion'!$G284))</f>
        <v>0</v>
      </c>
      <c r="T284" s="288">
        <f>IF(OR('Exp Database'!S284=Lists!$G$2,'Exp Database'!S284=Lists!$G$3,'Exp Database'!S284=0),0,IF($F284=Lists!$G$2,('Exp Database'!S284/'Exp with units conversion'!$H284)*'Exp with units conversion'!$G284,'Exp Database'!S284*'Exp with units conversion'!$G284))</f>
        <v>0</v>
      </c>
      <c r="U284" s="288">
        <f>IF(OR('Exp Database'!T284=Lists!$G$2,'Exp Database'!T284=Lists!$G$3,'Exp Database'!T284=0),0,IF($F284=Lists!$G$2,('Exp Database'!T284/'Exp with units conversion'!$H284)*'Exp with units conversion'!$G284,'Exp Database'!T284*'Exp with units conversion'!$G284))</f>
        <v>0</v>
      </c>
      <c r="V284" s="288">
        <f>IF(OR('Exp Database'!U284=Lists!$G$2,'Exp Database'!U284=Lists!$G$3,'Exp Database'!U284=0),0,IF($F284=Lists!$G$2,('Exp Database'!U284/'Exp with units conversion'!$H284)*'Exp with units conversion'!$G284,'Exp Database'!U284*'Exp with units conversion'!$G284))</f>
        <v>0</v>
      </c>
      <c r="W284" s="288">
        <f>IF(OR('Exp Database'!V284=Lists!$G$2,'Exp Database'!V284=Lists!$G$3,'Exp Database'!V284=0),0,IF($F284=Lists!$G$2,('Exp Database'!V284/'Exp with units conversion'!$H284)*'Exp with units conversion'!$G284,'Exp Database'!V284*'Exp with units conversion'!$G284))</f>
        <v>0</v>
      </c>
      <c r="X284" s="288">
        <f>IF(OR('Exp Database'!W284=Lists!$G$2,'Exp Database'!W284=Lists!$G$3,'Exp Database'!W284=0),0,IF($F284=Lists!$G$2,('Exp Database'!W284/'Exp with units conversion'!$H284)*'Exp with units conversion'!$G284,'Exp Database'!W284*'Exp with units conversion'!$G284))</f>
        <v>0</v>
      </c>
      <c r="Y284" s="288">
        <f>IF(OR('Exp Database'!X284=Lists!$G$2,'Exp Database'!X284=Lists!$G$3,'Exp Database'!X284=0),0,IF($F284=Lists!$G$2,('Exp Database'!X284/'Exp with units conversion'!$H284)*'Exp with units conversion'!$G284,'Exp Database'!X284*'Exp with units conversion'!$G284))</f>
        <v>0</v>
      </c>
      <c r="Z284" s="288">
        <f>IF(OR('Exp Database'!Y284=Lists!$G$2,'Exp Database'!Y284=Lists!$G$3,'Exp Database'!Y284=0),0,IF($F284=Lists!$G$2,('Exp Database'!Y284/'Exp with units conversion'!$H284)*'Exp with units conversion'!$G284,'Exp Database'!Y284*'Exp with units conversion'!$G284))</f>
        <v>0</v>
      </c>
      <c r="AA284" s="288">
        <f>IF(OR('Exp Database'!Z284=Lists!$G$2,'Exp Database'!Z284=Lists!$G$3,'Exp Database'!Z284=0),0,IF($F284=Lists!$G$2,('Exp Database'!Z284/'Exp with units conversion'!$H284)*'Exp with units conversion'!$G284,'Exp Database'!Z284*'Exp with units conversion'!$G284))</f>
        <v>0</v>
      </c>
      <c r="AB284" s="288">
        <f>IF(OR('Exp Database'!AA284=Lists!$G$2,'Exp Database'!AA284=Lists!$G$3,'Exp Database'!AA284=0),0,IF($F284=Lists!$G$2,('Exp Database'!AA284/'Exp with units conversion'!$H284)*'Exp with units conversion'!$G284,'Exp Database'!AA284*'Exp with units conversion'!$G284))</f>
        <v>0</v>
      </c>
      <c r="AC284" s="288">
        <f>IF(OR('Exp Database'!AB284=Lists!$G$2,'Exp Database'!AB284=Lists!$G$3,'Exp Database'!AB284=0),0,IF($F284=Lists!$G$2,('Exp Database'!AB284/'Exp with units conversion'!$H284)*'Exp with units conversion'!$G284,'Exp Database'!AB284*'Exp with units conversion'!$G284))</f>
        <v>0</v>
      </c>
      <c r="AD284" s="288">
        <f>IF(OR('Exp Database'!AC284=Lists!$G$2,'Exp Database'!AC284=Lists!$G$3,'Exp Database'!AC284=0),0,IF($F284=Lists!$G$2,('Exp Database'!AC284/'Exp with units conversion'!$H284)*'Exp with units conversion'!$G284,'Exp Database'!AC284*'Exp with units conversion'!$G284))</f>
        <v>0</v>
      </c>
      <c r="AE284" s="288">
        <f>IF(OR('Exp Database'!AD284=Lists!$G$2,'Exp Database'!AD284=Lists!$G$3,'Exp Database'!AD284=0),0,IF($F284=Lists!$G$2,('Exp Database'!AD284/'Exp with units conversion'!$H284)*'Exp with units conversion'!$G284,'Exp Database'!AD284*'Exp with units conversion'!$G284))</f>
        <v>0</v>
      </c>
      <c r="AG284" s="288">
        <f t="shared" si="25"/>
        <v>1</v>
      </c>
      <c r="AH284" s="288">
        <f t="shared" si="26"/>
        <v>1</v>
      </c>
      <c r="AI284" s="288">
        <f t="shared" si="27"/>
        <v>1</v>
      </c>
      <c r="AJ284" s="288">
        <f t="shared" si="28"/>
        <v>1</v>
      </c>
    </row>
    <row r="285" spans="2:36" ht="30.75" thickBot="1">
      <c r="B285" s="288" t="str">
        <f t="shared" si="20"/>
        <v>Georgia2014</v>
      </c>
      <c r="C285" s="229" t="str">
        <f>'Exp Database'!C285</f>
        <v>Georgia</v>
      </c>
      <c r="D285" s="229">
        <f>'Exp Database'!D285</f>
        <v>2014</v>
      </c>
      <c r="E285" s="229">
        <f>'Exp Database'!E285</f>
        <v>0</v>
      </c>
      <c r="F285" s="229">
        <f>'Exp Database'!F285</f>
        <v>0</v>
      </c>
      <c r="G285" s="229">
        <f>IF('Exp Database'!G285="Units ( x 1)",1,IF('Exp Database'!G285="Thousands (x 1,000)",1000,IF('Exp Database'!G285="Millions (x 1,000,000)",1000000,)))</f>
        <v>0</v>
      </c>
      <c r="H285" s="230">
        <f>IF('Exp Database'!H285&gt;0,'Exp Database'!H285,'Exp Database'!J285)</f>
        <v>0</v>
      </c>
      <c r="I285" s="230">
        <f>'Exp Database'!H285</f>
        <v>0</v>
      </c>
      <c r="J285" s="229">
        <f>'Exp Database'!I285</f>
        <v>0</v>
      </c>
      <c r="K285" s="230">
        <f>'Exp Database'!J285</f>
        <v>0</v>
      </c>
      <c r="L285" s="302" t="str">
        <f>'Exp Database'!K285</f>
        <v>Early infant diagnosis:</v>
      </c>
      <c r="M285" s="288">
        <f>'Exp Database'!L285</f>
        <v>2.2000000000000002</v>
      </c>
      <c r="N285" s="288">
        <f>IF(OR('Exp Database'!M285=Lists!$G$2,'Exp Database'!M285=Lists!$G$3,'Exp Database'!M285=0),0,IF($F285=Lists!$G$2,('Exp Database'!M285/'Exp with units conversion'!$H285)*'Exp with units conversion'!$G285,'Exp Database'!M285*'Exp with units conversion'!$G285))</f>
        <v>0</v>
      </c>
      <c r="O285" s="288">
        <f>IF(OR('Exp Database'!N285=Lists!$G$2,'Exp Database'!N285=Lists!$G$3,'Exp Database'!N285=0),0,IF($F285=Lists!$G$2,('Exp Database'!N285/'Exp with units conversion'!$H285)*'Exp with units conversion'!$G285,'Exp Database'!N285*'Exp with units conversion'!$G285))</f>
        <v>0</v>
      </c>
      <c r="P285" s="288">
        <f>IF(OR('Exp Database'!O285=Lists!$G$2,'Exp Database'!O285=Lists!$G$3,'Exp Database'!O285=0),0,IF($F285=Lists!$G$2,('Exp Database'!O285/'Exp with units conversion'!$H285)*'Exp with units conversion'!$G285,'Exp Database'!O285*'Exp with units conversion'!$G285))</f>
        <v>0</v>
      </c>
      <c r="Q285" s="288">
        <f>IF(OR('Exp Database'!P285=Lists!$G$2,'Exp Database'!P285=Lists!$G$3,'Exp Database'!P285=0),0,IF($F285=Lists!$G$2,('Exp Database'!P285/'Exp with units conversion'!$H285)*'Exp with units conversion'!$G285,'Exp Database'!P285*'Exp with units conversion'!$G285))</f>
        <v>0</v>
      </c>
      <c r="R285" s="288">
        <f>IF(OR('Exp Database'!Q285=Lists!$G$2,'Exp Database'!Q285=Lists!$G$3,'Exp Database'!Q285=0),0,IF($F285=Lists!$G$2,('Exp Database'!Q285/'Exp with units conversion'!$H285)*'Exp with units conversion'!$G285,'Exp Database'!Q285*'Exp with units conversion'!$G285))</f>
        <v>0</v>
      </c>
      <c r="S285" s="288">
        <f>IF(OR('Exp Database'!R285=Lists!$G$2,'Exp Database'!R285=Lists!$G$3,'Exp Database'!R285=0),0,IF($F285=Lists!$G$2,('Exp Database'!R285/'Exp with units conversion'!$H285)*'Exp with units conversion'!$G285,'Exp Database'!R285*'Exp with units conversion'!$G285))</f>
        <v>0</v>
      </c>
      <c r="T285" s="288">
        <f>IF(OR('Exp Database'!S285=Lists!$G$2,'Exp Database'!S285=Lists!$G$3,'Exp Database'!S285=0),0,IF($F285=Lists!$G$2,('Exp Database'!S285/'Exp with units conversion'!$H285)*'Exp with units conversion'!$G285,'Exp Database'!S285*'Exp with units conversion'!$G285))</f>
        <v>0</v>
      </c>
      <c r="U285" s="288">
        <f>IF(OR('Exp Database'!T285=Lists!$G$2,'Exp Database'!T285=Lists!$G$3,'Exp Database'!T285=0),0,IF($F285=Lists!$G$2,('Exp Database'!T285/'Exp with units conversion'!$H285)*'Exp with units conversion'!$G285,'Exp Database'!T285*'Exp with units conversion'!$G285))</f>
        <v>0</v>
      </c>
      <c r="V285" s="288">
        <f>IF(OR('Exp Database'!U285=Lists!$G$2,'Exp Database'!U285=Lists!$G$3,'Exp Database'!U285=0),0,IF($F285=Lists!$G$2,('Exp Database'!U285/'Exp with units conversion'!$H285)*'Exp with units conversion'!$G285,'Exp Database'!U285*'Exp with units conversion'!$G285))</f>
        <v>0</v>
      </c>
      <c r="W285" s="288">
        <f>IF(OR('Exp Database'!V285=Lists!$G$2,'Exp Database'!V285=Lists!$G$3,'Exp Database'!V285=0),0,IF($F285=Lists!$G$2,('Exp Database'!V285/'Exp with units conversion'!$H285)*'Exp with units conversion'!$G285,'Exp Database'!V285*'Exp with units conversion'!$G285))</f>
        <v>0</v>
      </c>
      <c r="X285" s="288">
        <f>IF(OR('Exp Database'!W285=Lists!$G$2,'Exp Database'!W285=Lists!$G$3,'Exp Database'!W285=0),0,IF($F285=Lists!$G$2,('Exp Database'!W285/'Exp with units conversion'!$H285)*'Exp with units conversion'!$G285,'Exp Database'!W285*'Exp with units conversion'!$G285))</f>
        <v>0</v>
      </c>
      <c r="Y285" s="288">
        <f>IF(OR('Exp Database'!X285=Lists!$G$2,'Exp Database'!X285=Lists!$G$3,'Exp Database'!X285=0),0,IF($F285=Lists!$G$2,('Exp Database'!X285/'Exp with units conversion'!$H285)*'Exp with units conversion'!$G285,'Exp Database'!X285*'Exp with units conversion'!$G285))</f>
        <v>0</v>
      </c>
      <c r="Z285" s="288">
        <f>IF(OR('Exp Database'!Y285=Lists!$G$2,'Exp Database'!Y285=Lists!$G$3,'Exp Database'!Y285=0),0,IF($F285=Lists!$G$2,('Exp Database'!Y285/'Exp with units conversion'!$H285)*'Exp with units conversion'!$G285,'Exp Database'!Y285*'Exp with units conversion'!$G285))</f>
        <v>0</v>
      </c>
      <c r="AA285" s="288">
        <f>IF(OR('Exp Database'!Z285=Lists!$G$2,'Exp Database'!Z285=Lists!$G$3,'Exp Database'!Z285=0),0,IF($F285=Lists!$G$2,('Exp Database'!Z285/'Exp with units conversion'!$H285)*'Exp with units conversion'!$G285,'Exp Database'!Z285*'Exp with units conversion'!$G285))</f>
        <v>0</v>
      </c>
      <c r="AB285" s="288">
        <f>IF(OR('Exp Database'!AA285=Lists!$G$2,'Exp Database'!AA285=Lists!$G$3,'Exp Database'!AA285=0),0,IF($F285=Lists!$G$2,('Exp Database'!AA285/'Exp with units conversion'!$H285)*'Exp with units conversion'!$G285,'Exp Database'!AA285*'Exp with units conversion'!$G285))</f>
        <v>0</v>
      </c>
      <c r="AC285" s="288">
        <f>IF(OR('Exp Database'!AB285=Lists!$G$2,'Exp Database'!AB285=Lists!$G$3,'Exp Database'!AB285=0),0,IF($F285=Lists!$G$2,('Exp Database'!AB285/'Exp with units conversion'!$H285)*'Exp with units conversion'!$G285,'Exp Database'!AB285*'Exp with units conversion'!$G285))</f>
        <v>0</v>
      </c>
      <c r="AD285" s="288">
        <f>IF(OR('Exp Database'!AC285=Lists!$G$2,'Exp Database'!AC285=Lists!$G$3,'Exp Database'!AC285=0),0,IF($F285=Lists!$G$2,('Exp Database'!AC285/'Exp with units conversion'!$H285)*'Exp with units conversion'!$G285,'Exp Database'!AC285*'Exp with units conversion'!$G285))</f>
        <v>0</v>
      </c>
      <c r="AE285" s="288">
        <f>IF(OR('Exp Database'!AD285=Lists!$G$2,'Exp Database'!AD285=Lists!$G$3,'Exp Database'!AD285=0),0,IF($F285=Lists!$G$2,('Exp Database'!AD285/'Exp with units conversion'!$H285)*'Exp with units conversion'!$G285,'Exp Database'!AD285*'Exp with units conversion'!$G285))</f>
        <v>0</v>
      </c>
      <c r="AG285" s="288">
        <f t="shared" si="25"/>
        <v>1</v>
      </c>
      <c r="AH285" s="288">
        <f t="shared" si="26"/>
        <v>1</v>
      </c>
      <c r="AI285" s="288">
        <f t="shared" si="27"/>
        <v>1</v>
      </c>
      <c r="AJ285" s="288">
        <f t="shared" si="28"/>
        <v>1</v>
      </c>
    </row>
    <row r="286" spans="2:36" ht="30.75" thickBot="1">
      <c r="B286" s="288" t="str">
        <f t="shared" si="20"/>
        <v>Georgia2014</v>
      </c>
      <c r="C286" s="229" t="str">
        <f>'Exp Database'!C286</f>
        <v>Georgia</v>
      </c>
      <c r="D286" s="229">
        <f>'Exp Database'!D286</f>
        <v>2014</v>
      </c>
      <c r="E286" s="229">
        <f>'Exp Database'!E286</f>
        <v>0</v>
      </c>
      <c r="F286" s="229">
        <f>'Exp Database'!F286</f>
        <v>0</v>
      </c>
      <c r="G286" s="229">
        <f>IF('Exp Database'!G286="Units ( x 1)",1,IF('Exp Database'!G286="Thousands (x 1,000)",1000,IF('Exp Database'!G286="Millions (x 1,000,000)",1000000,)))</f>
        <v>0</v>
      </c>
      <c r="H286" s="230">
        <f>IF('Exp Database'!H286&gt;0,'Exp Database'!H286,'Exp Database'!J286)</f>
        <v>0</v>
      </c>
      <c r="I286" s="230">
        <f>'Exp Database'!H286</f>
        <v>0</v>
      </c>
      <c r="J286" s="229">
        <f>'Exp Database'!I286</f>
        <v>0</v>
      </c>
      <c r="K286" s="230">
        <f>'Exp Database'!J286</f>
        <v>0</v>
      </c>
      <c r="L286" s="302" t="str">
        <f>'Exp Database'!K286</f>
        <v>HIV tests (commodities)</v>
      </c>
      <c r="M286" s="288" t="str">
        <f>'Exp Database'!L286</f>
        <v>2.2.1</v>
      </c>
      <c r="N286" s="288">
        <f>IF(OR('Exp Database'!M286=Lists!$G$2,'Exp Database'!M286=Lists!$G$3,'Exp Database'!M286=0),0,IF($F286=Lists!$G$2,('Exp Database'!M286/'Exp with units conversion'!$H286)*'Exp with units conversion'!$G286,'Exp Database'!M286*'Exp with units conversion'!$G286))</f>
        <v>0</v>
      </c>
      <c r="O286" s="288">
        <f>IF(OR('Exp Database'!N286=Lists!$G$2,'Exp Database'!N286=Lists!$G$3,'Exp Database'!N286=0),0,IF($F286=Lists!$G$2,('Exp Database'!N286/'Exp with units conversion'!$H286)*'Exp with units conversion'!$G286,'Exp Database'!N286*'Exp with units conversion'!$G286))</f>
        <v>0</v>
      </c>
      <c r="P286" s="288">
        <f>IF(OR('Exp Database'!O286=Lists!$G$2,'Exp Database'!O286=Lists!$G$3,'Exp Database'!O286=0),0,IF($F286=Lists!$G$2,('Exp Database'!O286/'Exp with units conversion'!$H286)*'Exp with units conversion'!$G286,'Exp Database'!O286*'Exp with units conversion'!$G286))</f>
        <v>0</v>
      </c>
      <c r="Q286" s="288">
        <f>IF(OR('Exp Database'!P286=Lists!$G$2,'Exp Database'!P286=Lists!$G$3,'Exp Database'!P286=0),0,IF($F286=Lists!$G$2,('Exp Database'!P286/'Exp with units conversion'!$H286)*'Exp with units conversion'!$G286,'Exp Database'!P286*'Exp with units conversion'!$G286))</f>
        <v>0</v>
      </c>
      <c r="R286" s="288">
        <f>IF(OR('Exp Database'!Q286=Lists!$G$2,'Exp Database'!Q286=Lists!$G$3,'Exp Database'!Q286=0),0,IF($F286=Lists!$G$2,('Exp Database'!Q286/'Exp with units conversion'!$H286)*'Exp with units conversion'!$G286,'Exp Database'!Q286*'Exp with units conversion'!$G286))</f>
        <v>0</v>
      </c>
      <c r="S286" s="288">
        <f>IF(OR('Exp Database'!R286=Lists!$G$2,'Exp Database'!R286=Lists!$G$3,'Exp Database'!R286=0),0,IF($F286=Lists!$G$2,('Exp Database'!R286/'Exp with units conversion'!$H286)*'Exp with units conversion'!$G286,'Exp Database'!R286*'Exp with units conversion'!$G286))</f>
        <v>0</v>
      </c>
      <c r="T286" s="288">
        <f>IF(OR('Exp Database'!S286=Lists!$G$2,'Exp Database'!S286=Lists!$G$3,'Exp Database'!S286=0),0,IF($F286=Lists!$G$2,('Exp Database'!S286/'Exp with units conversion'!$H286)*'Exp with units conversion'!$G286,'Exp Database'!S286*'Exp with units conversion'!$G286))</f>
        <v>0</v>
      </c>
      <c r="U286" s="288">
        <f>IF(OR('Exp Database'!T286=Lists!$G$2,'Exp Database'!T286=Lists!$G$3,'Exp Database'!T286=0),0,IF($F286=Lists!$G$2,('Exp Database'!T286/'Exp with units conversion'!$H286)*'Exp with units conversion'!$G286,'Exp Database'!T286*'Exp with units conversion'!$G286))</f>
        <v>0</v>
      </c>
      <c r="V286" s="288">
        <f>IF(OR('Exp Database'!U286=Lists!$G$2,'Exp Database'!U286=Lists!$G$3,'Exp Database'!U286=0),0,IF($F286=Lists!$G$2,('Exp Database'!U286/'Exp with units conversion'!$H286)*'Exp with units conversion'!$G286,'Exp Database'!U286*'Exp with units conversion'!$G286))</f>
        <v>0</v>
      </c>
      <c r="W286" s="288">
        <f>IF(OR('Exp Database'!V286=Lists!$G$2,'Exp Database'!V286=Lists!$G$3,'Exp Database'!V286=0),0,IF($F286=Lists!$G$2,('Exp Database'!V286/'Exp with units conversion'!$H286)*'Exp with units conversion'!$G286,'Exp Database'!V286*'Exp with units conversion'!$G286))</f>
        <v>0</v>
      </c>
      <c r="X286" s="288">
        <f>IF(OR('Exp Database'!W286=Lists!$G$2,'Exp Database'!W286=Lists!$G$3,'Exp Database'!W286=0),0,IF($F286=Lists!$G$2,('Exp Database'!W286/'Exp with units conversion'!$H286)*'Exp with units conversion'!$G286,'Exp Database'!W286*'Exp with units conversion'!$G286))</f>
        <v>0</v>
      </c>
      <c r="Y286" s="288">
        <f>IF(OR('Exp Database'!X286=Lists!$G$2,'Exp Database'!X286=Lists!$G$3,'Exp Database'!X286=0),0,IF($F286=Lists!$G$2,('Exp Database'!X286/'Exp with units conversion'!$H286)*'Exp with units conversion'!$G286,'Exp Database'!X286*'Exp with units conversion'!$G286))</f>
        <v>0</v>
      </c>
      <c r="Z286" s="288">
        <f>IF(OR('Exp Database'!Y286=Lists!$G$2,'Exp Database'!Y286=Lists!$G$3,'Exp Database'!Y286=0),0,IF($F286=Lists!$G$2,('Exp Database'!Y286/'Exp with units conversion'!$H286)*'Exp with units conversion'!$G286,'Exp Database'!Y286*'Exp with units conversion'!$G286))</f>
        <v>0</v>
      </c>
      <c r="AA286" s="288">
        <f>IF(OR('Exp Database'!Z286=Lists!$G$2,'Exp Database'!Z286=Lists!$G$3,'Exp Database'!Z286=0),0,IF($F286=Lists!$G$2,('Exp Database'!Z286/'Exp with units conversion'!$H286)*'Exp with units conversion'!$G286,'Exp Database'!Z286*'Exp with units conversion'!$G286))</f>
        <v>0</v>
      </c>
      <c r="AB286" s="288">
        <f>IF(OR('Exp Database'!AA286=Lists!$G$2,'Exp Database'!AA286=Lists!$G$3,'Exp Database'!AA286=0),0,IF($F286=Lists!$G$2,('Exp Database'!AA286/'Exp with units conversion'!$H286)*'Exp with units conversion'!$G286,'Exp Database'!AA286*'Exp with units conversion'!$G286))</f>
        <v>0</v>
      </c>
      <c r="AC286" s="288">
        <f>IF(OR('Exp Database'!AB286=Lists!$G$2,'Exp Database'!AB286=Lists!$G$3,'Exp Database'!AB286=0),0,IF($F286=Lists!$G$2,('Exp Database'!AB286/'Exp with units conversion'!$H286)*'Exp with units conversion'!$G286,'Exp Database'!AB286*'Exp with units conversion'!$G286))</f>
        <v>0</v>
      </c>
      <c r="AD286" s="288">
        <f>IF(OR('Exp Database'!AC286=Lists!$G$2,'Exp Database'!AC286=Lists!$G$3,'Exp Database'!AC286=0),0,IF($F286=Lists!$G$2,('Exp Database'!AC286/'Exp with units conversion'!$H286)*'Exp with units conversion'!$G286,'Exp Database'!AC286*'Exp with units conversion'!$G286))</f>
        <v>0</v>
      </c>
      <c r="AE286" s="288">
        <f>IF(OR('Exp Database'!AD286=Lists!$G$2,'Exp Database'!AD286=Lists!$G$3,'Exp Database'!AD286=0),0,IF($F286=Lists!$G$2,('Exp Database'!AD286/'Exp with units conversion'!$H286)*'Exp with units conversion'!$G286,'Exp Database'!AD286*'Exp with units conversion'!$G286))</f>
        <v>0</v>
      </c>
      <c r="AG286" s="288">
        <f t="shared" si="25"/>
        <v>1</v>
      </c>
      <c r="AH286" s="288">
        <f t="shared" si="26"/>
        <v>1</v>
      </c>
      <c r="AI286" s="288">
        <f t="shared" si="27"/>
        <v>1</v>
      </c>
      <c r="AJ286" s="288">
        <f t="shared" si="28"/>
        <v>1</v>
      </c>
    </row>
    <row r="287" spans="2:36" ht="30.75" thickBot="1">
      <c r="B287" s="288" t="str">
        <f t="shared" si="20"/>
        <v>Georgia2014</v>
      </c>
      <c r="C287" s="229" t="str">
        <f>'Exp Database'!C287</f>
        <v>Georgia</v>
      </c>
      <c r="D287" s="229">
        <f>'Exp Database'!D287</f>
        <v>2014</v>
      </c>
      <c r="E287" s="229">
        <f>'Exp Database'!E287</f>
        <v>0</v>
      </c>
      <c r="F287" s="229">
        <f>'Exp Database'!F287</f>
        <v>0</v>
      </c>
      <c r="G287" s="229">
        <f>IF('Exp Database'!G287="Units ( x 1)",1,IF('Exp Database'!G287="Thousands (x 1,000)",1000,IF('Exp Database'!G287="Millions (x 1,000,000)",1000000,)))</f>
        <v>0</v>
      </c>
      <c r="H287" s="230">
        <f>IF('Exp Database'!H287&gt;0,'Exp Database'!H287,'Exp Database'!J287)</f>
        <v>0</v>
      </c>
      <c r="I287" s="230">
        <f>'Exp Database'!H287</f>
        <v>0</v>
      </c>
      <c r="J287" s="229">
        <f>'Exp Database'!I287</f>
        <v>0</v>
      </c>
      <c r="K287" s="230">
        <f>'Exp Database'!J287</f>
        <v>0</v>
      </c>
      <c r="L287" s="302" t="str">
        <f>'Exp Database'!K287</f>
        <v>Other direct and indirect costs</v>
      </c>
      <c r="M287" s="288" t="str">
        <f>'Exp Database'!L287</f>
        <v>2.2.2</v>
      </c>
      <c r="N287" s="288">
        <f>IF(OR('Exp Database'!M287=Lists!$G$2,'Exp Database'!M287=Lists!$G$3,'Exp Database'!M287=0),0,IF($F287=Lists!$G$2,('Exp Database'!M287/'Exp with units conversion'!$H287)*'Exp with units conversion'!$G287,'Exp Database'!M287*'Exp with units conversion'!$G287))</f>
        <v>0</v>
      </c>
      <c r="O287" s="288">
        <f>IF(OR('Exp Database'!N287=Lists!$G$2,'Exp Database'!N287=Lists!$G$3,'Exp Database'!N287=0),0,IF($F287=Lists!$G$2,('Exp Database'!N287/'Exp with units conversion'!$H287)*'Exp with units conversion'!$G287,'Exp Database'!N287*'Exp with units conversion'!$G287))</f>
        <v>0</v>
      </c>
      <c r="P287" s="288">
        <f>IF(OR('Exp Database'!O287=Lists!$G$2,'Exp Database'!O287=Lists!$G$3,'Exp Database'!O287=0),0,IF($F287=Lists!$G$2,('Exp Database'!O287/'Exp with units conversion'!$H287)*'Exp with units conversion'!$G287,'Exp Database'!O287*'Exp with units conversion'!$G287))</f>
        <v>0</v>
      </c>
      <c r="Q287" s="288">
        <f>IF(OR('Exp Database'!P287=Lists!$G$2,'Exp Database'!P287=Lists!$G$3,'Exp Database'!P287=0),0,IF($F287=Lists!$G$2,('Exp Database'!P287/'Exp with units conversion'!$H287)*'Exp with units conversion'!$G287,'Exp Database'!P287*'Exp with units conversion'!$G287))</f>
        <v>0</v>
      </c>
      <c r="R287" s="288">
        <f>IF(OR('Exp Database'!Q287=Lists!$G$2,'Exp Database'!Q287=Lists!$G$3,'Exp Database'!Q287=0),0,IF($F287=Lists!$G$2,('Exp Database'!Q287/'Exp with units conversion'!$H287)*'Exp with units conversion'!$G287,'Exp Database'!Q287*'Exp with units conversion'!$G287))</f>
        <v>0</v>
      </c>
      <c r="S287" s="288">
        <f>IF(OR('Exp Database'!R287=Lists!$G$2,'Exp Database'!R287=Lists!$G$3,'Exp Database'!R287=0),0,IF($F287=Lists!$G$2,('Exp Database'!R287/'Exp with units conversion'!$H287)*'Exp with units conversion'!$G287,'Exp Database'!R287*'Exp with units conversion'!$G287))</f>
        <v>0</v>
      </c>
      <c r="T287" s="288">
        <f>IF(OR('Exp Database'!S287=Lists!$G$2,'Exp Database'!S287=Lists!$G$3,'Exp Database'!S287=0),0,IF($F287=Lists!$G$2,('Exp Database'!S287/'Exp with units conversion'!$H287)*'Exp with units conversion'!$G287,'Exp Database'!S287*'Exp with units conversion'!$G287))</f>
        <v>0</v>
      </c>
      <c r="U287" s="288">
        <f>IF(OR('Exp Database'!T287=Lists!$G$2,'Exp Database'!T287=Lists!$G$3,'Exp Database'!T287=0),0,IF($F287=Lists!$G$2,('Exp Database'!T287/'Exp with units conversion'!$H287)*'Exp with units conversion'!$G287,'Exp Database'!T287*'Exp with units conversion'!$G287))</f>
        <v>0</v>
      </c>
      <c r="V287" s="288">
        <f>IF(OR('Exp Database'!U287=Lists!$G$2,'Exp Database'!U287=Lists!$G$3,'Exp Database'!U287=0),0,IF($F287=Lists!$G$2,('Exp Database'!U287/'Exp with units conversion'!$H287)*'Exp with units conversion'!$G287,'Exp Database'!U287*'Exp with units conversion'!$G287))</f>
        <v>0</v>
      </c>
      <c r="W287" s="288">
        <f>IF(OR('Exp Database'!V287=Lists!$G$2,'Exp Database'!V287=Lists!$G$3,'Exp Database'!V287=0),0,IF($F287=Lists!$G$2,('Exp Database'!V287/'Exp with units conversion'!$H287)*'Exp with units conversion'!$G287,'Exp Database'!V287*'Exp with units conversion'!$G287))</f>
        <v>0</v>
      </c>
      <c r="X287" s="288">
        <f>IF(OR('Exp Database'!W287=Lists!$G$2,'Exp Database'!W287=Lists!$G$3,'Exp Database'!W287=0),0,IF($F287=Lists!$G$2,('Exp Database'!W287/'Exp with units conversion'!$H287)*'Exp with units conversion'!$G287,'Exp Database'!W287*'Exp with units conversion'!$G287))</f>
        <v>0</v>
      </c>
      <c r="Y287" s="288">
        <f>IF(OR('Exp Database'!X287=Lists!$G$2,'Exp Database'!X287=Lists!$G$3,'Exp Database'!X287=0),0,IF($F287=Lists!$G$2,('Exp Database'!X287/'Exp with units conversion'!$H287)*'Exp with units conversion'!$G287,'Exp Database'!X287*'Exp with units conversion'!$G287))</f>
        <v>0</v>
      </c>
      <c r="Z287" s="288">
        <f>IF(OR('Exp Database'!Y287=Lists!$G$2,'Exp Database'!Y287=Lists!$G$3,'Exp Database'!Y287=0),0,IF($F287=Lists!$G$2,('Exp Database'!Y287/'Exp with units conversion'!$H287)*'Exp with units conversion'!$G287,'Exp Database'!Y287*'Exp with units conversion'!$G287))</f>
        <v>0</v>
      </c>
      <c r="AA287" s="288">
        <f>IF(OR('Exp Database'!Z287=Lists!$G$2,'Exp Database'!Z287=Lists!$G$3,'Exp Database'!Z287=0),0,IF($F287=Lists!$G$2,('Exp Database'!Z287/'Exp with units conversion'!$H287)*'Exp with units conversion'!$G287,'Exp Database'!Z287*'Exp with units conversion'!$G287))</f>
        <v>0</v>
      </c>
      <c r="AB287" s="288">
        <f>IF(OR('Exp Database'!AA287=Lists!$G$2,'Exp Database'!AA287=Lists!$G$3,'Exp Database'!AA287=0),0,IF($F287=Lists!$G$2,('Exp Database'!AA287/'Exp with units conversion'!$H287)*'Exp with units conversion'!$G287,'Exp Database'!AA287*'Exp with units conversion'!$G287))</f>
        <v>0</v>
      </c>
      <c r="AC287" s="288">
        <f>IF(OR('Exp Database'!AB287=Lists!$G$2,'Exp Database'!AB287=Lists!$G$3,'Exp Database'!AB287=0),0,IF($F287=Lists!$G$2,('Exp Database'!AB287/'Exp with units conversion'!$H287)*'Exp with units conversion'!$G287,'Exp Database'!AB287*'Exp with units conversion'!$G287))</f>
        <v>0</v>
      </c>
      <c r="AD287" s="288">
        <f>IF(OR('Exp Database'!AC287=Lists!$G$2,'Exp Database'!AC287=Lists!$G$3,'Exp Database'!AC287=0),0,IF($F287=Lists!$G$2,('Exp Database'!AC287/'Exp with units conversion'!$H287)*'Exp with units conversion'!$G287,'Exp Database'!AC287*'Exp with units conversion'!$G287))</f>
        <v>0</v>
      </c>
      <c r="AE287" s="288">
        <f>IF(OR('Exp Database'!AD287=Lists!$G$2,'Exp Database'!AD287=Lists!$G$3,'Exp Database'!AD287=0),0,IF($F287=Lists!$G$2,('Exp Database'!AD287/'Exp with units conversion'!$H287)*'Exp with units conversion'!$G287,'Exp Database'!AD287*'Exp with units conversion'!$G287))</f>
        <v>0</v>
      </c>
      <c r="AG287" s="288">
        <f t="shared" si="25"/>
        <v>1</v>
      </c>
      <c r="AH287" s="288">
        <f t="shared" si="26"/>
        <v>1</v>
      </c>
      <c r="AI287" s="288">
        <f t="shared" si="27"/>
        <v>1</v>
      </c>
      <c r="AJ287" s="288">
        <f t="shared" si="28"/>
        <v>1</v>
      </c>
    </row>
    <row r="288" spans="2:36" ht="30.75" thickBot="1">
      <c r="B288" s="288" t="str">
        <f t="shared" si="20"/>
        <v>Georgia2014</v>
      </c>
      <c r="C288" s="229" t="str">
        <f>'Exp Database'!C288</f>
        <v>Georgia</v>
      </c>
      <c r="D288" s="229">
        <f>'Exp Database'!D288</f>
        <v>2014</v>
      </c>
      <c r="E288" s="229">
        <f>'Exp Database'!E288</f>
        <v>0</v>
      </c>
      <c r="F288" s="229">
        <f>'Exp Database'!F288</f>
        <v>0</v>
      </c>
      <c r="G288" s="229">
        <f>IF('Exp Database'!G288="Units ( x 1)",1,IF('Exp Database'!G288="Thousands (x 1,000)",1000,IF('Exp Database'!G288="Millions (x 1,000,000)",1000000,)))</f>
        <v>0</v>
      </c>
      <c r="H288" s="230">
        <f>IF('Exp Database'!H288&gt;0,'Exp Database'!H288,'Exp Database'!J288)</f>
        <v>0</v>
      </c>
      <c r="I288" s="230">
        <f>'Exp Database'!H288</f>
        <v>0</v>
      </c>
      <c r="J288" s="229">
        <f>'Exp Database'!I288</f>
        <v>0</v>
      </c>
      <c r="K288" s="230">
        <f>'Exp Database'!J288</f>
        <v>0</v>
      </c>
      <c r="L288" s="302" t="str">
        <f>'Exp Database'!K288</f>
        <v>Not disaggregated by type of cost</v>
      </c>
      <c r="M288" s="288" t="str">
        <f>'Exp Database'!L288</f>
        <v>2.2.3</v>
      </c>
      <c r="N288" s="288">
        <f>IF(OR('Exp Database'!M288=Lists!$G$2,'Exp Database'!M288=Lists!$G$3,'Exp Database'!M288=0),0,IF($F288=Lists!$G$2,('Exp Database'!M288/'Exp with units conversion'!$H288)*'Exp with units conversion'!$G288,'Exp Database'!M288*'Exp with units conversion'!$G288))</f>
        <v>0</v>
      </c>
      <c r="O288" s="288">
        <f>IF(OR('Exp Database'!N288=Lists!$G$2,'Exp Database'!N288=Lists!$G$3,'Exp Database'!N288=0),0,IF($F288=Lists!$G$2,('Exp Database'!N288/'Exp with units conversion'!$H288)*'Exp with units conversion'!$G288,'Exp Database'!N288*'Exp with units conversion'!$G288))</f>
        <v>0</v>
      </c>
      <c r="P288" s="288">
        <f>IF(OR('Exp Database'!O288=Lists!$G$2,'Exp Database'!O288=Lists!$G$3,'Exp Database'!O288=0),0,IF($F288=Lists!$G$2,('Exp Database'!O288/'Exp with units conversion'!$H288)*'Exp with units conversion'!$G288,'Exp Database'!O288*'Exp with units conversion'!$G288))</f>
        <v>0</v>
      </c>
      <c r="Q288" s="288">
        <f>IF(OR('Exp Database'!P288=Lists!$G$2,'Exp Database'!P288=Lists!$G$3,'Exp Database'!P288=0),0,IF($F288=Lists!$G$2,('Exp Database'!P288/'Exp with units conversion'!$H288)*'Exp with units conversion'!$G288,'Exp Database'!P288*'Exp with units conversion'!$G288))</f>
        <v>0</v>
      </c>
      <c r="R288" s="288">
        <f>IF(OR('Exp Database'!Q288=Lists!$G$2,'Exp Database'!Q288=Lists!$G$3,'Exp Database'!Q288=0),0,IF($F288=Lists!$G$2,('Exp Database'!Q288/'Exp with units conversion'!$H288)*'Exp with units conversion'!$G288,'Exp Database'!Q288*'Exp with units conversion'!$G288))</f>
        <v>0</v>
      </c>
      <c r="S288" s="288">
        <f>IF(OR('Exp Database'!R288=Lists!$G$2,'Exp Database'!R288=Lists!$G$3,'Exp Database'!R288=0),0,IF($F288=Lists!$G$2,('Exp Database'!R288/'Exp with units conversion'!$H288)*'Exp with units conversion'!$G288,'Exp Database'!R288*'Exp with units conversion'!$G288))</f>
        <v>0</v>
      </c>
      <c r="T288" s="288">
        <f>IF(OR('Exp Database'!S288=Lists!$G$2,'Exp Database'!S288=Lists!$G$3,'Exp Database'!S288=0),0,IF($F288=Lists!$G$2,('Exp Database'!S288/'Exp with units conversion'!$H288)*'Exp with units conversion'!$G288,'Exp Database'!S288*'Exp with units conversion'!$G288))</f>
        <v>0</v>
      </c>
      <c r="U288" s="288">
        <f>IF(OR('Exp Database'!T288=Lists!$G$2,'Exp Database'!T288=Lists!$G$3,'Exp Database'!T288=0),0,IF($F288=Lists!$G$2,('Exp Database'!T288/'Exp with units conversion'!$H288)*'Exp with units conversion'!$G288,'Exp Database'!T288*'Exp with units conversion'!$G288))</f>
        <v>0</v>
      </c>
      <c r="V288" s="288">
        <f>IF(OR('Exp Database'!U288=Lists!$G$2,'Exp Database'!U288=Lists!$G$3,'Exp Database'!U288=0),0,IF($F288=Lists!$G$2,('Exp Database'!U288/'Exp with units conversion'!$H288)*'Exp with units conversion'!$G288,'Exp Database'!U288*'Exp with units conversion'!$G288))</f>
        <v>0</v>
      </c>
      <c r="W288" s="288">
        <f>IF(OR('Exp Database'!V288=Lists!$G$2,'Exp Database'!V288=Lists!$G$3,'Exp Database'!V288=0),0,IF($F288=Lists!$G$2,('Exp Database'!V288/'Exp with units conversion'!$H288)*'Exp with units conversion'!$G288,'Exp Database'!V288*'Exp with units conversion'!$G288))</f>
        <v>0</v>
      </c>
      <c r="X288" s="288">
        <f>IF(OR('Exp Database'!W288=Lists!$G$2,'Exp Database'!W288=Lists!$G$3,'Exp Database'!W288=0),0,IF($F288=Lists!$G$2,('Exp Database'!W288/'Exp with units conversion'!$H288)*'Exp with units conversion'!$G288,'Exp Database'!W288*'Exp with units conversion'!$G288))</f>
        <v>0</v>
      </c>
      <c r="Y288" s="288">
        <f>IF(OR('Exp Database'!X288=Lists!$G$2,'Exp Database'!X288=Lists!$G$3,'Exp Database'!X288=0),0,IF($F288=Lists!$G$2,('Exp Database'!X288/'Exp with units conversion'!$H288)*'Exp with units conversion'!$G288,'Exp Database'!X288*'Exp with units conversion'!$G288))</f>
        <v>0</v>
      </c>
      <c r="Z288" s="288">
        <f>IF(OR('Exp Database'!Y288=Lists!$G$2,'Exp Database'!Y288=Lists!$G$3,'Exp Database'!Y288=0),0,IF($F288=Lists!$G$2,('Exp Database'!Y288/'Exp with units conversion'!$H288)*'Exp with units conversion'!$G288,'Exp Database'!Y288*'Exp with units conversion'!$G288))</f>
        <v>0</v>
      </c>
      <c r="AA288" s="288">
        <f>IF(OR('Exp Database'!Z288=Lists!$G$2,'Exp Database'!Z288=Lists!$G$3,'Exp Database'!Z288=0),0,IF($F288=Lists!$G$2,('Exp Database'!Z288/'Exp with units conversion'!$H288)*'Exp with units conversion'!$G288,'Exp Database'!Z288*'Exp with units conversion'!$G288))</f>
        <v>0</v>
      </c>
      <c r="AB288" s="288">
        <f>IF(OR('Exp Database'!AA288=Lists!$G$2,'Exp Database'!AA288=Lists!$G$3,'Exp Database'!AA288=0),0,IF($F288=Lists!$G$2,('Exp Database'!AA288/'Exp with units conversion'!$H288)*'Exp with units conversion'!$G288,'Exp Database'!AA288*'Exp with units conversion'!$G288))</f>
        <v>0</v>
      </c>
      <c r="AC288" s="288">
        <f>IF(OR('Exp Database'!AB288=Lists!$G$2,'Exp Database'!AB288=Lists!$G$3,'Exp Database'!AB288=0),0,IF($F288=Lists!$G$2,('Exp Database'!AB288/'Exp with units conversion'!$H288)*'Exp with units conversion'!$G288,'Exp Database'!AB288*'Exp with units conversion'!$G288))</f>
        <v>0</v>
      </c>
      <c r="AD288" s="288">
        <f>IF(OR('Exp Database'!AC288=Lists!$G$2,'Exp Database'!AC288=Lists!$G$3,'Exp Database'!AC288=0),0,IF($F288=Lists!$G$2,('Exp Database'!AC288/'Exp with units conversion'!$H288)*'Exp with units conversion'!$G288,'Exp Database'!AC288*'Exp with units conversion'!$G288))</f>
        <v>0</v>
      </c>
      <c r="AE288" s="288">
        <f>IF(OR('Exp Database'!AD288=Lists!$G$2,'Exp Database'!AD288=Lists!$G$3,'Exp Database'!AD288=0),0,IF($F288=Lists!$G$2,('Exp Database'!AD288/'Exp with units conversion'!$H288)*'Exp with units conversion'!$G288,'Exp Database'!AD288*'Exp with units conversion'!$G288))</f>
        <v>0</v>
      </c>
      <c r="AG288" s="288">
        <f t="shared" si="25"/>
        <v>1</v>
      </c>
      <c r="AH288" s="288">
        <f t="shared" si="26"/>
        <v>1</v>
      </c>
      <c r="AI288" s="288">
        <f t="shared" si="27"/>
        <v>1</v>
      </c>
      <c r="AJ288" s="288">
        <f t="shared" si="28"/>
        <v>1</v>
      </c>
    </row>
    <row r="289" spans="2:36" ht="75.75" thickBot="1">
      <c r="B289" s="288" t="str">
        <f t="shared" si="20"/>
        <v>Georgia2014</v>
      </c>
      <c r="C289" s="229" t="str">
        <f>'Exp Database'!C289</f>
        <v>Georgia</v>
      </c>
      <c r="D289" s="229">
        <f>'Exp Database'!D289</f>
        <v>2014</v>
      </c>
      <c r="E289" s="229">
        <f>'Exp Database'!E289</f>
        <v>0</v>
      </c>
      <c r="F289" s="229">
        <f>'Exp Database'!F289</f>
        <v>0</v>
      </c>
      <c r="G289" s="229">
        <f>IF('Exp Database'!G289="Units ( x 1)",1,IF('Exp Database'!G289="Thousands (x 1,000)",1000,IF('Exp Database'!G289="Millions (x 1,000,000)",1000000,)))</f>
        <v>0</v>
      </c>
      <c r="H289" s="230">
        <f>IF('Exp Database'!H289&gt;0,'Exp Database'!H289,'Exp Database'!J289)</f>
        <v>0</v>
      </c>
      <c r="I289" s="230">
        <f>'Exp Database'!H289</f>
        <v>0</v>
      </c>
      <c r="J289" s="229">
        <f>'Exp Database'!I289</f>
        <v>0</v>
      </c>
      <c r="K289" s="230">
        <f>'Exp Database'!J289</f>
        <v>0</v>
      </c>
      <c r="L289" s="302" t="str">
        <f>'Exp Database'!K289</f>
        <v>Antiretroviral treatment to reduce vertical transmission of HIV:</v>
      </c>
      <c r="M289" s="288">
        <f>'Exp Database'!L289</f>
        <v>2.2999999999999998</v>
      </c>
      <c r="N289" s="288">
        <f>IF(OR('Exp Database'!M289=Lists!$G$2,'Exp Database'!M289=Lists!$G$3,'Exp Database'!M289=0),0,IF($F289=Lists!$G$2,('Exp Database'!M289/'Exp with units conversion'!$H289)*'Exp with units conversion'!$G289,'Exp Database'!M289*'Exp with units conversion'!$G289))</f>
        <v>0</v>
      </c>
      <c r="O289" s="288">
        <f>IF(OR('Exp Database'!N289=Lists!$G$2,'Exp Database'!N289=Lists!$G$3,'Exp Database'!N289=0),0,IF($F289=Lists!$G$2,('Exp Database'!N289/'Exp with units conversion'!$H289)*'Exp with units conversion'!$G289,'Exp Database'!N289*'Exp with units conversion'!$G289))</f>
        <v>0</v>
      </c>
      <c r="P289" s="288">
        <f>IF(OR('Exp Database'!O289=Lists!$G$2,'Exp Database'!O289=Lists!$G$3,'Exp Database'!O289=0),0,IF($F289=Lists!$G$2,('Exp Database'!O289/'Exp with units conversion'!$H289)*'Exp with units conversion'!$G289,'Exp Database'!O289*'Exp with units conversion'!$G289))</f>
        <v>0</v>
      </c>
      <c r="Q289" s="288">
        <f>IF(OR('Exp Database'!P289=Lists!$G$2,'Exp Database'!P289=Lists!$G$3,'Exp Database'!P289=0),0,IF($F289=Lists!$G$2,('Exp Database'!P289/'Exp with units conversion'!$H289)*'Exp with units conversion'!$G289,'Exp Database'!P289*'Exp with units conversion'!$G289))</f>
        <v>0</v>
      </c>
      <c r="R289" s="288">
        <f>IF(OR('Exp Database'!Q289=Lists!$G$2,'Exp Database'!Q289=Lists!$G$3,'Exp Database'!Q289=0),0,IF($F289=Lists!$G$2,('Exp Database'!Q289/'Exp with units conversion'!$H289)*'Exp with units conversion'!$G289,'Exp Database'!Q289*'Exp with units conversion'!$G289))</f>
        <v>0</v>
      </c>
      <c r="S289" s="288">
        <f>IF(OR('Exp Database'!R289=Lists!$G$2,'Exp Database'!R289=Lists!$G$3,'Exp Database'!R289=0),0,IF($F289=Lists!$G$2,('Exp Database'!R289/'Exp with units conversion'!$H289)*'Exp with units conversion'!$G289,'Exp Database'!R289*'Exp with units conversion'!$G289))</f>
        <v>0</v>
      </c>
      <c r="T289" s="288">
        <f>IF(OR('Exp Database'!S289=Lists!$G$2,'Exp Database'!S289=Lists!$G$3,'Exp Database'!S289=0),0,IF($F289=Lists!$G$2,('Exp Database'!S289/'Exp with units conversion'!$H289)*'Exp with units conversion'!$G289,'Exp Database'!S289*'Exp with units conversion'!$G289))</f>
        <v>0</v>
      </c>
      <c r="U289" s="288">
        <f>IF(OR('Exp Database'!T289=Lists!$G$2,'Exp Database'!T289=Lists!$G$3,'Exp Database'!T289=0),0,IF($F289=Lists!$G$2,('Exp Database'!T289/'Exp with units conversion'!$H289)*'Exp with units conversion'!$G289,'Exp Database'!T289*'Exp with units conversion'!$G289))</f>
        <v>0</v>
      </c>
      <c r="V289" s="288">
        <f>IF(OR('Exp Database'!U289=Lists!$G$2,'Exp Database'!U289=Lists!$G$3,'Exp Database'!U289=0),0,IF($F289=Lists!$G$2,('Exp Database'!U289/'Exp with units conversion'!$H289)*'Exp with units conversion'!$G289,'Exp Database'!U289*'Exp with units conversion'!$G289))</f>
        <v>0</v>
      </c>
      <c r="W289" s="288">
        <f>IF(OR('Exp Database'!V289=Lists!$G$2,'Exp Database'!V289=Lists!$G$3,'Exp Database'!V289=0),0,IF($F289=Lists!$G$2,('Exp Database'!V289/'Exp with units conversion'!$H289)*'Exp with units conversion'!$G289,'Exp Database'!V289*'Exp with units conversion'!$G289))</f>
        <v>0</v>
      </c>
      <c r="X289" s="288">
        <f>IF(OR('Exp Database'!W289=Lists!$G$2,'Exp Database'!W289=Lists!$G$3,'Exp Database'!W289=0),0,IF($F289=Lists!$G$2,('Exp Database'!W289/'Exp with units conversion'!$H289)*'Exp with units conversion'!$G289,'Exp Database'!W289*'Exp with units conversion'!$G289))</f>
        <v>0</v>
      </c>
      <c r="Y289" s="288">
        <f>IF(OR('Exp Database'!X289=Lists!$G$2,'Exp Database'!X289=Lists!$G$3,'Exp Database'!X289=0),0,IF($F289=Lists!$G$2,('Exp Database'!X289/'Exp with units conversion'!$H289)*'Exp with units conversion'!$G289,'Exp Database'!X289*'Exp with units conversion'!$G289))</f>
        <v>0</v>
      </c>
      <c r="Z289" s="288">
        <f>IF(OR('Exp Database'!Y289=Lists!$G$2,'Exp Database'!Y289=Lists!$G$3,'Exp Database'!Y289=0),0,IF($F289=Lists!$G$2,('Exp Database'!Y289/'Exp with units conversion'!$H289)*'Exp with units conversion'!$G289,'Exp Database'!Y289*'Exp with units conversion'!$G289))</f>
        <v>0</v>
      </c>
      <c r="AA289" s="288">
        <f>IF(OR('Exp Database'!Z289=Lists!$G$2,'Exp Database'!Z289=Lists!$G$3,'Exp Database'!Z289=0),0,IF($F289=Lists!$G$2,('Exp Database'!Z289/'Exp with units conversion'!$H289)*'Exp with units conversion'!$G289,'Exp Database'!Z289*'Exp with units conversion'!$G289))</f>
        <v>0</v>
      </c>
      <c r="AB289" s="288">
        <f>IF(OR('Exp Database'!AA289=Lists!$G$2,'Exp Database'!AA289=Lists!$G$3,'Exp Database'!AA289=0),0,IF($F289=Lists!$G$2,('Exp Database'!AA289/'Exp with units conversion'!$H289)*'Exp with units conversion'!$G289,'Exp Database'!AA289*'Exp with units conversion'!$G289))</f>
        <v>0</v>
      </c>
      <c r="AC289" s="288">
        <f>IF(OR('Exp Database'!AB289=Lists!$G$2,'Exp Database'!AB289=Lists!$G$3,'Exp Database'!AB289=0),0,IF($F289=Lists!$G$2,('Exp Database'!AB289/'Exp with units conversion'!$H289)*'Exp with units conversion'!$G289,'Exp Database'!AB289*'Exp with units conversion'!$G289))</f>
        <v>0</v>
      </c>
      <c r="AD289" s="288">
        <f>IF(OR('Exp Database'!AC289=Lists!$G$2,'Exp Database'!AC289=Lists!$G$3,'Exp Database'!AC289=0),0,IF($F289=Lists!$G$2,('Exp Database'!AC289/'Exp with units conversion'!$H289)*'Exp with units conversion'!$G289,'Exp Database'!AC289*'Exp with units conversion'!$G289))</f>
        <v>0</v>
      </c>
      <c r="AE289" s="288">
        <f>IF(OR('Exp Database'!AD289=Lists!$G$2,'Exp Database'!AD289=Lists!$G$3,'Exp Database'!AD289=0),0,IF($F289=Lists!$G$2,('Exp Database'!AD289/'Exp with units conversion'!$H289)*'Exp with units conversion'!$G289,'Exp Database'!AD289*'Exp with units conversion'!$G289))</f>
        <v>0</v>
      </c>
      <c r="AG289" s="288">
        <f t="shared" si="25"/>
        <v>1</v>
      </c>
      <c r="AH289" s="288">
        <f t="shared" si="26"/>
        <v>1</v>
      </c>
      <c r="AI289" s="288">
        <f t="shared" si="27"/>
        <v>1</v>
      </c>
      <c r="AJ289" s="288">
        <f t="shared" si="28"/>
        <v>1</v>
      </c>
    </row>
    <row r="290" spans="2:36" ht="15.75" thickBot="1">
      <c r="B290" s="288" t="str">
        <f t="shared" si="20"/>
        <v>Georgia2014</v>
      </c>
      <c r="C290" s="229" t="str">
        <f>'Exp Database'!C290</f>
        <v>Georgia</v>
      </c>
      <c r="D290" s="229">
        <f>'Exp Database'!D290</f>
        <v>2014</v>
      </c>
      <c r="E290" s="229">
        <f>'Exp Database'!E290</f>
        <v>0</v>
      </c>
      <c r="F290" s="229">
        <f>'Exp Database'!F290</f>
        <v>0</v>
      </c>
      <c r="G290" s="229">
        <f>IF('Exp Database'!G290="Units ( x 1)",1,IF('Exp Database'!G290="Thousands (x 1,000)",1000,IF('Exp Database'!G290="Millions (x 1,000,000)",1000000,)))</f>
        <v>0</v>
      </c>
      <c r="H290" s="230">
        <f>IF('Exp Database'!H290&gt;0,'Exp Database'!H290,'Exp Database'!J290)</f>
        <v>0</v>
      </c>
      <c r="I290" s="230">
        <f>'Exp Database'!H290</f>
        <v>0</v>
      </c>
      <c r="J290" s="229">
        <f>'Exp Database'!I290</f>
        <v>0</v>
      </c>
      <c r="K290" s="230">
        <f>'Exp Database'!J290</f>
        <v>0</v>
      </c>
      <c r="L290" s="302" t="str">
        <f>'Exp Database'!K290</f>
        <v>ARVs</v>
      </c>
      <c r="M290" s="288" t="str">
        <f>'Exp Database'!L290</f>
        <v>2.3.1</v>
      </c>
      <c r="N290" s="288">
        <f>IF(OR('Exp Database'!M290=Lists!$G$2,'Exp Database'!M290=Lists!$G$3,'Exp Database'!M290=0),0,IF($F290=Lists!$G$2,('Exp Database'!M290/'Exp with units conversion'!$H290)*'Exp with units conversion'!$G290,'Exp Database'!M290*'Exp with units conversion'!$G290))</f>
        <v>0</v>
      </c>
      <c r="O290" s="288">
        <f>IF(OR('Exp Database'!N290=Lists!$G$2,'Exp Database'!N290=Lists!$G$3,'Exp Database'!N290=0),0,IF($F290=Lists!$G$2,('Exp Database'!N290/'Exp with units conversion'!$H290)*'Exp with units conversion'!$G290,'Exp Database'!N290*'Exp with units conversion'!$G290))</f>
        <v>0</v>
      </c>
      <c r="P290" s="288">
        <f>IF(OR('Exp Database'!O290=Lists!$G$2,'Exp Database'!O290=Lists!$G$3,'Exp Database'!O290=0),0,IF($F290=Lists!$G$2,('Exp Database'!O290/'Exp with units conversion'!$H290)*'Exp with units conversion'!$G290,'Exp Database'!O290*'Exp with units conversion'!$G290))</f>
        <v>0</v>
      </c>
      <c r="Q290" s="288">
        <f>IF(OR('Exp Database'!P290=Lists!$G$2,'Exp Database'!P290=Lists!$G$3,'Exp Database'!P290=0),0,IF($F290=Lists!$G$2,('Exp Database'!P290/'Exp with units conversion'!$H290)*'Exp with units conversion'!$G290,'Exp Database'!P290*'Exp with units conversion'!$G290))</f>
        <v>0</v>
      </c>
      <c r="R290" s="288">
        <f>IF(OR('Exp Database'!Q290=Lists!$G$2,'Exp Database'!Q290=Lists!$G$3,'Exp Database'!Q290=0),0,IF($F290=Lists!$G$2,('Exp Database'!Q290/'Exp with units conversion'!$H290)*'Exp with units conversion'!$G290,'Exp Database'!Q290*'Exp with units conversion'!$G290))</f>
        <v>0</v>
      </c>
      <c r="S290" s="288">
        <f>IF(OR('Exp Database'!R290=Lists!$G$2,'Exp Database'!R290=Lists!$G$3,'Exp Database'!R290=0),0,IF($F290=Lists!$G$2,('Exp Database'!R290/'Exp with units conversion'!$H290)*'Exp with units conversion'!$G290,'Exp Database'!R290*'Exp with units conversion'!$G290))</f>
        <v>0</v>
      </c>
      <c r="T290" s="288">
        <f>IF(OR('Exp Database'!S290=Lists!$G$2,'Exp Database'!S290=Lists!$G$3,'Exp Database'!S290=0),0,IF($F290=Lists!$G$2,('Exp Database'!S290/'Exp with units conversion'!$H290)*'Exp with units conversion'!$G290,'Exp Database'!S290*'Exp with units conversion'!$G290))</f>
        <v>0</v>
      </c>
      <c r="U290" s="288">
        <f>IF(OR('Exp Database'!T290=Lists!$G$2,'Exp Database'!T290=Lists!$G$3,'Exp Database'!T290=0),0,IF($F290=Lists!$G$2,('Exp Database'!T290/'Exp with units conversion'!$H290)*'Exp with units conversion'!$G290,'Exp Database'!T290*'Exp with units conversion'!$G290))</f>
        <v>0</v>
      </c>
      <c r="V290" s="288">
        <f>IF(OR('Exp Database'!U290=Lists!$G$2,'Exp Database'!U290=Lists!$G$3,'Exp Database'!U290=0),0,IF($F290=Lists!$G$2,('Exp Database'!U290/'Exp with units conversion'!$H290)*'Exp with units conversion'!$G290,'Exp Database'!U290*'Exp with units conversion'!$G290))</f>
        <v>0</v>
      </c>
      <c r="W290" s="288">
        <f>IF(OR('Exp Database'!V290=Lists!$G$2,'Exp Database'!V290=Lists!$G$3,'Exp Database'!V290=0),0,IF($F290=Lists!$G$2,('Exp Database'!V290/'Exp with units conversion'!$H290)*'Exp with units conversion'!$G290,'Exp Database'!V290*'Exp with units conversion'!$G290))</f>
        <v>0</v>
      </c>
      <c r="X290" s="288">
        <f>IF(OR('Exp Database'!W290=Lists!$G$2,'Exp Database'!W290=Lists!$G$3,'Exp Database'!W290=0),0,IF($F290=Lists!$G$2,('Exp Database'!W290/'Exp with units conversion'!$H290)*'Exp with units conversion'!$G290,'Exp Database'!W290*'Exp with units conversion'!$G290))</f>
        <v>0</v>
      </c>
      <c r="Y290" s="288">
        <f>IF(OR('Exp Database'!X290=Lists!$G$2,'Exp Database'!X290=Lists!$G$3,'Exp Database'!X290=0),0,IF($F290=Lists!$G$2,('Exp Database'!X290/'Exp with units conversion'!$H290)*'Exp with units conversion'!$G290,'Exp Database'!X290*'Exp with units conversion'!$G290))</f>
        <v>0</v>
      </c>
      <c r="Z290" s="288">
        <f>IF(OR('Exp Database'!Y290=Lists!$G$2,'Exp Database'!Y290=Lists!$G$3,'Exp Database'!Y290=0),0,IF($F290=Lists!$G$2,('Exp Database'!Y290/'Exp with units conversion'!$H290)*'Exp with units conversion'!$G290,'Exp Database'!Y290*'Exp with units conversion'!$G290))</f>
        <v>0</v>
      </c>
      <c r="AA290" s="288">
        <f>IF(OR('Exp Database'!Z290=Lists!$G$2,'Exp Database'!Z290=Lists!$G$3,'Exp Database'!Z290=0),0,IF($F290=Lists!$G$2,('Exp Database'!Z290/'Exp with units conversion'!$H290)*'Exp with units conversion'!$G290,'Exp Database'!Z290*'Exp with units conversion'!$G290))</f>
        <v>0</v>
      </c>
      <c r="AB290" s="288">
        <f>IF(OR('Exp Database'!AA290=Lists!$G$2,'Exp Database'!AA290=Lists!$G$3,'Exp Database'!AA290=0),0,IF($F290=Lists!$G$2,('Exp Database'!AA290/'Exp with units conversion'!$H290)*'Exp with units conversion'!$G290,'Exp Database'!AA290*'Exp with units conversion'!$G290))</f>
        <v>0</v>
      </c>
      <c r="AC290" s="288">
        <f>IF(OR('Exp Database'!AB290=Lists!$G$2,'Exp Database'!AB290=Lists!$G$3,'Exp Database'!AB290=0),0,IF($F290=Lists!$G$2,('Exp Database'!AB290/'Exp with units conversion'!$H290)*'Exp with units conversion'!$G290,'Exp Database'!AB290*'Exp with units conversion'!$G290))</f>
        <v>0</v>
      </c>
      <c r="AD290" s="288">
        <f>IF(OR('Exp Database'!AC290=Lists!$G$2,'Exp Database'!AC290=Lists!$G$3,'Exp Database'!AC290=0),0,IF($F290=Lists!$G$2,('Exp Database'!AC290/'Exp with units conversion'!$H290)*'Exp with units conversion'!$G290,'Exp Database'!AC290*'Exp with units conversion'!$G290))</f>
        <v>0</v>
      </c>
      <c r="AE290" s="288">
        <f>IF(OR('Exp Database'!AD290=Lists!$G$2,'Exp Database'!AD290=Lists!$G$3,'Exp Database'!AD290=0),0,IF($F290=Lists!$G$2,('Exp Database'!AD290/'Exp with units conversion'!$H290)*'Exp with units conversion'!$G290,'Exp Database'!AD290*'Exp with units conversion'!$G290))</f>
        <v>0</v>
      </c>
      <c r="AG290" s="288">
        <f t="shared" si="25"/>
        <v>1</v>
      </c>
      <c r="AH290" s="288">
        <f t="shared" si="26"/>
        <v>1</v>
      </c>
      <c r="AI290" s="288">
        <f t="shared" si="27"/>
        <v>1</v>
      </c>
      <c r="AJ290" s="288">
        <f t="shared" si="28"/>
        <v>1</v>
      </c>
    </row>
    <row r="291" spans="2:36" ht="30.75" thickBot="1">
      <c r="B291" s="288" t="str">
        <f t="shared" si="20"/>
        <v>Georgia2014</v>
      </c>
      <c r="C291" s="229" t="str">
        <f>'Exp Database'!C291</f>
        <v>Georgia</v>
      </c>
      <c r="D291" s="229">
        <f>'Exp Database'!D291</f>
        <v>2014</v>
      </c>
      <c r="E291" s="229">
        <f>'Exp Database'!E291</f>
        <v>0</v>
      </c>
      <c r="F291" s="229">
        <f>'Exp Database'!F291</f>
        <v>0</v>
      </c>
      <c r="G291" s="229">
        <f>IF('Exp Database'!G291="Units ( x 1)",1,IF('Exp Database'!G291="Thousands (x 1,000)",1000,IF('Exp Database'!G291="Millions (x 1,000,000)",1000000,)))</f>
        <v>0</v>
      </c>
      <c r="H291" s="230">
        <f>IF('Exp Database'!H291&gt;0,'Exp Database'!H291,'Exp Database'!J291)</f>
        <v>0</v>
      </c>
      <c r="I291" s="230">
        <f>'Exp Database'!H291</f>
        <v>0</v>
      </c>
      <c r="J291" s="229">
        <f>'Exp Database'!I291</f>
        <v>0</v>
      </c>
      <c r="K291" s="230">
        <f>'Exp Database'!J291</f>
        <v>0</v>
      </c>
      <c r="L291" s="302" t="str">
        <f>'Exp Database'!K291</f>
        <v>Other direct and indirect costs</v>
      </c>
      <c r="M291" s="288" t="str">
        <f>'Exp Database'!L291</f>
        <v>2.3.2</v>
      </c>
      <c r="N291" s="288">
        <f>IF(OR('Exp Database'!M291=Lists!$G$2,'Exp Database'!M291=Lists!$G$3,'Exp Database'!M291=0),0,IF($F291=Lists!$G$2,('Exp Database'!M291/'Exp with units conversion'!$H291)*'Exp with units conversion'!$G291,'Exp Database'!M291*'Exp with units conversion'!$G291))</f>
        <v>0</v>
      </c>
      <c r="O291" s="288">
        <f>IF(OR('Exp Database'!N291=Lists!$G$2,'Exp Database'!N291=Lists!$G$3,'Exp Database'!N291=0),0,IF($F291=Lists!$G$2,('Exp Database'!N291/'Exp with units conversion'!$H291)*'Exp with units conversion'!$G291,'Exp Database'!N291*'Exp with units conversion'!$G291))</f>
        <v>0</v>
      </c>
      <c r="P291" s="288">
        <f>IF(OR('Exp Database'!O291=Lists!$G$2,'Exp Database'!O291=Lists!$G$3,'Exp Database'!O291=0),0,IF($F291=Lists!$G$2,('Exp Database'!O291/'Exp with units conversion'!$H291)*'Exp with units conversion'!$G291,'Exp Database'!O291*'Exp with units conversion'!$G291))</f>
        <v>0</v>
      </c>
      <c r="Q291" s="288">
        <f>IF(OR('Exp Database'!P291=Lists!$G$2,'Exp Database'!P291=Lists!$G$3,'Exp Database'!P291=0),0,IF($F291=Lists!$G$2,('Exp Database'!P291/'Exp with units conversion'!$H291)*'Exp with units conversion'!$G291,'Exp Database'!P291*'Exp with units conversion'!$G291))</f>
        <v>0</v>
      </c>
      <c r="R291" s="288">
        <f>IF(OR('Exp Database'!Q291=Lists!$G$2,'Exp Database'!Q291=Lists!$G$3,'Exp Database'!Q291=0),0,IF($F291=Lists!$G$2,('Exp Database'!Q291/'Exp with units conversion'!$H291)*'Exp with units conversion'!$G291,'Exp Database'!Q291*'Exp with units conversion'!$G291))</f>
        <v>0</v>
      </c>
      <c r="S291" s="288">
        <f>IF(OR('Exp Database'!R291=Lists!$G$2,'Exp Database'!R291=Lists!$G$3,'Exp Database'!R291=0),0,IF($F291=Lists!$G$2,('Exp Database'!R291/'Exp with units conversion'!$H291)*'Exp with units conversion'!$G291,'Exp Database'!R291*'Exp with units conversion'!$G291))</f>
        <v>0</v>
      </c>
      <c r="T291" s="288">
        <f>IF(OR('Exp Database'!S291=Lists!$G$2,'Exp Database'!S291=Lists!$G$3,'Exp Database'!S291=0),0,IF($F291=Lists!$G$2,('Exp Database'!S291/'Exp with units conversion'!$H291)*'Exp with units conversion'!$G291,'Exp Database'!S291*'Exp with units conversion'!$G291))</f>
        <v>0</v>
      </c>
      <c r="U291" s="288">
        <f>IF(OR('Exp Database'!T291=Lists!$G$2,'Exp Database'!T291=Lists!$G$3,'Exp Database'!T291=0),0,IF($F291=Lists!$G$2,('Exp Database'!T291/'Exp with units conversion'!$H291)*'Exp with units conversion'!$G291,'Exp Database'!T291*'Exp with units conversion'!$G291))</f>
        <v>0</v>
      </c>
      <c r="V291" s="288">
        <f>IF(OR('Exp Database'!U291=Lists!$G$2,'Exp Database'!U291=Lists!$G$3,'Exp Database'!U291=0),0,IF($F291=Lists!$G$2,('Exp Database'!U291/'Exp with units conversion'!$H291)*'Exp with units conversion'!$G291,'Exp Database'!U291*'Exp with units conversion'!$G291))</f>
        <v>0</v>
      </c>
      <c r="W291" s="288">
        <f>IF(OR('Exp Database'!V291=Lists!$G$2,'Exp Database'!V291=Lists!$G$3,'Exp Database'!V291=0),0,IF($F291=Lists!$G$2,('Exp Database'!V291/'Exp with units conversion'!$H291)*'Exp with units conversion'!$G291,'Exp Database'!V291*'Exp with units conversion'!$G291))</f>
        <v>0</v>
      </c>
      <c r="X291" s="288">
        <f>IF(OR('Exp Database'!W291=Lists!$G$2,'Exp Database'!W291=Lists!$G$3,'Exp Database'!W291=0),0,IF($F291=Lists!$G$2,('Exp Database'!W291/'Exp with units conversion'!$H291)*'Exp with units conversion'!$G291,'Exp Database'!W291*'Exp with units conversion'!$G291))</f>
        <v>0</v>
      </c>
      <c r="Y291" s="288">
        <f>IF(OR('Exp Database'!X291=Lists!$G$2,'Exp Database'!X291=Lists!$G$3,'Exp Database'!X291=0),0,IF($F291=Lists!$G$2,('Exp Database'!X291/'Exp with units conversion'!$H291)*'Exp with units conversion'!$G291,'Exp Database'!X291*'Exp with units conversion'!$G291))</f>
        <v>0</v>
      </c>
      <c r="Z291" s="288">
        <f>IF(OR('Exp Database'!Y291=Lists!$G$2,'Exp Database'!Y291=Lists!$G$3,'Exp Database'!Y291=0),0,IF($F291=Lists!$G$2,('Exp Database'!Y291/'Exp with units conversion'!$H291)*'Exp with units conversion'!$G291,'Exp Database'!Y291*'Exp with units conversion'!$G291))</f>
        <v>0</v>
      </c>
      <c r="AA291" s="288">
        <f>IF(OR('Exp Database'!Z291=Lists!$G$2,'Exp Database'!Z291=Lists!$G$3,'Exp Database'!Z291=0),0,IF($F291=Lists!$G$2,('Exp Database'!Z291/'Exp with units conversion'!$H291)*'Exp with units conversion'!$G291,'Exp Database'!Z291*'Exp with units conversion'!$G291))</f>
        <v>0</v>
      </c>
      <c r="AB291" s="288">
        <f>IF(OR('Exp Database'!AA291=Lists!$G$2,'Exp Database'!AA291=Lists!$G$3,'Exp Database'!AA291=0),0,IF($F291=Lists!$G$2,('Exp Database'!AA291/'Exp with units conversion'!$H291)*'Exp with units conversion'!$G291,'Exp Database'!AA291*'Exp with units conversion'!$G291))</f>
        <v>0</v>
      </c>
      <c r="AC291" s="288">
        <f>IF(OR('Exp Database'!AB291=Lists!$G$2,'Exp Database'!AB291=Lists!$G$3,'Exp Database'!AB291=0),0,IF($F291=Lists!$G$2,('Exp Database'!AB291/'Exp with units conversion'!$H291)*'Exp with units conversion'!$G291,'Exp Database'!AB291*'Exp with units conversion'!$G291))</f>
        <v>0</v>
      </c>
      <c r="AD291" s="288">
        <f>IF(OR('Exp Database'!AC291=Lists!$G$2,'Exp Database'!AC291=Lists!$G$3,'Exp Database'!AC291=0),0,IF($F291=Lists!$G$2,('Exp Database'!AC291/'Exp with units conversion'!$H291)*'Exp with units conversion'!$G291,'Exp Database'!AC291*'Exp with units conversion'!$G291))</f>
        <v>0</v>
      </c>
      <c r="AE291" s="288">
        <f>IF(OR('Exp Database'!AD291=Lists!$G$2,'Exp Database'!AD291=Lists!$G$3,'Exp Database'!AD291=0),0,IF($F291=Lists!$G$2,('Exp Database'!AD291/'Exp with units conversion'!$H291)*'Exp with units conversion'!$G291,'Exp Database'!AD291*'Exp with units conversion'!$G291))</f>
        <v>0</v>
      </c>
      <c r="AG291" s="288">
        <f t="shared" si="25"/>
        <v>1</v>
      </c>
      <c r="AH291" s="288">
        <f t="shared" si="26"/>
        <v>1</v>
      </c>
      <c r="AI291" s="288">
        <f t="shared" si="27"/>
        <v>1</v>
      </c>
      <c r="AJ291" s="288">
        <f t="shared" si="28"/>
        <v>1</v>
      </c>
    </row>
    <row r="292" spans="2:36" ht="30.75" thickBot="1">
      <c r="B292" s="288" t="str">
        <f t="shared" si="20"/>
        <v>Georgia2014</v>
      </c>
      <c r="C292" s="229" t="str">
        <f>'Exp Database'!C292</f>
        <v>Georgia</v>
      </c>
      <c r="D292" s="229">
        <f>'Exp Database'!D292</f>
        <v>2014</v>
      </c>
      <c r="E292" s="229">
        <f>'Exp Database'!E292</f>
        <v>0</v>
      </c>
      <c r="F292" s="229">
        <f>'Exp Database'!F292</f>
        <v>0</v>
      </c>
      <c r="G292" s="229">
        <f>IF('Exp Database'!G292="Units ( x 1)",1,IF('Exp Database'!G292="Thousands (x 1,000)",1000,IF('Exp Database'!G292="Millions (x 1,000,000)",1000000,)))</f>
        <v>0</v>
      </c>
      <c r="H292" s="230">
        <f>IF('Exp Database'!H292&gt;0,'Exp Database'!H292,'Exp Database'!J292)</f>
        <v>0</v>
      </c>
      <c r="I292" s="230">
        <f>'Exp Database'!H292</f>
        <v>0</v>
      </c>
      <c r="J292" s="229">
        <f>'Exp Database'!I292</f>
        <v>0</v>
      </c>
      <c r="K292" s="230">
        <f>'Exp Database'!J292</f>
        <v>0</v>
      </c>
      <c r="L292" s="302" t="str">
        <f>'Exp Database'!K292</f>
        <v>Not disaggregated by type of cost</v>
      </c>
      <c r="M292" s="288" t="str">
        <f>'Exp Database'!L292</f>
        <v>2.3.3</v>
      </c>
      <c r="N292" s="288">
        <f>IF(OR('Exp Database'!M292=Lists!$G$2,'Exp Database'!M292=Lists!$G$3,'Exp Database'!M292=0),0,IF($F292=Lists!$G$2,('Exp Database'!M292/'Exp with units conversion'!$H292)*'Exp with units conversion'!$G292,'Exp Database'!M292*'Exp with units conversion'!$G292))</f>
        <v>0</v>
      </c>
      <c r="O292" s="288">
        <f>IF(OR('Exp Database'!N292=Lists!$G$2,'Exp Database'!N292=Lists!$G$3,'Exp Database'!N292=0),0,IF($F292=Lists!$G$2,('Exp Database'!N292/'Exp with units conversion'!$H292)*'Exp with units conversion'!$G292,'Exp Database'!N292*'Exp with units conversion'!$G292))</f>
        <v>0</v>
      </c>
      <c r="P292" s="288">
        <f>IF(OR('Exp Database'!O292=Lists!$G$2,'Exp Database'!O292=Lists!$G$3,'Exp Database'!O292=0),0,IF($F292=Lists!$G$2,('Exp Database'!O292/'Exp with units conversion'!$H292)*'Exp with units conversion'!$G292,'Exp Database'!O292*'Exp with units conversion'!$G292))</f>
        <v>0</v>
      </c>
      <c r="Q292" s="288">
        <f>IF(OR('Exp Database'!P292=Lists!$G$2,'Exp Database'!P292=Lists!$G$3,'Exp Database'!P292=0),0,IF($F292=Lists!$G$2,('Exp Database'!P292/'Exp with units conversion'!$H292)*'Exp with units conversion'!$G292,'Exp Database'!P292*'Exp with units conversion'!$G292))</f>
        <v>0</v>
      </c>
      <c r="R292" s="288">
        <f>IF(OR('Exp Database'!Q292=Lists!$G$2,'Exp Database'!Q292=Lists!$G$3,'Exp Database'!Q292=0),0,IF($F292=Lists!$G$2,('Exp Database'!Q292/'Exp with units conversion'!$H292)*'Exp with units conversion'!$G292,'Exp Database'!Q292*'Exp with units conversion'!$G292))</f>
        <v>0</v>
      </c>
      <c r="S292" s="288">
        <f>IF(OR('Exp Database'!R292=Lists!$G$2,'Exp Database'!R292=Lists!$G$3,'Exp Database'!R292=0),0,IF($F292=Lists!$G$2,('Exp Database'!R292/'Exp with units conversion'!$H292)*'Exp with units conversion'!$G292,'Exp Database'!R292*'Exp with units conversion'!$G292))</f>
        <v>0</v>
      </c>
      <c r="T292" s="288">
        <f>IF(OR('Exp Database'!S292=Lists!$G$2,'Exp Database'!S292=Lists!$G$3,'Exp Database'!S292=0),0,IF($F292=Lists!$G$2,('Exp Database'!S292/'Exp with units conversion'!$H292)*'Exp with units conversion'!$G292,'Exp Database'!S292*'Exp with units conversion'!$G292))</f>
        <v>0</v>
      </c>
      <c r="U292" s="288">
        <f>IF(OR('Exp Database'!T292=Lists!$G$2,'Exp Database'!T292=Lists!$G$3,'Exp Database'!T292=0),0,IF($F292=Lists!$G$2,('Exp Database'!T292/'Exp with units conversion'!$H292)*'Exp with units conversion'!$G292,'Exp Database'!T292*'Exp with units conversion'!$G292))</f>
        <v>0</v>
      </c>
      <c r="V292" s="288">
        <f>IF(OR('Exp Database'!U292=Lists!$G$2,'Exp Database'!U292=Lists!$G$3,'Exp Database'!U292=0),0,IF($F292=Lists!$G$2,('Exp Database'!U292/'Exp with units conversion'!$H292)*'Exp with units conversion'!$G292,'Exp Database'!U292*'Exp with units conversion'!$G292))</f>
        <v>0</v>
      </c>
      <c r="W292" s="288">
        <f>IF(OR('Exp Database'!V292=Lists!$G$2,'Exp Database'!V292=Lists!$G$3,'Exp Database'!V292=0),0,IF($F292=Lists!$G$2,('Exp Database'!V292/'Exp with units conversion'!$H292)*'Exp with units conversion'!$G292,'Exp Database'!V292*'Exp with units conversion'!$G292))</f>
        <v>0</v>
      </c>
      <c r="X292" s="288">
        <f>IF(OR('Exp Database'!W292=Lists!$G$2,'Exp Database'!W292=Lists!$G$3,'Exp Database'!W292=0),0,IF($F292=Lists!$G$2,('Exp Database'!W292/'Exp with units conversion'!$H292)*'Exp with units conversion'!$G292,'Exp Database'!W292*'Exp with units conversion'!$G292))</f>
        <v>0</v>
      </c>
      <c r="Y292" s="288">
        <f>IF(OR('Exp Database'!X292=Lists!$G$2,'Exp Database'!X292=Lists!$G$3,'Exp Database'!X292=0),0,IF($F292=Lists!$G$2,('Exp Database'!X292/'Exp with units conversion'!$H292)*'Exp with units conversion'!$G292,'Exp Database'!X292*'Exp with units conversion'!$G292))</f>
        <v>0</v>
      </c>
      <c r="Z292" s="288">
        <f>IF(OR('Exp Database'!Y292=Lists!$G$2,'Exp Database'!Y292=Lists!$G$3,'Exp Database'!Y292=0),0,IF($F292=Lists!$G$2,('Exp Database'!Y292/'Exp with units conversion'!$H292)*'Exp with units conversion'!$G292,'Exp Database'!Y292*'Exp with units conversion'!$G292))</f>
        <v>0</v>
      </c>
      <c r="AA292" s="288">
        <f>IF(OR('Exp Database'!Z292=Lists!$G$2,'Exp Database'!Z292=Lists!$G$3,'Exp Database'!Z292=0),0,IF($F292=Lists!$G$2,('Exp Database'!Z292/'Exp with units conversion'!$H292)*'Exp with units conversion'!$G292,'Exp Database'!Z292*'Exp with units conversion'!$G292))</f>
        <v>0</v>
      </c>
      <c r="AB292" s="288">
        <f>IF(OR('Exp Database'!AA292=Lists!$G$2,'Exp Database'!AA292=Lists!$G$3,'Exp Database'!AA292=0),0,IF($F292=Lists!$G$2,('Exp Database'!AA292/'Exp with units conversion'!$H292)*'Exp with units conversion'!$G292,'Exp Database'!AA292*'Exp with units conversion'!$G292))</f>
        <v>0</v>
      </c>
      <c r="AC292" s="288">
        <f>IF(OR('Exp Database'!AB292=Lists!$G$2,'Exp Database'!AB292=Lists!$G$3,'Exp Database'!AB292=0),0,IF($F292=Lists!$G$2,('Exp Database'!AB292/'Exp with units conversion'!$H292)*'Exp with units conversion'!$G292,'Exp Database'!AB292*'Exp with units conversion'!$G292))</f>
        <v>0</v>
      </c>
      <c r="AD292" s="288">
        <f>IF(OR('Exp Database'!AC292=Lists!$G$2,'Exp Database'!AC292=Lists!$G$3,'Exp Database'!AC292=0),0,IF($F292=Lists!$G$2,('Exp Database'!AC292/'Exp with units conversion'!$H292)*'Exp with units conversion'!$G292,'Exp Database'!AC292*'Exp with units conversion'!$G292))</f>
        <v>0</v>
      </c>
      <c r="AE292" s="288">
        <f>IF(OR('Exp Database'!AD292=Lists!$G$2,'Exp Database'!AD292=Lists!$G$3,'Exp Database'!AD292=0),0,IF($F292=Lists!$G$2,('Exp Database'!AD292/'Exp with units conversion'!$H292)*'Exp with units conversion'!$G292,'Exp Database'!AD292*'Exp with units conversion'!$G292))</f>
        <v>0</v>
      </c>
      <c r="AG292" s="288">
        <f t="shared" si="25"/>
        <v>1</v>
      </c>
      <c r="AH292" s="288">
        <f t="shared" si="26"/>
        <v>1</v>
      </c>
      <c r="AI292" s="288">
        <f t="shared" si="27"/>
        <v>1</v>
      </c>
      <c r="AJ292" s="288">
        <f t="shared" si="28"/>
        <v>1</v>
      </c>
    </row>
    <row r="293" spans="2:36" ht="45.75" thickBot="1">
      <c r="B293" s="288" t="str">
        <f t="shared" si="20"/>
        <v>Georgia2014</v>
      </c>
      <c r="C293" s="229" t="str">
        <f>'Exp Database'!C293</f>
        <v>Georgia</v>
      </c>
      <c r="D293" s="229">
        <f>'Exp Database'!D293</f>
        <v>2014</v>
      </c>
      <c r="E293" s="229">
        <f>'Exp Database'!E293</f>
        <v>0</v>
      </c>
      <c r="F293" s="229">
        <f>'Exp Database'!F293</f>
        <v>0</v>
      </c>
      <c r="G293" s="229">
        <f>IF('Exp Database'!G293="Units ( x 1)",1,IF('Exp Database'!G293="Thousands (x 1,000)",1000,IF('Exp Database'!G293="Millions (x 1,000,000)",1000000,)))</f>
        <v>0</v>
      </c>
      <c r="H293" s="230">
        <f>IF('Exp Database'!H293&gt;0,'Exp Database'!H293,'Exp Database'!J293)</f>
        <v>0</v>
      </c>
      <c r="I293" s="230">
        <f>'Exp Database'!H293</f>
        <v>0</v>
      </c>
      <c r="J293" s="229">
        <f>'Exp Database'!I293</f>
        <v>0</v>
      </c>
      <c r="K293" s="230">
        <f>'Exp Database'!J293</f>
        <v>0</v>
      </c>
      <c r="L293" s="302" t="str">
        <f>'Exp Database'!K293</f>
        <v>Non ARV related component of PMTCT</v>
      </c>
      <c r="M293" s="288">
        <f>'Exp Database'!L293</f>
        <v>2.4</v>
      </c>
      <c r="N293" s="288">
        <f>IF(OR('Exp Database'!M293=Lists!$G$2,'Exp Database'!M293=Lists!$G$3,'Exp Database'!M293=0),0,IF($F293=Lists!$G$2,('Exp Database'!M293/'Exp with units conversion'!$H293)*'Exp with units conversion'!$G293,'Exp Database'!M293*'Exp with units conversion'!$G293))</f>
        <v>0</v>
      </c>
      <c r="O293" s="288">
        <f>IF(OR('Exp Database'!N293=Lists!$G$2,'Exp Database'!N293=Lists!$G$3,'Exp Database'!N293=0),0,IF($F293=Lists!$G$2,('Exp Database'!N293/'Exp with units conversion'!$H293)*'Exp with units conversion'!$G293,'Exp Database'!N293*'Exp with units conversion'!$G293))</f>
        <v>0</v>
      </c>
      <c r="P293" s="288">
        <f>IF(OR('Exp Database'!O293=Lists!$G$2,'Exp Database'!O293=Lists!$G$3,'Exp Database'!O293=0),0,IF($F293=Lists!$G$2,('Exp Database'!O293/'Exp with units conversion'!$H293)*'Exp with units conversion'!$G293,'Exp Database'!O293*'Exp with units conversion'!$G293))</f>
        <v>0</v>
      </c>
      <c r="Q293" s="288">
        <f>IF(OR('Exp Database'!P293=Lists!$G$2,'Exp Database'!P293=Lists!$G$3,'Exp Database'!P293=0),0,IF($F293=Lists!$G$2,('Exp Database'!P293/'Exp with units conversion'!$H293)*'Exp with units conversion'!$G293,'Exp Database'!P293*'Exp with units conversion'!$G293))</f>
        <v>0</v>
      </c>
      <c r="R293" s="288">
        <f>IF(OR('Exp Database'!Q293=Lists!$G$2,'Exp Database'!Q293=Lists!$G$3,'Exp Database'!Q293=0),0,IF($F293=Lists!$G$2,('Exp Database'!Q293/'Exp with units conversion'!$H293)*'Exp with units conversion'!$G293,'Exp Database'!Q293*'Exp with units conversion'!$G293))</f>
        <v>0</v>
      </c>
      <c r="S293" s="288">
        <f>IF(OR('Exp Database'!R293=Lists!$G$2,'Exp Database'!R293=Lists!$G$3,'Exp Database'!R293=0),0,IF($F293=Lists!$G$2,('Exp Database'!R293/'Exp with units conversion'!$H293)*'Exp with units conversion'!$G293,'Exp Database'!R293*'Exp with units conversion'!$G293))</f>
        <v>0</v>
      </c>
      <c r="T293" s="288">
        <f>IF(OR('Exp Database'!S293=Lists!$G$2,'Exp Database'!S293=Lists!$G$3,'Exp Database'!S293=0),0,IF($F293=Lists!$G$2,('Exp Database'!S293/'Exp with units conversion'!$H293)*'Exp with units conversion'!$G293,'Exp Database'!S293*'Exp with units conversion'!$G293))</f>
        <v>0</v>
      </c>
      <c r="U293" s="288">
        <f>IF(OR('Exp Database'!T293=Lists!$G$2,'Exp Database'!T293=Lists!$G$3,'Exp Database'!T293=0),0,IF($F293=Lists!$G$2,('Exp Database'!T293/'Exp with units conversion'!$H293)*'Exp with units conversion'!$G293,'Exp Database'!T293*'Exp with units conversion'!$G293))</f>
        <v>0</v>
      </c>
      <c r="V293" s="288">
        <f>IF(OR('Exp Database'!U293=Lists!$G$2,'Exp Database'!U293=Lists!$G$3,'Exp Database'!U293=0),0,IF($F293=Lists!$G$2,('Exp Database'!U293/'Exp with units conversion'!$H293)*'Exp with units conversion'!$G293,'Exp Database'!U293*'Exp with units conversion'!$G293))</f>
        <v>0</v>
      </c>
      <c r="W293" s="288">
        <f>IF(OR('Exp Database'!V293=Lists!$G$2,'Exp Database'!V293=Lists!$G$3,'Exp Database'!V293=0),0,IF($F293=Lists!$G$2,('Exp Database'!V293/'Exp with units conversion'!$H293)*'Exp with units conversion'!$G293,'Exp Database'!V293*'Exp with units conversion'!$G293))</f>
        <v>0</v>
      </c>
      <c r="X293" s="288">
        <f>IF(OR('Exp Database'!W293=Lists!$G$2,'Exp Database'!W293=Lists!$G$3,'Exp Database'!W293=0),0,IF($F293=Lists!$G$2,('Exp Database'!W293/'Exp with units conversion'!$H293)*'Exp with units conversion'!$G293,'Exp Database'!W293*'Exp with units conversion'!$G293))</f>
        <v>0</v>
      </c>
      <c r="Y293" s="288">
        <f>IF(OR('Exp Database'!X293=Lists!$G$2,'Exp Database'!X293=Lists!$G$3,'Exp Database'!X293=0),0,IF($F293=Lists!$G$2,('Exp Database'!X293/'Exp with units conversion'!$H293)*'Exp with units conversion'!$G293,'Exp Database'!X293*'Exp with units conversion'!$G293))</f>
        <v>0</v>
      </c>
      <c r="Z293" s="288">
        <f>IF(OR('Exp Database'!Y293=Lists!$G$2,'Exp Database'!Y293=Lists!$G$3,'Exp Database'!Y293=0),0,IF($F293=Lists!$G$2,('Exp Database'!Y293/'Exp with units conversion'!$H293)*'Exp with units conversion'!$G293,'Exp Database'!Y293*'Exp with units conversion'!$G293))</f>
        <v>0</v>
      </c>
      <c r="AA293" s="288">
        <f>IF(OR('Exp Database'!Z293=Lists!$G$2,'Exp Database'!Z293=Lists!$G$3,'Exp Database'!Z293=0),0,IF($F293=Lists!$G$2,('Exp Database'!Z293/'Exp with units conversion'!$H293)*'Exp with units conversion'!$G293,'Exp Database'!Z293*'Exp with units conversion'!$G293))</f>
        <v>0</v>
      </c>
      <c r="AB293" s="288">
        <f>IF(OR('Exp Database'!AA293=Lists!$G$2,'Exp Database'!AA293=Lists!$G$3,'Exp Database'!AA293=0),0,IF($F293=Lists!$G$2,('Exp Database'!AA293/'Exp with units conversion'!$H293)*'Exp with units conversion'!$G293,'Exp Database'!AA293*'Exp with units conversion'!$G293))</f>
        <v>0</v>
      </c>
      <c r="AC293" s="288">
        <f>IF(OR('Exp Database'!AB293=Lists!$G$2,'Exp Database'!AB293=Lists!$G$3,'Exp Database'!AB293=0),0,IF($F293=Lists!$G$2,('Exp Database'!AB293/'Exp with units conversion'!$H293)*'Exp with units conversion'!$G293,'Exp Database'!AB293*'Exp with units conversion'!$G293))</f>
        <v>0</v>
      </c>
      <c r="AD293" s="288">
        <f>IF(OR('Exp Database'!AC293=Lists!$G$2,'Exp Database'!AC293=Lists!$G$3,'Exp Database'!AC293=0),0,IF($F293=Lists!$G$2,('Exp Database'!AC293/'Exp with units conversion'!$H293)*'Exp with units conversion'!$G293,'Exp Database'!AC293*'Exp with units conversion'!$G293))</f>
        <v>0</v>
      </c>
      <c r="AE293" s="288">
        <f>IF(OR('Exp Database'!AD293=Lists!$G$2,'Exp Database'!AD293=Lists!$G$3,'Exp Database'!AD293=0),0,IF($F293=Lists!$G$2,('Exp Database'!AD293/'Exp with units conversion'!$H293)*'Exp with units conversion'!$G293,'Exp Database'!AD293*'Exp with units conversion'!$G293))</f>
        <v>0</v>
      </c>
      <c r="AG293" s="288">
        <f t="shared" si="25"/>
        <v>1</v>
      </c>
      <c r="AH293" s="288">
        <f t="shared" si="26"/>
        <v>1</v>
      </c>
      <c r="AI293" s="288">
        <f t="shared" si="27"/>
        <v>1</v>
      </c>
      <c r="AJ293" s="288">
        <f t="shared" si="28"/>
        <v>1</v>
      </c>
    </row>
    <row r="294" spans="2:36" ht="15.75" thickBot="1">
      <c r="B294" s="288" t="str">
        <f t="shared" si="20"/>
        <v>Georgia2014</v>
      </c>
      <c r="C294" s="229" t="str">
        <f>'Exp Database'!C294</f>
        <v>Georgia</v>
      </c>
      <c r="D294" s="229">
        <f>'Exp Database'!D294</f>
        <v>2014</v>
      </c>
      <c r="E294" s="229">
        <f>'Exp Database'!E294</f>
        <v>0</v>
      </c>
      <c r="F294" s="229">
        <f>'Exp Database'!F294</f>
        <v>0</v>
      </c>
      <c r="G294" s="229">
        <f>IF('Exp Database'!G294="Units ( x 1)",1,IF('Exp Database'!G294="Thousands (x 1,000)",1000,IF('Exp Database'!G294="Millions (x 1,000,000)",1000000,)))</f>
        <v>0</v>
      </c>
      <c r="H294" s="230">
        <f>IF('Exp Database'!H294&gt;0,'Exp Database'!H294,'Exp Database'!J294)</f>
        <v>0</v>
      </c>
      <c r="I294" s="230">
        <f>'Exp Database'!H294</f>
        <v>0</v>
      </c>
      <c r="J294" s="229">
        <f>'Exp Database'!I294</f>
        <v>0</v>
      </c>
      <c r="K294" s="230">
        <f>'Exp Database'!J294</f>
        <v>0</v>
      </c>
      <c r="L294" s="302">
        <f>'Exp Database'!K294</f>
        <v>0</v>
      </c>
      <c r="M294" s="288">
        <f>'Exp Database'!L294</f>
        <v>0</v>
      </c>
      <c r="N294" s="288">
        <f>IF(OR('Exp Database'!M294=Lists!$G$2,'Exp Database'!M294=Lists!$G$3,'Exp Database'!M294=0),0,IF($F294=Lists!$G$2,('Exp Database'!M294/'Exp with units conversion'!$H294)*'Exp with units conversion'!$G294,'Exp Database'!M294*'Exp with units conversion'!$G294))</f>
        <v>0</v>
      </c>
      <c r="O294" s="288">
        <f>IF(OR('Exp Database'!N294=Lists!$G$2,'Exp Database'!N294=Lists!$G$3,'Exp Database'!N294=0),0,IF($F294=Lists!$G$2,('Exp Database'!N294/'Exp with units conversion'!$H294)*'Exp with units conversion'!$G294,'Exp Database'!N294*'Exp with units conversion'!$G294))</f>
        <v>0</v>
      </c>
      <c r="P294" s="288">
        <f>IF(OR('Exp Database'!O294=Lists!$G$2,'Exp Database'!O294=Lists!$G$3,'Exp Database'!O294=0),0,IF($F294=Lists!$G$2,('Exp Database'!O294/'Exp with units conversion'!$H294)*'Exp with units conversion'!$G294,'Exp Database'!O294*'Exp with units conversion'!$G294))</f>
        <v>0</v>
      </c>
      <c r="Q294" s="288">
        <f>IF(OR('Exp Database'!P294=Lists!$G$2,'Exp Database'!P294=Lists!$G$3,'Exp Database'!P294=0),0,IF($F294=Lists!$G$2,('Exp Database'!P294/'Exp with units conversion'!$H294)*'Exp with units conversion'!$G294,'Exp Database'!P294*'Exp with units conversion'!$G294))</f>
        <v>0</v>
      </c>
      <c r="R294" s="288">
        <f>IF(OR('Exp Database'!Q294=Lists!$G$2,'Exp Database'!Q294=Lists!$G$3,'Exp Database'!Q294=0),0,IF($F294=Lists!$G$2,('Exp Database'!Q294/'Exp with units conversion'!$H294)*'Exp with units conversion'!$G294,'Exp Database'!Q294*'Exp with units conversion'!$G294))</f>
        <v>0</v>
      </c>
      <c r="S294" s="288">
        <f>IF(OR('Exp Database'!R294=Lists!$G$2,'Exp Database'!R294=Lists!$G$3,'Exp Database'!R294=0),0,IF($F294=Lists!$G$2,('Exp Database'!R294/'Exp with units conversion'!$H294)*'Exp with units conversion'!$G294,'Exp Database'!R294*'Exp with units conversion'!$G294))</f>
        <v>0</v>
      </c>
      <c r="T294" s="288">
        <f>IF(OR('Exp Database'!S294=Lists!$G$2,'Exp Database'!S294=Lists!$G$3,'Exp Database'!S294=0),0,IF($F294=Lists!$G$2,('Exp Database'!S294/'Exp with units conversion'!$H294)*'Exp with units conversion'!$G294,'Exp Database'!S294*'Exp with units conversion'!$G294))</f>
        <v>0</v>
      </c>
      <c r="U294" s="288">
        <f>IF(OR('Exp Database'!T294=Lists!$G$2,'Exp Database'!T294=Lists!$G$3,'Exp Database'!T294=0),0,IF($F294=Lists!$G$2,('Exp Database'!T294/'Exp with units conversion'!$H294)*'Exp with units conversion'!$G294,'Exp Database'!T294*'Exp with units conversion'!$G294))</f>
        <v>0</v>
      </c>
      <c r="V294" s="288">
        <f>IF(OR('Exp Database'!U294=Lists!$G$2,'Exp Database'!U294=Lists!$G$3,'Exp Database'!U294=0),0,IF($F294=Lists!$G$2,('Exp Database'!U294/'Exp with units conversion'!$H294)*'Exp with units conversion'!$G294,'Exp Database'!U294*'Exp with units conversion'!$G294))</f>
        <v>0</v>
      </c>
      <c r="W294" s="288">
        <f>IF(OR('Exp Database'!V294=Lists!$G$2,'Exp Database'!V294=Lists!$G$3,'Exp Database'!V294=0),0,IF($F294=Lists!$G$2,('Exp Database'!V294/'Exp with units conversion'!$H294)*'Exp with units conversion'!$G294,'Exp Database'!V294*'Exp with units conversion'!$G294))</f>
        <v>0</v>
      </c>
      <c r="X294" s="288">
        <f>IF(OR('Exp Database'!W294=Lists!$G$2,'Exp Database'!W294=Lists!$G$3,'Exp Database'!W294=0),0,IF($F294=Lists!$G$2,('Exp Database'!W294/'Exp with units conversion'!$H294)*'Exp with units conversion'!$G294,'Exp Database'!W294*'Exp with units conversion'!$G294))</f>
        <v>0</v>
      </c>
      <c r="Y294" s="288">
        <f>IF(OR('Exp Database'!X294=Lists!$G$2,'Exp Database'!X294=Lists!$G$3,'Exp Database'!X294=0),0,IF($F294=Lists!$G$2,('Exp Database'!X294/'Exp with units conversion'!$H294)*'Exp with units conversion'!$G294,'Exp Database'!X294*'Exp with units conversion'!$G294))</f>
        <v>0</v>
      </c>
      <c r="Z294" s="288">
        <f>IF(OR('Exp Database'!Y294=Lists!$G$2,'Exp Database'!Y294=Lists!$G$3,'Exp Database'!Y294=0),0,IF($F294=Lists!$G$2,('Exp Database'!Y294/'Exp with units conversion'!$H294)*'Exp with units conversion'!$G294,'Exp Database'!Y294*'Exp with units conversion'!$G294))</f>
        <v>0</v>
      </c>
      <c r="AA294" s="288">
        <f>IF(OR('Exp Database'!Z294=Lists!$G$2,'Exp Database'!Z294=Lists!$G$3,'Exp Database'!Z294=0),0,IF($F294=Lists!$G$2,('Exp Database'!Z294/'Exp with units conversion'!$H294)*'Exp with units conversion'!$G294,'Exp Database'!Z294*'Exp with units conversion'!$G294))</f>
        <v>0</v>
      </c>
      <c r="AB294" s="288">
        <f>IF(OR('Exp Database'!AA294=Lists!$G$2,'Exp Database'!AA294=Lists!$G$3,'Exp Database'!AA294=0),0,IF($F294=Lists!$G$2,('Exp Database'!AA294/'Exp with units conversion'!$H294)*'Exp with units conversion'!$G294,'Exp Database'!AA294*'Exp with units conversion'!$G294))</f>
        <v>0</v>
      </c>
      <c r="AC294" s="288">
        <f>IF(OR('Exp Database'!AB294=Lists!$G$2,'Exp Database'!AB294=Lists!$G$3,'Exp Database'!AB294=0),0,IF($F294=Lists!$G$2,('Exp Database'!AB294/'Exp with units conversion'!$H294)*'Exp with units conversion'!$G294,'Exp Database'!AB294*'Exp with units conversion'!$G294))</f>
        <v>0</v>
      </c>
      <c r="AD294" s="288">
        <f>IF(OR('Exp Database'!AC294=Lists!$G$2,'Exp Database'!AC294=Lists!$G$3,'Exp Database'!AC294=0),0,IF($F294=Lists!$G$2,('Exp Database'!AC294/'Exp with units conversion'!$H294)*'Exp with units conversion'!$G294,'Exp Database'!AC294*'Exp with units conversion'!$G294))</f>
        <v>0</v>
      </c>
      <c r="AE294" s="288">
        <f>IF(OR('Exp Database'!AD294=Lists!$G$2,'Exp Database'!AD294=Lists!$G$3,'Exp Database'!AD294=0),0,IF($F294=Lists!$G$2,('Exp Database'!AD294/'Exp with units conversion'!$H294)*'Exp with units conversion'!$G294,'Exp Database'!AD294*'Exp with units conversion'!$G294))</f>
        <v>0</v>
      </c>
      <c r="AG294" s="288">
        <f t="shared" si="25"/>
        <v>1</v>
      </c>
      <c r="AH294" s="288">
        <f t="shared" si="26"/>
        <v>1</v>
      </c>
      <c r="AI294" s="288">
        <f t="shared" si="27"/>
        <v>1</v>
      </c>
      <c r="AJ294" s="288">
        <f t="shared" si="28"/>
        <v>1</v>
      </c>
    </row>
    <row r="295" spans="2:36" ht="30.75" thickBot="1">
      <c r="B295" s="288" t="str">
        <f t="shared" si="20"/>
        <v>Georgia2014</v>
      </c>
      <c r="C295" s="229" t="str">
        <f>'Exp Database'!C295</f>
        <v>Georgia</v>
      </c>
      <c r="D295" s="229">
        <f>'Exp Database'!D295</f>
        <v>2014</v>
      </c>
      <c r="E295" s="229">
        <f>'Exp Database'!E295</f>
        <v>0</v>
      </c>
      <c r="F295" s="229">
        <f>'Exp Database'!F295</f>
        <v>0</v>
      </c>
      <c r="G295" s="229">
        <f>IF('Exp Database'!G295="Units ( x 1)",1,IF('Exp Database'!G295="Thousands (x 1,000)",1000,IF('Exp Database'!G295="Millions (x 1,000,000)",1000000,)))</f>
        <v>0</v>
      </c>
      <c r="H295" s="230">
        <f>IF('Exp Database'!H295&gt;0,'Exp Database'!H295,'Exp Database'!J295)</f>
        <v>0</v>
      </c>
      <c r="I295" s="230">
        <f>'Exp Database'!H295</f>
        <v>0</v>
      </c>
      <c r="J295" s="229">
        <f>'Exp Database'!I295</f>
        <v>0</v>
      </c>
      <c r="K295" s="230">
        <f>'Exp Database'!J295</f>
        <v>0</v>
      </c>
      <c r="L295" s="302" t="str">
        <f>'Exp Database'!K295</f>
        <v>Prevention (sub-total)</v>
      </c>
      <c r="M295" s="288">
        <f>'Exp Database'!L295</f>
        <v>3</v>
      </c>
      <c r="N295" s="288">
        <f>IF(OR('Exp Database'!M295=Lists!$G$2,'Exp Database'!M295=Lists!$G$3,'Exp Database'!M295=0),0,IF($F295=Lists!$G$2,('Exp Database'!M295/'Exp with units conversion'!$H295)*'Exp with units conversion'!$G295,'Exp Database'!M295*'Exp with units conversion'!$G295))</f>
        <v>0</v>
      </c>
      <c r="O295" s="288">
        <f>IF(OR('Exp Database'!N295=Lists!$G$2,'Exp Database'!N295=Lists!$G$3,'Exp Database'!N295=0),0,IF($F295=Lists!$G$2,('Exp Database'!N295/'Exp with units conversion'!$H295)*'Exp with units conversion'!$G295,'Exp Database'!N295*'Exp with units conversion'!$G295))</f>
        <v>0</v>
      </c>
      <c r="P295" s="288">
        <f>IF(OR('Exp Database'!O295=Lists!$G$2,'Exp Database'!O295=Lists!$G$3,'Exp Database'!O295=0),0,IF($F295=Lists!$G$2,('Exp Database'!O295/'Exp with units conversion'!$H295)*'Exp with units conversion'!$G295,'Exp Database'!O295*'Exp with units conversion'!$G295))</f>
        <v>0</v>
      </c>
      <c r="Q295" s="288">
        <f>IF(OR('Exp Database'!P295=Lists!$G$2,'Exp Database'!P295=Lists!$G$3,'Exp Database'!P295=0),0,IF($F295=Lists!$G$2,('Exp Database'!P295/'Exp with units conversion'!$H295)*'Exp with units conversion'!$G295,'Exp Database'!P295*'Exp with units conversion'!$G295))</f>
        <v>0</v>
      </c>
      <c r="R295" s="288">
        <f>IF(OR('Exp Database'!Q295=Lists!$G$2,'Exp Database'!Q295=Lists!$G$3,'Exp Database'!Q295=0),0,IF($F295=Lists!$G$2,('Exp Database'!Q295/'Exp with units conversion'!$H295)*'Exp with units conversion'!$G295,'Exp Database'!Q295*'Exp with units conversion'!$G295))</f>
        <v>0</v>
      </c>
      <c r="S295" s="288">
        <f>IF(OR('Exp Database'!R295=Lists!$G$2,'Exp Database'!R295=Lists!$G$3,'Exp Database'!R295=0),0,IF($F295=Lists!$G$2,('Exp Database'!R295/'Exp with units conversion'!$H295)*'Exp with units conversion'!$G295,'Exp Database'!R295*'Exp with units conversion'!$G295))</f>
        <v>0</v>
      </c>
      <c r="T295" s="288">
        <f>IF(OR('Exp Database'!S295=Lists!$G$2,'Exp Database'!S295=Lists!$G$3,'Exp Database'!S295=0),0,IF($F295=Lists!$G$2,('Exp Database'!S295/'Exp with units conversion'!$H295)*'Exp with units conversion'!$G295,'Exp Database'!S295*'Exp with units conversion'!$G295))</f>
        <v>0</v>
      </c>
      <c r="U295" s="288">
        <f>IF(OR('Exp Database'!T295=Lists!$G$2,'Exp Database'!T295=Lists!$G$3,'Exp Database'!T295=0),0,IF($F295=Lists!$G$2,('Exp Database'!T295/'Exp with units conversion'!$H295)*'Exp with units conversion'!$G295,'Exp Database'!T295*'Exp with units conversion'!$G295))</f>
        <v>0</v>
      </c>
      <c r="V295" s="288">
        <f>IF(OR('Exp Database'!U295=Lists!$G$2,'Exp Database'!U295=Lists!$G$3,'Exp Database'!U295=0),0,IF($F295=Lists!$G$2,('Exp Database'!U295/'Exp with units conversion'!$H295)*'Exp with units conversion'!$G295,'Exp Database'!U295*'Exp with units conversion'!$G295))</f>
        <v>0</v>
      </c>
      <c r="W295" s="288">
        <f>IF(OR('Exp Database'!V295=Lists!$G$2,'Exp Database'!V295=Lists!$G$3,'Exp Database'!V295=0),0,IF($F295=Lists!$G$2,('Exp Database'!V295/'Exp with units conversion'!$H295)*'Exp with units conversion'!$G295,'Exp Database'!V295*'Exp with units conversion'!$G295))</f>
        <v>0</v>
      </c>
      <c r="X295" s="288">
        <f>IF(OR('Exp Database'!W295=Lists!$G$2,'Exp Database'!W295=Lists!$G$3,'Exp Database'!W295=0),0,IF($F295=Lists!$G$2,('Exp Database'!W295/'Exp with units conversion'!$H295)*'Exp with units conversion'!$G295,'Exp Database'!W295*'Exp with units conversion'!$G295))</f>
        <v>0</v>
      </c>
      <c r="Y295" s="288">
        <f>IF(OR('Exp Database'!X295=Lists!$G$2,'Exp Database'!X295=Lists!$G$3,'Exp Database'!X295=0),0,IF($F295=Lists!$G$2,('Exp Database'!X295/'Exp with units conversion'!$H295)*'Exp with units conversion'!$G295,'Exp Database'!X295*'Exp with units conversion'!$G295))</f>
        <v>0</v>
      </c>
      <c r="Z295" s="288">
        <f>IF(OR('Exp Database'!Y295=Lists!$G$2,'Exp Database'!Y295=Lists!$G$3,'Exp Database'!Y295=0),0,IF($F295=Lists!$G$2,('Exp Database'!Y295/'Exp with units conversion'!$H295)*'Exp with units conversion'!$G295,'Exp Database'!Y295*'Exp with units conversion'!$G295))</f>
        <v>0</v>
      </c>
      <c r="AA295" s="288">
        <f>IF(OR('Exp Database'!Z295=Lists!$G$2,'Exp Database'!Z295=Lists!$G$3,'Exp Database'!Z295=0),0,IF($F295=Lists!$G$2,('Exp Database'!Z295/'Exp with units conversion'!$H295)*'Exp with units conversion'!$G295,'Exp Database'!Z295*'Exp with units conversion'!$G295))</f>
        <v>0</v>
      </c>
      <c r="AB295" s="288">
        <f>IF(OR('Exp Database'!AA295=Lists!$G$2,'Exp Database'!AA295=Lists!$G$3,'Exp Database'!AA295=0),0,IF($F295=Lists!$G$2,('Exp Database'!AA295/'Exp with units conversion'!$H295)*'Exp with units conversion'!$G295,'Exp Database'!AA295*'Exp with units conversion'!$G295))</f>
        <v>0</v>
      </c>
      <c r="AC295" s="288">
        <f>IF(OR('Exp Database'!AB295=Lists!$G$2,'Exp Database'!AB295=Lists!$G$3,'Exp Database'!AB295=0),0,IF($F295=Lists!$G$2,('Exp Database'!AB295/'Exp with units conversion'!$H295)*'Exp with units conversion'!$G295,'Exp Database'!AB295*'Exp with units conversion'!$G295))</f>
        <v>0</v>
      </c>
      <c r="AD295" s="288">
        <f>IF(OR('Exp Database'!AC295=Lists!$G$2,'Exp Database'!AC295=Lists!$G$3,'Exp Database'!AC295=0),0,IF($F295=Lists!$G$2,('Exp Database'!AC295/'Exp with units conversion'!$H295)*'Exp with units conversion'!$G295,'Exp Database'!AC295*'Exp with units conversion'!$G295))</f>
        <v>0</v>
      </c>
      <c r="AE295" s="288">
        <f>IF(OR('Exp Database'!AD295=Lists!$G$2,'Exp Database'!AD295=Lists!$G$3,'Exp Database'!AD295=0),0,IF($F295=Lists!$G$2,('Exp Database'!AD295/'Exp with units conversion'!$H295)*'Exp with units conversion'!$G295,'Exp Database'!AD295*'Exp with units conversion'!$G295))</f>
        <v>0</v>
      </c>
      <c r="AG295" s="288">
        <f t="shared" si="25"/>
        <v>1</v>
      </c>
      <c r="AH295" s="288">
        <f t="shared" si="26"/>
        <v>1</v>
      </c>
      <c r="AI295" s="288">
        <f t="shared" si="27"/>
        <v>1</v>
      </c>
      <c r="AJ295" s="288">
        <f t="shared" si="28"/>
        <v>1</v>
      </c>
    </row>
    <row r="296" spans="2:36" ht="45.75" thickBot="1">
      <c r="B296" s="288" t="str">
        <f t="shared" si="20"/>
        <v>Georgia2014</v>
      </c>
      <c r="C296" s="229" t="str">
        <f>'Exp Database'!C296</f>
        <v>Georgia</v>
      </c>
      <c r="D296" s="229">
        <f>'Exp Database'!D296</f>
        <v>2014</v>
      </c>
      <c r="E296" s="229">
        <f>'Exp Database'!E296</f>
        <v>0</v>
      </c>
      <c r="F296" s="229">
        <f>'Exp Database'!F296</f>
        <v>0</v>
      </c>
      <c r="G296" s="229">
        <f>IF('Exp Database'!G296="Units ( x 1)",1,IF('Exp Database'!G296="Thousands (x 1,000)",1000,IF('Exp Database'!G296="Millions (x 1,000,000)",1000000,)))</f>
        <v>0</v>
      </c>
      <c r="H296" s="230">
        <f>IF('Exp Database'!H296&gt;0,'Exp Database'!H296,'Exp Database'!J296)</f>
        <v>0</v>
      </c>
      <c r="I296" s="230">
        <f>'Exp Database'!H296</f>
        <v>0</v>
      </c>
      <c r="J296" s="229">
        <f>'Exp Database'!I296</f>
        <v>0</v>
      </c>
      <c r="K296" s="230">
        <f>'Exp Database'!J296</f>
        <v>0</v>
      </c>
      <c r="L296" s="302" t="str">
        <f>'Exp Database'!K296</f>
        <v>Social and behavior change (SBC) programmes</v>
      </c>
      <c r="M296" s="288">
        <f>'Exp Database'!L296</f>
        <v>3.1</v>
      </c>
      <c r="N296" s="288">
        <f>IF(OR('Exp Database'!M296=Lists!$G$2,'Exp Database'!M296=Lists!$G$3,'Exp Database'!M296=0),0,IF($F296=Lists!$G$2,('Exp Database'!M296/'Exp with units conversion'!$H296)*'Exp with units conversion'!$G296,'Exp Database'!M296*'Exp with units conversion'!$G296))</f>
        <v>0</v>
      </c>
      <c r="O296" s="288">
        <f>IF(OR('Exp Database'!N296=Lists!$G$2,'Exp Database'!N296=Lists!$G$3,'Exp Database'!N296=0),0,IF($F296=Lists!$G$2,('Exp Database'!N296/'Exp with units conversion'!$H296)*'Exp with units conversion'!$G296,'Exp Database'!N296*'Exp with units conversion'!$G296))</f>
        <v>0</v>
      </c>
      <c r="P296" s="288">
        <f>IF(OR('Exp Database'!O296=Lists!$G$2,'Exp Database'!O296=Lists!$G$3,'Exp Database'!O296=0),0,IF($F296=Lists!$G$2,('Exp Database'!O296/'Exp with units conversion'!$H296)*'Exp with units conversion'!$G296,'Exp Database'!O296*'Exp with units conversion'!$G296))</f>
        <v>0</v>
      </c>
      <c r="Q296" s="288">
        <f>IF(OR('Exp Database'!P296=Lists!$G$2,'Exp Database'!P296=Lists!$G$3,'Exp Database'!P296=0),0,IF($F296=Lists!$G$2,('Exp Database'!P296/'Exp with units conversion'!$H296)*'Exp with units conversion'!$G296,'Exp Database'!P296*'Exp with units conversion'!$G296))</f>
        <v>0</v>
      </c>
      <c r="R296" s="288">
        <f>IF(OR('Exp Database'!Q296=Lists!$G$2,'Exp Database'!Q296=Lists!$G$3,'Exp Database'!Q296=0),0,IF($F296=Lists!$G$2,('Exp Database'!Q296/'Exp with units conversion'!$H296)*'Exp with units conversion'!$G296,'Exp Database'!Q296*'Exp with units conversion'!$G296))</f>
        <v>0</v>
      </c>
      <c r="S296" s="288">
        <f>IF(OR('Exp Database'!R296=Lists!$G$2,'Exp Database'!R296=Lists!$G$3,'Exp Database'!R296=0),0,IF($F296=Lists!$G$2,('Exp Database'!R296/'Exp with units conversion'!$H296)*'Exp with units conversion'!$G296,'Exp Database'!R296*'Exp with units conversion'!$G296))</f>
        <v>0</v>
      </c>
      <c r="T296" s="288">
        <f>IF(OR('Exp Database'!S296=Lists!$G$2,'Exp Database'!S296=Lists!$G$3,'Exp Database'!S296=0),0,IF($F296=Lists!$G$2,('Exp Database'!S296/'Exp with units conversion'!$H296)*'Exp with units conversion'!$G296,'Exp Database'!S296*'Exp with units conversion'!$G296))</f>
        <v>0</v>
      </c>
      <c r="U296" s="288">
        <f>IF(OR('Exp Database'!T296=Lists!$G$2,'Exp Database'!T296=Lists!$G$3,'Exp Database'!T296=0),0,IF($F296=Lists!$G$2,('Exp Database'!T296/'Exp with units conversion'!$H296)*'Exp with units conversion'!$G296,'Exp Database'!T296*'Exp with units conversion'!$G296))</f>
        <v>0</v>
      </c>
      <c r="V296" s="288">
        <f>IF(OR('Exp Database'!U296=Lists!$G$2,'Exp Database'!U296=Lists!$G$3,'Exp Database'!U296=0),0,IF($F296=Lists!$G$2,('Exp Database'!U296/'Exp with units conversion'!$H296)*'Exp with units conversion'!$G296,'Exp Database'!U296*'Exp with units conversion'!$G296))</f>
        <v>0</v>
      </c>
      <c r="W296" s="288">
        <f>IF(OR('Exp Database'!V296=Lists!$G$2,'Exp Database'!V296=Lists!$G$3,'Exp Database'!V296=0),0,IF($F296=Lists!$G$2,('Exp Database'!V296/'Exp with units conversion'!$H296)*'Exp with units conversion'!$G296,'Exp Database'!V296*'Exp with units conversion'!$G296))</f>
        <v>0</v>
      </c>
      <c r="X296" s="288">
        <f>IF(OR('Exp Database'!W296=Lists!$G$2,'Exp Database'!W296=Lists!$G$3,'Exp Database'!W296=0),0,IF($F296=Lists!$G$2,('Exp Database'!W296/'Exp with units conversion'!$H296)*'Exp with units conversion'!$G296,'Exp Database'!W296*'Exp with units conversion'!$G296))</f>
        <v>0</v>
      </c>
      <c r="Y296" s="288">
        <f>IF(OR('Exp Database'!X296=Lists!$G$2,'Exp Database'!X296=Lists!$G$3,'Exp Database'!X296=0),0,IF($F296=Lists!$G$2,('Exp Database'!X296/'Exp with units conversion'!$H296)*'Exp with units conversion'!$G296,'Exp Database'!X296*'Exp with units conversion'!$G296))</f>
        <v>0</v>
      </c>
      <c r="Z296" s="288">
        <f>IF(OR('Exp Database'!Y296=Lists!$G$2,'Exp Database'!Y296=Lists!$G$3,'Exp Database'!Y296=0),0,IF($F296=Lists!$G$2,('Exp Database'!Y296/'Exp with units conversion'!$H296)*'Exp with units conversion'!$G296,'Exp Database'!Y296*'Exp with units conversion'!$G296))</f>
        <v>0</v>
      </c>
      <c r="AA296" s="288">
        <f>IF(OR('Exp Database'!Z296=Lists!$G$2,'Exp Database'!Z296=Lists!$G$3,'Exp Database'!Z296=0),0,IF($F296=Lists!$G$2,('Exp Database'!Z296/'Exp with units conversion'!$H296)*'Exp with units conversion'!$G296,'Exp Database'!Z296*'Exp with units conversion'!$G296))</f>
        <v>0</v>
      </c>
      <c r="AB296" s="288">
        <f>IF(OR('Exp Database'!AA296=Lists!$G$2,'Exp Database'!AA296=Lists!$G$3,'Exp Database'!AA296=0),0,IF($F296=Lists!$G$2,('Exp Database'!AA296/'Exp with units conversion'!$H296)*'Exp with units conversion'!$G296,'Exp Database'!AA296*'Exp with units conversion'!$G296))</f>
        <v>0</v>
      </c>
      <c r="AC296" s="288">
        <f>IF(OR('Exp Database'!AB296=Lists!$G$2,'Exp Database'!AB296=Lists!$G$3,'Exp Database'!AB296=0),0,IF($F296=Lists!$G$2,('Exp Database'!AB296/'Exp with units conversion'!$H296)*'Exp with units conversion'!$G296,'Exp Database'!AB296*'Exp with units conversion'!$G296))</f>
        <v>0</v>
      </c>
      <c r="AD296" s="288">
        <f>IF(OR('Exp Database'!AC296=Lists!$G$2,'Exp Database'!AC296=Lists!$G$3,'Exp Database'!AC296=0),0,IF($F296=Lists!$G$2,('Exp Database'!AC296/'Exp with units conversion'!$H296)*'Exp with units conversion'!$G296,'Exp Database'!AC296*'Exp with units conversion'!$G296))</f>
        <v>0</v>
      </c>
      <c r="AE296" s="288">
        <f>IF(OR('Exp Database'!AD296=Lists!$G$2,'Exp Database'!AD296=Lists!$G$3,'Exp Database'!AD296=0),0,IF($F296=Lists!$G$2,('Exp Database'!AD296/'Exp with units conversion'!$H296)*'Exp with units conversion'!$G296,'Exp Database'!AD296*'Exp with units conversion'!$G296))</f>
        <v>0</v>
      </c>
      <c r="AG296" s="288">
        <f t="shared" si="25"/>
        <v>1</v>
      </c>
      <c r="AH296" s="288">
        <f t="shared" si="26"/>
        <v>1</v>
      </c>
      <c r="AI296" s="288">
        <f t="shared" si="27"/>
        <v>1</v>
      </c>
      <c r="AJ296" s="288">
        <f t="shared" si="28"/>
        <v>1</v>
      </c>
    </row>
    <row r="297" spans="2:36" ht="15.75" thickBot="1">
      <c r="B297" s="288" t="str">
        <f t="shared" si="20"/>
        <v>Georgia2014</v>
      </c>
      <c r="C297" s="229" t="str">
        <f>'Exp Database'!C297</f>
        <v>Georgia</v>
      </c>
      <c r="D297" s="229">
        <f>'Exp Database'!D297</f>
        <v>2014</v>
      </c>
      <c r="E297" s="229">
        <f>'Exp Database'!E297</f>
        <v>0</v>
      </c>
      <c r="F297" s="229">
        <f>'Exp Database'!F297</f>
        <v>0</v>
      </c>
      <c r="G297" s="229">
        <f>IF('Exp Database'!G297="Units ( x 1)",1,IF('Exp Database'!G297="Thousands (x 1,000)",1000,IF('Exp Database'!G297="Millions (x 1,000,000)",1000000,)))</f>
        <v>0</v>
      </c>
      <c r="H297" s="230">
        <f>IF('Exp Database'!H297&gt;0,'Exp Database'!H297,'Exp Database'!J297)</f>
        <v>0</v>
      </c>
      <c r="I297" s="230">
        <f>'Exp Database'!H297</f>
        <v>0</v>
      </c>
      <c r="J297" s="229">
        <f>'Exp Database'!I297</f>
        <v>0</v>
      </c>
      <c r="K297" s="230">
        <f>'Exp Database'!J297</f>
        <v>0</v>
      </c>
      <c r="L297" s="302" t="str">
        <f>'Exp Database'!K297</f>
        <v>Condoms</v>
      </c>
      <c r="M297" s="288">
        <f>'Exp Database'!L297</f>
        <v>3.2</v>
      </c>
      <c r="N297" s="288">
        <f>IF(OR('Exp Database'!M297=Lists!$G$2,'Exp Database'!M297=Lists!$G$3,'Exp Database'!M297=0),0,IF($F297=Lists!$G$2,('Exp Database'!M297/'Exp with units conversion'!$H297)*'Exp with units conversion'!$G297,'Exp Database'!M297*'Exp with units conversion'!$G297))</f>
        <v>0</v>
      </c>
      <c r="O297" s="288">
        <f>IF(OR('Exp Database'!N297=Lists!$G$2,'Exp Database'!N297=Lists!$G$3,'Exp Database'!N297=0),0,IF($F297=Lists!$G$2,('Exp Database'!N297/'Exp with units conversion'!$H297)*'Exp with units conversion'!$G297,'Exp Database'!N297*'Exp with units conversion'!$G297))</f>
        <v>0</v>
      </c>
      <c r="P297" s="288">
        <f>IF(OR('Exp Database'!O297=Lists!$G$2,'Exp Database'!O297=Lists!$G$3,'Exp Database'!O297=0),0,IF($F297=Lists!$G$2,('Exp Database'!O297/'Exp with units conversion'!$H297)*'Exp with units conversion'!$G297,'Exp Database'!O297*'Exp with units conversion'!$G297))</f>
        <v>0</v>
      </c>
      <c r="Q297" s="288">
        <f>IF(OR('Exp Database'!P297=Lists!$G$2,'Exp Database'!P297=Lists!$G$3,'Exp Database'!P297=0),0,IF($F297=Lists!$G$2,('Exp Database'!P297/'Exp with units conversion'!$H297)*'Exp with units conversion'!$G297,'Exp Database'!P297*'Exp with units conversion'!$G297))</f>
        <v>0</v>
      </c>
      <c r="R297" s="288">
        <f>IF(OR('Exp Database'!Q297=Lists!$G$2,'Exp Database'!Q297=Lists!$G$3,'Exp Database'!Q297=0),0,IF($F297=Lists!$G$2,('Exp Database'!Q297/'Exp with units conversion'!$H297)*'Exp with units conversion'!$G297,'Exp Database'!Q297*'Exp with units conversion'!$G297))</f>
        <v>0</v>
      </c>
      <c r="S297" s="288">
        <f>IF(OR('Exp Database'!R297=Lists!$G$2,'Exp Database'!R297=Lists!$G$3,'Exp Database'!R297=0),0,IF($F297=Lists!$G$2,('Exp Database'!R297/'Exp with units conversion'!$H297)*'Exp with units conversion'!$G297,'Exp Database'!R297*'Exp with units conversion'!$G297))</f>
        <v>0</v>
      </c>
      <c r="T297" s="288">
        <f>IF(OR('Exp Database'!S297=Lists!$G$2,'Exp Database'!S297=Lists!$G$3,'Exp Database'!S297=0),0,IF($F297=Lists!$G$2,('Exp Database'!S297/'Exp with units conversion'!$H297)*'Exp with units conversion'!$G297,'Exp Database'!S297*'Exp with units conversion'!$G297))</f>
        <v>0</v>
      </c>
      <c r="U297" s="288">
        <f>IF(OR('Exp Database'!T297=Lists!$G$2,'Exp Database'!T297=Lists!$G$3,'Exp Database'!T297=0),0,IF($F297=Lists!$G$2,('Exp Database'!T297/'Exp with units conversion'!$H297)*'Exp with units conversion'!$G297,'Exp Database'!T297*'Exp with units conversion'!$G297))</f>
        <v>0</v>
      </c>
      <c r="V297" s="288">
        <f>IF(OR('Exp Database'!U297=Lists!$G$2,'Exp Database'!U297=Lists!$G$3,'Exp Database'!U297=0),0,IF($F297=Lists!$G$2,('Exp Database'!U297/'Exp with units conversion'!$H297)*'Exp with units conversion'!$G297,'Exp Database'!U297*'Exp with units conversion'!$G297))</f>
        <v>0</v>
      </c>
      <c r="W297" s="288">
        <f>IF(OR('Exp Database'!V297=Lists!$G$2,'Exp Database'!V297=Lists!$G$3,'Exp Database'!V297=0),0,IF($F297=Lists!$G$2,('Exp Database'!V297/'Exp with units conversion'!$H297)*'Exp with units conversion'!$G297,'Exp Database'!V297*'Exp with units conversion'!$G297))</f>
        <v>0</v>
      </c>
      <c r="X297" s="288">
        <f>IF(OR('Exp Database'!W297=Lists!$G$2,'Exp Database'!W297=Lists!$G$3,'Exp Database'!W297=0),0,IF($F297=Lists!$G$2,('Exp Database'!W297/'Exp with units conversion'!$H297)*'Exp with units conversion'!$G297,'Exp Database'!W297*'Exp with units conversion'!$G297))</f>
        <v>0</v>
      </c>
      <c r="Y297" s="288">
        <f>IF(OR('Exp Database'!X297=Lists!$G$2,'Exp Database'!X297=Lists!$G$3,'Exp Database'!X297=0),0,IF($F297=Lists!$G$2,('Exp Database'!X297/'Exp with units conversion'!$H297)*'Exp with units conversion'!$G297,'Exp Database'!X297*'Exp with units conversion'!$G297))</f>
        <v>0</v>
      </c>
      <c r="Z297" s="288">
        <f>IF(OR('Exp Database'!Y297=Lists!$G$2,'Exp Database'!Y297=Lists!$G$3,'Exp Database'!Y297=0),0,IF($F297=Lists!$G$2,('Exp Database'!Y297/'Exp with units conversion'!$H297)*'Exp with units conversion'!$G297,'Exp Database'!Y297*'Exp with units conversion'!$G297))</f>
        <v>0</v>
      </c>
      <c r="AA297" s="288">
        <f>IF(OR('Exp Database'!Z297=Lists!$G$2,'Exp Database'!Z297=Lists!$G$3,'Exp Database'!Z297=0),0,IF($F297=Lists!$G$2,('Exp Database'!Z297/'Exp with units conversion'!$H297)*'Exp with units conversion'!$G297,'Exp Database'!Z297*'Exp with units conversion'!$G297))</f>
        <v>0</v>
      </c>
      <c r="AB297" s="288">
        <f>IF(OR('Exp Database'!AA297=Lists!$G$2,'Exp Database'!AA297=Lists!$G$3,'Exp Database'!AA297=0),0,IF($F297=Lists!$G$2,('Exp Database'!AA297/'Exp with units conversion'!$H297)*'Exp with units conversion'!$G297,'Exp Database'!AA297*'Exp with units conversion'!$G297))</f>
        <v>0</v>
      </c>
      <c r="AC297" s="288">
        <f>IF(OR('Exp Database'!AB297=Lists!$G$2,'Exp Database'!AB297=Lists!$G$3,'Exp Database'!AB297=0),0,IF($F297=Lists!$G$2,('Exp Database'!AB297/'Exp with units conversion'!$H297)*'Exp with units conversion'!$G297,'Exp Database'!AB297*'Exp with units conversion'!$G297))</f>
        <v>0</v>
      </c>
      <c r="AD297" s="288">
        <f>IF(OR('Exp Database'!AC297=Lists!$G$2,'Exp Database'!AC297=Lists!$G$3,'Exp Database'!AC297=0),0,IF($F297=Lists!$G$2,('Exp Database'!AC297/'Exp with units conversion'!$H297)*'Exp with units conversion'!$G297,'Exp Database'!AC297*'Exp with units conversion'!$G297))</f>
        <v>0</v>
      </c>
      <c r="AE297" s="288">
        <f>IF(OR('Exp Database'!AD297=Lists!$G$2,'Exp Database'!AD297=Lists!$G$3,'Exp Database'!AD297=0),0,IF($F297=Lists!$G$2,('Exp Database'!AD297/'Exp with units conversion'!$H297)*'Exp with units conversion'!$G297,'Exp Database'!AD297*'Exp with units conversion'!$G297))</f>
        <v>0</v>
      </c>
      <c r="AG297" s="288">
        <f t="shared" si="25"/>
        <v>1</v>
      </c>
      <c r="AH297" s="288">
        <f t="shared" si="26"/>
        <v>1</v>
      </c>
      <c r="AI297" s="288">
        <f t="shared" si="27"/>
        <v>1</v>
      </c>
      <c r="AJ297" s="288">
        <f t="shared" si="28"/>
        <v>1</v>
      </c>
    </row>
    <row r="298" spans="2:36" ht="30.75" thickBot="1">
      <c r="B298" s="288" t="str">
        <f t="shared" si="20"/>
        <v>Georgia2014</v>
      </c>
      <c r="C298" s="229" t="str">
        <f>'Exp Database'!C298</f>
        <v>Georgia</v>
      </c>
      <c r="D298" s="229">
        <f>'Exp Database'!D298</f>
        <v>2014</v>
      </c>
      <c r="E298" s="229">
        <f>'Exp Database'!E298</f>
        <v>0</v>
      </c>
      <c r="F298" s="229">
        <f>'Exp Database'!F298</f>
        <v>0</v>
      </c>
      <c r="G298" s="229">
        <f>IF('Exp Database'!G298="Units ( x 1)",1,IF('Exp Database'!G298="Thousands (x 1,000)",1000,IF('Exp Database'!G298="Millions (x 1,000,000)",1000000,)))</f>
        <v>0</v>
      </c>
      <c r="H298" s="230">
        <f>IF('Exp Database'!H298&gt;0,'Exp Database'!H298,'Exp Database'!J298)</f>
        <v>0</v>
      </c>
      <c r="I298" s="230">
        <f>'Exp Database'!H298</f>
        <v>0</v>
      </c>
      <c r="J298" s="229">
        <f>'Exp Database'!I298</f>
        <v>0</v>
      </c>
      <c r="K298" s="230">
        <f>'Exp Database'!J298</f>
        <v>0</v>
      </c>
      <c r="L298" s="302" t="str">
        <f>'Exp Database'!K298</f>
        <v>Condoms (commodities)</v>
      </c>
      <c r="M298" s="288" t="str">
        <f>'Exp Database'!L298</f>
        <v>3.2.1</v>
      </c>
      <c r="N298" s="288">
        <f>IF(OR('Exp Database'!M298=Lists!$G$2,'Exp Database'!M298=Lists!$G$3,'Exp Database'!M298=0),0,IF($F298=Lists!$G$2,('Exp Database'!M298/'Exp with units conversion'!$H298)*'Exp with units conversion'!$G298,'Exp Database'!M298*'Exp with units conversion'!$G298))</f>
        <v>0</v>
      </c>
      <c r="O298" s="288">
        <f>IF(OR('Exp Database'!N298=Lists!$G$2,'Exp Database'!N298=Lists!$G$3,'Exp Database'!N298=0),0,IF($F298=Lists!$G$2,('Exp Database'!N298/'Exp with units conversion'!$H298)*'Exp with units conversion'!$G298,'Exp Database'!N298*'Exp with units conversion'!$G298))</f>
        <v>0</v>
      </c>
      <c r="P298" s="288">
        <f>IF(OR('Exp Database'!O298=Lists!$G$2,'Exp Database'!O298=Lists!$G$3,'Exp Database'!O298=0),0,IF($F298=Lists!$G$2,('Exp Database'!O298/'Exp with units conversion'!$H298)*'Exp with units conversion'!$G298,'Exp Database'!O298*'Exp with units conversion'!$G298))</f>
        <v>0</v>
      </c>
      <c r="Q298" s="288">
        <f>IF(OR('Exp Database'!P298=Lists!$G$2,'Exp Database'!P298=Lists!$G$3,'Exp Database'!P298=0),0,IF($F298=Lists!$G$2,('Exp Database'!P298/'Exp with units conversion'!$H298)*'Exp with units conversion'!$G298,'Exp Database'!P298*'Exp with units conversion'!$G298))</f>
        <v>0</v>
      </c>
      <c r="R298" s="288">
        <f>IF(OR('Exp Database'!Q298=Lists!$G$2,'Exp Database'!Q298=Lists!$G$3,'Exp Database'!Q298=0),0,IF($F298=Lists!$G$2,('Exp Database'!Q298/'Exp with units conversion'!$H298)*'Exp with units conversion'!$G298,'Exp Database'!Q298*'Exp with units conversion'!$G298))</f>
        <v>0</v>
      </c>
      <c r="S298" s="288">
        <f>IF(OR('Exp Database'!R298=Lists!$G$2,'Exp Database'!R298=Lists!$G$3,'Exp Database'!R298=0),0,IF($F298=Lists!$G$2,('Exp Database'!R298/'Exp with units conversion'!$H298)*'Exp with units conversion'!$G298,'Exp Database'!R298*'Exp with units conversion'!$G298))</f>
        <v>0</v>
      </c>
      <c r="T298" s="288">
        <f>IF(OR('Exp Database'!S298=Lists!$G$2,'Exp Database'!S298=Lists!$G$3,'Exp Database'!S298=0),0,IF($F298=Lists!$G$2,('Exp Database'!S298/'Exp with units conversion'!$H298)*'Exp with units conversion'!$G298,'Exp Database'!S298*'Exp with units conversion'!$G298))</f>
        <v>0</v>
      </c>
      <c r="U298" s="288">
        <f>IF(OR('Exp Database'!T298=Lists!$G$2,'Exp Database'!T298=Lists!$G$3,'Exp Database'!T298=0),0,IF($F298=Lists!$G$2,('Exp Database'!T298/'Exp with units conversion'!$H298)*'Exp with units conversion'!$G298,'Exp Database'!T298*'Exp with units conversion'!$G298))</f>
        <v>0</v>
      </c>
      <c r="V298" s="288">
        <f>IF(OR('Exp Database'!U298=Lists!$G$2,'Exp Database'!U298=Lists!$G$3,'Exp Database'!U298=0),0,IF($F298=Lists!$G$2,('Exp Database'!U298/'Exp with units conversion'!$H298)*'Exp with units conversion'!$G298,'Exp Database'!U298*'Exp with units conversion'!$G298))</f>
        <v>0</v>
      </c>
      <c r="W298" s="288">
        <f>IF(OR('Exp Database'!V298=Lists!$G$2,'Exp Database'!V298=Lists!$G$3,'Exp Database'!V298=0),0,IF($F298=Lists!$G$2,('Exp Database'!V298/'Exp with units conversion'!$H298)*'Exp with units conversion'!$G298,'Exp Database'!V298*'Exp with units conversion'!$G298))</f>
        <v>0</v>
      </c>
      <c r="X298" s="288">
        <f>IF(OR('Exp Database'!W298=Lists!$G$2,'Exp Database'!W298=Lists!$G$3,'Exp Database'!W298=0),0,IF($F298=Lists!$G$2,('Exp Database'!W298/'Exp with units conversion'!$H298)*'Exp with units conversion'!$G298,'Exp Database'!W298*'Exp with units conversion'!$G298))</f>
        <v>0</v>
      </c>
      <c r="Y298" s="288">
        <f>IF(OR('Exp Database'!X298=Lists!$G$2,'Exp Database'!X298=Lists!$G$3,'Exp Database'!X298=0),0,IF($F298=Lists!$G$2,('Exp Database'!X298/'Exp with units conversion'!$H298)*'Exp with units conversion'!$G298,'Exp Database'!X298*'Exp with units conversion'!$G298))</f>
        <v>0</v>
      </c>
      <c r="Z298" s="288">
        <f>IF(OR('Exp Database'!Y298=Lists!$G$2,'Exp Database'!Y298=Lists!$G$3,'Exp Database'!Y298=0),0,IF($F298=Lists!$G$2,('Exp Database'!Y298/'Exp with units conversion'!$H298)*'Exp with units conversion'!$G298,'Exp Database'!Y298*'Exp with units conversion'!$G298))</f>
        <v>0</v>
      </c>
      <c r="AA298" s="288">
        <f>IF(OR('Exp Database'!Z298=Lists!$G$2,'Exp Database'!Z298=Lists!$G$3,'Exp Database'!Z298=0),0,IF($F298=Lists!$G$2,('Exp Database'!Z298/'Exp with units conversion'!$H298)*'Exp with units conversion'!$G298,'Exp Database'!Z298*'Exp with units conversion'!$G298))</f>
        <v>0</v>
      </c>
      <c r="AB298" s="288">
        <f>IF(OR('Exp Database'!AA298=Lists!$G$2,'Exp Database'!AA298=Lists!$G$3,'Exp Database'!AA298=0),0,IF($F298=Lists!$G$2,('Exp Database'!AA298/'Exp with units conversion'!$H298)*'Exp with units conversion'!$G298,'Exp Database'!AA298*'Exp with units conversion'!$G298))</f>
        <v>0</v>
      </c>
      <c r="AC298" s="288">
        <f>IF(OR('Exp Database'!AB298=Lists!$G$2,'Exp Database'!AB298=Lists!$G$3,'Exp Database'!AB298=0),0,IF($F298=Lists!$G$2,('Exp Database'!AB298/'Exp with units conversion'!$H298)*'Exp with units conversion'!$G298,'Exp Database'!AB298*'Exp with units conversion'!$G298))</f>
        <v>0</v>
      </c>
      <c r="AD298" s="288">
        <f>IF(OR('Exp Database'!AC298=Lists!$G$2,'Exp Database'!AC298=Lists!$G$3,'Exp Database'!AC298=0),0,IF($F298=Lists!$G$2,('Exp Database'!AC298/'Exp with units conversion'!$H298)*'Exp with units conversion'!$G298,'Exp Database'!AC298*'Exp with units conversion'!$G298))</f>
        <v>0</v>
      </c>
      <c r="AE298" s="288">
        <f>IF(OR('Exp Database'!AD298=Lists!$G$2,'Exp Database'!AD298=Lists!$G$3,'Exp Database'!AD298=0),0,IF($F298=Lists!$G$2,('Exp Database'!AD298/'Exp with units conversion'!$H298)*'Exp with units conversion'!$G298,'Exp Database'!AD298*'Exp with units conversion'!$G298))</f>
        <v>0</v>
      </c>
      <c r="AG298" s="288">
        <f t="shared" si="25"/>
        <v>1</v>
      </c>
      <c r="AH298" s="288">
        <f t="shared" si="26"/>
        <v>1</v>
      </c>
      <c r="AI298" s="288">
        <f t="shared" si="27"/>
        <v>1</v>
      </c>
      <c r="AJ298" s="288">
        <f t="shared" si="28"/>
        <v>1</v>
      </c>
    </row>
    <row r="299" spans="2:36" ht="30.75" thickBot="1">
      <c r="B299" s="288" t="str">
        <f t="shared" si="20"/>
        <v>Georgia2014</v>
      </c>
      <c r="C299" s="229" t="str">
        <f>'Exp Database'!C299</f>
        <v>Georgia</v>
      </c>
      <c r="D299" s="229">
        <f>'Exp Database'!D299</f>
        <v>2014</v>
      </c>
      <c r="E299" s="229">
        <f>'Exp Database'!E299</f>
        <v>0</v>
      </c>
      <c r="F299" s="229">
        <f>'Exp Database'!F299</f>
        <v>0</v>
      </c>
      <c r="G299" s="229">
        <f>IF('Exp Database'!G299="Units ( x 1)",1,IF('Exp Database'!G299="Thousands (x 1,000)",1000,IF('Exp Database'!G299="Millions (x 1,000,000)",1000000,)))</f>
        <v>0</v>
      </c>
      <c r="H299" s="230">
        <f>IF('Exp Database'!H299&gt;0,'Exp Database'!H299,'Exp Database'!J299)</f>
        <v>0</v>
      </c>
      <c r="I299" s="230">
        <f>'Exp Database'!H299</f>
        <v>0</v>
      </c>
      <c r="J299" s="229">
        <f>'Exp Database'!I299</f>
        <v>0</v>
      </c>
      <c r="K299" s="230">
        <f>'Exp Database'!J299</f>
        <v>0</v>
      </c>
      <c r="L299" s="302" t="str">
        <f>'Exp Database'!K299</f>
        <v>Other direct and indirect costs</v>
      </c>
      <c r="M299" s="288" t="str">
        <f>'Exp Database'!L299</f>
        <v>3.2.2</v>
      </c>
      <c r="N299" s="288">
        <f>IF(OR('Exp Database'!M299=Lists!$G$2,'Exp Database'!M299=Lists!$G$3,'Exp Database'!M299=0),0,IF($F299=Lists!$G$2,('Exp Database'!M299/'Exp with units conversion'!$H299)*'Exp with units conversion'!$G299,'Exp Database'!M299*'Exp with units conversion'!$G299))</f>
        <v>0</v>
      </c>
      <c r="O299" s="288">
        <f>IF(OR('Exp Database'!N299=Lists!$G$2,'Exp Database'!N299=Lists!$G$3,'Exp Database'!N299=0),0,IF($F299=Lists!$G$2,('Exp Database'!N299/'Exp with units conversion'!$H299)*'Exp with units conversion'!$G299,'Exp Database'!N299*'Exp with units conversion'!$G299))</f>
        <v>0</v>
      </c>
      <c r="P299" s="288">
        <f>IF(OR('Exp Database'!O299=Lists!$G$2,'Exp Database'!O299=Lists!$G$3,'Exp Database'!O299=0),0,IF($F299=Lists!$G$2,('Exp Database'!O299/'Exp with units conversion'!$H299)*'Exp with units conversion'!$G299,'Exp Database'!O299*'Exp with units conversion'!$G299))</f>
        <v>0</v>
      </c>
      <c r="Q299" s="288">
        <f>IF(OR('Exp Database'!P299=Lists!$G$2,'Exp Database'!P299=Lists!$G$3,'Exp Database'!P299=0),0,IF($F299=Lists!$G$2,('Exp Database'!P299/'Exp with units conversion'!$H299)*'Exp with units conversion'!$G299,'Exp Database'!P299*'Exp with units conversion'!$G299))</f>
        <v>0</v>
      </c>
      <c r="R299" s="288">
        <f>IF(OR('Exp Database'!Q299=Lists!$G$2,'Exp Database'!Q299=Lists!$G$3,'Exp Database'!Q299=0),0,IF($F299=Lists!$G$2,('Exp Database'!Q299/'Exp with units conversion'!$H299)*'Exp with units conversion'!$G299,'Exp Database'!Q299*'Exp with units conversion'!$G299))</f>
        <v>0</v>
      </c>
      <c r="S299" s="288">
        <f>IF(OR('Exp Database'!R299=Lists!$G$2,'Exp Database'!R299=Lists!$G$3,'Exp Database'!R299=0),0,IF($F299=Lists!$G$2,('Exp Database'!R299/'Exp with units conversion'!$H299)*'Exp with units conversion'!$G299,'Exp Database'!R299*'Exp with units conversion'!$G299))</f>
        <v>0</v>
      </c>
      <c r="T299" s="288">
        <f>IF(OR('Exp Database'!S299=Lists!$G$2,'Exp Database'!S299=Lists!$G$3,'Exp Database'!S299=0),0,IF($F299=Lists!$G$2,('Exp Database'!S299/'Exp with units conversion'!$H299)*'Exp with units conversion'!$G299,'Exp Database'!S299*'Exp with units conversion'!$G299))</f>
        <v>0</v>
      </c>
      <c r="U299" s="288">
        <f>IF(OR('Exp Database'!T299=Lists!$G$2,'Exp Database'!T299=Lists!$G$3,'Exp Database'!T299=0),0,IF($F299=Lists!$G$2,('Exp Database'!T299/'Exp with units conversion'!$H299)*'Exp with units conversion'!$G299,'Exp Database'!T299*'Exp with units conversion'!$G299))</f>
        <v>0</v>
      </c>
      <c r="V299" s="288">
        <f>IF(OR('Exp Database'!U299=Lists!$G$2,'Exp Database'!U299=Lists!$G$3,'Exp Database'!U299=0),0,IF($F299=Lists!$G$2,('Exp Database'!U299/'Exp with units conversion'!$H299)*'Exp with units conversion'!$G299,'Exp Database'!U299*'Exp with units conversion'!$G299))</f>
        <v>0</v>
      </c>
      <c r="W299" s="288">
        <f>IF(OR('Exp Database'!V299=Lists!$G$2,'Exp Database'!V299=Lists!$G$3,'Exp Database'!V299=0),0,IF($F299=Lists!$G$2,('Exp Database'!V299/'Exp with units conversion'!$H299)*'Exp with units conversion'!$G299,'Exp Database'!V299*'Exp with units conversion'!$G299))</f>
        <v>0</v>
      </c>
      <c r="X299" s="288">
        <f>IF(OR('Exp Database'!W299=Lists!$G$2,'Exp Database'!W299=Lists!$G$3,'Exp Database'!W299=0),0,IF($F299=Lists!$G$2,('Exp Database'!W299/'Exp with units conversion'!$H299)*'Exp with units conversion'!$G299,'Exp Database'!W299*'Exp with units conversion'!$G299))</f>
        <v>0</v>
      </c>
      <c r="Y299" s="288">
        <f>IF(OR('Exp Database'!X299=Lists!$G$2,'Exp Database'!X299=Lists!$G$3,'Exp Database'!X299=0),0,IF($F299=Lists!$G$2,('Exp Database'!X299/'Exp with units conversion'!$H299)*'Exp with units conversion'!$G299,'Exp Database'!X299*'Exp with units conversion'!$G299))</f>
        <v>0</v>
      </c>
      <c r="Z299" s="288">
        <f>IF(OR('Exp Database'!Y299=Lists!$G$2,'Exp Database'!Y299=Lists!$G$3,'Exp Database'!Y299=0),0,IF($F299=Lists!$G$2,('Exp Database'!Y299/'Exp with units conversion'!$H299)*'Exp with units conversion'!$G299,'Exp Database'!Y299*'Exp with units conversion'!$G299))</f>
        <v>0</v>
      </c>
      <c r="AA299" s="288">
        <f>IF(OR('Exp Database'!Z299=Lists!$G$2,'Exp Database'!Z299=Lists!$G$3,'Exp Database'!Z299=0),0,IF($F299=Lists!$G$2,('Exp Database'!Z299/'Exp with units conversion'!$H299)*'Exp with units conversion'!$G299,'Exp Database'!Z299*'Exp with units conversion'!$G299))</f>
        <v>0</v>
      </c>
      <c r="AB299" s="288">
        <f>IF(OR('Exp Database'!AA299=Lists!$G$2,'Exp Database'!AA299=Lists!$G$3,'Exp Database'!AA299=0),0,IF($F299=Lists!$G$2,('Exp Database'!AA299/'Exp with units conversion'!$H299)*'Exp with units conversion'!$G299,'Exp Database'!AA299*'Exp with units conversion'!$G299))</f>
        <v>0</v>
      </c>
      <c r="AC299" s="288">
        <f>IF(OR('Exp Database'!AB299=Lists!$G$2,'Exp Database'!AB299=Lists!$G$3,'Exp Database'!AB299=0),0,IF($F299=Lists!$G$2,('Exp Database'!AB299/'Exp with units conversion'!$H299)*'Exp with units conversion'!$G299,'Exp Database'!AB299*'Exp with units conversion'!$G299))</f>
        <v>0</v>
      </c>
      <c r="AD299" s="288">
        <f>IF(OR('Exp Database'!AC299=Lists!$G$2,'Exp Database'!AC299=Lists!$G$3,'Exp Database'!AC299=0),0,IF($F299=Lists!$G$2,('Exp Database'!AC299/'Exp with units conversion'!$H299)*'Exp with units conversion'!$G299,'Exp Database'!AC299*'Exp with units conversion'!$G299))</f>
        <v>0</v>
      </c>
      <c r="AE299" s="288">
        <f>IF(OR('Exp Database'!AD299=Lists!$G$2,'Exp Database'!AD299=Lists!$G$3,'Exp Database'!AD299=0),0,IF($F299=Lists!$G$2,('Exp Database'!AD299/'Exp with units conversion'!$H299)*'Exp with units conversion'!$G299,'Exp Database'!AD299*'Exp with units conversion'!$G299))</f>
        <v>0</v>
      </c>
      <c r="AG299" s="288">
        <f t="shared" si="25"/>
        <v>1</v>
      </c>
      <c r="AH299" s="288">
        <f t="shared" si="26"/>
        <v>1</v>
      </c>
      <c r="AI299" s="288">
        <f t="shared" si="27"/>
        <v>1</v>
      </c>
      <c r="AJ299" s="288">
        <f t="shared" si="28"/>
        <v>1</v>
      </c>
    </row>
    <row r="300" spans="2:36" ht="30.75" thickBot="1">
      <c r="B300" s="288" t="str">
        <f t="shared" si="20"/>
        <v>Georgia2014</v>
      </c>
      <c r="C300" s="229" t="str">
        <f>'Exp Database'!C300</f>
        <v>Georgia</v>
      </c>
      <c r="D300" s="229">
        <f>'Exp Database'!D300</f>
        <v>2014</v>
      </c>
      <c r="E300" s="229">
        <f>'Exp Database'!E300</f>
        <v>0</v>
      </c>
      <c r="F300" s="229">
        <f>'Exp Database'!F300</f>
        <v>0</v>
      </c>
      <c r="G300" s="229">
        <f>IF('Exp Database'!G300="Units ( x 1)",1,IF('Exp Database'!G300="Thousands (x 1,000)",1000,IF('Exp Database'!G300="Millions (x 1,000,000)",1000000,)))</f>
        <v>0</v>
      </c>
      <c r="H300" s="230">
        <f>IF('Exp Database'!H300&gt;0,'Exp Database'!H300,'Exp Database'!J300)</f>
        <v>0</v>
      </c>
      <c r="I300" s="230">
        <f>'Exp Database'!H300</f>
        <v>0</v>
      </c>
      <c r="J300" s="229">
        <f>'Exp Database'!I300</f>
        <v>0</v>
      </c>
      <c r="K300" s="230">
        <f>'Exp Database'!J300</f>
        <v>0</v>
      </c>
      <c r="L300" s="302" t="str">
        <f>'Exp Database'!K300</f>
        <v>Not disaggregated by type of cost</v>
      </c>
      <c r="M300" s="288" t="str">
        <f>'Exp Database'!L300</f>
        <v>3.2.3</v>
      </c>
      <c r="N300" s="288">
        <f>IF(OR('Exp Database'!M300=Lists!$G$2,'Exp Database'!M300=Lists!$G$3,'Exp Database'!M300=0),0,IF($F300=Lists!$G$2,('Exp Database'!M300/'Exp with units conversion'!$H300)*'Exp with units conversion'!$G300,'Exp Database'!M300*'Exp with units conversion'!$G300))</f>
        <v>0</v>
      </c>
      <c r="O300" s="288">
        <f>IF(OR('Exp Database'!N300=Lists!$G$2,'Exp Database'!N300=Lists!$G$3,'Exp Database'!N300=0),0,IF($F300=Lists!$G$2,('Exp Database'!N300/'Exp with units conversion'!$H300)*'Exp with units conversion'!$G300,'Exp Database'!N300*'Exp with units conversion'!$G300))</f>
        <v>0</v>
      </c>
      <c r="P300" s="288">
        <f>IF(OR('Exp Database'!O300=Lists!$G$2,'Exp Database'!O300=Lists!$G$3,'Exp Database'!O300=0),0,IF($F300=Lists!$G$2,('Exp Database'!O300/'Exp with units conversion'!$H300)*'Exp with units conversion'!$G300,'Exp Database'!O300*'Exp with units conversion'!$G300))</f>
        <v>0</v>
      </c>
      <c r="Q300" s="288">
        <f>IF(OR('Exp Database'!P300=Lists!$G$2,'Exp Database'!P300=Lists!$G$3,'Exp Database'!P300=0),0,IF($F300=Lists!$G$2,('Exp Database'!P300/'Exp with units conversion'!$H300)*'Exp with units conversion'!$G300,'Exp Database'!P300*'Exp with units conversion'!$G300))</f>
        <v>0</v>
      </c>
      <c r="R300" s="288">
        <f>IF(OR('Exp Database'!Q300=Lists!$G$2,'Exp Database'!Q300=Lists!$G$3,'Exp Database'!Q300=0),0,IF($F300=Lists!$G$2,('Exp Database'!Q300/'Exp with units conversion'!$H300)*'Exp with units conversion'!$G300,'Exp Database'!Q300*'Exp with units conversion'!$G300))</f>
        <v>0</v>
      </c>
      <c r="S300" s="288">
        <f>IF(OR('Exp Database'!R300=Lists!$G$2,'Exp Database'!R300=Lists!$G$3,'Exp Database'!R300=0),0,IF($F300=Lists!$G$2,('Exp Database'!R300/'Exp with units conversion'!$H300)*'Exp with units conversion'!$G300,'Exp Database'!R300*'Exp with units conversion'!$G300))</f>
        <v>0</v>
      </c>
      <c r="T300" s="288">
        <f>IF(OR('Exp Database'!S300=Lists!$G$2,'Exp Database'!S300=Lists!$G$3,'Exp Database'!S300=0),0,IF($F300=Lists!$G$2,('Exp Database'!S300/'Exp with units conversion'!$H300)*'Exp with units conversion'!$G300,'Exp Database'!S300*'Exp with units conversion'!$G300))</f>
        <v>0</v>
      </c>
      <c r="U300" s="288">
        <f>IF(OR('Exp Database'!T300=Lists!$G$2,'Exp Database'!T300=Lists!$G$3,'Exp Database'!T300=0),0,IF($F300=Lists!$G$2,('Exp Database'!T300/'Exp with units conversion'!$H300)*'Exp with units conversion'!$G300,'Exp Database'!T300*'Exp with units conversion'!$G300))</f>
        <v>0</v>
      </c>
      <c r="V300" s="288">
        <f>IF(OR('Exp Database'!U300=Lists!$G$2,'Exp Database'!U300=Lists!$G$3,'Exp Database'!U300=0),0,IF($F300=Lists!$G$2,('Exp Database'!U300/'Exp with units conversion'!$H300)*'Exp with units conversion'!$G300,'Exp Database'!U300*'Exp with units conversion'!$G300))</f>
        <v>0</v>
      </c>
      <c r="W300" s="288">
        <f>IF(OR('Exp Database'!V300=Lists!$G$2,'Exp Database'!V300=Lists!$G$3,'Exp Database'!V300=0),0,IF($F300=Lists!$G$2,('Exp Database'!V300/'Exp with units conversion'!$H300)*'Exp with units conversion'!$G300,'Exp Database'!V300*'Exp with units conversion'!$G300))</f>
        <v>0</v>
      </c>
      <c r="X300" s="288">
        <f>IF(OR('Exp Database'!W300=Lists!$G$2,'Exp Database'!W300=Lists!$G$3,'Exp Database'!W300=0),0,IF($F300=Lists!$G$2,('Exp Database'!W300/'Exp with units conversion'!$H300)*'Exp with units conversion'!$G300,'Exp Database'!W300*'Exp with units conversion'!$G300))</f>
        <v>0</v>
      </c>
      <c r="Y300" s="288">
        <f>IF(OR('Exp Database'!X300=Lists!$G$2,'Exp Database'!X300=Lists!$G$3,'Exp Database'!X300=0),0,IF($F300=Lists!$G$2,('Exp Database'!X300/'Exp with units conversion'!$H300)*'Exp with units conversion'!$G300,'Exp Database'!X300*'Exp with units conversion'!$G300))</f>
        <v>0</v>
      </c>
      <c r="Z300" s="288">
        <f>IF(OR('Exp Database'!Y300=Lists!$G$2,'Exp Database'!Y300=Lists!$G$3,'Exp Database'!Y300=0),0,IF($F300=Lists!$G$2,('Exp Database'!Y300/'Exp with units conversion'!$H300)*'Exp with units conversion'!$G300,'Exp Database'!Y300*'Exp with units conversion'!$G300))</f>
        <v>0</v>
      </c>
      <c r="AA300" s="288">
        <f>IF(OR('Exp Database'!Z300=Lists!$G$2,'Exp Database'!Z300=Lists!$G$3,'Exp Database'!Z300=0),0,IF($F300=Lists!$G$2,('Exp Database'!Z300/'Exp with units conversion'!$H300)*'Exp with units conversion'!$G300,'Exp Database'!Z300*'Exp with units conversion'!$G300))</f>
        <v>0</v>
      </c>
      <c r="AB300" s="288">
        <f>IF(OR('Exp Database'!AA300=Lists!$G$2,'Exp Database'!AA300=Lists!$G$3,'Exp Database'!AA300=0),0,IF($F300=Lists!$G$2,('Exp Database'!AA300/'Exp with units conversion'!$H300)*'Exp with units conversion'!$G300,'Exp Database'!AA300*'Exp with units conversion'!$G300))</f>
        <v>0</v>
      </c>
      <c r="AC300" s="288">
        <f>IF(OR('Exp Database'!AB300=Lists!$G$2,'Exp Database'!AB300=Lists!$G$3,'Exp Database'!AB300=0),0,IF($F300=Lists!$G$2,('Exp Database'!AB300/'Exp with units conversion'!$H300)*'Exp with units conversion'!$G300,'Exp Database'!AB300*'Exp with units conversion'!$G300))</f>
        <v>0</v>
      </c>
      <c r="AD300" s="288">
        <f>IF(OR('Exp Database'!AC300=Lists!$G$2,'Exp Database'!AC300=Lists!$G$3,'Exp Database'!AC300=0),0,IF($F300=Lists!$G$2,('Exp Database'!AC300/'Exp with units conversion'!$H300)*'Exp with units conversion'!$G300,'Exp Database'!AC300*'Exp with units conversion'!$G300))</f>
        <v>0</v>
      </c>
      <c r="AE300" s="288">
        <f>IF(OR('Exp Database'!AD300=Lists!$G$2,'Exp Database'!AD300=Lists!$G$3,'Exp Database'!AD300=0),0,IF($F300=Lists!$G$2,('Exp Database'!AD300/'Exp with units conversion'!$H300)*'Exp with units conversion'!$G300,'Exp Database'!AD300*'Exp with units conversion'!$G300))</f>
        <v>0</v>
      </c>
      <c r="AG300" s="288">
        <f t="shared" si="25"/>
        <v>1</v>
      </c>
      <c r="AH300" s="288">
        <f t="shared" si="26"/>
        <v>1</v>
      </c>
      <c r="AI300" s="288">
        <f t="shared" si="27"/>
        <v>1</v>
      </c>
      <c r="AJ300" s="288">
        <f t="shared" si="28"/>
        <v>1</v>
      </c>
    </row>
    <row r="301" spans="2:36" ht="75.75" thickBot="1">
      <c r="B301" s="288" t="str">
        <f t="shared" si="20"/>
        <v>Georgia2014</v>
      </c>
      <c r="C301" s="229" t="str">
        <f>'Exp Database'!C301</f>
        <v>Georgia</v>
      </c>
      <c r="D301" s="229">
        <f>'Exp Database'!D301</f>
        <v>2014</v>
      </c>
      <c r="E301" s="229">
        <f>'Exp Database'!E301</f>
        <v>0</v>
      </c>
      <c r="F301" s="229">
        <f>'Exp Database'!F301</f>
        <v>0</v>
      </c>
      <c r="G301" s="229">
        <f>IF('Exp Database'!G301="Units ( x 1)",1,IF('Exp Database'!G301="Thousands (x 1,000)",1000,IF('Exp Database'!G301="Millions (x 1,000,000)",1000000,)))</f>
        <v>0</v>
      </c>
      <c r="H301" s="230">
        <f>IF('Exp Database'!H301&gt;0,'Exp Database'!H301,'Exp Database'!J301)</f>
        <v>0</v>
      </c>
      <c r="I301" s="230">
        <f>'Exp Database'!H301</f>
        <v>0</v>
      </c>
      <c r="J301" s="229">
        <f>'Exp Database'!I301</f>
        <v>0</v>
      </c>
      <c r="K301" s="230">
        <f>'Exp Database'!J301</f>
        <v>0</v>
      </c>
      <c r="L301" s="302" t="str">
        <f>'Exp Database'!K301</f>
        <v>Pre-Exposure Prophylaxis (PrEP) disaggregated by key populations (sub-total)</v>
      </c>
      <c r="M301" s="288">
        <f>'Exp Database'!L301</f>
        <v>3.3</v>
      </c>
      <c r="N301" s="288">
        <f>IF(OR('Exp Database'!M301=Lists!$G$2,'Exp Database'!M301=Lists!$G$3,'Exp Database'!M301=0),0,IF($F301=Lists!$G$2,('Exp Database'!M301/'Exp with units conversion'!$H301)*'Exp with units conversion'!$G301,'Exp Database'!M301*'Exp with units conversion'!$G301))</f>
        <v>0</v>
      </c>
      <c r="O301" s="288">
        <f>IF(OR('Exp Database'!N301=Lists!$G$2,'Exp Database'!N301=Lists!$G$3,'Exp Database'!N301=0),0,IF($F301=Lists!$G$2,('Exp Database'!N301/'Exp with units conversion'!$H301)*'Exp with units conversion'!$G301,'Exp Database'!N301*'Exp with units conversion'!$G301))</f>
        <v>0</v>
      </c>
      <c r="P301" s="288">
        <f>IF(OR('Exp Database'!O301=Lists!$G$2,'Exp Database'!O301=Lists!$G$3,'Exp Database'!O301=0),0,IF($F301=Lists!$G$2,('Exp Database'!O301/'Exp with units conversion'!$H301)*'Exp with units conversion'!$G301,'Exp Database'!O301*'Exp with units conversion'!$G301))</f>
        <v>0</v>
      </c>
      <c r="Q301" s="288">
        <f>IF(OR('Exp Database'!P301=Lists!$G$2,'Exp Database'!P301=Lists!$G$3,'Exp Database'!P301=0),0,IF($F301=Lists!$G$2,('Exp Database'!P301/'Exp with units conversion'!$H301)*'Exp with units conversion'!$G301,'Exp Database'!P301*'Exp with units conversion'!$G301))</f>
        <v>0</v>
      </c>
      <c r="R301" s="288">
        <f>IF(OR('Exp Database'!Q301=Lists!$G$2,'Exp Database'!Q301=Lists!$G$3,'Exp Database'!Q301=0),0,IF($F301=Lists!$G$2,('Exp Database'!Q301/'Exp with units conversion'!$H301)*'Exp with units conversion'!$G301,'Exp Database'!Q301*'Exp with units conversion'!$G301))</f>
        <v>0</v>
      </c>
      <c r="S301" s="288">
        <f>IF(OR('Exp Database'!R301=Lists!$G$2,'Exp Database'!R301=Lists!$G$3,'Exp Database'!R301=0),0,IF($F301=Lists!$G$2,('Exp Database'!R301/'Exp with units conversion'!$H301)*'Exp with units conversion'!$G301,'Exp Database'!R301*'Exp with units conversion'!$G301))</f>
        <v>0</v>
      </c>
      <c r="T301" s="288">
        <f>IF(OR('Exp Database'!S301=Lists!$G$2,'Exp Database'!S301=Lists!$G$3,'Exp Database'!S301=0),0,IF($F301=Lists!$G$2,('Exp Database'!S301/'Exp with units conversion'!$H301)*'Exp with units conversion'!$G301,'Exp Database'!S301*'Exp with units conversion'!$G301))</f>
        <v>0</v>
      </c>
      <c r="U301" s="288">
        <f>IF(OR('Exp Database'!T301=Lists!$G$2,'Exp Database'!T301=Lists!$G$3,'Exp Database'!T301=0),0,IF($F301=Lists!$G$2,('Exp Database'!T301/'Exp with units conversion'!$H301)*'Exp with units conversion'!$G301,'Exp Database'!T301*'Exp with units conversion'!$G301))</f>
        <v>0</v>
      </c>
      <c r="V301" s="288">
        <f>IF(OR('Exp Database'!U301=Lists!$G$2,'Exp Database'!U301=Lists!$G$3,'Exp Database'!U301=0),0,IF($F301=Lists!$G$2,('Exp Database'!U301/'Exp with units conversion'!$H301)*'Exp with units conversion'!$G301,'Exp Database'!U301*'Exp with units conversion'!$G301))</f>
        <v>0</v>
      </c>
      <c r="W301" s="288">
        <f>IF(OR('Exp Database'!V301=Lists!$G$2,'Exp Database'!V301=Lists!$G$3,'Exp Database'!V301=0),0,IF($F301=Lists!$G$2,('Exp Database'!V301/'Exp with units conversion'!$H301)*'Exp with units conversion'!$G301,'Exp Database'!V301*'Exp with units conversion'!$G301))</f>
        <v>0</v>
      </c>
      <c r="X301" s="288">
        <f>IF(OR('Exp Database'!W301=Lists!$G$2,'Exp Database'!W301=Lists!$G$3,'Exp Database'!W301=0),0,IF($F301=Lists!$G$2,('Exp Database'!W301/'Exp with units conversion'!$H301)*'Exp with units conversion'!$G301,'Exp Database'!W301*'Exp with units conversion'!$G301))</f>
        <v>0</v>
      </c>
      <c r="Y301" s="288">
        <f>IF(OR('Exp Database'!X301=Lists!$G$2,'Exp Database'!X301=Lists!$G$3,'Exp Database'!X301=0),0,IF($F301=Lists!$G$2,('Exp Database'!X301/'Exp with units conversion'!$H301)*'Exp with units conversion'!$G301,'Exp Database'!X301*'Exp with units conversion'!$G301))</f>
        <v>0</v>
      </c>
      <c r="Z301" s="288">
        <f>IF(OR('Exp Database'!Y301=Lists!$G$2,'Exp Database'!Y301=Lists!$G$3,'Exp Database'!Y301=0),0,IF($F301=Lists!$G$2,('Exp Database'!Y301/'Exp with units conversion'!$H301)*'Exp with units conversion'!$G301,'Exp Database'!Y301*'Exp with units conversion'!$G301))</f>
        <v>0</v>
      </c>
      <c r="AA301" s="288">
        <f>IF(OR('Exp Database'!Z301=Lists!$G$2,'Exp Database'!Z301=Lists!$G$3,'Exp Database'!Z301=0),0,IF($F301=Lists!$G$2,('Exp Database'!Z301/'Exp with units conversion'!$H301)*'Exp with units conversion'!$G301,'Exp Database'!Z301*'Exp with units conversion'!$G301))</f>
        <v>0</v>
      </c>
      <c r="AB301" s="288">
        <f>IF(OR('Exp Database'!AA301=Lists!$G$2,'Exp Database'!AA301=Lists!$G$3,'Exp Database'!AA301=0),0,IF($F301=Lists!$G$2,('Exp Database'!AA301/'Exp with units conversion'!$H301)*'Exp with units conversion'!$G301,'Exp Database'!AA301*'Exp with units conversion'!$G301))</f>
        <v>0</v>
      </c>
      <c r="AC301" s="288">
        <f>IF(OR('Exp Database'!AB301=Lists!$G$2,'Exp Database'!AB301=Lists!$G$3,'Exp Database'!AB301=0),0,IF($F301=Lists!$G$2,('Exp Database'!AB301/'Exp with units conversion'!$H301)*'Exp with units conversion'!$G301,'Exp Database'!AB301*'Exp with units conversion'!$G301))</f>
        <v>0</v>
      </c>
      <c r="AD301" s="288">
        <f>IF(OR('Exp Database'!AC301=Lists!$G$2,'Exp Database'!AC301=Lists!$G$3,'Exp Database'!AC301=0),0,IF($F301=Lists!$G$2,('Exp Database'!AC301/'Exp with units conversion'!$H301)*'Exp with units conversion'!$G301,'Exp Database'!AC301*'Exp with units conversion'!$G301))</f>
        <v>0</v>
      </c>
      <c r="AE301" s="288">
        <f>IF(OR('Exp Database'!AD301=Lists!$G$2,'Exp Database'!AD301=Lists!$G$3,'Exp Database'!AD301=0),0,IF($F301=Lists!$G$2,('Exp Database'!AD301/'Exp with units conversion'!$H301)*'Exp with units conversion'!$G301,'Exp Database'!AD301*'Exp with units conversion'!$G301))</f>
        <v>0</v>
      </c>
      <c r="AG301" s="288">
        <f t="shared" si="25"/>
        <v>1</v>
      </c>
      <c r="AH301" s="288">
        <f t="shared" si="26"/>
        <v>1</v>
      </c>
      <c r="AI301" s="288">
        <f t="shared" si="27"/>
        <v>1</v>
      </c>
      <c r="AJ301" s="288">
        <f t="shared" si="28"/>
        <v>1</v>
      </c>
    </row>
    <row r="302" spans="2:36" ht="60.75" thickBot="1">
      <c r="B302" s="288" t="str">
        <f t="shared" si="20"/>
        <v>Georgia2014</v>
      </c>
      <c r="C302" s="229" t="str">
        <f>'Exp Database'!C302</f>
        <v>Georgia</v>
      </c>
      <c r="D302" s="229">
        <f>'Exp Database'!D302</f>
        <v>2014</v>
      </c>
      <c r="E302" s="229">
        <f>'Exp Database'!E302</f>
        <v>0</v>
      </c>
      <c r="F302" s="229">
        <f>'Exp Database'!F302</f>
        <v>0</v>
      </c>
      <c r="G302" s="229">
        <f>IF('Exp Database'!G302="Units ( x 1)",1,IF('Exp Database'!G302="Thousands (x 1,000)",1000,IF('Exp Database'!G302="Millions (x 1,000,000)",1000000,)))</f>
        <v>0</v>
      </c>
      <c r="H302" s="230">
        <f>IF('Exp Database'!H302&gt;0,'Exp Database'!H302,'Exp Database'!J302)</f>
        <v>0</v>
      </c>
      <c r="I302" s="230">
        <f>'Exp Database'!H302</f>
        <v>0</v>
      </c>
      <c r="J302" s="229">
        <f>'Exp Database'!I302</f>
        <v>0</v>
      </c>
      <c r="K302" s="230">
        <f>'Exp Database'!J302</f>
        <v>0</v>
      </c>
      <c r="L302" s="302" t="str">
        <f>'Exp Database'!K302</f>
        <v>PrEP for gay men and other men who have sex with men (MSM)</v>
      </c>
      <c r="M302" s="288" t="str">
        <f>'Exp Database'!L302</f>
        <v>3.3.1</v>
      </c>
      <c r="N302" s="288">
        <f>IF(OR('Exp Database'!M302=Lists!$G$2,'Exp Database'!M302=Lists!$G$3,'Exp Database'!M302=0),0,IF($F302=Lists!$G$2,('Exp Database'!M302/'Exp with units conversion'!$H302)*'Exp with units conversion'!$G302,'Exp Database'!M302*'Exp with units conversion'!$G302))</f>
        <v>0</v>
      </c>
      <c r="O302" s="288">
        <f>IF(OR('Exp Database'!N302=Lists!$G$2,'Exp Database'!N302=Lists!$G$3,'Exp Database'!N302=0),0,IF($F302=Lists!$G$2,('Exp Database'!N302/'Exp with units conversion'!$H302)*'Exp with units conversion'!$G302,'Exp Database'!N302*'Exp with units conversion'!$G302))</f>
        <v>0</v>
      </c>
      <c r="P302" s="288">
        <f>IF(OR('Exp Database'!O302=Lists!$G$2,'Exp Database'!O302=Lists!$G$3,'Exp Database'!O302=0),0,IF($F302=Lists!$G$2,('Exp Database'!O302/'Exp with units conversion'!$H302)*'Exp with units conversion'!$G302,'Exp Database'!O302*'Exp with units conversion'!$G302))</f>
        <v>0</v>
      </c>
      <c r="Q302" s="288">
        <f>IF(OR('Exp Database'!P302=Lists!$G$2,'Exp Database'!P302=Lists!$G$3,'Exp Database'!P302=0),0,IF($F302=Lists!$G$2,('Exp Database'!P302/'Exp with units conversion'!$H302)*'Exp with units conversion'!$G302,'Exp Database'!P302*'Exp with units conversion'!$G302))</f>
        <v>0</v>
      </c>
      <c r="R302" s="288">
        <f>IF(OR('Exp Database'!Q302=Lists!$G$2,'Exp Database'!Q302=Lists!$G$3,'Exp Database'!Q302=0),0,IF($F302=Lists!$G$2,('Exp Database'!Q302/'Exp with units conversion'!$H302)*'Exp with units conversion'!$G302,'Exp Database'!Q302*'Exp with units conversion'!$G302))</f>
        <v>0</v>
      </c>
      <c r="S302" s="288">
        <f>IF(OR('Exp Database'!R302=Lists!$G$2,'Exp Database'!R302=Lists!$G$3,'Exp Database'!R302=0),0,IF($F302=Lists!$G$2,('Exp Database'!R302/'Exp with units conversion'!$H302)*'Exp with units conversion'!$G302,'Exp Database'!R302*'Exp with units conversion'!$G302))</f>
        <v>0</v>
      </c>
      <c r="T302" s="288">
        <f>IF(OR('Exp Database'!S302=Lists!$G$2,'Exp Database'!S302=Lists!$G$3,'Exp Database'!S302=0),0,IF($F302=Lists!$G$2,('Exp Database'!S302/'Exp with units conversion'!$H302)*'Exp with units conversion'!$G302,'Exp Database'!S302*'Exp with units conversion'!$G302))</f>
        <v>0</v>
      </c>
      <c r="U302" s="288">
        <f>IF(OR('Exp Database'!T302=Lists!$G$2,'Exp Database'!T302=Lists!$G$3,'Exp Database'!T302=0),0,IF($F302=Lists!$G$2,('Exp Database'!T302/'Exp with units conversion'!$H302)*'Exp with units conversion'!$G302,'Exp Database'!T302*'Exp with units conversion'!$G302))</f>
        <v>0</v>
      </c>
      <c r="V302" s="288">
        <f>IF(OR('Exp Database'!U302=Lists!$G$2,'Exp Database'!U302=Lists!$G$3,'Exp Database'!U302=0),0,IF($F302=Lists!$G$2,('Exp Database'!U302/'Exp with units conversion'!$H302)*'Exp with units conversion'!$G302,'Exp Database'!U302*'Exp with units conversion'!$G302))</f>
        <v>0</v>
      </c>
      <c r="W302" s="288">
        <f>IF(OR('Exp Database'!V302=Lists!$G$2,'Exp Database'!V302=Lists!$G$3,'Exp Database'!V302=0),0,IF($F302=Lists!$G$2,('Exp Database'!V302/'Exp with units conversion'!$H302)*'Exp with units conversion'!$G302,'Exp Database'!V302*'Exp with units conversion'!$G302))</f>
        <v>0</v>
      </c>
      <c r="X302" s="288">
        <f>IF(OR('Exp Database'!W302=Lists!$G$2,'Exp Database'!W302=Lists!$G$3,'Exp Database'!W302=0),0,IF($F302=Lists!$G$2,('Exp Database'!W302/'Exp with units conversion'!$H302)*'Exp with units conversion'!$G302,'Exp Database'!W302*'Exp with units conversion'!$G302))</f>
        <v>0</v>
      </c>
      <c r="Y302" s="288">
        <f>IF(OR('Exp Database'!X302=Lists!$G$2,'Exp Database'!X302=Lists!$G$3,'Exp Database'!X302=0),0,IF($F302=Lists!$G$2,('Exp Database'!X302/'Exp with units conversion'!$H302)*'Exp with units conversion'!$G302,'Exp Database'!X302*'Exp with units conversion'!$G302))</f>
        <v>0</v>
      </c>
      <c r="Z302" s="288">
        <f>IF(OR('Exp Database'!Y302=Lists!$G$2,'Exp Database'!Y302=Lists!$G$3,'Exp Database'!Y302=0),0,IF($F302=Lists!$G$2,('Exp Database'!Y302/'Exp with units conversion'!$H302)*'Exp with units conversion'!$G302,'Exp Database'!Y302*'Exp with units conversion'!$G302))</f>
        <v>0</v>
      </c>
      <c r="AA302" s="288">
        <f>IF(OR('Exp Database'!Z302=Lists!$G$2,'Exp Database'!Z302=Lists!$G$3,'Exp Database'!Z302=0),0,IF($F302=Lists!$G$2,('Exp Database'!Z302/'Exp with units conversion'!$H302)*'Exp with units conversion'!$G302,'Exp Database'!Z302*'Exp with units conversion'!$G302))</f>
        <v>0</v>
      </c>
      <c r="AB302" s="288">
        <f>IF(OR('Exp Database'!AA302=Lists!$G$2,'Exp Database'!AA302=Lists!$G$3,'Exp Database'!AA302=0),0,IF($F302=Lists!$G$2,('Exp Database'!AA302/'Exp with units conversion'!$H302)*'Exp with units conversion'!$G302,'Exp Database'!AA302*'Exp with units conversion'!$G302))</f>
        <v>0</v>
      </c>
      <c r="AC302" s="288">
        <f>IF(OR('Exp Database'!AB302=Lists!$G$2,'Exp Database'!AB302=Lists!$G$3,'Exp Database'!AB302=0),0,IF($F302=Lists!$G$2,('Exp Database'!AB302/'Exp with units conversion'!$H302)*'Exp with units conversion'!$G302,'Exp Database'!AB302*'Exp with units conversion'!$G302))</f>
        <v>0</v>
      </c>
      <c r="AD302" s="288">
        <f>IF(OR('Exp Database'!AC302=Lists!$G$2,'Exp Database'!AC302=Lists!$G$3,'Exp Database'!AC302=0),0,IF($F302=Lists!$G$2,('Exp Database'!AC302/'Exp with units conversion'!$H302)*'Exp with units conversion'!$G302,'Exp Database'!AC302*'Exp with units conversion'!$G302))</f>
        <v>0</v>
      </c>
      <c r="AE302" s="288">
        <f>IF(OR('Exp Database'!AD302=Lists!$G$2,'Exp Database'!AD302=Lists!$G$3,'Exp Database'!AD302=0),0,IF($F302=Lists!$G$2,('Exp Database'!AD302/'Exp with units conversion'!$H302)*'Exp with units conversion'!$G302,'Exp Database'!AD302*'Exp with units conversion'!$G302))</f>
        <v>0</v>
      </c>
      <c r="AG302" s="288">
        <f t="shared" si="25"/>
        <v>1</v>
      </c>
      <c r="AH302" s="288">
        <f t="shared" si="26"/>
        <v>1</v>
      </c>
      <c r="AI302" s="288">
        <f t="shared" si="27"/>
        <v>1</v>
      </c>
      <c r="AJ302" s="288">
        <f t="shared" si="28"/>
        <v>1</v>
      </c>
    </row>
    <row r="303" spans="2:36" ht="30.75" thickBot="1">
      <c r="B303" s="288" t="str">
        <f t="shared" si="20"/>
        <v>Georgia2014</v>
      </c>
      <c r="C303" s="229" t="str">
        <f>'Exp Database'!C303</f>
        <v>Georgia</v>
      </c>
      <c r="D303" s="229">
        <f>'Exp Database'!D303</f>
        <v>2014</v>
      </c>
      <c r="E303" s="229">
        <f>'Exp Database'!E303</f>
        <v>0</v>
      </c>
      <c r="F303" s="229">
        <f>'Exp Database'!F303</f>
        <v>0</v>
      </c>
      <c r="G303" s="229">
        <f>IF('Exp Database'!G303="Units ( x 1)",1,IF('Exp Database'!G303="Thousands (x 1,000)",1000,IF('Exp Database'!G303="Millions (x 1,000,000)",1000000,)))</f>
        <v>0</v>
      </c>
      <c r="H303" s="230">
        <f>IF('Exp Database'!H303&gt;0,'Exp Database'!H303,'Exp Database'!J303)</f>
        <v>0</v>
      </c>
      <c r="I303" s="230">
        <f>'Exp Database'!H303</f>
        <v>0</v>
      </c>
      <c r="J303" s="229">
        <f>'Exp Database'!I303</f>
        <v>0</v>
      </c>
      <c r="K303" s="230">
        <f>'Exp Database'!J303</f>
        <v>0</v>
      </c>
      <c r="L303" s="302" t="str">
        <f>'Exp Database'!K303</f>
        <v>PrEP for sex workers</v>
      </c>
      <c r="M303" s="288" t="str">
        <f>'Exp Database'!L303</f>
        <v>3.3.2</v>
      </c>
      <c r="N303" s="288">
        <f>IF(OR('Exp Database'!M303=Lists!$G$2,'Exp Database'!M303=Lists!$G$3,'Exp Database'!M303=0),0,IF($F303=Lists!$G$2,('Exp Database'!M303/'Exp with units conversion'!$H303)*'Exp with units conversion'!$G303,'Exp Database'!M303*'Exp with units conversion'!$G303))</f>
        <v>0</v>
      </c>
      <c r="O303" s="288">
        <f>IF(OR('Exp Database'!N303=Lists!$G$2,'Exp Database'!N303=Lists!$G$3,'Exp Database'!N303=0),0,IF($F303=Lists!$G$2,('Exp Database'!N303/'Exp with units conversion'!$H303)*'Exp with units conversion'!$G303,'Exp Database'!N303*'Exp with units conversion'!$G303))</f>
        <v>0</v>
      </c>
      <c r="P303" s="288">
        <f>IF(OR('Exp Database'!O303=Lists!$G$2,'Exp Database'!O303=Lists!$G$3,'Exp Database'!O303=0),0,IF($F303=Lists!$G$2,('Exp Database'!O303/'Exp with units conversion'!$H303)*'Exp with units conversion'!$G303,'Exp Database'!O303*'Exp with units conversion'!$G303))</f>
        <v>0</v>
      </c>
      <c r="Q303" s="288">
        <f>IF(OR('Exp Database'!P303=Lists!$G$2,'Exp Database'!P303=Lists!$G$3,'Exp Database'!P303=0),0,IF($F303=Lists!$G$2,('Exp Database'!P303/'Exp with units conversion'!$H303)*'Exp with units conversion'!$G303,'Exp Database'!P303*'Exp with units conversion'!$G303))</f>
        <v>0</v>
      </c>
      <c r="R303" s="288">
        <f>IF(OR('Exp Database'!Q303=Lists!$G$2,'Exp Database'!Q303=Lists!$G$3,'Exp Database'!Q303=0),0,IF($F303=Lists!$G$2,('Exp Database'!Q303/'Exp with units conversion'!$H303)*'Exp with units conversion'!$G303,'Exp Database'!Q303*'Exp with units conversion'!$G303))</f>
        <v>0</v>
      </c>
      <c r="S303" s="288">
        <f>IF(OR('Exp Database'!R303=Lists!$G$2,'Exp Database'!R303=Lists!$G$3,'Exp Database'!R303=0),0,IF($F303=Lists!$G$2,('Exp Database'!R303/'Exp with units conversion'!$H303)*'Exp with units conversion'!$G303,'Exp Database'!R303*'Exp with units conversion'!$G303))</f>
        <v>0</v>
      </c>
      <c r="T303" s="288">
        <f>IF(OR('Exp Database'!S303=Lists!$G$2,'Exp Database'!S303=Lists!$G$3,'Exp Database'!S303=0),0,IF($F303=Lists!$G$2,('Exp Database'!S303/'Exp with units conversion'!$H303)*'Exp with units conversion'!$G303,'Exp Database'!S303*'Exp with units conversion'!$G303))</f>
        <v>0</v>
      </c>
      <c r="U303" s="288">
        <f>IF(OR('Exp Database'!T303=Lists!$G$2,'Exp Database'!T303=Lists!$G$3,'Exp Database'!T303=0),0,IF($F303=Lists!$G$2,('Exp Database'!T303/'Exp with units conversion'!$H303)*'Exp with units conversion'!$G303,'Exp Database'!T303*'Exp with units conversion'!$G303))</f>
        <v>0</v>
      </c>
      <c r="V303" s="288">
        <f>IF(OR('Exp Database'!U303=Lists!$G$2,'Exp Database'!U303=Lists!$G$3,'Exp Database'!U303=0),0,IF($F303=Lists!$G$2,('Exp Database'!U303/'Exp with units conversion'!$H303)*'Exp with units conversion'!$G303,'Exp Database'!U303*'Exp with units conversion'!$G303))</f>
        <v>0</v>
      </c>
      <c r="W303" s="288">
        <f>IF(OR('Exp Database'!V303=Lists!$G$2,'Exp Database'!V303=Lists!$G$3,'Exp Database'!V303=0),0,IF($F303=Lists!$G$2,('Exp Database'!V303/'Exp with units conversion'!$H303)*'Exp with units conversion'!$G303,'Exp Database'!V303*'Exp with units conversion'!$G303))</f>
        <v>0</v>
      </c>
      <c r="X303" s="288">
        <f>IF(OR('Exp Database'!W303=Lists!$G$2,'Exp Database'!W303=Lists!$G$3,'Exp Database'!W303=0),0,IF($F303=Lists!$G$2,('Exp Database'!W303/'Exp with units conversion'!$H303)*'Exp with units conversion'!$G303,'Exp Database'!W303*'Exp with units conversion'!$G303))</f>
        <v>0</v>
      </c>
      <c r="Y303" s="288">
        <f>IF(OR('Exp Database'!X303=Lists!$G$2,'Exp Database'!X303=Lists!$G$3,'Exp Database'!X303=0),0,IF($F303=Lists!$G$2,('Exp Database'!X303/'Exp with units conversion'!$H303)*'Exp with units conversion'!$G303,'Exp Database'!X303*'Exp with units conversion'!$G303))</f>
        <v>0</v>
      </c>
      <c r="Z303" s="288">
        <f>IF(OR('Exp Database'!Y303=Lists!$G$2,'Exp Database'!Y303=Lists!$G$3,'Exp Database'!Y303=0),0,IF($F303=Lists!$G$2,('Exp Database'!Y303/'Exp with units conversion'!$H303)*'Exp with units conversion'!$G303,'Exp Database'!Y303*'Exp with units conversion'!$G303))</f>
        <v>0</v>
      </c>
      <c r="AA303" s="288">
        <f>IF(OR('Exp Database'!Z303=Lists!$G$2,'Exp Database'!Z303=Lists!$G$3,'Exp Database'!Z303=0),0,IF($F303=Lists!$G$2,('Exp Database'!Z303/'Exp with units conversion'!$H303)*'Exp with units conversion'!$G303,'Exp Database'!Z303*'Exp with units conversion'!$G303))</f>
        <v>0</v>
      </c>
      <c r="AB303" s="288">
        <f>IF(OR('Exp Database'!AA303=Lists!$G$2,'Exp Database'!AA303=Lists!$G$3,'Exp Database'!AA303=0),0,IF($F303=Lists!$G$2,('Exp Database'!AA303/'Exp with units conversion'!$H303)*'Exp with units conversion'!$G303,'Exp Database'!AA303*'Exp with units conversion'!$G303))</f>
        <v>0</v>
      </c>
      <c r="AC303" s="288">
        <f>IF(OR('Exp Database'!AB303=Lists!$G$2,'Exp Database'!AB303=Lists!$G$3,'Exp Database'!AB303=0),0,IF($F303=Lists!$G$2,('Exp Database'!AB303/'Exp with units conversion'!$H303)*'Exp with units conversion'!$G303,'Exp Database'!AB303*'Exp with units conversion'!$G303))</f>
        <v>0</v>
      </c>
      <c r="AD303" s="288">
        <f>IF(OR('Exp Database'!AC303=Lists!$G$2,'Exp Database'!AC303=Lists!$G$3,'Exp Database'!AC303=0),0,IF($F303=Lists!$G$2,('Exp Database'!AC303/'Exp with units conversion'!$H303)*'Exp with units conversion'!$G303,'Exp Database'!AC303*'Exp with units conversion'!$G303))</f>
        <v>0</v>
      </c>
      <c r="AE303" s="288">
        <f>IF(OR('Exp Database'!AD303=Lists!$G$2,'Exp Database'!AD303=Lists!$G$3,'Exp Database'!AD303=0),0,IF($F303=Lists!$G$2,('Exp Database'!AD303/'Exp with units conversion'!$H303)*'Exp with units conversion'!$G303,'Exp Database'!AD303*'Exp with units conversion'!$G303))</f>
        <v>0</v>
      </c>
      <c r="AG303" s="288">
        <f t="shared" si="25"/>
        <v>1</v>
      </c>
      <c r="AH303" s="288">
        <f t="shared" si="26"/>
        <v>1</v>
      </c>
      <c r="AI303" s="288">
        <f t="shared" si="27"/>
        <v>1</v>
      </c>
      <c r="AJ303" s="288">
        <f t="shared" si="28"/>
        <v>1</v>
      </c>
    </row>
    <row r="304" spans="2:36" ht="45.75" thickBot="1">
      <c r="B304" s="288" t="str">
        <f t="shared" si="20"/>
        <v>Georgia2014</v>
      </c>
      <c r="C304" s="229" t="str">
        <f>'Exp Database'!C304</f>
        <v>Georgia</v>
      </c>
      <c r="D304" s="229">
        <f>'Exp Database'!D304</f>
        <v>2014</v>
      </c>
      <c r="E304" s="229">
        <f>'Exp Database'!E304</f>
        <v>0</v>
      </c>
      <c r="F304" s="229">
        <f>'Exp Database'!F304</f>
        <v>0</v>
      </c>
      <c r="G304" s="229">
        <f>IF('Exp Database'!G304="Units ( x 1)",1,IF('Exp Database'!G304="Thousands (x 1,000)",1000,IF('Exp Database'!G304="Millions (x 1,000,000)",1000000,)))</f>
        <v>0</v>
      </c>
      <c r="H304" s="230">
        <f>IF('Exp Database'!H304&gt;0,'Exp Database'!H304,'Exp Database'!J304)</f>
        <v>0</v>
      </c>
      <c r="I304" s="230">
        <f>'Exp Database'!H304</f>
        <v>0</v>
      </c>
      <c r="J304" s="229">
        <f>'Exp Database'!I304</f>
        <v>0</v>
      </c>
      <c r="K304" s="230">
        <f>'Exp Database'!J304</f>
        <v>0</v>
      </c>
      <c r="L304" s="302" t="str">
        <f>'Exp Database'!K304</f>
        <v>PrEP for persons who inject drugs (PWID)</v>
      </c>
      <c r="M304" s="288" t="str">
        <f>'Exp Database'!L304</f>
        <v>3.3.3</v>
      </c>
      <c r="N304" s="288">
        <f>IF(OR('Exp Database'!M304=Lists!$G$2,'Exp Database'!M304=Lists!$G$3,'Exp Database'!M304=0),0,IF($F304=Lists!$G$2,('Exp Database'!M304/'Exp with units conversion'!$H304)*'Exp with units conversion'!$G304,'Exp Database'!M304*'Exp with units conversion'!$G304))</f>
        <v>0</v>
      </c>
      <c r="O304" s="288">
        <f>IF(OR('Exp Database'!N304=Lists!$G$2,'Exp Database'!N304=Lists!$G$3,'Exp Database'!N304=0),0,IF($F304=Lists!$G$2,('Exp Database'!N304/'Exp with units conversion'!$H304)*'Exp with units conversion'!$G304,'Exp Database'!N304*'Exp with units conversion'!$G304))</f>
        <v>0</v>
      </c>
      <c r="P304" s="288">
        <f>IF(OR('Exp Database'!O304=Lists!$G$2,'Exp Database'!O304=Lists!$G$3,'Exp Database'!O304=0),0,IF($F304=Lists!$G$2,('Exp Database'!O304/'Exp with units conversion'!$H304)*'Exp with units conversion'!$G304,'Exp Database'!O304*'Exp with units conversion'!$G304))</f>
        <v>0</v>
      </c>
      <c r="Q304" s="288">
        <f>IF(OR('Exp Database'!P304=Lists!$G$2,'Exp Database'!P304=Lists!$G$3,'Exp Database'!P304=0),0,IF($F304=Lists!$G$2,('Exp Database'!P304/'Exp with units conversion'!$H304)*'Exp with units conversion'!$G304,'Exp Database'!P304*'Exp with units conversion'!$G304))</f>
        <v>0</v>
      </c>
      <c r="R304" s="288">
        <f>IF(OR('Exp Database'!Q304=Lists!$G$2,'Exp Database'!Q304=Lists!$G$3,'Exp Database'!Q304=0),0,IF($F304=Lists!$G$2,('Exp Database'!Q304/'Exp with units conversion'!$H304)*'Exp with units conversion'!$G304,'Exp Database'!Q304*'Exp with units conversion'!$G304))</f>
        <v>0</v>
      </c>
      <c r="S304" s="288">
        <f>IF(OR('Exp Database'!R304=Lists!$G$2,'Exp Database'!R304=Lists!$G$3,'Exp Database'!R304=0),0,IF($F304=Lists!$G$2,('Exp Database'!R304/'Exp with units conversion'!$H304)*'Exp with units conversion'!$G304,'Exp Database'!R304*'Exp with units conversion'!$G304))</f>
        <v>0</v>
      </c>
      <c r="T304" s="288">
        <f>IF(OR('Exp Database'!S304=Lists!$G$2,'Exp Database'!S304=Lists!$G$3,'Exp Database'!S304=0),0,IF($F304=Lists!$G$2,('Exp Database'!S304/'Exp with units conversion'!$H304)*'Exp with units conversion'!$G304,'Exp Database'!S304*'Exp with units conversion'!$G304))</f>
        <v>0</v>
      </c>
      <c r="U304" s="288">
        <f>IF(OR('Exp Database'!T304=Lists!$G$2,'Exp Database'!T304=Lists!$G$3,'Exp Database'!T304=0),0,IF($F304=Lists!$G$2,('Exp Database'!T304/'Exp with units conversion'!$H304)*'Exp with units conversion'!$G304,'Exp Database'!T304*'Exp with units conversion'!$G304))</f>
        <v>0</v>
      </c>
      <c r="V304" s="288">
        <f>IF(OR('Exp Database'!U304=Lists!$G$2,'Exp Database'!U304=Lists!$G$3,'Exp Database'!U304=0),0,IF($F304=Lists!$G$2,('Exp Database'!U304/'Exp with units conversion'!$H304)*'Exp with units conversion'!$G304,'Exp Database'!U304*'Exp with units conversion'!$G304))</f>
        <v>0</v>
      </c>
      <c r="W304" s="288">
        <f>IF(OR('Exp Database'!V304=Lists!$G$2,'Exp Database'!V304=Lists!$G$3,'Exp Database'!V304=0),0,IF($F304=Lists!$G$2,('Exp Database'!V304/'Exp with units conversion'!$H304)*'Exp with units conversion'!$G304,'Exp Database'!V304*'Exp with units conversion'!$G304))</f>
        <v>0</v>
      </c>
      <c r="X304" s="288">
        <f>IF(OR('Exp Database'!W304=Lists!$G$2,'Exp Database'!W304=Lists!$G$3,'Exp Database'!W304=0),0,IF($F304=Lists!$G$2,('Exp Database'!W304/'Exp with units conversion'!$H304)*'Exp with units conversion'!$G304,'Exp Database'!W304*'Exp with units conversion'!$G304))</f>
        <v>0</v>
      </c>
      <c r="Y304" s="288">
        <f>IF(OR('Exp Database'!X304=Lists!$G$2,'Exp Database'!X304=Lists!$G$3,'Exp Database'!X304=0),0,IF($F304=Lists!$G$2,('Exp Database'!X304/'Exp with units conversion'!$H304)*'Exp with units conversion'!$G304,'Exp Database'!X304*'Exp with units conversion'!$G304))</f>
        <v>0</v>
      </c>
      <c r="Z304" s="288">
        <f>IF(OR('Exp Database'!Y304=Lists!$G$2,'Exp Database'!Y304=Lists!$G$3,'Exp Database'!Y304=0),0,IF($F304=Lists!$G$2,('Exp Database'!Y304/'Exp with units conversion'!$H304)*'Exp with units conversion'!$G304,'Exp Database'!Y304*'Exp with units conversion'!$G304))</f>
        <v>0</v>
      </c>
      <c r="AA304" s="288">
        <f>IF(OR('Exp Database'!Z304=Lists!$G$2,'Exp Database'!Z304=Lists!$G$3,'Exp Database'!Z304=0),0,IF($F304=Lists!$G$2,('Exp Database'!Z304/'Exp with units conversion'!$H304)*'Exp with units conversion'!$G304,'Exp Database'!Z304*'Exp with units conversion'!$G304))</f>
        <v>0</v>
      </c>
      <c r="AB304" s="288">
        <f>IF(OR('Exp Database'!AA304=Lists!$G$2,'Exp Database'!AA304=Lists!$G$3,'Exp Database'!AA304=0),0,IF($F304=Lists!$G$2,('Exp Database'!AA304/'Exp with units conversion'!$H304)*'Exp with units conversion'!$G304,'Exp Database'!AA304*'Exp with units conversion'!$G304))</f>
        <v>0</v>
      </c>
      <c r="AC304" s="288">
        <f>IF(OR('Exp Database'!AB304=Lists!$G$2,'Exp Database'!AB304=Lists!$G$3,'Exp Database'!AB304=0),0,IF($F304=Lists!$G$2,('Exp Database'!AB304/'Exp with units conversion'!$H304)*'Exp with units conversion'!$G304,'Exp Database'!AB304*'Exp with units conversion'!$G304))</f>
        <v>0</v>
      </c>
      <c r="AD304" s="288">
        <f>IF(OR('Exp Database'!AC304=Lists!$G$2,'Exp Database'!AC304=Lists!$G$3,'Exp Database'!AC304=0),0,IF($F304=Lists!$G$2,('Exp Database'!AC304/'Exp with units conversion'!$H304)*'Exp with units conversion'!$G304,'Exp Database'!AC304*'Exp with units conversion'!$G304))</f>
        <v>0</v>
      </c>
      <c r="AE304" s="288">
        <f>IF(OR('Exp Database'!AD304=Lists!$G$2,'Exp Database'!AD304=Lists!$G$3,'Exp Database'!AD304=0),0,IF($F304=Lists!$G$2,('Exp Database'!AD304/'Exp with units conversion'!$H304)*'Exp with units conversion'!$G304,'Exp Database'!AD304*'Exp with units conversion'!$G304))</f>
        <v>0</v>
      </c>
      <c r="AG304" s="288">
        <f t="shared" si="25"/>
        <v>1</v>
      </c>
      <c r="AH304" s="288">
        <f t="shared" si="26"/>
        <v>1</v>
      </c>
      <c r="AI304" s="288">
        <f t="shared" si="27"/>
        <v>1</v>
      </c>
      <c r="AJ304" s="288">
        <f t="shared" si="28"/>
        <v>1</v>
      </c>
    </row>
    <row r="305" spans="2:36" ht="45.75" thickBot="1">
      <c r="B305" s="288" t="str">
        <f t="shared" si="20"/>
        <v>Georgia2014</v>
      </c>
      <c r="C305" s="229" t="str">
        <f>'Exp Database'!C305</f>
        <v>Georgia</v>
      </c>
      <c r="D305" s="229">
        <f>'Exp Database'!D305</f>
        <v>2014</v>
      </c>
      <c r="E305" s="229">
        <f>'Exp Database'!E305</f>
        <v>0</v>
      </c>
      <c r="F305" s="229">
        <f>'Exp Database'!F305</f>
        <v>0</v>
      </c>
      <c r="G305" s="229">
        <f>IF('Exp Database'!G305="Units ( x 1)",1,IF('Exp Database'!G305="Thousands (x 1,000)",1000,IF('Exp Database'!G305="Millions (x 1,000,000)",1000000,)))</f>
        <v>0</v>
      </c>
      <c r="H305" s="230">
        <f>IF('Exp Database'!H305&gt;0,'Exp Database'!H305,'Exp Database'!J305)</f>
        <v>0</v>
      </c>
      <c r="I305" s="230">
        <f>'Exp Database'!H305</f>
        <v>0</v>
      </c>
      <c r="J305" s="229">
        <f>'Exp Database'!I305</f>
        <v>0</v>
      </c>
      <c r="K305" s="230">
        <f>'Exp Database'!J305</f>
        <v>0</v>
      </c>
      <c r="L305" s="302" t="str">
        <f>'Exp Database'!K305</f>
        <v xml:space="preserve">PrEP for transgender persons </v>
      </c>
      <c r="M305" s="288" t="str">
        <f>'Exp Database'!L305</f>
        <v>3.3.4</v>
      </c>
      <c r="N305" s="288">
        <f>IF(OR('Exp Database'!M305=Lists!$G$2,'Exp Database'!M305=Lists!$G$3,'Exp Database'!M305=0),0,IF($F305=Lists!$G$2,('Exp Database'!M305/'Exp with units conversion'!$H305)*'Exp with units conversion'!$G305,'Exp Database'!M305*'Exp with units conversion'!$G305))</f>
        <v>0</v>
      </c>
      <c r="O305" s="288">
        <f>IF(OR('Exp Database'!N305=Lists!$G$2,'Exp Database'!N305=Lists!$G$3,'Exp Database'!N305=0),0,IF($F305=Lists!$G$2,('Exp Database'!N305/'Exp with units conversion'!$H305)*'Exp with units conversion'!$G305,'Exp Database'!N305*'Exp with units conversion'!$G305))</f>
        <v>0</v>
      </c>
      <c r="P305" s="288">
        <f>IF(OR('Exp Database'!O305=Lists!$G$2,'Exp Database'!O305=Lists!$G$3,'Exp Database'!O305=0),0,IF($F305=Lists!$G$2,('Exp Database'!O305/'Exp with units conversion'!$H305)*'Exp with units conversion'!$G305,'Exp Database'!O305*'Exp with units conversion'!$G305))</f>
        <v>0</v>
      </c>
      <c r="Q305" s="288">
        <f>IF(OR('Exp Database'!P305=Lists!$G$2,'Exp Database'!P305=Lists!$G$3,'Exp Database'!P305=0),0,IF($F305=Lists!$G$2,('Exp Database'!P305/'Exp with units conversion'!$H305)*'Exp with units conversion'!$G305,'Exp Database'!P305*'Exp with units conversion'!$G305))</f>
        <v>0</v>
      </c>
      <c r="R305" s="288">
        <f>IF(OR('Exp Database'!Q305=Lists!$G$2,'Exp Database'!Q305=Lists!$G$3,'Exp Database'!Q305=0),0,IF($F305=Lists!$G$2,('Exp Database'!Q305/'Exp with units conversion'!$H305)*'Exp with units conversion'!$G305,'Exp Database'!Q305*'Exp with units conversion'!$G305))</f>
        <v>0</v>
      </c>
      <c r="S305" s="288">
        <f>IF(OR('Exp Database'!R305=Lists!$G$2,'Exp Database'!R305=Lists!$G$3,'Exp Database'!R305=0),0,IF($F305=Lists!$G$2,('Exp Database'!R305/'Exp with units conversion'!$H305)*'Exp with units conversion'!$G305,'Exp Database'!R305*'Exp with units conversion'!$G305))</f>
        <v>0</v>
      </c>
      <c r="T305" s="288">
        <f>IF(OR('Exp Database'!S305=Lists!$G$2,'Exp Database'!S305=Lists!$G$3,'Exp Database'!S305=0),0,IF($F305=Lists!$G$2,('Exp Database'!S305/'Exp with units conversion'!$H305)*'Exp with units conversion'!$G305,'Exp Database'!S305*'Exp with units conversion'!$G305))</f>
        <v>0</v>
      </c>
      <c r="U305" s="288">
        <f>IF(OR('Exp Database'!T305=Lists!$G$2,'Exp Database'!T305=Lists!$G$3,'Exp Database'!T305=0),0,IF($F305=Lists!$G$2,('Exp Database'!T305/'Exp with units conversion'!$H305)*'Exp with units conversion'!$G305,'Exp Database'!T305*'Exp with units conversion'!$G305))</f>
        <v>0</v>
      </c>
      <c r="V305" s="288">
        <f>IF(OR('Exp Database'!U305=Lists!$G$2,'Exp Database'!U305=Lists!$G$3,'Exp Database'!U305=0),0,IF($F305=Lists!$G$2,('Exp Database'!U305/'Exp with units conversion'!$H305)*'Exp with units conversion'!$G305,'Exp Database'!U305*'Exp with units conversion'!$G305))</f>
        <v>0</v>
      </c>
      <c r="W305" s="288">
        <f>IF(OR('Exp Database'!V305=Lists!$G$2,'Exp Database'!V305=Lists!$G$3,'Exp Database'!V305=0),0,IF($F305=Lists!$G$2,('Exp Database'!V305/'Exp with units conversion'!$H305)*'Exp with units conversion'!$G305,'Exp Database'!V305*'Exp with units conversion'!$G305))</f>
        <v>0</v>
      </c>
      <c r="X305" s="288">
        <f>IF(OR('Exp Database'!W305=Lists!$G$2,'Exp Database'!W305=Lists!$G$3,'Exp Database'!W305=0),0,IF($F305=Lists!$G$2,('Exp Database'!W305/'Exp with units conversion'!$H305)*'Exp with units conversion'!$G305,'Exp Database'!W305*'Exp with units conversion'!$G305))</f>
        <v>0</v>
      </c>
      <c r="Y305" s="288">
        <f>IF(OR('Exp Database'!X305=Lists!$G$2,'Exp Database'!X305=Lists!$G$3,'Exp Database'!X305=0),0,IF($F305=Lists!$G$2,('Exp Database'!X305/'Exp with units conversion'!$H305)*'Exp with units conversion'!$G305,'Exp Database'!X305*'Exp with units conversion'!$G305))</f>
        <v>0</v>
      </c>
      <c r="Z305" s="288">
        <f>IF(OR('Exp Database'!Y305=Lists!$G$2,'Exp Database'!Y305=Lists!$G$3,'Exp Database'!Y305=0),0,IF($F305=Lists!$G$2,('Exp Database'!Y305/'Exp with units conversion'!$H305)*'Exp with units conversion'!$G305,'Exp Database'!Y305*'Exp with units conversion'!$G305))</f>
        <v>0</v>
      </c>
      <c r="AA305" s="288">
        <f>IF(OR('Exp Database'!Z305=Lists!$G$2,'Exp Database'!Z305=Lists!$G$3,'Exp Database'!Z305=0),0,IF($F305=Lists!$G$2,('Exp Database'!Z305/'Exp with units conversion'!$H305)*'Exp with units conversion'!$G305,'Exp Database'!Z305*'Exp with units conversion'!$G305))</f>
        <v>0</v>
      </c>
      <c r="AB305" s="288">
        <f>IF(OR('Exp Database'!AA305=Lists!$G$2,'Exp Database'!AA305=Lists!$G$3,'Exp Database'!AA305=0),0,IF($F305=Lists!$G$2,('Exp Database'!AA305/'Exp with units conversion'!$H305)*'Exp with units conversion'!$G305,'Exp Database'!AA305*'Exp with units conversion'!$G305))</f>
        <v>0</v>
      </c>
      <c r="AC305" s="288">
        <f>IF(OR('Exp Database'!AB305=Lists!$G$2,'Exp Database'!AB305=Lists!$G$3,'Exp Database'!AB305=0),0,IF($F305=Lists!$G$2,('Exp Database'!AB305/'Exp with units conversion'!$H305)*'Exp with units conversion'!$G305,'Exp Database'!AB305*'Exp with units conversion'!$G305))</f>
        <v>0</v>
      </c>
      <c r="AD305" s="288">
        <f>IF(OR('Exp Database'!AC305=Lists!$G$2,'Exp Database'!AC305=Lists!$G$3,'Exp Database'!AC305=0),0,IF($F305=Lists!$G$2,('Exp Database'!AC305/'Exp with units conversion'!$H305)*'Exp with units conversion'!$G305,'Exp Database'!AC305*'Exp with units conversion'!$G305))</f>
        <v>0</v>
      </c>
      <c r="AE305" s="288">
        <f>IF(OR('Exp Database'!AD305=Lists!$G$2,'Exp Database'!AD305=Lists!$G$3,'Exp Database'!AD305=0),0,IF($F305=Lists!$G$2,('Exp Database'!AD305/'Exp with units conversion'!$H305)*'Exp with units conversion'!$G305,'Exp Database'!AD305*'Exp with units conversion'!$G305))</f>
        <v>0</v>
      </c>
      <c r="AG305" s="288">
        <f t="shared" si="25"/>
        <v>1</v>
      </c>
      <c r="AH305" s="288">
        <f t="shared" si="26"/>
        <v>1</v>
      </c>
      <c r="AI305" s="288">
        <f t="shared" si="27"/>
        <v>1</v>
      </c>
      <c r="AJ305" s="288">
        <f t="shared" si="28"/>
        <v>1</v>
      </c>
    </row>
    <row r="306" spans="2:36" ht="15.75" thickBot="1">
      <c r="B306" s="288" t="str">
        <f t="shared" si="20"/>
        <v>Georgia2014</v>
      </c>
      <c r="C306" s="229" t="str">
        <f>'Exp Database'!C306</f>
        <v>Georgia</v>
      </c>
      <c r="D306" s="229">
        <f>'Exp Database'!D306</f>
        <v>2014</v>
      </c>
      <c r="E306" s="229">
        <f>'Exp Database'!E306</f>
        <v>0</v>
      </c>
      <c r="F306" s="229">
        <f>'Exp Database'!F306</f>
        <v>0</v>
      </c>
      <c r="G306" s="229">
        <f>IF('Exp Database'!G306="Units ( x 1)",1,IF('Exp Database'!G306="Thousands (x 1,000)",1000,IF('Exp Database'!G306="Millions (x 1,000,000)",1000000,)))</f>
        <v>0</v>
      </c>
      <c r="H306" s="230">
        <f>IF('Exp Database'!H306&gt;0,'Exp Database'!H306,'Exp Database'!J306)</f>
        <v>0</v>
      </c>
      <c r="I306" s="230">
        <f>'Exp Database'!H306</f>
        <v>0</v>
      </c>
      <c r="J306" s="229">
        <f>'Exp Database'!I306</f>
        <v>0</v>
      </c>
      <c r="K306" s="230">
        <f>'Exp Database'!J306</f>
        <v>0</v>
      </c>
      <c r="L306" s="302" t="str">
        <f>'Exp Database'!K306</f>
        <v>PrEP for prisoners</v>
      </c>
      <c r="M306" s="288" t="str">
        <f>'Exp Database'!L306</f>
        <v>3.3.5</v>
      </c>
      <c r="N306" s="288">
        <f>IF(OR('Exp Database'!M306=Lists!$G$2,'Exp Database'!M306=Lists!$G$3,'Exp Database'!M306=0),0,IF($F306=Lists!$G$2,('Exp Database'!M306/'Exp with units conversion'!$H306)*'Exp with units conversion'!$G306,'Exp Database'!M306*'Exp with units conversion'!$G306))</f>
        <v>0</v>
      </c>
      <c r="O306" s="288">
        <f>IF(OR('Exp Database'!N306=Lists!$G$2,'Exp Database'!N306=Lists!$G$3,'Exp Database'!N306=0),0,IF($F306=Lists!$G$2,('Exp Database'!N306/'Exp with units conversion'!$H306)*'Exp with units conversion'!$G306,'Exp Database'!N306*'Exp with units conversion'!$G306))</f>
        <v>0</v>
      </c>
      <c r="P306" s="288">
        <f>IF(OR('Exp Database'!O306=Lists!$G$2,'Exp Database'!O306=Lists!$G$3,'Exp Database'!O306=0),0,IF($F306=Lists!$G$2,('Exp Database'!O306/'Exp with units conversion'!$H306)*'Exp with units conversion'!$G306,'Exp Database'!O306*'Exp with units conversion'!$G306))</f>
        <v>0</v>
      </c>
      <c r="Q306" s="288">
        <f>IF(OR('Exp Database'!P306=Lists!$G$2,'Exp Database'!P306=Lists!$G$3,'Exp Database'!P306=0),0,IF($F306=Lists!$G$2,('Exp Database'!P306/'Exp with units conversion'!$H306)*'Exp with units conversion'!$G306,'Exp Database'!P306*'Exp with units conversion'!$G306))</f>
        <v>0</v>
      </c>
      <c r="R306" s="288">
        <f>IF(OR('Exp Database'!Q306=Lists!$G$2,'Exp Database'!Q306=Lists!$G$3,'Exp Database'!Q306=0),0,IF($F306=Lists!$G$2,('Exp Database'!Q306/'Exp with units conversion'!$H306)*'Exp with units conversion'!$G306,'Exp Database'!Q306*'Exp with units conversion'!$G306))</f>
        <v>0</v>
      </c>
      <c r="S306" s="288">
        <f>IF(OR('Exp Database'!R306=Lists!$G$2,'Exp Database'!R306=Lists!$G$3,'Exp Database'!R306=0),0,IF($F306=Lists!$G$2,('Exp Database'!R306/'Exp with units conversion'!$H306)*'Exp with units conversion'!$G306,'Exp Database'!R306*'Exp with units conversion'!$G306))</f>
        <v>0</v>
      </c>
      <c r="T306" s="288">
        <f>IF(OR('Exp Database'!S306=Lists!$G$2,'Exp Database'!S306=Lists!$G$3,'Exp Database'!S306=0),0,IF($F306=Lists!$G$2,('Exp Database'!S306/'Exp with units conversion'!$H306)*'Exp with units conversion'!$G306,'Exp Database'!S306*'Exp with units conversion'!$G306))</f>
        <v>0</v>
      </c>
      <c r="U306" s="288">
        <f>IF(OR('Exp Database'!T306=Lists!$G$2,'Exp Database'!T306=Lists!$G$3,'Exp Database'!T306=0),0,IF($F306=Lists!$G$2,('Exp Database'!T306/'Exp with units conversion'!$H306)*'Exp with units conversion'!$G306,'Exp Database'!T306*'Exp with units conversion'!$G306))</f>
        <v>0</v>
      </c>
      <c r="V306" s="288">
        <f>IF(OR('Exp Database'!U306=Lists!$G$2,'Exp Database'!U306=Lists!$G$3,'Exp Database'!U306=0),0,IF($F306=Lists!$G$2,('Exp Database'!U306/'Exp with units conversion'!$H306)*'Exp with units conversion'!$G306,'Exp Database'!U306*'Exp with units conversion'!$G306))</f>
        <v>0</v>
      </c>
      <c r="W306" s="288">
        <f>IF(OR('Exp Database'!V306=Lists!$G$2,'Exp Database'!V306=Lists!$G$3,'Exp Database'!V306=0),0,IF($F306=Lists!$G$2,('Exp Database'!V306/'Exp with units conversion'!$H306)*'Exp with units conversion'!$G306,'Exp Database'!V306*'Exp with units conversion'!$G306))</f>
        <v>0</v>
      </c>
      <c r="X306" s="288">
        <f>IF(OR('Exp Database'!W306=Lists!$G$2,'Exp Database'!W306=Lists!$G$3,'Exp Database'!W306=0),0,IF($F306=Lists!$G$2,('Exp Database'!W306/'Exp with units conversion'!$H306)*'Exp with units conversion'!$G306,'Exp Database'!W306*'Exp with units conversion'!$G306))</f>
        <v>0</v>
      </c>
      <c r="Y306" s="288">
        <f>IF(OR('Exp Database'!X306=Lists!$G$2,'Exp Database'!X306=Lists!$G$3,'Exp Database'!X306=0),0,IF($F306=Lists!$G$2,('Exp Database'!X306/'Exp with units conversion'!$H306)*'Exp with units conversion'!$G306,'Exp Database'!X306*'Exp with units conversion'!$G306))</f>
        <v>0</v>
      </c>
      <c r="Z306" s="288">
        <f>IF(OR('Exp Database'!Y306=Lists!$G$2,'Exp Database'!Y306=Lists!$G$3,'Exp Database'!Y306=0),0,IF($F306=Lists!$G$2,('Exp Database'!Y306/'Exp with units conversion'!$H306)*'Exp with units conversion'!$G306,'Exp Database'!Y306*'Exp with units conversion'!$G306))</f>
        <v>0</v>
      </c>
      <c r="AA306" s="288">
        <f>IF(OR('Exp Database'!Z306=Lists!$G$2,'Exp Database'!Z306=Lists!$G$3,'Exp Database'!Z306=0),0,IF($F306=Lists!$G$2,('Exp Database'!Z306/'Exp with units conversion'!$H306)*'Exp with units conversion'!$G306,'Exp Database'!Z306*'Exp with units conversion'!$G306))</f>
        <v>0</v>
      </c>
      <c r="AB306" s="288">
        <f>IF(OR('Exp Database'!AA306=Lists!$G$2,'Exp Database'!AA306=Lists!$G$3,'Exp Database'!AA306=0),0,IF($F306=Lists!$G$2,('Exp Database'!AA306/'Exp with units conversion'!$H306)*'Exp with units conversion'!$G306,'Exp Database'!AA306*'Exp with units conversion'!$G306))</f>
        <v>0</v>
      </c>
      <c r="AC306" s="288">
        <f>IF(OR('Exp Database'!AB306=Lists!$G$2,'Exp Database'!AB306=Lists!$G$3,'Exp Database'!AB306=0),0,IF($F306=Lists!$G$2,('Exp Database'!AB306/'Exp with units conversion'!$H306)*'Exp with units conversion'!$G306,'Exp Database'!AB306*'Exp with units conversion'!$G306))</f>
        <v>0</v>
      </c>
      <c r="AD306" s="288">
        <f>IF(OR('Exp Database'!AC306=Lists!$G$2,'Exp Database'!AC306=Lists!$G$3,'Exp Database'!AC306=0),0,IF($F306=Lists!$G$2,('Exp Database'!AC306/'Exp with units conversion'!$H306)*'Exp with units conversion'!$G306,'Exp Database'!AC306*'Exp with units conversion'!$G306))</f>
        <v>0</v>
      </c>
      <c r="AE306" s="288">
        <f>IF(OR('Exp Database'!AD306=Lists!$G$2,'Exp Database'!AD306=Lists!$G$3,'Exp Database'!AD306=0),0,IF($F306=Lists!$G$2,('Exp Database'!AD306/'Exp with units conversion'!$H306)*'Exp with units conversion'!$G306,'Exp Database'!AD306*'Exp with units conversion'!$G306))</f>
        <v>0</v>
      </c>
      <c r="AG306" s="288">
        <f t="shared" si="25"/>
        <v>1</v>
      </c>
      <c r="AH306" s="288">
        <f t="shared" si="26"/>
        <v>1</v>
      </c>
      <c r="AI306" s="288">
        <f t="shared" si="27"/>
        <v>1</v>
      </c>
      <c r="AJ306" s="288">
        <f t="shared" si="28"/>
        <v>1</v>
      </c>
    </row>
    <row r="307" spans="2:36" ht="75.75" thickBot="1">
      <c r="B307" s="288" t="str">
        <f t="shared" si="20"/>
        <v>Georgia2014</v>
      </c>
      <c r="C307" s="229" t="str">
        <f>'Exp Database'!C307</f>
        <v>Georgia</v>
      </c>
      <c r="D307" s="229">
        <f>'Exp Database'!D307</f>
        <v>2014</v>
      </c>
      <c r="E307" s="229">
        <f>'Exp Database'!E307</f>
        <v>0</v>
      </c>
      <c r="F307" s="229">
        <f>'Exp Database'!F307</f>
        <v>0</v>
      </c>
      <c r="G307" s="229">
        <f>IF('Exp Database'!G307="Units ( x 1)",1,IF('Exp Database'!G307="Thousands (x 1,000)",1000,IF('Exp Database'!G307="Millions (x 1,000,000)",1000000,)))</f>
        <v>0</v>
      </c>
      <c r="H307" s="230">
        <f>IF('Exp Database'!H307&gt;0,'Exp Database'!H307,'Exp Database'!J307)</f>
        <v>0</v>
      </c>
      <c r="I307" s="230">
        <f>'Exp Database'!H307</f>
        <v>0</v>
      </c>
      <c r="J307" s="229">
        <f>'Exp Database'!I307</f>
        <v>0</v>
      </c>
      <c r="K307" s="230">
        <f>'Exp Database'!J307</f>
        <v>0</v>
      </c>
      <c r="L307" s="302" t="str">
        <f>'Exp Database'!K307</f>
        <v>PrEP for young women and adolescent girls in high-prevalence countries</v>
      </c>
      <c r="M307" s="288" t="str">
        <f>'Exp Database'!L307</f>
        <v>3.3.6</v>
      </c>
      <c r="N307" s="288">
        <f>IF(OR('Exp Database'!M307=Lists!$G$2,'Exp Database'!M307=Lists!$G$3,'Exp Database'!M307=0),0,IF($F307=Lists!$G$2,('Exp Database'!M307/'Exp with units conversion'!$H307)*'Exp with units conversion'!$G307,'Exp Database'!M307*'Exp with units conversion'!$G307))</f>
        <v>0</v>
      </c>
      <c r="O307" s="288">
        <f>IF(OR('Exp Database'!N307=Lists!$G$2,'Exp Database'!N307=Lists!$G$3,'Exp Database'!N307=0),0,IF($F307=Lists!$G$2,('Exp Database'!N307/'Exp with units conversion'!$H307)*'Exp with units conversion'!$G307,'Exp Database'!N307*'Exp with units conversion'!$G307))</f>
        <v>0</v>
      </c>
      <c r="P307" s="288">
        <f>IF(OR('Exp Database'!O307=Lists!$G$2,'Exp Database'!O307=Lists!$G$3,'Exp Database'!O307=0),0,IF($F307=Lists!$G$2,('Exp Database'!O307/'Exp with units conversion'!$H307)*'Exp with units conversion'!$G307,'Exp Database'!O307*'Exp with units conversion'!$G307))</f>
        <v>0</v>
      </c>
      <c r="Q307" s="288">
        <f>IF(OR('Exp Database'!P307=Lists!$G$2,'Exp Database'!P307=Lists!$G$3,'Exp Database'!P307=0),0,IF($F307=Lists!$G$2,('Exp Database'!P307/'Exp with units conversion'!$H307)*'Exp with units conversion'!$G307,'Exp Database'!P307*'Exp with units conversion'!$G307))</f>
        <v>0</v>
      </c>
      <c r="R307" s="288">
        <f>IF(OR('Exp Database'!Q307=Lists!$G$2,'Exp Database'!Q307=Lists!$G$3,'Exp Database'!Q307=0),0,IF($F307=Lists!$G$2,('Exp Database'!Q307/'Exp with units conversion'!$H307)*'Exp with units conversion'!$G307,'Exp Database'!Q307*'Exp with units conversion'!$G307))</f>
        <v>0</v>
      </c>
      <c r="S307" s="288">
        <f>IF(OR('Exp Database'!R307=Lists!$G$2,'Exp Database'!R307=Lists!$G$3,'Exp Database'!R307=0),0,IF($F307=Lists!$G$2,('Exp Database'!R307/'Exp with units conversion'!$H307)*'Exp with units conversion'!$G307,'Exp Database'!R307*'Exp with units conversion'!$G307))</f>
        <v>0</v>
      </c>
      <c r="T307" s="288">
        <f>IF(OR('Exp Database'!S307=Lists!$G$2,'Exp Database'!S307=Lists!$G$3,'Exp Database'!S307=0),0,IF($F307=Lists!$G$2,('Exp Database'!S307/'Exp with units conversion'!$H307)*'Exp with units conversion'!$G307,'Exp Database'!S307*'Exp with units conversion'!$G307))</f>
        <v>0</v>
      </c>
      <c r="U307" s="288">
        <f>IF(OR('Exp Database'!T307=Lists!$G$2,'Exp Database'!T307=Lists!$G$3,'Exp Database'!T307=0),0,IF($F307=Lists!$G$2,('Exp Database'!T307/'Exp with units conversion'!$H307)*'Exp with units conversion'!$G307,'Exp Database'!T307*'Exp with units conversion'!$G307))</f>
        <v>0</v>
      </c>
      <c r="V307" s="288">
        <f>IF(OR('Exp Database'!U307=Lists!$G$2,'Exp Database'!U307=Lists!$G$3,'Exp Database'!U307=0),0,IF($F307=Lists!$G$2,('Exp Database'!U307/'Exp with units conversion'!$H307)*'Exp with units conversion'!$G307,'Exp Database'!U307*'Exp with units conversion'!$G307))</f>
        <v>0</v>
      </c>
      <c r="W307" s="288">
        <f>IF(OR('Exp Database'!V307=Lists!$G$2,'Exp Database'!V307=Lists!$G$3,'Exp Database'!V307=0),0,IF($F307=Lists!$G$2,('Exp Database'!V307/'Exp with units conversion'!$H307)*'Exp with units conversion'!$G307,'Exp Database'!V307*'Exp with units conversion'!$G307))</f>
        <v>0</v>
      </c>
      <c r="X307" s="288">
        <f>IF(OR('Exp Database'!W307=Lists!$G$2,'Exp Database'!W307=Lists!$G$3,'Exp Database'!W307=0),0,IF($F307=Lists!$G$2,('Exp Database'!W307/'Exp with units conversion'!$H307)*'Exp with units conversion'!$G307,'Exp Database'!W307*'Exp with units conversion'!$G307))</f>
        <v>0</v>
      </c>
      <c r="Y307" s="288">
        <f>IF(OR('Exp Database'!X307=Lists!$G$2,'Exp Database'!X307=Lists!$G$3,'Exp Database'!X307=0),0,IF($F307=Lists!$G$2,('Exp Database'!X307/'Exp with units conversion'!$H307)*'Exp with units conversion'!$G307,'Exp Database'!X307*'Exp with units conversion'!$G307))</f>
        <v>0</v>
      </c>
      <c r="Z307" s="288">
        <f>IF(OR('Exp Database'!Y307=Lists!$G$2,'Exp Database'!Y307=Lists!$G$3,'Exp Database'!Y307=0),0,IF($F307=Lists!$G$2,('Exp Database'!Y307/'Exp with units conversion'!$H307)*'Exp with units conversion'!$G307,'Exp Database'!Y307*'Exp with units conversion'!$G307))</f>
        <v>0</v>
      </c>
      <c r="AA307" s="288">
        <f>IF(OR('Exp Database'!Z307=Lists!$G$2,'Exp Database'!Z307=Lists!$G$3,'Exp Database'!Z307=0),0,IF($F307=Lists!$G$2,('Exp Database'!Z307/'Exp with units conversion'!$H307)*'Exp with units conversion'!$G307,'Exp Database'!Z307*'Exp with units conversion'!$G307))</f>
        <v>0</v>
      </c>
      <c r="AB307" s="288">
        <f>IF(OR('Exp Database'!AA307=Lists!$G$2,'Exp Database'!AA307=Lists!$G$3,'Exp Database'!AA307=0),0,IF($F307=Lists!$G$2,('Exp Database'!AA307/'Exp with units conversion'!$H307)*'Exp with units conversion'!$G307,'Exp Database'!AA307*'Exp with units conversion'!$G307))</f>
        <v>0</v>
      </c>
      <c r="AC307" s="288">
        <f>IF(OR('Exp Database'!AB307=Lists!$G$2,'Exp Database'!AB307=Lists!$G$3,'Exp Database'!AB307=0),0,IF($F307=Lists!$G$2,('Exp Database'!AB307/'Exp with units conversion'!$H307)*'Exp with units conversion'!$G307,'Exp Database'!AB307*'Exp with units conversion'!$G307))</f>
        <v>0</v>
      </c>
      <c r="AD307" s="288">
        <f>IF(OR('Exp Database'!AC307=Lists!$G$2,'Exp Database'!AC307=Lists!$G$3,'Exp Database'!AC307=0),0,IF($F307=Lists!$G$2,('Exp Database'!AC307/'Exp with units conversion'!$H307)*'Exp with units conversion'!$G307,'Exp Database'!AC307*'Exp with units conversion'!$G307))</f>
        <v>0</v>
      </c>
      <c r="AE307" s="288">
        <f>IF(OR('Exp Database'!AD307=Lists!$G$2,'Exp Database'!AD307=Lists!$G$3,'Exp Database'!AD307=0),0,IF($F307=Lists!$G$2,('Exp Database'!AD307/'Exp with units conversion'!$H307)*'Exp with units conversion'!$G307,'Exp Database'!AD307*'Exp with units conversion'!$G307))</f>
        <v>0</v>
      </c>
      <c r="AG307" s="288">
        <f t="shared" si="25"/>
        <v>1</v>
      </c>
      <c r="AH307" s="288">
        <f t="shared" si="26"/>
        <v>1</v>
      </c>
      <c r="AI307" s="288">
        <f t="shared" si="27"/>
        <v>1</v>
      </c>
      <c r="AJ307" s="288">
        <f t="shared" si="28"/>
        <v>1</v>
      </c>
    </row>
    <row r="308" spans="2:36" ht="60.75" thickBot="1">
      <c r="B308" s="288" t="str">
        <f t="shared" si="20"/>
        <v>Georgia2014</v>
      </c>
      <c r="C308" s="229" t="str">
        <f>'Exp Database'!C308</f>
        <v>Georgia</v>
      </c>
      <c r="D308" s="229">
        <f>'Exp Database'!D308</f>
        <v>2014</v>
      </c>
      <c r="E308" s="229">
        <f>'Exp Database'!E308</f>
        <v>0</v>
      </c>
      <c r="F308" s="229">
        <f>'Exp Database'!F308</f>
        <v>0</v>
      </c>
      <c r="G308" s="229">
        <f>IF('Exp Database'!G308="Units ( x 1)",1,IF('Exp Database'!G308="Thousands (x 1,000)",1000,IF('Exp Database'!G308="Millions (x 1,000,000)",1000000,)))</f>
        <v>0</v>
      </c>
      <c r="H308" s="230">
        <f>IF('Exp Database'!H308&gt;0,'Exp Database'!H308,'Exp Database'!J308)</f>
        <v>0</v>
      </c>
      <c r="I308" s="230">
        <f>'Exp Database'!H308</f>
        <v>0</v>
      </c>
      <c r="J308" s="229">
        <f>'Exp Database'!I308</f>
        <v>0</v>
      </c>
      <c r="K308" s="230">
        <f>'Exp Database'!J308</f>
        <v>0</v>
      </c>
      <c r="L308" s="302" t="str">
        <f>'Exp Database'!K308</f>
        <v>Pre-exposure prophylaxis for serodiscordant couples</v>
      </c>
      <c r="M308" s="288" t="str">
        <f>'Exp Database'!L308</f>
        <v>3.3.7</v>
      </c>
      <c r="N308" s="288">
        <f>IF(OR('Exp Database'!M308=Lists!$G$2,'Exp Database'!M308=Lists!$G$3,'Exp Database'!M308=0),0,IF($F308=Lists!$G$2,('Exp Database'!M308/'Exp with units conversion'!$H308)*'Exp with units conversion'!$G308,'Exp Database'!M308*'Exp with units conversion'!$G308))</f>
        <v>0</v>
      </c>
      <c r="O308" s="288">
        <f>IF(OR('Exp Database'!N308=Lists!$G$2,'Exp Database'!N308=Lists!$G$3,'Exp Database'!N308=0),0,IF($F308=Lists!$G$2,('Exp Database'!N308/'Exp with units conversion'!$H308)*'Exp with units conversion'!$G308,'Exp Database'!N308*'Exp with units conversion'!$G308))</f>
        <v>0</v>
      </c>
      <c r="P308" s="288">
        <f>IF(OR('Exp Database'!O308=Lists!$G$2,'Exp Database'!O308=Lists!$G$3,'Exp Database'!O308=0),0,IF($F308=Lists!$G$2,('Exp Database'!O308/'Exp with units conversion'!$H308)*'Exp with units conversion'!$G308,'Exp Database'!O308*'Exp with units conversion'!$G308))</f>
        <v>0</v>
      </c>
      <c r="Q308" s="288">
        <f>IF(OR('Exp Database'!P308=Lists!$G$2,'Exp Database'!P308=Lists!$G$3,'Exp Database'!P308=0),0,IF($F308=Lists!$G$2,('Exp Database'!P308/'Exp with units conversion'!$H308)*'Exp with units conversion'!$G308,'Exp Database'!P308*'Exp with units conversion'!$G308))</f>
        <v>0</v>
      </c>
      <c r="R308" s="288">
        <f>IF(OR('Exp Database'!Q308=Lists!$G$2,'Exp Database'!Q308=Lists!$G$3,'Exp Database'!Q308=0),0,IF($F308=Lists!$G$2,('Exp Database'!Q308/'Exp with units conversion'!$H308)*'Exp with units conversion'!$G308,'Exp Database'!Q308*'Exp with units conversion'!$G308))</f>
        <v>0</v>
      </c>
      <c r="S308" s="288">
        <f>IF(OR('Exp Database'!R308=Lists!$G$2,'Exp Database'!R308=Lists!$G$3,'Exp Database'!R308=0),0,IF($F308=Lists!$G$2,('Exp Database'!R308/'Exp with units conversion'!$H308)*'Exp with units conversion'!$G308,'Exp Database'!R308*'Exp with units conversion'!$G308))</f>
        <v>0</v>
      </c>
      <c r="T308" s="288">
        <f>IF(OR('Exp Database'!S308=Lists!$G$2,'Exp Database'!S308=Lists!$G$3,'Exp Database'!S308=0),0,IF($F308=Lists!$G$2,('Exp Database'!S308/'Exp with units conversion'!$H308)*'Exp with units conversion'!$G308,'Exp Database'!S308*'Exp with units conversion'!$G308))</f>
        <v>0</v>
      </c>
      <c r="U308" s="288">
        <f>IF(OR('Exp Database'!T308=Lists!$G$2,'Exp Database'!T308=Lists!$G$3,'Exp Database'!T308=0),0,IF($F308=Lists!$G$2,('Exp Database'!T308/'Exp with units conversion'!$H308)*'Exp with units conversion'!$G308,'Exp Database'!T308*'Exp with units conversion'!$G308))</f>
        <v>0</v>
      </c>
      <c r="V308" s="288">
        <f>IF(OR('Exp Database'!U308=Lists!$G$2,'Exp Database'!U308=Lists!$G$3,'Exp Database'!U308=0),0,IF($F308=Lists!$G$2,('Exp Database'!U308/'Exp with units conversion'!$H308)*'Exp with units conversion'!$G308,'Exp Database'!U308*'Exp with units conversion'!$G308))</f>
        <v>0</v>
      </c>
      <c r="W308" s="288">
        <f>IF(OR('Exp Database'!V308=Lists!$G$2,'Exp Database'!V308=Lists!$G$3,'Exp Database'!V308=0),0,IF($F308=Lists!$G$2,('Exp Database'!V308/'Exp with units conversion'!$H308)*'Exp with units conversion'!$G308,'Exp Database'!V308*'Exp with units conversion'!$G308))</f>
        <v>0</v>
      </c>
      <c r="X308" s="288">
        <f>IF(OR('Exp Database'!W308=Lists!$G$2,'Exp Database'!W308=Lists!$G$3,'Exp Database'!W308=0),0,IF($F308=Lists!$G$2,('Exp Database'!W308/'Exp with units conversion'!$H308)*'Exp with units conversion'!$G308,'Exp Database'!W308*'Exp with units conversion'!$G308))</f>
        <v>0</v>
      </c>
      <c r="Y308" s="288">
        <f>IF(OR('Exp Database'!X308=Lists!$G$2,'Exp Database'!X308=Lists!$G$3,'Exp Database'!X308=0),0,IF($F308=Lists!$G$2,('Exp Database'!X308/'Exp with units conversion'!$H308)*'Exp with units conversion'!$G308,'Exp Database'!X308*'Exp with units conversion'!$G308))</f>
        <v>0</v>
      </c>
      <c r="Z308" s="288">
        <f>IF(OR('Exp Database'!Y308=Lists!$G$2,'Exp Database'!Y308=Lists!$G$3,'Exp Database'!Y308=0),0,IF($F308=Lists!$G$2,('Exp Database'!Y308/'Exp with units conversion'!$H308)*'Exp with units conversion'!$G308,'Exp Database'!Y308*'Exp with units conversion'!$G308))</f>
        <v>0</v>
      </c>
      <c r="AA308" s="288">
        <f>IF(OR('Exp Database'!Z308=Lists!$G$2,'Exp Database'!Z308=Lists!$G$3,'Exp Database'!Z308=0),0,IF($F308=Lists!$G$2,('Exp Database'!Z308/'Exp with units conversion'!$H308)*'Exp with units conversion'!$G308,'Exp Database'!Z308*'Exp with units conversion'!$G308))</f>
        <v>0</v>
      </c>
      <c r="AB308" s="288">
        <f>IF(OR('Exp Database'!AA308=Lists!$G$2,'Exp Database'!AA308=Lists!$G$3,'Exp Database'!AA308=0),0,IF($F308=Lists!$G$2,('Exp Database'!AA308/'Exp with units conversion'!$H308)*'Exp with units conversion'!$G308,'Exp Database'!AA308*'Exp with units conversion'!$G308))</f>
        <v>0</v>
      </c>
      <c r="AC308" s="288">
        <f>IF(OR('Exp Database'!AB308=Lists!$G$2,'Exp Database'!AB308=Lists!$G$3,'Exp Database'!AB308=0),0,IF($F308=Lists!$G$2,('Exp Database'!AB308/'Exp with units conversion'!$H308)*'Exp with units conversion'!$G308,'Exp Database'!AB308*'Exp with units conversion'!$G308))</f>
        <v>0</v>
      </c>
      <c r="AD308" s="288">
        <f>IF(OR('Exp Database'!AC308=Lists!$G$2,'Exp Database'!AC308=Lists!$G$3,'Exp Database'!AC308=0),0,IF($F308=Lists!$G$2,('Exp Database'!AC308/'Exp with units conversion'!$H308)*'Exp with units conversion'!$G308,'Exp Database'!AC308*'Exp with units conversion'!$G308))</f>
        <v>0</v>
      </c>
      <c r="AE308" s="288">
        <f>IF(OR('Exp Database'!AD308=Lists!$G$2,'Exp Database'!AD308=Lists!$G$3,'Exp Database'!AD308=0),0,IF($F308=Lists!$G$2,('Exp Database'!AD308/'Exp with units conversion'!$H308)*'Exp with units conversion'!$G308,'Exp Database'!AD308*'Exp with units conversion'!$G308))</f>
        <v>0</v>
      </c>
      <c r="AG308" s="288">
        <f t="shared" si="25"/>
        <v>1</v>
      </c>
      <c r="AH308" s="288">
        <f t="shared" si="26"/>
        <v>1</v>
      </c>
      <c r="AI308" s="288">
        <f t="shared" si="27"/>
        <v>1</v>
      </c>
      <c r="AJ308" s="288">
        <f t="shared" si="28"/>
        <v>1</v>
      </c>
    </row>
    <row r="309" spans="2:36" ht="75.75" thickBot="1">
      <c r="B309" s="288" t="str">
        <f t="shared" si="20"/>
        <v>Georgia2014</v>
      </c>
      <c r="C309" s="229" t="str">
        <f>'Exp Database'!C309</f>
        <v>Georgia</v>
      </c>
      <c r="D309" s="229">
        <f>'Exp Database'!D309</f>
        <v>2014</v>
      </c>
      <c r="E309" s="229">
        <f>'Exp Database'!E309</f>
        <v>0</v>
      </c>
      <c r="F309" s="229">
        <f>'Exp Database'!F309</f>
        <v>0</v>
      </c>
      <c r="G309" s="229">
        <f>IF('Exp Database'!G309="Units ( x 1)",1,IF('Exp Database'!G309="Thousands (x 1,000)",1000,IF('Exp Database'!G309="Millions (x 1,000,000)",1000000,)))</f>
        <v>0</v>
      </c>
      <c r="H309" s="230">
        <f>IF('Exp Database'!H309&gt;0,'Exp Database'!H309,'Exp Database'!J309)</f>
        <v>0</v>
      </c>
      <c r="I309" s="230">
        <f>'Exp Database'!H309</f>
        <v>0</v>
      </c>
      <c r="J309" s="229">
        <f>'Exp Database'!I309</f>
        <v>0</v>
      </c>
      <c r="K309" s="230">
        <f>'Exp Database'!J309</f>
        <v>0</v>
      </c>
      <c r="L309" s="302" t="str">
        <f>'Exp Database'!K309</f>
        <v>Voluntary medical male circumcision (VMMC) in high prevalence countries</v>
      </c>
      <c r="M309" s="288">
        <f>'Exp Database'!L309</f>
        <v>3.4</v>
      </c>
      <c r="N309" s="288">
        <f>IF(OR('Exp Database'!M309=Lists!$G$2,'Exp Database'!M309=Lists!$G$3,'Exp Database'!M309=0),0,IF($F309=Lists!$G$2,('Exp Database'!M309/'Exp with units conversion'!$H309)*'Exp with units conversion'!$G309,'Exp Database'!M309*'Exp with units conversion'!$G309))</f>
        <v>0</v>
      </c>
      <c r="O309" s="288">
        <f>IF(OR('Exp Database'!N309=Lists!$G$2,'Exp Database'!N309=Lists!$G$3,'Exp Database'!N309=0),0,IF($F309=Lists!$G$2,('Exp Database'!N309/'Exp with units conversion'!$H309)*'Exp with units conversion'!$G309,'Exp Database'!N309*'Exp with units conversion'!$G309))</f>
        <v>0</v>
      </c>
      <c r="P309" s="288">
        <f>IF(OR('Exp Database'!O309=Lists!$G$2,'Exp Database'!O309=Lists!$G$3,'Exp Database'!O309=0),0,IF($F309=Lists!$G$2,('Exp Database'!O309/'Exp with units conversion'!$H309)*'Exp with units conversion'!$G309,'Exp Database'!O309*'Exp with units conversion'!$G309))</f>
        <v>0</v>
      </c>
      <c r="Q309" s="288">
        <f>IF(OR('Exp Database'!P309=Lists!$G$2,'Exp Database'!P309=Lists!$G$3,'Exp Database'!P309=0),0,IF($F309=Lists!$G$2,('Exp Database'!P309/'Exp with units conversion'!$H309)*'Exp with units conversion'!$G309,'Exp Database'!P309*'Exp with units conversion'!$G309))</f>
        <v>0</v>
      </c>
      <c r="R309" s="288">
        <f>IF(OR('Exp Database'!Q309=Lists!$G$2,'Exp Database'!Q309=Lists!$G$3,'Exp Database'!Q309=0),0,IF($F309=Lists!$G$2,('Exp Database'!Q309/'Exp with units conversion'!$H309)*'Exp with units conversion'!$G309,'Exp Database'!Q309*'Exp with units conversion'!$G309))</f>
        <v>0</v>
      </c>
      <c r="S309" s="288">
        <f>IF(OR('Exp Database'!R309=Lists!$G$2,'Exp Database'!R309=Lists!$G$3,'Exp Database'!R309=0),0,IF($F309=Lists!$G$2,('Exp Database'!R309/'Exp with units conversion'!$H309)*'Exp with units conversion'!$G309,'Exp Database'!R309*'Exp with units conversion'!$G309))</f>
        <v>0</v>
      </c>
      <c r="T309" s="288">
        <f>IF(OR('Exp Database'!S309=Lists!$G$2,'Exp Database'!S309=Lists!$G$3,'Exp Database'!S309=0),0,IF($F309=Lists!$G$2,('Exp Database'!S309/'Exp with units conversion'!$H309)*'Exp with units conversion'!$G309,'Exp Database'!S309*'Exp with units conversion'!$G309))</f>
        <v>0</v>
      </c>
      <c r="U309" s="288">
        <f>IF(OR('Exp Database'!T309=Lists!$G$2,'Exp Database'!T309=Lists!$G$3,'Exp Database'!T309=0),0,IF($F309=Lists!$G$2,('Exp Database'!T309/'Exp with units conversion'!$H309)*'Exp with units conversion'!$G309,'Exp Database'!T309*'Exp with units conversion'!$G309))</f>
        <v>0</v>
      </c>
      <c r="V309" s="288">
        <f>IF(OR('Exp Database'!U309=Lists!$G$2,'Exp Database'!U309=Lists!$G$3,'Exp Database'!U309=0),0,IF($F309=Lists!$G$2,('Exp Database'!U309/'Exp with units conversion'!$H309)*'Exp with units conversion'!$G309,'Exp Database'!U309*'Exp with units conversion'!$G309))</f>
        <v>0</v>
      </c>
      <c r="W309" s="288">
        <f>IF(OR('Exp Database'!V309=Lists!$G$2,'Exp Database'!V309=Lists!$G$3,'Exp Database'!V309=0),0,IF($F309=Lists!$G$2,('Exp Database'!V309/'Exp with units conversion'!$H309)*'Exp with units conversion'!$G309,'Exp Database'!V309*'Exp with units conversion'!$G309))</f>
        <v>0</v>
      </c>
      <c r="X309" s="288">
        <f>IF(OR('Exp Database'!W309=Lists!$G$2,'Exp Database'!W309=Lists!$G$3,'Exp Database'!W309=0),0,IF($F309=Lists!$G$2,('Exp Database'!W309/'Exp with units conversion'!$H309)*'Exp with units conversion'!$G309,'Exp Database'!W309*'Exp with units conversion'!$G309))</f>
        <v>0</v>
      </c>
      <c r="Y309" s="288">
        <f>IF(OR('Exp Database'!X309=Lists!$G$2,'Exp Database'!X309=Lists!$G$3,'Exp Database'!X309=0),0,IF($F309=Lists!$G$2,('Exp Database'!X309/'Exp with units conversion'!$H309)*'Exp with units conversion'!$G309,'Exp Database'!X309*'Exp with units conversion'!$G309))</f>
        <v>0</v>
      </c>
      <c r="Z309" s="288">
        <f>IF(OR('Exp Database'!Y309=Lists!$G$2,'Exp Database'!Y309=Lists!$G$3,'Exp Database'!Y309=0),0,IF($F309=Lists!$G$2,('Exp Database'!Y309/'Exp with units conversion'!$H309)*'Exp with units conversion'!$G309,'Exp Database'!Y309*'Exp with units conversion'!$G309))</f>
        <v>0</v>
      </c>
      <c r="AA309" s="288">
        <f>IF(OR('Exp Database'!Z309=Lists!$G$2,'Exp Database'!Z309=Lists!$G$3,'Exp Database'!Z309=0),0,IF($F309=Lists!$G$2,('Exp Database'!Z309/'Exp with units conversion'!$H309)*'Exp with units conversion'!$G309,'Exp Database'!Z309*'Exp with units conversion'!$G309))</f>
        <v>0</v>
      </c>
      <c r="AB309" s="288">
        <f>IF(OR('Exp Database'!AA309=Lists!$G$2,'Exp Database'!AA309=Lists!$G$3,'Exp Database'!AA309=0),0,IF($F309=Lists!$G$2,('Exp Database'!AA309/'Exp with units conversion'!$H309)*'Exp with units conversion'!$G309,'Exp Database'!AA309*'Exp with units conversion'!$G309))</f>
        <v>0</v>
      </c>
      <c r="AC309" s="288">
        <f>IF(OR('Exp Database'!AB309=Lists!$G$2,'Exp Database'!AB309=Lists!$G$3,'Exp Database'!AB309=0),0,IF($F309=Lists!$G$2,('Exp Database'!AB309/'Exp with units conversion'!$H309)*'Exp with units conversion'!$G309,'Exp Database'!AB309*'Exp with units conversion'!$G309))</f>
        <v>0</v>
      </c>
      <c r="AD309" s="288">
        <f>IF(OR('Exp Database'!AC309=Lists!$G$2,'Exp Database'!AC309=Lists!$G$3,'Exp Database'!AC309=0),0,IF($F309=Lists!$G$2,('Exp Database'!AC309/'Exp with units conversion'!$H309)*'Exp with units conversion'!$G309,'Exp Database'!AC309*'Exp with units conversion'!$G309))</f>
        <v>0</v>
      </c>
      <c r="AE309" s="288">
        <f>IF(OR('Exp Database'!AD309=Lists!$G$2,'Exp Database'!AD309=Lists!$G$3,'Exp Database'!AD309=0),0,IF($F309=Lists!$G$2,('Exp Database'!AD309/'Exp with units conversion'!$H309)*'Exp with units conversion'!$G309,'Exp Database'!AD309*'Exp with units conversion'!$G309))</f>
        <v>0</v>
      </c>
      <c r="AG309" s="288">
        <f t="shared" si="25"/>
        <v>1</v>
      </c>
      <c r="AH309" s="288">
        <f t="shared" si="26"/>
        <v>1</v>
      </c>
      <c r="AI309" s="288">
        <f t="shared" si="27"/>
        <v>1</v>
      </c>
      <c r="AJ309" s="288">
        <f t="shared" si="28"/>
        <v>1</v>
      </c>
    </row>
    <row r="310" spans="2:36" ht="120.75" thickBot="1">
      <c r="B310" s="288" t="str">
        <f t="shared" si="20"/>
        <v>Georgia2014</v>
      </c>
      <c r="C310" s="229" t="str">
        <f>'Exp Database'!C310</f>
        <v>Georgia</v>
      </c>
      <c r="D310" s="229">
        <f>'Exp Database'!D310</f>
        <v>2014</v>
      </c>
      <c r="E310" s="229">
        <f>'Exp Database'!E310</f>
        <v>0</v>
      </c>
      <c r="F310" s="229">
        <f>'Exp Database'!F310</f>
        <v>0</v>
      </c>
      <c r="G310" s="229">
        <f>IF('Exp Database'!G310="Units ( x 1)",1,IF('Exp Database'!G310="Thousands (x 1,000)",1000,IF('Exp Database'!G310="Millions (x 1,000,000)",1000000,)))</f>
        <v>0</v>
      </c>
      <c r="H310" s="230">
        <f>IF('Exp Database'!H310&gt;0,'Exp Database'!H310,'Exp Database'!J310)</f>
        <v>0</v>
      </c>
      <c r="I310" s="230">
        <f>'Exp Database'!H310</f>
        <v>0</v>
      </c>
      <c r="J310" s="229">
        <f>'Exp Database'!I310</f>
        <v>0</v>
      </c>
      <c r="K310" s="230">
        <f>'Exp Database'!J310</f>
        <v>0</v>
      </c>
      <c r="L310" s="302" t="str">
        <f>'Exp Database'!K310</f>
        <v>Prevention, promotion of testing and linkage to care programmes for gay men and other men who have sex with men (MSM),</v>
      </c>
      <c r="M310" s="288">
        <f>'Exp Database'!L310</f>
        <v>3.5</v>
      </c>
      <c r="N310" s="288">
        <f>IF(OR('Exp Database'!M310=Lists!$G$2,'Exp Database'!M310=Lists!$G$3,'Exp Database'!M310=0),0,IF($F310=Lists!$G$2,('Exp Database'!M310/'Exp with units conversion'!$H310)*'Exp with units conversion'!$G310,'Exp Database'!M310*'Exp with units conversion'!$G310))</f>
        <v>0</v>
      </c>
      <c r="O310" s="288">
        <f>IF(OR('Exp Database'!N310=Lists!$G$2,'Exp Database'!N310=Lists!$G$3,'Exp Database'!N310=0),0,IF($F310=Lists!$G$2,('Exp Database'!N310/'Exp with units conversion'!$H310)*'Exp with units conversion'!$G310,'Exp Database'!N310*'Exp with units conversion'!$G310))</f>
        <v>0</v>
      </c>
      <c r="P310" s="288">
        <f>IF(OR('Exp Database'!O310=Lists!$G$2,'Exp Database'!O310=Lists!$G$3,'Exp Database'!O310=0),0,IF($F310=Lists!$G$2,('Exp Database'!O310/'Exp with units conversion'!$H310)*'Exp with units conversion'!$G310,'Exp Database'!O310*'Exp with units conversion'!$G310))</f>
        <v>0</v>
      </c>
      <c r="Q310" s="288">
        <f>IF(OR('Exp Database'!P310=Lists!$G$2,'Exp Database'!P310=Lists!$G$3,'Exp Database'!P310=0),0,IF($F310=Lists!$G$2,('Exp Database'!P310/'Exp with units conversion'!$H310)*'Exp with units conversion'!$G310,'Exp Database'!P310*'Exp with units conversion'!$G310))</f>
        <v>0</v>
      </c>
      <c r="R310" s="288">
        <f>IF(OR('Exp Database'!Q310=Lists!$G$2,'Exp Database'!Q310=Lists!$G$3,'Exp Database'!Q310=0),0,IF($F310=Lists!$G$2,('Exp Database'!Q310/'Exp with units conversion'!$H310)*'Exp with units conversion'!$G310,'Exp Database'!Q310*'Exp with units conversion'!$G310))</f>
        <v>0</v>
      </c>
      <c r="S310" s="288">
        <f>IF(OR('Exp Database'!R310=Lists!$G$2,'Exp Database'!R310=Lists!$G$3,'Exp Database'!R310=0),0,IF($F310=Lists!$G$2,('Exp Database'!R310/'Exp with units conversion'!$H310)*'Exp with units conversion'!$G310,'Exp Database'!R310*'Exp with units conversion'!$G310))</f>
        <v>0</v>
      </c>
      <c r="T310" s="288">
        <f>IF(OR('Exp Database'!S310=Lists!$G$2,'Exp Database'!S310=Lists!$G$3,'Exp Database'!S310=0),0,IF($F310=Lists!$G$2,('Exp Database'!S310/'Exp with units conversion'!$H310)*'Exp with units conversion'!$G310,'Exp Database'!S310*'Exp with units conversion'!$G310))</f>
        <v>0</v>
      </c>
      <c r="U310" s="288">
        <f>IF(OR('Exp Database'!T310=Lists!$G$2,'Exp Database'!T310=Lists!$G$3,'Exp Database'!T310=0),0,IF($F310=Lists!$G$2,('Exp Database'!T310/'Exp with units conversion'!$H310)*'Exp with units conversion'!$G310,'Exp Database'!T310*'Exp with units conversion'!$G310))</f>
        <v>0</v>
      </c>
      <c r="V310" s="288">
        <f>IF(OR('Exp Database'!U310=Lists!$G$2,'Exp Database'!U310=Lists!$G$3,'Exp Database'!U310=0),0,IF($F310=Lists!$G$2,('Exp Database'!U310/'Exp with units conversion'!$H310)*'Exp with units conversion'!$G310,'Exp Database'!U310*'Exp with units conversion'!$G310))</f>
        <v>0</v>
      </c>
      <c r="W310" s="288">
        <f>IF(OR('Exp Database'!V310=Lists!$G$2,'Exp Database'!V310=Lists!$G$3,'Exp Database'!V310=0),0,IF($F310=Lists!$G$2,('Exp Database'!V310/'Exp with units conversion'!$H310)*'Exp with units conversion'!$G310,'Exp Database'!V310*'Exp with units conversion'!$G310))</f>
        <v>0</v>
      </c>
      <c r="X310" s="288">
        <f>IF(OR('Exp Database'!W310=Lists!$G$2,'Exp Database'!W310=Lists!$G$3,'Exp Database'!W310=0),0,IF($F310=Lists!$G$2,('Exp Database'!W310/'Exp with units conversion'!$H310)*'Exp with units conversion'!$G310,'Exp Database'!W310*'Exp with units conversion'!$G310))</f>
        <v>0</v>
      </c>
      <c r="Y310" s="288">
        <f>IF(OR('Exp Database'!X310=Lists!$G$2,'Exp Database'!X310=Lists!$G$3,'Exp Database'!X310=0),0,IF($F310=Lists!$G$2,('Exp Database'!X310/'Exp with units conversion'!$H310)*'Exp with units conversion'!$G310,'Exp Database'!X310*'Exp with units conversion'!$G310))</f>
        <v>0</v>
      </c>
      <c r="Z310" s="288">
        <f>IF(OR('Exp Database'!Y310=Lists!$G$2,'Exp Database'!Y310=Lists!$G$3,'Exp Database'!Y310=0),0,IF($F310=Lists!$G$2,('Exp Database'!Y310/'Exp with units conversion'!$H310)*'Exp with units conversion'!$G310,'Exp Database'!Y310*'Exp with units conversion'!$G310))</f>
        <v>0</v>
      </c>
      <c r="AA310" s="288">
        <f>IF(OR('Exp Database'!Z310=Lists!$G$2,'Exp Database'!Z310=Lists!$G$3,'Exp Database'!Z310=0),0,IF($F310=Lists!$G$2,('Exp Database'!Z310/'Exp with units conversion'!$H310)*'Exp with units conversion'!$G310,'Exp Database'!Z310*'Exp with units conversion'!$G310))</f>
        <v>0</v>
      </c>
      <c r="AB310" s="288">
        <f>IF(OR('Exp Database'!AA310=Lists!$G$2,'Exp Database'!AA310=Lists!$G$3,'Exp Database'!AA310=0),0,IF($F310=Lists!$G$2,('Exp Database'!AA310/'Exp with units conversion'!$H310)*'Exp with units conversion'!$G310,'Exp Database'!AA310*'Exp with units conversion'!$G310))</f>
        <v>0</v>
      </c>
      <c r="AC310" s="288">
        <f>IF(OR('Exp Database'!AB310=Lists!$G$2,'Exp Database'!AB310=Lists!$G$3,'Exp Database'!AB310=0),0,IF($F310=Lists!$G$2,('Exp Database'!AB310/'Exp with units conversion'!$H310)*'Exp with units conversion'!$G310,'Exp Database'!AB310*'Exp with units conversion'!$G310))</f>
        <v>0</v>
      </c>
      <c r="AD310" s="288">
        <f>IF(OR('Exp Database'!AC310=Lists!$G$2,'Exp Database'!AC310=Lists!$G$3,'Exp Database'!AC310=0),0,IF($F310=Lists!$G$2,('Exp Database'!AC310/'Exp with units conversion'!$H310)*'Exp with units conversion'!$G310,'Exp Database'!AC310*'Exp with units conversion'!$G310))</f>
        <v>0</v>
      </c>
      <c r="AE310" s="288">
        <f>IF(OR('Exp Database'!AD310=Lists!$G$2,'Exp Database'!AD310=Lists!$G$3,'Exp Database'!AD310=0),0,IF($F310=Lists!$G$2,('Exp Database'!AD310/'Exp with units conversion'!$H310)*'Exp with units conversion'!$G310,'Exp Database'!AD310*'Exp with units conversion'!$G310))</f>
        <v>0</v>
      </c>
      <c r="AG310" s="288">
        <f t="shared" si="25"/>
        <v>1</v>
      </c>
      <c r="AH310" s="288">
        <f t="shared" si="26"/>
        <v>1</v>
      </c>
      <c r="AI310" s="288">
        <f t="shared" si="27"/>
        <v>1</v>
      </c>
      <c r="AJ310" s="288">
        <f t="shared" si="28"/>
        <v>1</v>
      </c>
    </row>
    <row r="311" spans="2:36" ht="30.75" thickBot="1">
      <c r="B311" s="288" t="str">
        <f t="shared" si="20"/>
        <v>Georgia2014</v>
      </c>
      <c r="C311" s="229" t="str">
        <f>'Exp Database'!C311</f>
        <v>Georgia</v>
      </c>
      <c r="D311" s="229">
        <f>'Exp Database'!D311</f>
        <v>2014</v>
      </c>
      <c r="E311" s="229">
        <f>'Exp Database'!E311</f>
        <v>0</v>
      </c>
      <c r="F311" s="229">
        <f>'Exp Database'!F311</f>
        <v>0</v>
      </c>
      <c r="G311" s="229">
        <f>IF('Exp Database'!G311="Units ( x 1)",1,IF('Exp Database'!G311="Thousands (x 1,000)",1000,IF('Exp Database'!G311="Millions (x 1,000,000)",1000000,)))</f>
        <v>0</v>
      </c>
      <c r="H311" s="230">
        <f>IF('Exp Database'!H311&gt;0,'Exp Database'!H311,'Exp Database'!J311)</f>
        <v>0</v>
      </c>
      <c r="I311" s="230">
        <f>'Exp Database'!H311</f>
        <v>0</v>
      </c>
      <c r="J311" s="229">
        <f>'Exp Database'!I311</f>
        <v>0</v>
      </c>
      <c r="K311" s="230">
        <f>'Exp Database'!J311</f>
        <v>0</v>
      </c>
      <c r="L311" s="302" t="str">
        <f>'Exp Database'!K311</f>
        <v>HIV tests (commodities)</v>
      </c>
      <c r="M311" s="288" t="str">
        <f>'Exp Database'!L311</f>
        <v>3.5.1</v>
      </c>
      <c r="N311" s="288">
        <f>IF(OR('Exp Database'!M311=Lists!$G$2,'Exp Database'!M311=Lists!$G$3,'Exp Database'!M311=0),0,IF($F311=Lists!$G$2,('Exp Database'!M311/'Exp with units conversion'!$H311)*'Exp with units conversion'!$G311,'Exp Database'!M311*'Exp with units conversion'!$G311))</f>
        <v>0</v>
      </c>
      <c r="O311" s="288">
        <f>IF(OR('Exp Database'!N311=Lists!$G$2,'Exp Database'!N311=Lists!$G$3,'Exp Database'!N311=0),0,IF($F311=Lists!$G$2,('Exp Database'!N311/'Exp with units conversion'!$H311)*'Exp with units conversion'!$G311,'Exp Database'!N311*'Exp with units conversion'!$G311))</f>
        <v>0</v>
      </c>
      <c r="P311" s="288">
        <f>IF(OR('Exp Database'!O311=Lists!$G$2,'Exp Database'!O311=Lists!$G$3,'Exp Database'!O311=0),0,IF($F311=Lists!$G$2,('Exp Database'!O311/'Exp with units conversion'!$H311)*'Exp with units conversion'!$G311,'Exp Database'!O311*'Exp with units conversion'!$G311))</f>
        <v>0</v>
      </c>
      <c r="Q311" s="288">
        <f>IF(OR('Exp Database'!P311=Lists!$G$2,'Exp Database'!P311=Lists!$G$3,'Exp Database'!P311=0),0,IF($F311=Lists!$G$2,('Exp Database'!P311/'Exp with units conversion'!$H311)*'Exp with units conversion'!$G311,'Exp Database'!P311*'Exp with units conversion'!$G311))</f>
        <v>0</v>
      </c>
      <c r="R311" s="288">
        <f>IF(OR('Exp Database'!Q311=Lists!$G$2,'Exp Database'!Q311=Lists!$G$3,'Exp Database'!Q311=0),0,IF($F311=Lists!$G$2,('Exp Database'!Q311/'Exp with units conversion'!$H311)*'Exp with units conversion'!$G311,'Exp Database'!Q311*'Exp with units conversion'!$G311))</f>
        <v>0</v>
      </c>
      <c r="S311" s="288">
        <f>IF(OR('Exp Database'!R311=Lists!$G$2,'Exp Database'!R311=Lists!$G$3,'Exp Database'!R311=0),0,IF($F311=Lists!$G$2,('Exp Database'!R311/'Exp with units conversion'!$H311)*'Exp with units conversion'!$G311,'Exp Database'!R311*'Exp with units conversion'!$G311))</f>
        <v>0</v>
      </c>
      <c r="T311" s="288">
        <f>IF(OR('Exp Database'!S311=Lists!$G$2,'Exp Database'!S311=Lists!$G$3,'Exp Database'!S311=0),0,IF($F311=Lists!$G$2,('Exp Database'!S311/'Exp with units conversion'!$H311)*'Exp with units conversion'!$G311,'Exp Database'!S311*'Exp with units conversion'!$G311))</f>
        <v>0</v>
      </c>
      <c r="U311" s="288">
        <f>IF(OR('Exp Database'!T311=Lists!$G$2,'Exp Database'!T311=Lists!$G$3,'Exp Database'!T311=0),0,IF($F311=Lists!$G$2,('Exp Database'!T311/'Exp with units conversion'!$H311)*'Exp with units conversion'!$G311,'Exp Database'!T311*'Exp with units conversion'!$G311))</f>
        <v>0</v>
      </c>
      <c r="V311" s="288">
        <f>IF(OR('Exp Database'!U311=Lists!$G$2,'Exp Database'!U311=Lists!$G$3,'Exp Database'!U311=0),0,IF($F311=Lists!$G$2,('Exp Database'!U311/'Exp with units conversion'!$H311)*'Exp with units conversion'!$G311,'Exp Database'!U311*'Exp with units conversion'!$G311))</f>
        <v>0</v>
      </c>
      <c r="W311" s="288">
        <f>IF(OR('Exp Database'!V311=Lists!$G$2,'Exp Database'!V311=Lists!$G$3,'Exp Database'!V311=0),0,IF($F311=Lists!$G$2,('Exp Database'!V311/'Exp with units conversion'!$H311)*'Exp with units conversion'!$G311,'Exp Database'!V311*'Exp with units conversion'!$G311))</f>
        <v>0</v>
      </c>
      <c r="X311" s="288">
        <f>IF(OR('Exp Database'!W311=Lists!$G$2,'Exp Database'!W311=Lists!$G$3,'Exp Database'!W311=0),0,IF($F311=Lists!$G$2,('Exp Database'!W311/'Exp with units conversion'!$H311)*'Exp with units conversion'!$G311,'Exp Database'!W311*'Exp with units conversion'!$G311))</f>
        <v>0</v>
      </c>
      <c r="Y311" s="288">
        <f>IF(OR('Exp Database'!X311=Lists!$G$2,'Exp Database'!X311=Lists!$G$3,'Exp Database'!X311=0),0,IF($F311=Lists!$G$2,('Exp Database'!X311/'Exp with units conversion'!$H311)*'Exp with units conversion'!$G311,'Exp Database'!X311*'Exp with units conversion'!$G311))</f>
        <v>0</v>
      </c>
      <c r="Z311" s="288">
        <f>IF(OR('Exp Database'!Y311=Lists!$G$2,'Exp Database'!Y311=Lists!$G$3,'Exp Database'!Y311=0),0,IF($F311=Lists!$G$2,('Exp Database'!Y311/'Exp with units conversion'!$H311)*'Exp with units conversion'!$G311,'Exp Database'!Y311*'Exp with units conversion'!$G311))</f>
        <v>0</v>
      </c>
      <c r="AA311" s="288">
        <f>IF(OR('Exp Database'!Z311=Lists!$G$2,'Exp Database'!Z311=Lists!$G$3,'Exp Database'!Z311=0),0,IF($F311=Lists!$G$2,('Exp Database'!Z311/'Exp with units conversion'!$H311)*'Exp with units conversion'!$G311,'Exp Database'!Z311*'Exp with units conversion'!$G311))</f>
        <v>0</v>
      </c>
      <c r="AB311" s="288">
        <f>IF(OR('Exp Database'!AA311=Lists!$G$2,'Exp Database'!AA311=Lists!$G$3,'Exp Database'!AA311=0),0,IF($F311=Lists!$G$2,('Exp Database'!AA311/'Exp with units conversion'!$H311)*'Exp with units conversion'!$G311,'Exp Database'!AA311*'Exp with units conversion'!$G311))</f>
        <v>0</v>
      </c>
      <c r="AC311" s="288">
        <f>IF(OR('Exp Database'!AB311=Lists!$G$2,'Exp Database'!AB311=Lists!$G$3,'Exp Database'!AB311=0),0,IF($F311=Lists!$G$2,('Exp Database'!AB311/'Exp with units conversion'!$H311)*'Exp with units conversion'!$G311,'Exp Database'!AB311*'Exp with units conversion'!$G311))</f>
        <v>0</v>
      </c>
      <c r="AD311" s="288">
        <f>IF(OR('Exp Database'!AC311=Lists!$G$2,'Exp Database'!AC311=Lists!$G$3,'Exp Database'!AC311=0),0,IF($F311=Lists!$G$2,('Exp Database'!AC311/'Exp with units conversion'!$H311)*'Exp with units conversion'!$G311,'Exp Database'!AC311*'Exp with units conversion'!$G311))</f>
        <v>0</v>
      </c>
      <c r="AE311" s="288">
        <f>IF(OR('Exp Database'!AD311=Lists!$G$2,'Exp Database'!AD311=Lists!$G$3,'Exp Database'!AD311=0),0,IF($F311=Lists!$G$2,('Exp Database'!AD311/'Exp with units conversion'!$H311)*'Exp with units conversion'!$G311,'Exp Database'!AD311*'Exp with units conversion'!$G311))</f>
        <v>0</v>
      </c>
      <c r="AG311" s="288">
        <f t="shared" si="25"/>
        <v>1</v>
      </c>
      <c r="AH311" s="288">
        <f t="shared" si="26"/>
        <v>1</v>
      </c>
      <c r="AI311" s="288">
        <f t="shared" si="27"/>
        <v>1</v>
      </c>
      <c r="AJ311" s="288">
        <f t="shared" si="28"/>
        <v>1</v>
      </c>
    </row>
    <row r="312" spans="2:36" ht="45.75" thickBot="1">
      <c r="B312" s="288" t="str">
        <f t="shared" si="20"/>
        <v>Georgia2014</v>
      </c>
      <c r="C312" s="229" t="str">
        <f>'Exp Database'!C312</f>
        <v>Georgia</v>
      </c>
      <c r="D312" s="229">
        <f>'Exp Database'!D312</f>
        <v>2014</v>
      </c>
      <c r="E312" s="229">
        <f>'Exp Database'!E312</f>
        <v>0</v>
      </c>
      <c r="F312" s="229">
        <f>'Exp Database'!F312</f>
        <v>0</v>
      </c>
      <c r="G312" s="229">
        <f>IF('Exp Database'!G312="Units ( x 1)",1,IF('Exp Database'!G312="Thousands (x 1,000)",1000,IF('Exp Database'!G312="Millions (x 1,000,000)",1000000,)))</f>
        <v>0</v>
      </c>
      <c r="H312" s="230">
        <f>IF('Exp Database'!H312&gt;0,'Exp Database'!H312,'Exp Database'!J312)</f>
        <v>0</v>
      </c>
      <c r="I312" s="230">
        <f>'Exp Database'!H312</f>
        <v>0</v>
      </c>
      <c r="J312" s="229">
        <f>'Exp Database'!I312</f>
        <v>0</v>
      </c>
      <c r="K312" s="230">
        <f>'Exp Database'!J312</f>
        <v>0</v>
      </c>
      <c r="L312" s="302" t="str">
        <f>'Exp Database'!K312</f>
        <v>Condoms, lubricants, and other commodities</v>
      </c>
      <c r="M312" s="288" t="str">
        <f>'Exp Database'!L312</f>
        <v>3.5.2</v>
      </c>
      <c r="N312" s="288">
        <f>IF(OR('Exp Database'!M312=Lists!$G$2,'Exp Database'!M312=Lists!$G$3,'Exp Database'!M312=0),0,IF($F312=Lists!$G$2,('Exp Database'!M312/'Exp with units conversion'!$H312)*'Exp with units conversion'!$G312,'Exp Database'!M312*'Exp with units conversion'!$G312))</f>
        <v>0</v>
      </c>
      <c r="O312" s="288">
        <f>IF(OR('Exp Database'!N312=Lists!$G$2,'Exp Database'!N312=Lists!$G$3,'Exp Database'!N312=0),0,IF($F312=Lists!$G$2,('Exp Database'!N312/'Exp with units conversion'!$H312)*'Exp with units conversion'!$G312,'Exp Database'!N312*'Exp with units conversion'!$G312))</f>
        <v>0</v>
      </c>
      <c r="P312" s="288">
        <f>IF(OR('Exp Database'!O312=Lists!$G$2,'Exp Database'!O312=Lists!$G$3,'Exp Database'!O312=0),0,IF($F312=Lists!$G$2,('Exp Database'!O312/'Exp with units conversion'!$H312)*'Exp with units conversion'!$G312,'Exp Database'!O312*'Exp with units conversion'!$G312))</f>
        <v>0</v>
      </c>
      <c r="Q312" s="288">
        <f>IF(OR('Exp Database'!P312=Lists!$G$2,'Exp Database'!P312=Lists!$G$3,'Exp Database'!P312=0),0,IF($F312=Lists!$G$2,('Exp Database'!P312/'Exp with units conversion'!$H312)*'Exp with units conversion'!$G312,'Exp Database'!P312*'Exp with units conversion'!$G312))</f>
        <v>0</v>
      </c>
      <c r="R312" s="288">
        <f>IF(OR('Exp Database'!Q312=Lists!$G$2,'Exp Database'!Q312=Lists!$G$3,'Exp Database'!Q312=0),0,IF($F312=Lists!$G$2,('Exp Database'!Q312/'Exp with units conversion'!$H312)*'Exp with units conversion'!$G312,'Exp Database'!Q312*'Exp with units conversion'!$G312))</f>
        <v>0</v>
      </c>
      <c r="S312" s="288">
        <f>IF(OR('Exp Database'!R312=Lists!$G$2,'Exp Database'!R312=Lists!$G$3,'Exp Database'!R312=0),0,IF($F312=Lists!$G$2,('Exp Database'!R312/'Exp with units conversion'!$H312)*'Exp with units conversion'!$G312,'Exp Database'!R312*'Exp with units conversion'!$G312))</f>
        <v>0</v>
      </c>
      <c r="T312" s="288">
        <f>IF(OR('Exp Database'!S312=Lists!$G$2,'Exp Database'!S312=Lists!$G$3,'Exp Database'!S312=0),0,IF($F312=Lists!$G$2,('Exp Database'!S312/'Exp with units conversion'!$H312)*'Exp with units conversion'!$G312,'Exp Database'!S312*'Exp with units conversion'!$G312))</f>
        <v>0</v>
      </c>
      <c r="U312" s="288">
        <f>IF(OR('Exp Database'!T312=Lists!$G$2,'Exp Database'!T312=Lists!$G$3,'Exp Database'!T312=0),0,IF($F312=Lists!$G$2,('Exp Database'!T312/'Exp with units conversion'!$H312)*'Exp with units conversion'!$G312,'Exp Database'!T312*'Exp with units conversion'!$G312))</f>
        <v>0</v>
      </c>
      <c r="V312" s="288">
        <f>IF(OR('Exp Database'!U312=Lists!$G$2,'Exp Database'!U312=Lists!$G$3,'Exp Database'!U312=0),0,IF($F312=Lists!$G$2,('Exp Database'!U312/'Exp with units conversion'!$H312)*'Exp with units conversion'!$G312,'Exp Database'!U312*'Exp with units conversion'!$G312))</f>
        <v>0</v>
      </c>
      <c r="W312" s="288">
        <f>IF(OR('Exp Database'!V312=Lists!$G$2,'Exp Database'!V312=Lists!$G$3,'Exp Database'!V312=0),0,IF($F312=Lists!$G$2,('Exp Database'!V312/'Exp with units conversion'!$H312)*'Exp with units conversion'!$G312,'Exp Database'!V312*'Exp with units conversion'!$G312))</f>
        <v>0</v>
      </c>
      <c r="X312" s="288">
        <f>IF(OR('Exp Database'!W312=Lists!$G$2,'Exp Database'!W312=Lists!$G$3,'Exp Database'!W312=0),0,IF($F312=Lists!$G$2,('Exp Database'!W312/'Exp with units conversion'!$H312)*'Exp with units conversion'!$G312,'Exp Database'!W312*'Exp with units conversion'!$G312))</f>
        <v>0</v>
      </c>
      <c r="Y312" s="288">
        <f>IF(OR('Exp Database'!X312=Lists!$G$2,'Exp Database'!X312=Lists!$G$3,'Exp Database'!X312=0),0,IF($F312=Lists!$G$2,('Exp Database'!X312/'Exp with units conversion'!$H312)*'Exp with units conversion'!$G312,'Exp Database'!X312*'Exp with units conversion'!$G312))</f>
        <v>0</v>
      </c>
      <c r="Z312" s="288">
        <f>IF(OR('Exp Database'!Y312=Lists!$G$2,'Exp Database'!Y312=Lists!$G$3,'Exp Database'!Y312=0),0,IF($F312=Lists!$G$2,('Exp Database'!Y312/'Exp with units conversion'!$H312)*'Exp with units conversion'!$G312,'Exp Database'!Y312*'Exp with units conversion'!$G312))</f>
        <v>0</v>
      </c>
      <c r="AA312" s="288">
        <f>IF(OR('Exp Database'!Z312=Lists!$G$2,'Exp Database'!Z312=Lists!$G$3,'Exp Database'!Z312=0),0,IF($F312=Lists!$G$2,('Exp Database'!Z312/'Exp with units conversion'!$H312)*'Exp with units conversion'!$G312,'Exp Database'!Z312*'Exp with units conversion'!$G312))</f>
        <v>0</v>
      </c>
      <c r="AB312" s="288">
        <f>IF(OR('Exp Database'!AA312=Lists!$G$2,'Exp Database'!AA312=Lists!$G$3,'Exp Database'!AA312=0),0,IF($F312=Lists!$G$2,('Exp Database'!AA312/'Exp with units conversion'!$H312)*'Exp with units conversion'!$G312,'Exp Database'!AA312*'Exp with units conversion'!$G312))</f>
        <v>0</v>
      </c>
      <c r="AC312" s="288">
        <f>IF(OR('Exp Database'!AB312=Lists!$G$2,'Exp Database'!AB312=Lists!$G$3,'Exp Database'!AB312=0),0,IF($F312=Lists!$G$2,('Exp Database'!AB312/'Exp with units conversion'!$H312)*'Exp with units conversion'!$G312,'Exp Database'!AB312*'Exp with units conversion'!$G312))</f>
        <v>0</v>
      </c>
      <c r="AD312" s="288">
        <f>IF(OR('Exp Database'!AC312=Lists!$G$2,'Exp Database'!AC312=Lists!$G$3,'Exp Database'!AC312=0),0,IF($F312=Lists!$G$2,('Exp Database'!AC312/'Exp with units conversion'!$H312)*'Exp with units conversion'!$G312,'Exp Database'!AC312*'Exp with units conversion'!$G312))</f>
        <v>0</v>
      </c>
      <c r="AE312" s="288">
        <f>IF(OR('Exp Database'!AD312=Lists!$G$2,'Exp Database'!AD312=Lists!$G$3,'Exp Database'!AD312=0),0,IF($F312=Lists!$G$2,('Exp Database'!AD312/'Exp with units conversion'!$H312)*'Exp with units conversion'!$G312,'Exp Database'!AD312*'Exp with units conversion'!$G312))</f>
        <v>0</v>
      </c>
      <c r="AG312" s="288">
        <f t="shared" si="25"/>
        <v>1</v>
      </c>
      <c r="AH312" s="288">
        <f t="shared" si="26"/>
        <v>1</v>
      </c>
      <c r="AI312" s="288">
        <f t="shared" si="27"/>
        <v>1</v>
      </c>
      <c r="AJ312" s="288">
        <f t="shared" si="28"/>
        <v>1</v>
      </c>
    </row>
    <row r="313" spans="2:36" ht="30.75" thickBot="1">
      <c r="B313" s="288" t="str">
        <f t="shared" si="20"/>
        <v>Georgia2014</v>
      </c>
      <c r="C313" s="229" t="str">
        <f>'Exp Database'!C313</f>
        <v>Georgia</v>
      </c>
      <c r="D313" s="229">
        <f>'Exp Database'!D313</f>
        <v>2014</v>
      </c>
      <c r="E313" s="229">
        <f>'Exp Database'!E313</f>
        <v>0</v>
      </c>
      <c r="F313" s="229">
        <f>'Exp Database'!F313</f>
        <v>0</v>
      </c>
      <c r="G313" s="229">
        <f>IF('Exp Database'!G313="Units ( x 1)",1,IF('Exp Database'!G313="Thousands (x 1,000)",1000,IF('Exp Database'!G313="Millions (x 1,000,000)",1000000,)))</f>
        <v>0</v>
      </c>
      <c r="H313" s="230">
        <f>IF('Exp Database'!H313&gt;0,'Exp Database'!H313,'Exp Database'!J313)</f>
        <v>0</v>
      </c>
      <c r="I313" s="230">
        <f>'Exp Database'!H313</f>
        <v>0</v>
      </c>
      <c r="J313" s="229">
        <f>'Exp Database'!I313</f>
        <v>0</v>
      </c>
      <c r="K313" s="230">
        <f>'Exp Database'!J313</f>
        <v>0</v>
      </c>
      <c r="L313" s="302" t="str">
        <f>'Exp Database'!K313</f>
        <v>Other direct and indirect costs</v>
      </c>
      <c r="M313" s="288" t="str">
        <f>'Exp Database'!L313</f>
        <v>3.5.3</v>
      </c>
      <c r="N313" s="288">
        <f>IF(OR('Exp Database'!M313=Lists!$G$2,'Exp Database'!M313=Lists!$G$3,'Exp Database'!M313=0),0,IF($F313=Lists!$G$2,('Exp Database'!M313/'Exp with units conversion'!$H313)*'Exp with units conversion'!$G313,'Exp Database'!M313*'Exp with units conversion'!$G313))</f>
        <v>0</v>
      </c>
      <c r="O313" s="288">
        <f>IF(OR('Exp Database'!N313=Lists!$G$2,'Exp Database'!N313=Lists!$G$3,'Exp Database'!N313=0),0,IF($F313=Lists!$G$2,('Exp Database'!N313/'Exp with units conversion'!$H313)*'Exp with units conversion'!$G313,'Exp Database'!N313*'Exp with units conversion'!$G313))</f>
        <v>0</v>
      </c>
      <c r="P313" s="288">
        <f>IF(OR('Exp Database'!O313=Lists!$G$2,'Exp Database'!O313=Lists!$G$3,'Exp Database'!O313=0),0,IF($F313=Lists!$G$2,('Exp Database'!O313/'Exp with units conversion'!$H313)*'Exp with units conversion'!$G313,'Exp Database'!O313*'Exp with units conversion'!$G313))</f>
        <v>0</v>
      </c>
      <c r="Q313" s="288">
        <f>IF(OR('Exp Database'!P313=Lists!$G$2,'Exp Database'!P313=Lists!$G$3,'Exp Database'!P313=0),0,IF($F313=Lists!$G$2,('Exp Database'!P313/'Exp with units conversion'!$H313)*'Exp with units conversion'!$G313,'Exp Database'!P313*'Exp with units conversion'!$G313))</f>
        <v>0</v>
      </c>
      <c r="R313" s="288">
        <f>IF(OR('Exp Database'!Q313=Lists!$G$2,'Exp Database'!Q313=Lists!$G$3,'Exp Database'!Q313=0),0,IF($F313=Lists!$G$2,('Exp Database'!Q313/'Exp with units conversion'!$H313)*'Exp with units conversion'!$G313,'Exp Database'!Q313*'Exp with units conversion'!$G313))</f>
        <v>0</v>
      </c>
      <c r="S313" s="288">
        <f>IF(OR('Exp Database'!R313=Lists!$G$2,'Exp Database'!R313=Lists!$G$3,'Exp Database'!R313=0),0,IF($F313=Lists!$G$2,('Exp Database'!R313/'Exp with units conversion'!$H313)*'Exp with units conversion'!$G313,'Exp Database'!R313*'Exp with units conversion'!$G313))</f>
        <v>0</v>
      </c>
      <c r="T313" s="288">
        <f>IF(OR('Exp Database'!S313=Lists!$G$2,'Exp Database'!S313=Lists!$G$3,'Exp Database'!S313=0),0,IF($F313=Lists!$G$2,('Exp Database'!S313/'Exp with units conversion'!$H313)*'Exp with units conversion'!$G313,'Exp Database'!S313*'Exp with units conversion'!$G313))</f>
        <v>0</v>
      </c>
      <c r="U313" s="288">
        <f>IF(OR('Exp Database'!T313=Lists!$G$2,'Exp Database'!T313=Lists!$G$3,'Exp Database'!T313=0),0,IF($F313=Lists!$G$2,('Exp Database'!T313/'Exp with units conversion'!$H313)*'Exp with units conversion'!$G313,'Exp Database'!T313*'Exp with units conversion'!$G313))</f>
        <v>0</v>
      </c>
      <c r="V313" s="288">
        <f>IF(OR('Exp Database'!U313=Lists!$G$2,'Exp Database'!U313=Lists!$G$3,'Exp Database'!U313=0),0,IF($F313=Lists!$G$2,('Exp Database'!U313/'Exp with units conversion'!$H313)*'Exp with units conversion'!$G313,'Exp Database'!U313*'Exp with units conversion'!$G313))</f>
        <v>0</v>
      </c>
      <c r="W313" s="288">
        <f>IF(OR('Exp Database'!V313=Lists!$G$2,'Exp Database'!V313=Lists!$G$3,'Exp Database'!V313=0),0,IF($F313=Lists!$G$2,('Exp Database'!V313/'Exp with units conversion'!$H313)*'Exp with units conversion'!$G313,'Exp Database'!V313*'Exp with units conversion'!$G313))</f>
        <v>0</v>
      </c>
      <c r="X313" s="288">
        <f>IF(OR('Exp Database'!W313=Lists!$G$2,'Exp Database'!W313=Lists!$G$3,'Exp Database'!W313=0),0,IF($F313=Lists!$G$2,('Exp Database'!W313/'Exp with units conversion'!$H313)*'Exp with units conversion'!$G313,'Exp Database'!W313*'Exp with units conversion'!$G313))</f>
        <v>0</v>
      </c>
      <c r="Y313" s="288">
        <f>IF(OR('Exp Database'!X313=Lists!$G$2,'Exp Database'!X313=Lists!$G$3,'Exp Database'!X313=0),0,IF($F313=Lists!$G$2,('Exp Database'!X313/'Exp with units conversion'!$H313)*'Exp with units conversion'!$G313,'Exp Database'!X313*'Exp with units conversion'!$G313))</f>
        <v>0</v>
      </c>
      <c r="Z313" s="288">
        <f>IF(OR('Exp Database'!Y313=Lists!$G$2,'Exp Database'!Y313=Lists!$G$3,'Exp Database'!Y313=0),0,IF($F313=Lists!$G$2,('Exp Database'!Y313/'Exp with units conversion'!$H313)*'Exp with units conversion'!$G313,'Exp Database'!Y313*'Exp with units conversion'!$G313))</f>
        <v>0</v>
      </c>
      <c r="AA313" s="288">
        <f>IF(OR('Exp Database'!Z313=Lists!$G$2,'Exp Database'!Z313=Lists!$G$3,'Exp Database'!Z313=0),0,IF($F313=Lists!$G$2,('Exp Database'!Z313/'Exp with units conversion'!$H313)*'Exp with units conversion'!$G313,'Exp Database'!Z313*'Exp with units conversion'!$G313))</f>
        <v>0</v>
      </c>
      <c r="AB313" s="288">
        <f>IF(OR('Exp Database'!AA313=Lists!$G$2,'Exp Database'!AA313=Lists!$G$3,'Exp Database'!AA313=0),0,IF($F313=Lists!$G$2,('Exp Database'!AA313/'Exp with units conversion'!$H313)*'Exp with units conversion'!$G313,'Exp Database'!AA313*'Exp with units conversion'!$G313))</f>
        <v>0</v>
      </c>
      <c r="AC313" s="288">
        <f>IF(OR('Exp Database'!AB313=Lists!$G$2,'Exp Database'!AB313=Lists!$G$3,'Exp Database'!AB313=0),0,IF($F313=Lists!$G$2,('Exp Database'!AB313/'Exp with units conversion'!$H313)*'Exp with units conversion'!$G313,'Exp Database'!AB313*'Exp with units conversion'!$G313))</f>
        <v>0</v>
      </c>
      <c r="AD313" s="288">
        <f>IF(OR('Exp Database'!AC313=Lists!$G$2,'Exp Database'!AC313=Lists!$G$3,'Exp Database'!AC313=0),0,IF($F313=Lists!$G$2,('Exp Database'!AC313/'Exp with units conversion'!$H313)*'Exp with units conversion'!$G313,'Exp Database'!AC313*'Exp with units conversion'!$G313))</f>
        <v>0</v>
      </c>
      <c r="AE313" s="288">
        <f>IF(OR('Exp Database'!AD313=Lists!$G$2,'Exp Database'!AD313=Lists!$G$3,'Exp Database'!AD313=0),0,IF($F313=Lists!$G$2,('Exp Database'!AD313/'Exp with units conversion'!$H313)*'Exp with units conversion'!$G313,'Exp Database'!AD313*'Exp with units conversion'!$G313))</f>
        <v>0</v>
      </c>
      <c r="AG313" s="288">
        <f t="shared" si="25"/>
        <v>1</v>
      </c>
      <c r="AH313" s="288">
        <f t="shared" si="26"/>
        <v>1</v>
      </c>
      <c r="AI313" s="288">
        <f t="shared" si="27"/>
        <v>1</v>
      </c>
      <c r="AJ313" s="288">
        <f t="shared" si="28"/>
        <v>1</v>
      </c>
    </row>
    <row r="314" spans="2:36" ht="30.75" thickBot="1">
      <c r="B314" s="288" t="str">
        <f t="shared" si="20"/>
        <v>Georgia2014</v>
      </c>
      <c r="C314" s="229" t="str">
        <f>'Exp Database'!C314</f>
        <v>Georgia</v>
      </c>
      <c r="D314" s="229">
        <f>'Exp Database'!D314</f>
        <v>2014</v>
      </c>
      <c r="E314" s="229">
        <f>'Exp Database'!E314</f>
        <v>0</v>
      </c>
      <c r="F314" s="229">
        <f>'Exp Database'!F314</f>
        <v>0</v>
      </c>
      <c r="G314" s="229">
        <f>IF('Exp Database'!G314="Units ( x 1)",1,IF('Exp Database'!G314="Thousands (x 1,000)",1000,IF('Exp Database'!G314="Millions (x 1,000,000)",1000000,)))</f>
        <v>0</v>
      </c>
      <c r="H314" s="230">
        <f>IF('Exp Database'!H314&gt;0,'Exp Database'!H314,'Exp Database'!J314)</f>
        <v>0</v>
      </c>
      <c r="I314" s="230">
        <f>'Exp Database'!H314</f>
        <v>0</v>
      </c>
      <c r="J314" s="229">
        <f>'Exp Database'!I314</f>
        <v>0</v>
      </c>
      <c r="K314" s="230">
        <f>'Exp Database'!J314</f>
        <v>0</v>
      </c>
      <c r="L314" s="302" t="str">
        <f>'Exp Database'!K314</f>
        <v>Not disaggregated by type of cost</v>
      </c>
      <c r="M314" s="288" t="str">
        <f>'Exp Database'!L314</f>
        <v>3.5.4</v>
      </c>
      <c r="N314" s="288">
        <f>IF(OR('Exp Database'!M314=Lists!$G$2,'Exp Database'!M314=Lists!$G$3,'Exp Database'!M314=0),0,IF($F314=Lists!$G$2,('Exp Database'!M314/'Exp with units conversion'!$H314)*'Exp with units conversion'!$G314,'Exp Database'!M314*'Exp with units conversion'!$G314))</f>
        <v>0</v>
      </c>
      <c r="O314" s="288">
        <f>IF(OR('Exp Database'!N314=Lists!$G$2,'Exp Database'!N314=Lists!$G$3,'Exp Database'!N314=0),0,IF($F314=Lists!$G$2,('Exp Database'!N314/'Exp with units conversion'!$H314)*'Exp with units conversion'!$G314,'Exp Database'!N314*'Exp with units conversion'!$G314))</f>
        <v>0</v>
      </c>
      <c r="P314" s="288">
        <f>IF(OR('Exp Database'!O314=Lists!$G$2,'Exp Database'!O314=Lists!$G$3,'Exp Database'!O314=0),0,IF($F314=Lists!$G$2,('Exp Database'!O314/'Exp with units conversion'!$H314)*'Exp with units conversion'!$G314,'Exp Database'!O314*'Exp with units conversion'!$G314))</f>
        <v>0</v>
      </c>
      <c r="Q314" s="288">
        <f>IF(OR('Exp Database'!P314=Lists!$G$2,'Exp Database'!P314=Lists!$G$3,'Exp Database'!P314=0),0,IF($F314=Lists!$G$2,('Exp Database'!P314/'Exp with units conversion'!$H314)*'Exp with units conversion'!$G314,'Exp Database'!P314*'Exp with units conversion'!$G314))</f>
        <v>0</v>
      </c>
      <c r="R314" s="288">
        <f>IF(OR('Exp Database'!Q314=Lists!$G$2,'Exp Database'!Q314=Lists!$G$3,'Exp Database'!Q314=0),0,IF($F314=Lists!$G$2,('Exp Database'!Q314/'Exp with units conversion'!$H314)*'Exp with units conversion'!$G314,'Exp Database'!Q314*'Exp with units conversion'!$G314))</f>
        <v>0</v>
      </c>
      <c r="S314" s="288">
        <f>IF(OR('Exp Database'!R314=Lists!$G$2,'Exp Database'!R314=Lists!$G$3,'Exp Database'!R314=0),0,IF($F314=Lists!$G$2,('Exp Database'!R314/'Exp with units conversion'!$H314)*'Exp with units conversion'!$G314,'Exp Database'!R314*'Exp with units conversion'!$G314))</f>
        <v>0</v>
      </c>
      <c r="T314" s="288">
        <f>IF(OR('Exp Database'!S314=Lists!$G$2,'Exp Database'!S314=Lists!$G$3,'Exp Database'!S314=0),0,IF($F314=Lists!$G$2,('Exp Database'!S314/'Exp with units conversion'!$H314)*'Exp with units conversion'!$G314,'Exp Database'!S314*'Exp with units conversion'!$G314))</f>
        <v>0</v>
      </c>
      <c r="U314" s="288">
        <f>IF(OR('Exp Database'!T314=Lists!$G$2,'Exp Database'!T314=Lists!$G$3,'Exp Database'!T314=0),0,IF($F314=Lists!$G$2,('Exp Database'!T314/'Exp with units conversion'!$H314)*'Exp with units conversion'!$G314,'Exp Database'!T314*'Exp with units conversion'!$G314))</f>
        <v>0</v>
      </c>
      <c r="V314" s="288">
        <f>IF(OR('Exp Database'!U314=Lists!$G$2,'Exp Database'!U314=Lists!$G$3,'Exp Database'!U314=0),0,IF($F314=Lists!$G$2,('Exp Database'!U314/'Exp with units conversion'!$H314)*'Exp with units conversion'!$G314,'Exp Database'!U314*'Exp with units conversion'!$G314))</f>
        <v>0</v>
      </c>
      <c r="W314" s="288">
        <f>IF(OR('Exp Database'!V314=Lists!$G$2,'Exp Database'!V314=Lists!$G$3,'Exp Database'!V314=0),0,IF($F314=Lists!$G$2,('Exp Database'!V314/'Exp with units conversion'!$H314)*'Exp with units conversion'!$G314,'Exp Database'!V314*'Exp with units conversion'!$G314))</f>
        <v>0</v>
      </c>
      <c r="X314" s="288">
        <f>IF(OR('Exp Database'!W314=Lists!$G$2,'Exp Database'!W314=Lists!$G$3,'Exp Database'!W314=0),0,IF($F314=Lists!$G$2,('Exp Database'!W314/'Exp with units conversion'!$H314)*'Exp with units conversion'!$G314,'Exp Database'!W314*'Exp with units conversion'!$G314))</f>
        <v>0</v>
      </c>
      <c r="Y314" s="288">
        <f>IF(OR('Exp Database'!X314=Lists!$G$2,'Exp Database'!X314=Lists!$G$3,'Exp Database'!X314=0),0,IF($F314=Lists!$G$2,('Exp Database'!X314/'Exp with units conversion'!$H314)*'Exp with units conversion'!$G314,'Exp Database'!X314*'Exp with units conversion'!$G314))</f>
        <v>0</v>
      </c>
      <c r="Z314" s="288">
        <f>IF(OR('Exp Database'!Y314=Lists!$G$2,'Exp Database'!Y314=Lists!$G$3,'Exp Database'!Y314=0),0,IF($F314=Lists!$G$2,('Exp Database'!Y314/'Exp with units conversion'!$H314)*'Exp with units conversion'!$G314,'Exp Database'!Y314*'Exp with units conversion'!$G314))</f>
        <v>0</v>
      </c>
      <c r="AA314" s="288">
        <f>IF(OR('Exp Database'!Z314=Lists!$G$2,'Exp Database'!Z314=Lists!$G$3,'Exp Database'!Z314=0),0,IF($F314=Lists!$G$2,('Exp Database'!Z314/'Exp with units conversion'!$H314)*'Exp with units conversion'!$G314,'Exp Database'!Z314*'Exp with units conversion'!$G314))</f>
        <v>0</v>
      </c>
      <c r="AB314" s="288">
        <f>IF(OR('Exp Database'!AA314=Lists!$G$2,'Exp Database'!AA314=Lists!$G$3,'Exp Database'!AA314=0),0,IF($F314=Lists!$G$2,('Exp Database'!AA314/'Exp with units conversion'!$H314)*'Exp with units conversion'!$G314,'Exp Database'!AA314*'Exp with units conversion'!$G314))</f>
        <v>0</v>
      </c>
      <c r="AC314" s="288">
        <f>IF(OR('Exp Database'!AB314=Lists!$G$2,'Exp Database'!AB314=Lists!$G$3,'Exp Database'!AB314=0),0,IF($F314=Lists!$G$2,('Exp Database'!AB314/'Exp with units conversion'!$H314)*'Exp with units conversion'!$G314,'Exp Database'!AB314*'Exp with units conversion'!$G314))</f>
        <v>0</v>
      </c>
      <c r="AD314" s="288">
        <f>IF(OR('Exp Database'!AC314=Lists!$G$2,'Exp Database'!AC314=Lists!$G$3,'Exp Database'!AC314=0),0,IF($F314=Lists!$G$2,('Exp Database'!AC314/'Exp with units conversion'!$H314)*'Exp with units conversion'!$G314,'Exp Database'!AC314*'Exp with units conversion'!$G314))</f>
        <v>0</v>
      </c>
      <c r="AE314" s="288">
        <f>IF(OR('Exp Database'!AD314=Lists!$G$2,'Exp Database'!AD314=Lists!$G$3,'Exp Database'!AD314=0),0,IF($F314=Lists!$G$2,('Exp Database'!AD314/'Exp with units conversion'!$H314)*'Exp with units conversion'!$G314,'Exp Database'!AD314*'Exp with units conversion'!$G314))</f>
        <v>0</v>
      </c>
      <c r="AG314" s="288">
        <f t="shared" si="25"/>
        <v>1</v>
      </c>
      <c r="AH314" s="288">
        <f t="shared" si="26"/>
        <v>1</v>
      </c>
      <c r="AI314" s="288">
        <f t="shared" si="27"/>
        <v>1</v>
      </c>
      <c r="AJ314" s="288">
        <f t="shared" si="28"/>
        <v>1</v>
      </c>
    </row>
    <row r="315" spans="2:36" ht="90.75" thickBot="1">
      <c r="B315" s="288" t="str">
        <f t="shared" si="20"/>
        <v>Georgia2014</v>
      </c>
      <c r="C315" s="229" t="str">
        <f>'Exp Database'!C315</f>
        <v>Georgia</v>
      </c>
      <c r="D315" s="229">
        <f>'Exp Database'!D315</f>
        <v>2014</v>
      </c>
      <c r="E315" s="229">
        <f>'Exp Database'!E315</f>
        <v>0</v>
      </c>
      <c r="F315" s="229">
        <f>'Exp Database'!F315</f>
        <v>0</v>
      </c>
      <c r="G315" s="229">
        <f>IF('Exp Database'!G315="Units ( x 1)",1,IF('Exp Database'!G315="Thousands (x 1,000)",1000,IF('Exp Database'!G315="Millions (x 1,000,000)",1000000,)))</f>
        <v>0</v>
      </c>
      <c r="H315" s="230">
        <f>IF('Exp Database'!H315&gt;0,'Exp Database'!H315,'Exp Database'!J315)</f>
        <v>0</v>
      </c>
      <c r="I315" s="230">
        <f>'Exp Database'!H315</f>
        <v>0</v>
      </c>
      <c r="J315" s="229">
        <f>'Exp Database'!I315</f>
        <v>0</v>
      </c>
      <c r="K315" s="230">
        <f>'Exp Database'!J315</f>
        <v>0</v>
      </c>
      <c r="L315" s="302" t="str">
        <f>'Exp Database'!K315</f>
        <v>Prevention, promotion of testing and linkage to care programmes for sex workers and their clients:</v>
      </c>
      <c r="M315" s="288">
        <f>'Exp Database'!L315</f>
        <v>3.6</v>
      </c>
      <c r="N315" s="288">
        <f>IF(OR('Exp Database'!M315=Lists!$G$2,'Exp Database'!M315=Lists!$G$3,'Exp Database'!M315=0),0,IF($F315=Lists!$G$2,('Exp Database'!M315/'Exp with units conversion'!$H315)*'Exp with units conversion'!$G315,'Exp Database'!M315*'Exp with units conversion'!$G315))</f>
        <v>0</v>
      </c>
      <c r="O315" s="288">
        <f>IF(OR('Exp Database'!N315=Lists!$G$2,'Exp Database'!N315=Lists!$G$3,'Exp Database'!N315=0),0,IF($F315=Lists!$G$2,('Exp Database'!N315/'Exp with units conversion'!$H315)*'Exp with units conversion'!$G315,'Exp Database'!N315*'Exp with units conversion'!$G315))</f>
        <v>0</v>
      </c>
      <c r="P315" s="288">
        <f>IF(OR('Exp Database'!O315=Lists!$G$2,'Exp Database'!O315=Lists!$G$3,'Exp Database'!O315=0),0,IF($F315=Lists!$G$2,('Exp Database'!O315/'Exp with units conversion'!$H315)*'Exp with units conversion'!$G315,'Exp Database'!O315*'Exp with units conversion'!$G315))</f>
        <v>0</v>
      </c>
      <c r="Q315" s="288">
        <f>IF(OR('Exp Database'!P315=Lists!$G$2,'Exp Database'!P315=Lists!$G$3,'Exp Database'!P315=0),0,IF($F315=Lists!$G$2,('Exp Database'!P315/'Exp with units conversion'!$H315)*'Exp with units conversion'!$G315,'Exp Database'!P315*'Exp with units conversion'!$G315))</f>
        <v>0</v>
      </c>
      <c r="R315" s="288">
        <f>IF(OR('Exp Database'!Q315=Lists!$G$2,'Exp Database'!Q315=Lists!$G$3,'Exp Database'!Q315=0),0,IF($F315=Lists!$G$2,('Exp Database'!Q315/'Exp with units conversion'!$H315)*'Exp with units conversion'!$G315,'Exp Database'!Q315*'Exp with units conversion'!$G315))</f>
        <v>0</v>
      </c>
      <c r="S315" s="288">
        <f>IF(OR('Exp Database'!R315=Lists!$G$2,'Exp Database'!R315=Lists!$G$3,'Exp Database'!R315=0),0,IF($F315=Lists!$G$2,('Exp Database'!R315/'Exp with units conversion'!$H315)*'Exp with units conversion'!$G315,'Exp Database'!R315*'Exp with units conversion'!$G315))</f>
        <v>0</v>
      </c>
      <c r="T315" s="288">
        <f>IF(OR('Exp Database'!S315=Lists!$G$2,'Exp Database'!S315=Lists!$G$3,'Exp Database'!S315=0),0,IF($F315=Lists!$G$2,('Exp Database'!S315/'Exp with units conversion'!$H315)*'Exp with units conversion'!$G315,'Exp Database'!S315*'Exp with units conversion'!$G315))</f>
        <v>0</v>
      </c>
      <c r="U315" s="288">
        <f>IF(OR('Exp Database'!T315=Lists!$G$2,'Exp Database'!T315=Lists!$G$3,'Exp Database'!T315=0),0,IF($F315=Lists!$G$2,('Exp Database'!T315/'Exp with units conversion'!$H315)*'Exp with units conversion'!$G315,'Exp Database'!T315*'Exp with units conversion'!$G315))</f>
        <v>0</v>
      </c>
      <c r="V315" s="288">
        <f>IF(OR('Exp Database'!U315=Lists!$G$2,'Exp Database'!U315=Lists!$G$3,'Exp Database'!U315=0),0,IF($F315=Lists!$G$2,('Exp Database'!U315/'Exp with units conversion'!$H315)*'Exp with units conversion'!$G315,'Exp Database'!U315*'Exp with units conversion'!$G315))</f>
        <v>0</v>
      </c>
      <c r="W315" s="288">
        <f>IF(OR('Exp Database'!V315=Lists!$G$2,'Exp Database'!V315=Lists!$G$3,'Exp Database'!V315=0),0,IF($F315=Lists!$G$2,('Exp Database'!V315/'Exp with units conversion'!$H315)*'Exp with units conversion'!$G315,'Exp Database'!V315*'Exp with units conversion'!$G315))</f>
        <v>0</v>
      </c>
      <c r="X315" s="288">
        <f>IF(OR('Exp Database'!W315=Lists!$G$2,'Exp Database'!W315=Lists!$G$3,'Exp Database'!W315=0),0,IF($F315=Lists!$G$2,('Exp Database'!W315/'Exp with units conversion'!$H315)*'Exp with units conversion'!$G315,'Exp Database'!W315*'Exp with units conversion'!$G315))</f>
        <v>0</v>
      </c>
      <c r="Y315" s="288">
        <f>IF(OR('Exp Database'!X315=Lists!$G$2,'Exp Database'!X315=Lists!$G$3,'Exp Database'!X315=0),0,IF($F315=Lists!$G$2,('Exp Database'!X315/'Exp with units conversion'!$H315)*'Exp with units conversion'!$G315,'Exp Database'!X315*'Exp with units conversion'!$G315))</f>
        <v>0</v>
      </c>
      <c r="Z315" s="288">
        <f>IF(OR('Exp Database'!Y315=Lists!$G$2,'Exp Database'!Y315=Lists!$G$3,'Exp Database'!Y315=0),0,IF($F315=Lists!$G$2,('Exp Database'!Y315/'Exp with units conversion'!$H315)*'Exp with units conversion'!$G315,'Exp Database'!Y315*'Exp with units conversion'!$G315))</f>
        <v>0</v>
      </c>
      <c r="AA315" s="288">
        <f>IF(OR('Exp Database'!Z315=Lists!$G$2,'Exp Database'!Z315=Lists!$G$3,'Exp Database'!Z315=0),0,IF($F315=Lists!$G$2,('Exp Database'!Z315/'Exp with units conversion'!$H315)*'Exp with units conversion'!$G315,'Exp Database'!Z315*'Exp with units conversion'!$G315))</f>
        <v>0</v>
      </c>
      <c r="AB315" s="288">
        <f>IF(OR('Exp Database'!AA315=Lists!$G$2,'Exp Database'!AA315=Lists!$G$3,'Exp Database'!AA315=0),0,IF($F315=Lists!$G$2,('Exp Database'!AA315/'Exp with units conversion'!$H315)*'Exp with units conversion'!$G315,'Exp Database'!AA315*'Exp with units conversion'!$G315))</f>
        <v>0</v>
      </c>
      <c r="AC315" s="288">
        <f>IF(OR('Exp Database'!AB315=Lists!$G$2,'Exp Database'!AB315=Lists!$G$3,'Exp Database'!AB315=0),0,IF($F315=Lists!$G$2,('Exp Database'!AB315/'Exp with units conversion'!$H315)*'Exp with units conversion'!$G315,'Exp Database'!AB315*'Exp with units conversion'!$G315))</f>
        <v>0</v>
      </c>
      <c r="AD315" s="288">
        <f>IF(OR('Exp Database'!AC315=Lists!$G$2,'Exp Database'!AC315=Lists!$G$3,'Exp Database'!AC315=0),0,IF($F315=Lists!$G$2,('Exp Database'!AC315/'Exp with units conversion'!$H315)*'Exp with units conversion'!$G315,'Exp Database'!AC315*'Exp with units conversion'!$G315))</f>
        <v>0</v>
      </c>
      <c r="AE315" s="288">
        <f>IF(OR('Exp Database'!AD315=Lists!$G$2,'Exp Database'!AD315=Lists!$G$3,'Exp Database'!AD315=0),0,IF($F315=Lists!$G$2,('Exp Database'!AD315/'Exp with units conversion'!$H315)*'Exp with units conversion'!$G315,'Exp Database'!AD315*'Exp with units conversion'!$G315))</f>
        <v>0</v>
      </c>
      <c r="AG315" s="288">
        <f t="shared" si="25"/>
        <v>1</v>
      </c>
      <c r="AH315" s="288">
        <f t="shared" si="26"/>
        <v>1</v>
      </c>
      <c r="AI315" s="288">
        <f t="shared" si="27"/>
        <v>1</v>
      </c>
      <c r="AJ315" s="288">
        <f t="shared" si="28"/>
        <v>1</v>
      </c>
    </row>
    <row r="316" spans="2:36" ht="30.75" thickBot="1">
      <c r="B316" s="288" t="str">
        <f t="shared" si="20"/>
        <v>Georgia2014</v>
      </c>
      <c r="C316" s="229" t="str">
        <f>'Exp Database'!C316</f>
        <v>Georgia</v>
      </c>
      <c r="D316" s="229">
        <f>'Exp Database'!D316</f>
        <v>2014</v>
      </c>
      <c r="E316" s="229">
        <f>'Exp Database'!E316</f>
        <v>0</v>
      </c>
      <c r="F316" s="229">
        <f>'Exp Database'!F316</f>
        <v>0</v>
      </c>
      <c r="G316" s="229">
        <f>IF('Exp Database'!G316="Units ( x 1)",1,IF('Exp Database'!G316="Thousands (x 1,000)",1000,IF('Exp Database'!G316="Millions (x 1,000,000)",1000000,)))</f>
        <v>0</v>
      </c>
      <c r="H316" s="230">
        <f>IF('Exp Database'!H316&gt;0,'Exp Database'!H316,'Exp Database'!J316)</f>
        <v>0</v>
      </c>
      <c r="I316" s="230">
        <f>'Exp Database'!H316</f>
        <v>0</v>
      </c>
      <c r="J316" s="229">
        <f>'Exp Database'!I316</f>
        <v>0</v>
      </c>
      <c r="K316" s="230">
        <f>'Exp Database'!J316</f>
        <v>0</v>
      </c>
      <c r="L316" s="302" t="str">
        <f>'Exp Database'!K316</f>
        <v>HIV tests (commodities)</v>
      </c>
      <c r="M316" s="288" t="str">
        <f>'Exp Database'!L316</f>
        <v>3.6.1</v>
      </c>
      <c r="N316" s="288">
        <f>IF(OR('Exp Database'!M316=Lists!$G$2,'Exp Database'!M316=Lists!$G$3,'Exp Database'!M316=0),0,IF($F316=Lists!$G$2,('Exp Database'!M316/'Exp with units conversion'!$H316)*'Exp with units conversion'!$G316,'Exp Database'!M316*'Exp with units conversion'!$G316))</f>
        <v>0</v>
      </c>
      <c r="O316" s="288">
        <f>IF(OR('Exp Database'!N316=Lists!$G$2,'Exp Database'!N316=Lists!$G$3,'Exp Database'!N316=0),0,IF($F316=Lists!$G$2,('Exp Database'!N316/'Exp with units conversion'!$H316)*'Exp with units conversion'!$G316,'Exp Database'!N316*'Exp with units conversion'!$G316))</f>
        <v>0</v>
      </c>
      <c r="P316" s="288">
        <f>IF(OR('Exp Database'!O316=Lists!$G$2,'Exp Database'!O316=Lists!$G$3,'Exp Database'!O316=0),0,IF($F316=Lists!$G$2,('Exp Database'!O316/'Exp with units conversion'!$H316)*'Exp with units conversion'!$G316,'Exp Database'!O316*'Exp with units conversion'!$G316))</f>
        <v>0</v>
      </c>
      <c r="Q316" s="288">
        <f>IF(OR('Exp Database'!P316=Lists!$G$2,'Exp Database'!P316=Lists!$G$3,'Exp Database'!P316=0),0,IF($F316=Lists!$G$2,('Exp Database'!P316/'Exp with units conversion'!$H316)*'Exp with units conversion'!$G316,'Exp Database'!P316*'Exp with units conversion'!$G316))</f>
        <v>0</v>
      </c>
      <c r="R316" s="288">
        <f>IF(OR('Exp Database'!Q316=Lists!$G$2,'Exp Database'!Q316=Lists!$G$3,'Exp Database'!Q316=0),0,IF($F316=Lists!$G$2,('Exp Database'!Q316/'Exp with units conversion'!$H316)*'Exp with units conversion'!$G316,'Exp Database'!Q316*'Exp with units conversion'!$G316))</f>
        <v>0</v>
      </c>
      <c r="S316" s="288">
        <f>IF(OR('Exp Database'!R316=Lists!$G$2,'Exp Database'!R316=Lists!$G$3,'Exp Database'!R316=0),0,IF($F316=Lists!$G$2,('Exp Database'!R316/'Exp with units conversion'!$H316)*'Exp with units conversion'!$G316,'Exp Database'!R316*'Exp with units conversion'!$G316))</f>
        <v>0</v>
      </c>
      <c r="T316" s="288">
        <f>IF(OR('Exp Database'!S316=Lists!$G$2,'Exp Database'!S316=Lists!$G$3,'Exp Database'!S316=0),0,IF($F316=Lists!$G$2,('Exp Database'!S316/'Exp with units conversion'!$H316)*'Exp with units conversion'!$G316,'Exp Database'!S316*'Exp with units conversion'!$G316))</f>
        <v>0</v>
      </c>
      <c r="U316" s="288">
        <f>IF(OR('Exp Database'!T316=Lists!$G$2,'Exp Database'!T316=Lists!$G$3,'Exp Database'!T316=0),0,IF($F316=Lists!$G$2,('Exp Database'!T316/'Exp with units conversion'!$H316)*'Exp with units conversion'!$G316,'Exp Database'!T316*'Exp with units conversion'!$G316))</f>
        <v>0</v>
      </c>
      <c r="V316" s="288">
        <f>IF(OR('Exp Database'!U316=Lists!$G$2,'Exp Database'!U316=Lists!$G$3,'Exp Database'!U316=0),0,IF($F316=Lists!$G$2,('Exp Database'!U316/'Exp with units conversion'!$H316)*'Exp with units conversion'!$G316,'Exp Database'!U316*'Exp with units conversion'!$G316))</f>
        <v>0</v>
      </c>
      <c r="W316" s="288">
        <f>IF(OR('Exp Database'!V316=Lists!$G$2,'Exp Database'!V316=Lists!$G$3,'Exp Database'!V316=0),0,IF($F316=Lists!$G$2,('Exp Database'!V316/'Exp with units conversion'!$H316)*'Exp with units conversion'!$G316,'Exp Database'!V316*'Exp with units conversion'!$G316))</f>
        <v>0</v>
      </c>
      <c r="X316" s="288">
        <f>IF(OR('Exp Database'!W316=Lists!$G$2,'Exp Database'!W316=Lists!$G$3,'Exp Database'!W316=0),0,IF($F316=Lists!$G$2,('Exp Database'!W316/'Exp with units conversion'!$H316)*'Exp with units conversion'!$G316,'Exp Database'!W316*'Exp with units conversion'!$G316))</f>
        <v>0</v>
      </c>
      <c r="Y316" s="288">
        <f>IF(OR('Exp Database'!X316=Lists!$G$2,'Exp Database'!X316=Lists!$G$3,'Exp Database'!X316=0),0,IF($F316=Lists!$G$2,('Exp Database'!X316/'Exp with units conversion'!$H316)*'Exp with units conversion'!$G316,'Exp Database'!X316*'Exp with units conversion'!$G316))</f>
        <v>0</v>
      </c>
      <c r="Z316" s="288">
        <f>IF(OR('Exp Database'!Y316=Lists!$G$2,'Exp Database'!Y316=Lists!$G$3,'Exp Database'!Y316=0),0,IF($F316=Lists!$G$2,('Exp Database'!Y316/'Exp with units conversion'!$H316)*'Exp with units conversion'!$G316,'Exp Database'!Y316*'Exp with units conversion'!$G316))</f>
        <v>0</v>
      </c>
      <c r="AA316" s="288">
        <f>IF(OR('Exp Database'!Z316=Lists!$G$2,'Exp Database'!Z316=Lists!$G$3,'Exp Database'!Z316=0),0,IF($F316=Lists!$G$2,('Exp Database'!Z316/'Exp with units conversion'!$H316)*'Exp with units conversion'!$G316,'Exp Database'!Z316*'Exp with units conversion'!$G316))</f>
        <v>0</v>
      </c>
      <c r="AB316" s="288">
        <f>IF(OR('Exp Database'!AA316=Lists!$G$2,'Exp Database'!AA316=Lists!$G$3,'Exp Database'!AA316=0),0,IF($F316=Lists!$G$2,('Exp Database'!AA316/'Exp with units conversion'!$H316)*'Exp with units conversion'!$G316,'Exp Database'!AA316*'Exp with units conversion'!$G316))</f>
        <v>0</v>
      </c>
      <c r="AC316" s="288">
        <f>IF(OR('Exp Database'!AB316=Lists!$G$2,'Exp Database'!AB316=Lists!$G$3,'Exp Database'!AB316=0),0,IF($F316=Lists!$G$2,('Exp Database'!AB316/'Exp with units conversion'!$H316)*'Exp with units conversion'!$G316,'Exp Database'!AB316*'Exp with units conversion'!$G316))</f>
        <v>0</v>
      </c>
      <c r="AD316" s="288">
        <f>IF(OR('Exp Database'!AC316=Lists!$G$2,'Exp Database'!AC316=Lists!$G$3,'Exp Database'!AC316=0),0,IF($F316=Lists!$G$2,('Exp Database'!AC316/'Exp with units conversion'!$H316)*'Exp with units conversion'!$G316,'Exp Database'!AC316*'Exp with units conversion'!$G316))</f>
        <v>0</v>
      </c>
      <c r="AE316" s="288">
        <f>IF(OR('Exp Database'!AD316=Lists!$G$2,'Exp Database'!AD316=Lists!$G$3,'Exp Database'!AD316=0),0,IF($F316=Lists!$G$2,('Exp Database'!AD316/'Exp with units conversion'!$H316)*'Exp with units conversion'!$G316,'Exp Database'!AD316*'Exp with units conversion'!$G316))</f>
        <v>0</v>
      </c>
      <c r="AG316" s="288">
        <f t="shared" si="25"/>
        <v>1</v>
      </c>
      <c r="AH316" s="288">
        <f t="shared" si="26"/>
        <v>1</v>
      </c>
      <c r="AI316" s="288">
        <f t="shared" si="27"/>
        <v>1</v>
      </c>
      <c r="AJ316" s="288">
        <f t="shared" si="28"/>
        <v>1</v>
      </c>
    </row>
    <row r="317" spans="2:36" ht="45.75" thickBot="1">
      <c r="B317" s="288" t="str">
        <f t="shared" si="20"/>
        <v>Georgia2014</v>
      </c>
      <c r="C317" s="229" t="str">
        <f>'Exp Database'!C317</f>
        <v>Georgia</v>
      </c>
      <c r="D317" s="229">
        <f>'Exp Database'!D317</f>
        <v>2014</v>
      </c>
      <c r="E317" s="229">
        <f>'Exp Database'!E317</f>
        <v>0</v>
      </c>
      <c r="F317" s="229">
        <f>'Exp Database'!F317</f>
        <v>0</v>
      </c>
      <c r="G317" s="229">
        <f>IF('Exp Database'!G317="Units ( x 1)",1,IF('Exp Database'!G317="Thousands (x 1,000)",1000,IF('Exp Database'!G317="Millions (x 1,000,000)",1000000,)))</f>
        <v>0</v>
      </c>
      <c r="H317" s="230">
        <f>IF('Exp Database'!H317&gt;0,'Exp Database'!H317,'Exp Database'!J317)</f>
        <v>0</v>
      </c>
      <c r="I317" s="230">
        <f>'Exp Database'!H317</f>
        <v>0</v>
      </c>
      <c r="J317" s="229">
        <f>'Exp Database'!I317</f>
        <v>0</v>
      </c>
      <c r="K317" s="230">
        <f>'Exp Database'!J317</f>
        <v>0</v>
      </c>
      <c r="L317" s="302" t="str">
        <f>'Exp Database'!K317</f>
        <v>Condoms, lubricants, and other commodities</v>
      </c>
      <c r="M317" s="288" t="str">
        <f>'Exp Database'!L317</f>
        <v>3.6.2</v>
      </c>
      <c r="N317" s="288">
        <f>IF(OR('Exp Database'!M317=Lists!$G$2,'Exp Database'!M317=Lists!$G$3,'Exp Database'!M317=0),0,IF($F317=Lists!$G$2,('Exp Database'!M317/'Exp with units conversion'!$H317)*'Exp with units conversion'!$G317,'Exp Database'!M317*'Exp with units conversion'!$G317))</f>
        <v>0</v>
      </c>
      <c r="O317" s="288">
        <f>IF(OR('Exp Database'!N317=Lists!$G$2,'Exp Database'!N317=Lists!$G$3,'Exp Database'!N317=0),0,IF($F317=Lists!$G$2,('Exp Database'!N317/'Exp with units conversion'!$H317)*'Exp with units conversion'!$G317,'Exp Database'!N317*'Exp with units conversion'!$G317))</f>
        <v>0</v>
      </c>
      <c r="P317" s="288">
        <f>IF(OR('Exp Database'!O317=Lists!$G$2,'Exp Database'!O317=Lists!$G$3,'Exp Database'!O317=0),0,IF($F317=Lists!$G$2,('Exp Database'!O317/'Exp with units conversion'!$H317)*'Exp with units conversion'!$G317,'Exp Database'!O317*'Exp with units conversion'!$G317))</f>
        <v>0</v>
      </c>
      <c r="Q317" s="288">
        <f>IF(OR('Exp Database'!P317=Lists!$G$2,'Exp Database'!P317=Lists!$G$3,'Exp Database'!P317=0),0,IF($F317=Lists!$G$2,('Exp Database'!P317/'Exp with units conversion'!$H317)*'Exp with units conversion'!$G317,'Exp Database'!P317*'Exp with units conversion'!$G317))</f>
        <v>0</v>
      </c>
      <c r="R317" s="288">
        <f>IF(OR('Exp Database'!Q317=Lists!$G$2,'Exp Database'!Q317=Lists!$G$3,'Exp Database'!Q317=0),0,IF($F317=Lists!$G$2,('Exp Database'!Q317/'Exp with units conversion'!$H317)*'Exp with units conversion'!$G317,'Exp Database'!Q317*'Exp with units conversion'!$G317))</f>
        <v>0</v>
      </c>
      <c r="S317" s="288">
        <f>IF(OR('Exp Database'!R317=Lists!$G$2,'Exp Database'!R317=Lists!$G$3,'Exp Database'!R317=0),0,IF($F317=Lists!$G$2,('Exp Database'!R317/'Exp with units conversion'!$H317)*'Exp with units conversion'!$G317,'Exp Database'!R317*'Exp with units conversion'!$G317))</f>
        <v>0</v>
      </c>
      <c r="T317" s="288">
        <f>IF(OR('Exp Database'!S317=Lists!$G$2,'Exp Database'!S317=Lists!$G$3,'Exp Database'!S317=0),0,IF($F317=Lists!$G$2,('Exp Database'!S317/'Exp with units conversion'!$H317)*'Exp with units conversion'!$G317,'Exp Database'!S317*'Exp with units conversion'!$G317))</f>
        <v>0</v>
      </c>
      <c r="U317" s="288">
        <f>IF(OR('Exp Database'!T317=Lists!$G$2,'Exp Database'!T317=Lists!$G$3,'Exp Database'!T317=0),0,IF($F317=Lists!$G$2,('Exp Database'!T317/'Exp with units conversion'!$H317)*'Exp with units conversion'!$G317,'Exp Database'!T317*'Exp with units conversion'!$G317))</f>
        <v>0</v>
      </c>
      <c r="V317" s="288">
        <f>IF(OR('Exp Database'!U317=Lists!$G$2,'Exp Database'!U317=Lists!$G$3,'Exp Database'!U317=0),0,IF($F317=Lists!$G$2,('Exp Database'!U317/'Exp with units conversion'!$H317)*'Exp with units conversion'!$G317,'Exp Database'!U317*'Exp with units conversion'!$G317))</f>
        <v>0</v>
      </c>
      <c r="W317" s="288">
        <f>IF(OR('Exp Database'!V317=Lists!$G$2,'Exp Database'!V317=Lists!$G$3,'Exp Database'!V317=0),0,IF($F317=Lists!$G$2,('Exp Database'!V317/'Exp with units conversion'!$H317)*'Exp with units conversion'!$G317,'Exp Database'!V317*'Exp with units conversion'!$G317))</f>
        <v>0</v>
      </c>
      <c r="X317" s="288">
        <f>IF(OR('Exp Database'!W317=Lists!$G$2,'Exp Database'!W317=Lists!$G$3,'Exp Database'!W317=0),0,IF($F317=Lists!$G$2,('Exp Database'!W317/'Exp with units conversion'!$H317)*'Exp with units conversion'!$G317,'Exp Database'!W317*'Exp with units conversion'!$G317))</f>
        <v>0</v>
      </c>
      <c r="Y317" s="288">
        <f>IF(OR('Exp Database'!X317=Lists!$G$2,'Exp Database'!X317=Lists!$G$3,'Exp Database'!X317=0),0,IF($F317=Lists!$G$2,('Exp Database'!X317/'Exp with units conversion'!$H317)*'Exp with units conversion'!$G317,'Exp Database'!X317*'Exp with units conversion'!$G317))</f>
        <v>0</v>
      </c>
      <c r="Z317" s="288">
        <f>IF(OR('Exp Database'!Y317=Lists!$G$2,'Exp Database'!Y317=Lists!$G$3,'Exp Database'!Y317=0),0,IF($F317=Lists!$G$2,('Exp Database'!Y317/'Exp with units conversion'!$H317)*'Exp with units conversion'!$G317,'Exp Database'!Y317*'Exp with units conversion'!$G317))</f>
        <v>0</v>
      </c>
      <c r="AA317" s="288">
        <f>IF(OR('Exp Database'!Z317=Lists!$G$2,'Exp Database'!Z317=Lists!$G$3,'Exp Database'!Z317=0),0,IF($F317=Lists!$G$2,('Exp Database'!Z317/'Exp with units conversion'!$H317)*'Exp with units conversion'!$G317,'Exp Database'!Z317*'Exp with units conversion'!$G317))</f>
        <v>0</v>
      </c>
      <c r="AB317" s="288">
        <f>IF(OR('Exp Database'!AA317=Lists!$G$2,'Exp Database'!AA317=Lists!$G$3,'Exp Database'!AA317=0),0,IF($F317=Lists!$G$2,('Exp Database'!AA317/'Exp with units conversion'!$H317)*'Exp with units conversion'!$G317,'Exp Database'!AA317*'Exp with units conversion'!$G317))</f>
        <v>0</v>
      </c>
      <c r="AC317" s="288">
        <f>IF(OR('Exp Database'!AB317=Lists!$G$2,'Exp Database'!AB317=Lists!$G$3,'Exp Database'!AB317=0),0,IF($F317=Lists!$G$2,('Exp Database'!AB317/'Exp with units conversion'!$H317)*'Exp with units conversion'!$G317,'Exp Database'!AB317*'Exp with units conversion'!$G317))</f>
        <v>0</v>
      </c>
      <c r="AD317" s="288">
        <f>IF(OR('Exp Database'!AC317=Lists!$G$2,'Exp Database'!AC317=Lists!$G$3,'Exp Database'!AC317=0),0,IF($F317=Lists!$G$2,('Exp Database'!AC317/'Exp with units conversion'!$H317)*'Exp with units conversion'!$G317,'Exp Database'!AC317*'Exp with units conversion'!$G317))</f>
        <v>0</v>
      </c>
      <c r="AE317" s="288">
        <f>IF(OR('Exp Database'!AD317=Lists!$G$2,'Exp Database'!AD317=Lists!$G$3,'Exp Database'!AD317=0),0,IF($F317=Lists!$G$2,('Exp Database'!AD317/'Exp with units conversion'!$H317)*'Exp with units conversion'!$G317,'Exp Database'!AD317*'Exp with units conversion'!$G317))</f>
        <v>0</v>
      </c>
      <c r="AG317" s="288">
        <f t="shared" si="25"/>
        <v>1</v>
      </c>
      <c r="AH317" s="288">
        <f t="shared" si="26"/>
        <v>1</v>
      </c>
      <c r="AI317" s="288">
        <f t="shared" si="27"/>
        <v>1</v>
      </c>
      <c r="AJ317" s="288">
        <f t="shared" si="28"/>
        <v>1</v>
      </c>
    </row>
    <row r="318" spans="2:36" ht="30.75" thickBot="1">
      <c r="B318" s="288" t="str">
        <f t="shared" si="20"/>
        <v>Georgia2014</v>
      </c>
      <c r="C318" s="229" t="str">
        <f>'Exp Database'!C318</f>
        <v>Georgia</v>
      </c>
      <c r="D318" s="229">
        <f>'Exp Database'!D318</f>
        <v>2014</v>
      </c>
      <c r="E318" s="229">
        <f>'Exp Database'!E318</f>
        <v>0</v>
      </c>
      <c r="F318" s="229">
        <f>'Exp Database'!F318</f>
        <v>0</v>
      </c>
      <c r="G318" s="229">
        <f>IF('Exp Database'!G318="Units ( x 1)",1,IF('Exp Database'!G318="Thousands (x 1,000)",1000,IF('Exp Database'!G318="Millions (x 1,000,000)",1000000,)))</f>
        <v>0</v>
      </c>
      <c r="H318" s="230">
        <f>IF('Exp Database'!H318&gt;0,'Exp Database'!H318,'Exp Database'!J318)</f>
        <v>0</v>
      </c>
      <c r="I318" s="230">
        <f>'Exp Database'!H318</f>
        <v>0</v>
      </c>
      <c r="J318" s="229">
        <f>'Exp Database'!I318</f>
        <v>0</v>
      </c>
      <c r="K318" s="230">
        <f>'Exp Database'!J318</f>
        <v>0</v>
      </c>
      <c r="L318" s="302" t="str">
        <f>'Exp Database'!K318</f>
        <v>Other direct and indirect costs</v>
      </c>
      <c r="M318" s="288" t="str">
        <f>'Exp Database'!L318</f>
        <v>3.6.3</v>
      </c>
      <c r="N318" s="288">
        <f>IF(OR('Exp Database'!M318=Lists!$G$2,'Exp Database'!M318=Lists!$G$3,'Exp Database'!M318=0),0,IF($F318=Lists!$G$2,('Exp Database'!M318/'Exp with units conversion'!$H318)*'Exp with units conversion'!$G318,'Exp Database'!M318*'Exp with units conversion'!$G318))</f>
        <v>0</v>
      </c>
      <c r="O318" s="288">
        <f>IF(OR('Exp Database'!N318=Lists!$G$2,'Exp Database'!N318=Lists!$G$3,'Exp Database'!N318=0),0,IF($F318=Lists!$G$2,('Exp Database'!N318/'Exp with units conversion'!$H318)*'Exp with units conversion'!$G318,'Exp Database'!N318*'Exp with units conversion'!$G318))</f>
        <v>0</v>
      </c>
      <c r="P318" s="288">
        <f>IF(OR('Exp Database'!O318=Lists!$G$2,'Exp Database'!O318=Lists!$G$3,'Exp Database'!O318=0),0,IF($F318=Lists!$G$2,('Exp Database'!O318/'Exp with units conversion'!$H318)*'Exp with units conversion'!$G318,'Exp Database'!O318*'Exp with units conversion'!$G318))</f>
        <v>0</v>
      </c>
      <c r="Q318" s="288">
        <f>IF(OR('Exp Database'!P318=Lists!$G$2,'Exp Database'!P318=Lists!$G$3,'Exp Database'!P318=0),0,IF($F318=Lists!$G$2,('Exp Database'!P318/'Exp with units conversion'!$H318)*'Exp with units conversion'!$G318,'Exp Database'!P318*'Exp with units conversion'!$G318))</f>
        <v>0</v>
      </c>
      <c r="R318" s="288">
        <f>IF(OR('Exp Database'!Q318=Lists!$G$2,'Exp Database'!Q318=Lists!$G$3,'Exp Database'!Q318=0),0,IF($F318=Lists!$G$2,('Exp Database'!Q318/'Exp with units conversion'!$H318)*'Exp with units conversion'!$G318,'Exp Database'!Q318*'Exp with units conversion'!$G318))</f>
        <v>0</v>
      </c>
      <c r="S318" s="288">
        <f>IF(OR('Exp Database'!R318=Lists!$G$2,'Exp Database'!R318=Lists!$G$3,'Exp Database'!R318=0),0,IF($F318=Lists!$G$2,('Exp Database'!R318/'Exp with units conversion'!$H318)*'Exp with units conversion'!$G318,'Exp Database'!R318*'Exp with units conversion'!$G318))</f>
        <v>0</v>
      </c>
      <c r="T318" s="288">
        <f>IF(OR('Exp Database'!S318=Lists!$G$2,'Exp Database'!S318=Lists!$G$3,'Exp Database'!S318=0),0,IF($F318=Lists!$G$2,('Exp Database'!S318/'Exp with units conversion'!$H318)*'Exp with units conversion'!$G318,'Exp Database'!S318*'Exp with units conversion'!$G318))</f>
        <v>0</v>
      </c>
      <c r="U318" s="288">
        <f>IF(OR('Exp Database'!T318=Lists!$G$2,'Exp Database'!T318=Lists!$G$3,'Exp Database'!T318=0),0,IF($F318=Lists!$G$2,('Exp Database'!T318/'Exp with units conversion'!$H318)*'Exp with units conversion'!$G318,'Exp Database'!T318*'Exp with units conversion'!$G318))</f>
        <v>0</v>
      </c>
      <c r="V318" s="288">
        <f>IF(OR('Exp Database'!U318=Lists!$G$2,'Exp Database'!U318=Lists!$G$3,'Exp Database'!U318=0),0,IF($F318=Lists!$G$2,('Exp Database'!U318/'Exp with units conversion'!$H318)*'Exp with units conversion'!$G318,'Exp Database'!U318*'Exp with units conversion'!$G318))</f>
        <v>0</v>
      </c>
      <c r="W318" s="288">
        <f>IF(OR('Exp Database'!V318=Lists!$G$2,'Exp Database'!V318=Lists!$G$3,'Exp Database'!V318=0),0,IF($F318=Lists!$G$2,('Exp Database'!V318/'Exp with units conversion'!$H318)*'Exp with units conversion'!$G318,'Exp Database'!V318*'Exp with units conversion'!$G318))</f>
        <v>0</v>
      </c>
      <c r="X318" s="288">
        <f>IF(OR('Exp Database'!W318=Lists!$G$2,'Exp Database'!W318=Lists!$G$3,'Exp Database'!W318=0),0,IF($F318=Lists!$G$2,('Exp Database'!W318/'Exp with units conversion'!$H318)*'Exp with units conversion'!$G318,'Exp Database'!W318*'Exp with units conversion'!$G318))</f>
        <v>0</v>
      </c>
      <c r="Y318" s="288">
        <f>IF(OR('Exp Database'!X318=Lists!$G$2,'Exp Database'!X318=Lists!$G$3,'Exp Database'!X318=0),0,IF($F318=Lists!$G$2,('Exp Database'!X318/'Exp with units conversion'!$H318)*'Exp with units conversion'!$G318,'Exp Database'!X318*'Exp with units conversion'!$G318))</f>
        <v>0</v>
      </c>
      <c r="Z318" s="288">
        <f>IF(OR('Exp Database'!Y318=Lists!$G$2,'Exp Database'!Y318=Lists!$G$3,'Exp Database'!Y318=0),0,IF($F318=Lists!$G$2,('Exp Database'!Y318/'Exp with units conversion'!$H318)*'Exp with units conversion'!$G318,'Exp Database'!Y318*'Exp with units conversion'!$G318))</f>
        <v>0</v>
      </c>
      <c r="AA318" s="288">
        <f>IF(OR('Exp Database'!Z318=Lists!$G$2,'Exp Database'!Z318=Lists!$G$3,'Exp Database'!Z318=0),0,IF($F318=Lists!$G$2,('Exp Database'!Z318/'Exp with units conversion'!$H318)*'Exp with units conversion'!$G318,'Exp Database'!Z318*'Exp with units conversion'!$G318))</f>
        <v>0</v>
      </c>
      <c r="AB318" s="288">
        <f>IF(OR('Exp Database'!AA318=Lists!$G$2,'Exp Database'!AA318=Lists!$G$3,'Exp Database'!AA318=0),0,IF($F318=Lists!$G$2,('Exp Database'!AA318/'Exp with units conversion'!$H318)*'Exp with units conversion'!$G318,'Exp Database'!AA318*'Exp with units conversion'!$G318))</f>
        <v>0</v>
      </c>
      <c r="AC318" s="288">
        <f>IF(OR('Exp Database'!AB318=Lists!$G$2,'Exp Database'!AB318=Lists!$G$3,'Exp Database'!AB318=0),0,IF($F318=Lists!$G$2,('Exp Database'!AB318/'Exp with units conversion'!$H318)*'Exp with units conversion'!$G318,'Exp Database'!AB318*'Exp with units conversion'!$G318))</f>
        <v>0</v>
      </c>
      <c r="AD318" s="288">
        <f>IF(OR('Exp Database'!AC318=Lists!$G$2,'Exp Database'!AC318=Lists!$G$3,'Exp Database'!AC318=0),0,IF($F318=Lists!$G$2,('Exp Database'!AC318/'Exp with units conversion'!$H318)*'Exp with units conversion'!$G318,'Exp Database'!AC318*'Exp with units conversion'!$G318))</f>
        <v>0</v>
      </c>
      <c r="AE318" s="288">
        <f>IF(OR('Exp Database'!AD318=Lists!$G$2,'Exp Database'!AD318=Lists!$G$3,'Exp Database'!AD318=0),0,IF($F318=Lists!$G$2,('Exp Database'!AD318/'Exp with units conversion'!$H318)*'Exp with units conversion'!$G318,'Exp Database'!AD318*'Exp with units conversion'!$G318))</f>
        <v>0</v>
      </c>
      <c r="AG318" s="288">
        <f t="shared" si="25"/>
        <v>1</v>
      </c>
      <c r="AH318" s="288">
        <f t="shared" si="26"/>
        <v>1</v>
      </c>
      <c r="AI318" s="288">
        <f t="shared" si="27"/>
        <v>1</v>
      </c>
      <c r="AJ318" s="288">
        <f t="shared" si="28"/>
        <v>1</v>
      </c>
    </row>
    <row r="319" spans="2:36" ht="30.75" thickBot="1">
      <c r="B319" s="288" t="str">
        <f t="shared" si="20"/>
        <v>Georgia2014</v>
      </c>
      <c r="C319" s="229" t="str">
        <f>'Exp Database'!C319</f>
        <v>Georgia</v>
      </c>
      <c r="D319" s="229">
        <f>'Exp Database'!D319</f>
        <v>2014</v>
      </c>
      <c r="E319" s="229">
        <f>'Exp Database'!E319</f>
        <v>0</v>
      </c>
      <c r="F319" s="229">
        <f>'Exp Database'!F319</f>
        <v>0</v>
      </c>
      <c r="G319" s="229">
        <f>IF('Exp Database'!G319="Units ( x 1)",1,IF('Exp Database'!G319="Thousands (x 1,000)",1000,IF('Exp Database'!G319="Millions (x 1,000,000)",1000000,)))</f>
        <v>0</v>
      </c>
      <c r="H319" s="230">
        <f>IF('Exp Database'!H319&gt;0,'Exp Database'!H319,'Exp Database'!J319)</f>
        <v>0</v>
      </c>
      <c r="I319" s="230">
        <f>'Exp Database'!H319</f>
        <v>0</v>
      </c>
      <c r="J319" s="229">
        <f>'Exp Database'!I319</f>
        <v>0</v>
      </c>
      <c r="K319" s="230">
        <f>'Exp Database'!J319</f>
        <v>0</v>
      </c>
      <c r="L319" s="302" t="str">
        <f>'Exp Database'!K319</f>
        <v>Not disaggregated by type of cost</v>
      </c>
      <c r="M319" s="288" t="str">
        <f>'Exp Database'!L319</f>
        <v>3.6.4</v>
      </c>
      <c r="N319" s="288">
        <f>IF(OR('Exp Database'!M319=Lists!$G$2,'Exp Database'!M319=Lists!$G$3,'Exp Database'!M319=0),0,IF($F319=Lists!$G$2,('Exp Database'!M319/'Exp with units conversion'!$H319)*'Exp with units conversion'!$G319,'Exp Database'!M319*'Exp with units conversion'!$G319))</f>
        <v>0</v>
      </c>
      <c r="O319" s="288">
        <f>IF(OR('Exp Database'!N319=Lists!$G$2,'Exp Database'!N319=Lists!$G$3,'Exp Database'!N319=0),0,IF($F319=Lists!$G$2,('Exp Database'!N319/'Exp with units conversion'!$H319)*'Exp with units conversion'!$G319,'Exp Database'!N319*'Exp with units conversion'!$G319))</f>
        <v>0</v>
      </c>
      <c r="P319" s="288">
        <f>IF(OR('Exp Database'!O319=Lists!$G$2,'Exp Database'!O319=Lists!$G$3,'Exp Database'!O319=0),0,IF($F319=Lists!$G$2,('Exp Database'!O319/'Exp with units conversion'!$H319)*'Exp with units conversion'!$G319,'Exp Database'!O319*'Exp with units conversion'!$G319))</f>
        <v>0</v>
      </c>
      <c r="Q319" s="288">
        <f>IF(OR('Exp Database'!P319=Lists!$G$2,'Exp Database'!P319=Lists!$G$3,'Exp Database'!P319=0),0,IF($F319=Lists!$G$2,('Exp Database'!P319/'Exp with units conversion'!$H319)*'Exp with units conversion'!$G319,'Exp Database'!P319*'Exp with units conversion'!$G319))</f>
        <v>0</v>
      </c>
      <c r="R319" s="288">
        <f>IF(OR('Exp Database'!Q319=Lists!$G$2,'Exp Database'!Q319=Lists!$G$3,'Exp Database'!Q319=0),0,IF($F319=Lists!$G$2,('Exp Database'!Q319/'Exp with units conversion'!$H319)*'Exp with units conversion'!$G319,'Exp Database'!Q319*'Exp with units conversion'!$G319))</f>
        <v>0</v>
      </c>
      <c r="S319" s="288">
        <f>IF(OR('Exp Database'!R319=Lists!$G$2,'Exp Database'!R319=Lists!$G$3,'Exp Database'!R319=0),0,IF($F319=Lists!$G$2,('Exp Database'!R319/'Exp with units conversion'!$H319)*'Exp with units conversion'!$G319,'Exp Database'!R319*'Exp with units conversion'!$G319))</f>
        <v>0</v>
      </c>
      <c r="T319" s="288">
        <f>IF(OR('Exp Database'!S319=Lists!$G$2,'Exp Database'!S319=Lists!$G$3,'Exp Database'!S319=0),0,IF($F319=Lists!$G$2,('Exp Database'!S319/'Exp with units conversion'!$H319)*'Exp with units conversion'!$G319,'Exp Database'!S319*'Exp with units conversion'!$G319))</f>
        <v>0</v>
      </c>
      <c r="U319" s="288">
        <f>IF(OR('Exp Database'!T319=Lists!$G$2,'Exp Database'!T319=Lists!$G$3,'Exp Database'!T319=0),0,IF($F319=Lists!$G$2,('Exp Database'!T319/'Exp with units conversion'!$H319)*'Exp with units conversion'!$G319,'Exp Database'!T319*'Exp with units conversion'!$G319))</f>
        <v>0</v>
      </c>
      <c r="V319" s="288">
        <f>IF(OR('Exp Database'!U319=Lists!$G$2,'Exp Database'!U319=Lists!$G$3,'Exp Database'!U319=0),0,IF($F319=Lists!$G$2,('Exp Database'!U319/'Exp with units conversion'!$H319)*'Exp with units conversion'!$G319,'Exp Database'!U319*'Exp with units conversion'!$G319))</f>
        <v>0</v>
      </c>
      <c r="W319" s="288">
        <f>IF(OR('Exp Database'!V319=Lists!$G$2,'Exp Database'!V319=Lists!$G$3,'Exp Database'!V319=0),0,IF($F319=Lists!$G$2,('Exp Database'!V319/'Exp with units conversion'!$H319)*'Exp with units conversion'!$G319,'Exp Database'!V319*'Exp with units conversion'!$G319))</f>
        <v>0</v>
      </c>
      <c r="X319" s="288">
        <f>IF(OR('Exp Database'!W319=Lists!$G$2,'Exp Database'!W319=Lists!$G$3,'Exp Database'!W319=0),0,IF($F319=Lists!$G$2,('Exp Database'!W319/'Exp with units conversion'!$H319)*'Exp with units conversion'!$G319,'Exp Database'!W319*'Exp with units conversion'!$G319))</f>
        <v>0</v>
      </c>
      <c r="Y319" s="288">
        <f>IF(OR('Exp Database'!X319=Lists!$G$2,'Exp Database'!X319=Lists!$G$3,'Exp Database'!X319=0),0,IF($F319=Lists!$G$2,('Exp Database'!X319/'Exp with units conversion'!$H319)*'Exp with units conversion'!$G319,'Exp Database'!X319*'Exp with units conversion'!$G319))</f>
        <v>0</v>
      </c>
      <c r="Z319" s="288">
        <f>IF(OR('Exp Database'!Y319=Lists!$G$2,'Exp Database'!Y319=Lists!$G$3,'Exp Database'!Y319=0),0,IF($F319=Lists!$G$2,('Exp Database'!Y319/'Exp with units conversion'!$H319)*'Exp with units conversion'!$G319,'Exp Database'!Y319*'Exp with units conversion'!$G319))</f>
        <v>0</v>
      </c>
      <c r="AA319" s="288">
        <f>IF(OR('Exp Database'!Z319=Lists!$G$2,'Exp Database'!Z319=Lists!$G$3,'Exp Database'!Z319=0),0,IF($F319=Lists!$G$2,('Exp Database'!Z319/'Exp with units conversion'!$H319)*'Exp with units conversion'!$G319,'Exp Database'!Z319*'Exp with units conversion'!$G319))</f>
        <v>0</v>
      </c>
      <c r="AB319" s="288">
        <f>IF(OR('Exp Database'!AA319=Lists!$G$2,'Exp Database'!AA319=Lists!$G$3,'Exp Database'!AA319=0),0,IF($F319=Lists!$G$2,('Exp Database'!AA319/'Exp with units conversion'!$H319)*'Exp with units conversion'!$G319,'Exp Database'!AA319*'Exp with units conversion'!$G319))</f>
        <v>0</v>
      </c>
      <c r="AC319" s="288">
        <f>IF(OR('Exp Database'!AB319=Lists!$G$2,'Exp Database'!AB319=Lists!$G$3,'Exp Database'!AB319=0),0,IF($F319=Lists!$G$2,('Exp Database'!AB319/'Exp with units conversion'!$H319)*'Exp with units conversion'!$G319,'Exp Database'!AB319*'Exp with units conversion'!$G319))</f>
        <v>0</v>
      </c>
      <c r="AD319" s="288">
        <f>IF(OR('Exp Database'!AC319=Lists!$G$2,'Exp Database'!AC319=Lists!$G$3,'Exp Database'!AC319=0),0,IF($F319=Lists!$G$2,('Exp Database'!AC319/'Exp with units conversion'!$H319)*'Exp with units conversion'!$G319,'Exp Database'!AC319*'Exp with units conversion'!$G319))</f>
        <v>0</v>
      </c>
      <c r="AE319" s="288">
        <f>IF(OR('Exp Database'!AD319=Lists!$G$2,'Exp Database'!AD319=Lists!$G$3,'Exp Database'!AD319=0),0,IF($F319=Lists!$G$2,('Exp Database'!AD319/'Exp with units conversion'!$H319)*'Exp with units conversion'!$G319,'Exp Database'!AD319*'Exp with units conversion'!$G319))</f>
        <v>0</v>
      </c>
      <c r="AG319" s="288">
        <f t="shared" si="25"/>
        <v>1</v>
      </c>
      <c r="AH319" s="288">
        <f t="shared" si="26"/>
        <v>1</v>
      </c>
      <c r="AI319" s="288">
        <f t="shared" si="27"/>
        <v>1</v>
      </c>
      <c r="AJ319" s="288">
        <f t="shared" si="28"/>
        <v>1</v>
      </c>
    </row>
    <row r="320" spans="2:36" ht="105.75" thickBot="1">
      <c r="B320" s="288" t="str">
        <f t="shared" si="20"/>
        <v>Georgia2014</v>
      </c>
      <c r="C320" s="229" t="str">
        <f>'Exp Database'!C320</f>
        <v>Georgia</v>
      </c>
      <c r="D320" s="229">
        <f>'Exp Database'!D320</f>
        <v>2014</v>
      </c>
      <c r="E320" s="229">
        <f>'Exp Database'!E320</f>
        <v>0</v>
      </c>
      <c r="F320" s="229">
        <f>'Exp Database'!F320</f>
        <v>0</v>
      </c>
      <c r="G320" s="229">
        <f>IF('Exp Database'!G320="Units ( x 1)",1,IF('Exp Database'!G320="Thousands (x 1,000)",1000,IF('Exp Database'!G320="Millions (x 1,000,000)",1000000,)))</f>
        <v>0</v>
      </c>
      <c r="H320" s="230">
        <f>IF('Exp Database'!H320&gt;0,'Exp Database'!H320,'Exp Database'!J320)</f>
        <v>0</v>
      </c>
      <c r="I320" s="230">
        <f>'Exp Database'!H320</f>
        <v>0</v>
      </c>
      <c r="J320" s="229">
        <f>'Exp Database'!I320</f>
        <v>0</v>
      </c>
      <c r="K320" s="230">
        <f>'Exp Database'!J320</f>
        <v>0</v>
      </c>
      <c r="L320" s="302" t="str">
        <f>'Exp Database'!K320</f>
        <v>Prevention, promotion of testing and linkage to care programmes for persons who inject drugs (sub-total)</v>
      </c>
      <c r="M320" s="288">
        <f>'Exp Database'!L320</f>
        <v>3.7</v>
      </c>
      <c r="N320" s="288">
        <f>IF(OR('Exp Database'!M320=Lists!$G$2,'Exp Database'!M320=Lists!$G$3,'Exp Database'!M320=0),0,IF($F320=Lists!$G$2,('Exp Database'!M320/'Exp with units conversion'!$H320)*'Exp with units conversion'!$G320,'Exp Database'!M320*'Exp with units conversion'!$G320))</f>
        <v>0</v>
      </c>
      <c r="O320" s="288">
        <f>IF(OR('Exp Database'!N320=Lists!$G$2,'Exp Database'!N320=Lists!$G$3,'Exp Database'!N320=0),0,IF($F320=Lists!$G$2,('Exp Database'!N320/'Exp with units conversion'!$H320)*'Exp with units conversion'!$G320,'Exp Database'!N320*'Exp with units conversion'!$G320))</f>
        <v>0</v>
      </c>
      <c r="P320" s="288">
        <f>IF(OR('Exp Database'!O320=Lists!$G$2,'Exp Database'!O320=Lists!$G$3,'Exp Database'!O320=0),0,IF($F320=Lists!$G$2,('Exp Database'!O320/'Exp with units conversion'!$H320)*'Exp with units conversion'!$G320,'Exp Database'!O320*'Exp with units conversion'!$G320))</f>
        <v>0</v>
      </c>
      <c r="Q320" s="288">
        <f>IF(OR('Exp Database'!P320=Lists!$G$2,'Exp Database'!P320=Lists!$G$3,'Exp Database'!P320=0),0,IF($F320=Lists!$G$2,('Exp Database'!P320/'Exp with units conversion'!$H320)*'Exp with units conversion'!$G320,'Exp Database'!P320*'Exp with units conversion'!$G320))</f>
        <v>0</v>
      </c>
      <c r="R320" s="288">
        <f>IF(OR('Exp Database'!Q320=Lists!$G$2,'Exp Database'!Q320=Lists!$G$3,'Exp Database'!Q320=0),0,IF($F320=Lists!$G$2,('Exp Database'!Q320/'Exp with units conversion'!$H320)*'Exp with units conversion'!$G320,'Exp Database'!Q320*'Exp with units conversion'!$G320))</f>
        <v>0</v>
      </c>
      <c r="S320" s="288">
        <f>IF(OR('Exp Database'!R320=Lists!$G$2,'Exp Database'!R320=Lists!$G$3,'Exp Database'!R320=0),0,IF($F320=Lists!$G$2,('Exp Database'!R320/'Exp with units conversion'!$H320)*'Exp with units conversion'!$G320,'Exp Database'!R320*'Exp with units conversion'!$G320))</f>
        <v>0</v>
      </c>
      <c r="T320" s="288">
        <f>IF(OR('Exp Database'!S320=Lists!$G$2,'Exp Database'!S320=Lists!$G$3,'Exp Database'!S320=0),0,IF($F320=Lists!$G$2,('Exp Database'!S320/'Exp with units conversion'!$H320)*'Exp with units conversion'!$G320,'Exp Database'!S320*'Exp with units conversion'!$G320))</f>
        <v>0</v>
      </c>
      <c r="U320" s="288">
        <f>IF(OR('Exp Database'!T320=Lists!$G$2,'Exp Database'!T320=Lists!$G$3,'Exp Database'!T320=0),0,IF($F320=Lists!$G$2,('Exp Database'!T320/'Exp with units conversion'!$H320)*'Exp with units conversion'!$G320,'Exp Database'!T320*'Exp with units conversion'!$G320))</f>
        <v>0</v>
      </c>
      <c r="V320" s="288">
        <f>IF(OR('Exp Database'!U320=Lists!$G$2,'Exp Database'!U320=Lists!$G$3,'Exp Database'!U320=0),0,IF($F320=Lists!$G$2,('Exp Database'!U320/'Exp with units conversion'!$H320)*'Exp with units conversion'!$G320,'Exp Database'!U320*'Exp with units conversion'!$G320))</f>
        <v>0</v>
      </c>
      <c r="W320" s="288">
        <f>IF(OR('Exp Database'!V320=Lists!$G$2,'Exp Database'!V320=Lists!$G$3,'Exp Database'!V320=0),0,IF($F320=Lists!$G$2,('Exp Database'!V320/'Exp with units conversion'!$H320)*'Exp with units conversion'!$G320,'Exp Database'!V320*'Exp with units conversion'!$G320))</f>
        <v>0</v>
      </c>
      <c r="X320" s="288">
        <f>IF(OR('Exp Database'!W320=Lists!$G$2,'Exp Database'!W320=Lists!$G$3,'Exp Database'!W320=0),0,IF($F320=Lists!$G$2,('Exp Database'!W320/'Exp with units conversion'!$H320)*'Exp with units conversion'!$G320,'Exp Database'!W320*'Exp with units conversion'!$G320))</f>
        <v>0</v>
      </c>
      <c r="Y320" s="288">
        <f>IF(OR('Exp Database'!X320=Lists!$G$2,'Exp Database'!X320=Lists!$G$3,'Exp Database'!X320=0),0,IF($F320=Lists!$G$2,('Exp Database'!X320/'Exp with units conversion'!$H320)*'Exp with units conversion'!$G320,'Exp Database'!X320*'Exp with units conversion'!$G320))</f>
        <v>0</v>
      </c>
      <c r="Z320" s="288">
        <f>IF(OR('Exp Database'!Y320=Lists!$G$2,'Exp Database'!Y320=Lists!$G$3,'Exp Database'!Y320=0),0,IF($F320=Lists!$G$2,('Exp Database'!Y320/'Exp with units conversion'!$H320)*'Exp with units conversion'!$G320,'Exp Database'!Y320*'Exp with units conversion'!$G320))</f>
        <v>0</v>
      </c>
      <c r="AA320" s="288">
        <f>IF(OR('Exp Database'!Z320=Lists!$G$2,'Exp Database'!Z320=Lists!$G$3,'Exp Database'!Z320=0),0,IF($F320=Lists!$G$2,('Exp Database'!Z320/'Exp with units conversion'!$H320)*'Exp with units conversion'!$G320,'Exp Database'!Z320*'Exp with units conversion'!$G320))</f>
        <v>0</v>
      </c>
      <c r="AB320" s="288">
        <f>IF(OR('Exp Database'!AA320=Lists!$G$2,'Exp Database'!AA320=Lists!$G$3,'Exp Database'!AA320=0),0,IF($F320=Lists!$G$2,('Exp Database'!AA320/'Exp with units conversion'!$H320)*'Exp with units conversion'!$G320,'Exp Database'!AA320*'Exp with units conversion'!$G320))</f>
        <v>0</v>
      </c>
      <c r="AC320" s="288">
        <f>IF(OR('Exp Database'!AB320=Lists!$G$2,'Exp Database'!AB320=Lists!$G$3,'Exp Database'!AB320=0),0,IF($F320=Lists!$G$2,('Exp Database'!AB320/'Exp with units conversion'!$H320)*'Exp with units conversion'!$G320,'Exp Database'!AB320*'Exp with units conversion'!$G320))</f>
        <v>0</v>
      </c>
      <c r="AD320" s="288">
        <f>IF(OR('Exp Database'!AC320=Lists!$G$2,'Exp Database'!AC320=Lists!$G$3,'Exp Database'!AC320=0),0,IF($F320=Lists!$G$2,('Exp Database'!AC320/'Exp with units conversion'!$H320)*'Exp with units conversion'!$G320,'Exp Database'!AC320*'Exp with units conversion'!$G320))</f>
        <v>0</v>
      </c>
      <c r="AE320" s="288">
        <f>IF(OR('Exp Database'!AD320=Lists!$G$2,'Exp Database'!AD320=Lists!$G$3,'Exp Database'!AD320=0),0,IF($F320=Lists!$G$2,('Exp Database'!AD320/'Exp with units conversion'!$H320)*'Exp with units conversion'!$G320,'Exp Database'!AD320*'Exp with units conversion'!$G320))</f>
        <v>0</v>
      </c>
      <c r="AG320" s="288">
        <f t="shared" si="25"/>
        <v>1</v>
      </c>
      <c r="AH320" s="288">
        <f t="shared" si="26"/>
        <v>1</v>
      </c>
      <c r="AI320" s="288">
        <f t="shared" si="27"/>
        <v>1</v>
      </c>
      <c r="AJ320" s="288">
        <f t="shared" si="28"/>
        <v>1</v>
      </c>
    </row>
    <row r="321" spans="2:36" ht="135.75" thickBot="1">
      <c r="B321" s="288" t="str">
        <f t="shared" si="20"/>
        <v>Georgia2014</v>
      </c>
      <c r="C321" s="229" t="str">
        <f>'Exp Database'!C321</f>
        <v>Georgia</v>
      </c>
      <c r="D321" s="229">
        <f>'Exp Database'!D321</f>
        <v>2014</v>
      </c>
      <c r="E321" s="229">
        <f>'Exp Database'!E321</f>
        <v>0</v>
      </c>
      <c r="F321" s="229">
        <f>'Exp Database'!F321</f>
        <v>0</v>
      </c>
      <c r="G321" s="229">
        <f>IF('Exp Database'!G321="Units ( x 1)",1,IF('Exp Database'!G321="Thousands (x 1,000)",1000,IF('Exp Database'!G321="Millions (x 1,000,000)",1000000,)))</f>
        <v>0</v>
      </c>
      <c r="H321" s="230">
        <f>IF('Exp Database'!H321&gt;0,'Exp Database'!H321,'Exp Database'!J321)</f>
        <v>0</v>
      </c>
      <c r="I321" s="230">
        <f>'Exp Database'!H321</f>
        <v>0</v>
      </c>
      <c r="J321" s="229">
        <f>'Exp Database'!I321</f>
        <v>0</v>
      </c>
      <c r="K321" s="230">
        <f>'Exp Database'!J321</f>
        <v>0</v>
      </c>
      <c r="L321" s="302" t="str">
        <f>'Exp Database'!K321</f>
        <v>Needle and syringe exchange, and prevention, promotion of testing and linkage to care prevention programmes for people who inject drugs:</v>
      </c>
      <c r="M321" s="288" t="str">
        <f>'Exp Database'!L321</f>
        <v>3.7.1</v>
      </c>
      <c r="N321" s="288">
        <f>IF(OR('Exp Database'!M321=Lists!$G$2,'Exp Database'!M321=Lists!$G$3,'Exp Database'!M321=0),0,IF($F321=Lists!$G$2,('Exp Database'!M321/'Exp with units conversion'!$H321)*'Exp with units conversion'!$G321,'Exp Database'!M321*'Exp with units conversion'!$G321))</f>
        <v>0</v>
      </c>
      <c r="O321" s="288">
        <f>IF(OR('Exp Database'!N321=Lists!$G$2,'Exp Database'!N321=Lists!$G$3,'Exp Database'!N321=0),0,IF($F321=Lists!$G$2,('Exp Database'!N321/'Exp with units conversion'!$H321)*'Exp with units conversion'!$G321,'Exp Database'!N321*'Exp with units conversion'!$G321))</f>
        <v>0</v>
      </c>
      <c r="P321" s="288">
        <f>IF(OR('Exp Database'!O321=Lists!$G$2,'Exp Database'!O321=Lists!$G$3,'Exp Database'!O321=0),0,IF($F321=Lists!$G$2,('Exp Database'!O321/'Exp with units conversion'!$H321)*'Exp with units conversion'!$G321,'Exp Database'!O321*'Exp with units conversion'!$G321))</f>
        <v>0</v>
      </c>
      <c r="Q321" s="288">
        <f>IF(OR('Exp Database'!P321=Lists!$G$2,'Exp Database'!P321=Lists!$G$3,'Exp Database'!P321=0),0,IF($F321=Lists!$G$2,('Exp Database'!P321/'Exp with units conversion'!$H321)*'Exp with units conversion'!$G321,'Exp Database'!P321*'Exp with units conversion'!$G321))</f>
        <v>0</v>
      </c>
      <c r="R321" s="288">
        <f>IF(OR('Exp Database'!Q321=Lists!$G$2,'Exp Database'!Q321=Lists!$G$3,'Exp Database'!Q321=0),0,IF($F321=Lists!$G$2,('Exp Database'!Q321/'Exp with units conversion'!$H321)*'Exp with units conversion'!$G321,'Exp Database'!Q321*'Exp with units conversion'!$G321))</f>
        <v>0</v>
      </c>
      <c r="S321" s="288">
        <f>IF(OR('Exp Database'!R321=Lists!$G$2,'Exp Database'!R321=Lists!$G$3,'Exp Database'!R321=0),0,IF($F321=Lists!$G$2,('Exp Database'!R321/'Exp with units conversion'!$H321)*'Exp with units conversion'!$G321,'Exp Database'!R321*'Exp with units conversion'!$G321))</f>
        <v>0</v>
      </c>
      <c r="T321" s="288">
        <f>IF(OR('Exp Database'!S321=Lists!$G$2,'Exp Database'!S321=Lists!$G$3,'Exp Database'!S321=0),0,IF($F321=Lists!$G$2,('Exp Database'!S321/'Exp with units conversion'!$H321)*'Exp with units conversion'!$G321,'Exp Database'!S321*'Exp with units conversion'!$G321))</f>
        <v>0</v>
      </c>
      <c r="U321" s="288">
        <f>IF(OR('Exp Database'!T321=Lists!$G$2,'Exp Database'!T321=Lists!$G$3,'Exp Database'!T321=0),0,IF($F321=Lists!$G$2,('Exp Database'!T321/'Exp with units conversion'!$H321)*'Exp with units conversion'!$G321,'Exp Database'!T321*'Exp with units conversion'!$G321))</f>
        <v>0</v>
      </c>
      <c r="V321" s="288">
        <f>IF(OR('Exp Database'!U321=Lists!$G$2,'Exp Database'!U321=Lists!$G$3,'Exp Database'!U321=0),0,IF($F321=Lists!$G$2,('Exp Database'!U321/'Exp with units conversion'!$H321)*'Exp with units conversion'!$G321,'Exp Database'!U321*'Exp with units conversion'!$G321))</f>
        <v>0</v>
      </c>
      <c r="W321" s="288">
        <f>IF(OR('Exp Database'!V321=Lists!$G$2,'Exp Database'!V321=Lists!$G$3,'Exp Database'!V321=0),0,IF($F321=Lists!$G$2,('Exp Database'!V321/'Exp with units conversion'!$H321)*'Exp with units conversion'!$G321,'Exp Database'!V321*'Exp with units conversion'!$G321))</f>
        <v>0</v>
      </c>
      <c r="X321" s="288">
        <f>IF(OR('Exp Database'!W321=Lists!$G$2,'Exp Database'!W321=Lists!$G$3,'Exp Database'!W321=0),0,IF($F321=Lists!$G$2,('Exp Database'!W321/'Exp with units conversion'!$H321)*'Exp with units conversion'!$G321,'Exp Database'!W321*'Exp with units conversion'!$G321))</f>
        <v>0</v>
      </c>
      <c r="Y321" s="288">
        <f>IF(OR('Exp Database'!X321=Lists!$G$2,'Exp Database'!X321=Lists!$G$3,'Exp Database'!X321=0),0,IF($F321=Lists!$G$2,('Exp Database'!X321/'Exp with units conversion'!$H321)*'Exp with units conversion'!$G321,'Exp Database'!X321*'Exp with units conversion'!$G321))</f>
        <v>0</v>
      </c>
      <c r="Z321" s="288">
        <f>IF(OR('Exp Database'!Y321=Lists!$G$2,'Exp Database'!Y321=Lists!$G$3,'Exp Database'!Y321=0),0,IF($F321=Lists!$G$2,('Exp Database'!Y321/'Exp with units conversion'!$H321)*'Exp with units conversion'!$G321,'Exp Database'!Y321*'Exp with units conversion'!$G321))</f>
        <v>0</v>
      </c>
      <c r="AA321" s="288">
        <f>IF(OR('Exp Database'!Z321=Lists!$G$2,'Exp Database'!Z321=Lists!$G$3,'Exp Database'!Z321=0),0,IF($F321=Lists!$G$2,('Exp Database'!Z321/'Exp with units conversion'!$H321)*'Exp with units conversion'!$G321,'Exp Database'!Z321*'Exp with units conversion'!$G321))</f>
        <v>0</v>
      </c>
      <c r="AB321" s="288">
        <f>IF(OR('Exp Database'!AA321=Lists!$G$2,'Exp Database'!AA321=Lists!$G$3,'Exp Database'!AA321=0),0,IF($F321=Lists!$G$2,('Exp Database'!AA321/'Exp with units conversion'!$H321)*'Exp with units conversion'!$G321,'Exp Database'!AA321*'Exp with units conversion'!$G321))</f>
        <v>0</v>
      </c>
      <c r="AC321" s="288">
        <f>IF(OR('Exp Database'!AB321=Lists!$G$2,'Exp Database'!AB321=Lists!$G$3,'Exp Database'!AB321=0),0,IF($F321=Lists!$G$2,('Exp Database'!AB321/'Exp with units conversion'!$H321)*'Exp with units conversion'!$G321,'Exp Database'!AB321*'Exp with units conversion'!$G321))</f>
        <v>0</v>
      </c>
      <c r="AD321" s="288">
        <f>IF(OR('Exp Database'!AC321=Lists!$G$2,'Exp Database'!AC321=Lists!$G$3,'Exp Database'!AC321=0),0,IF($F321=Lists!$G$2,('Exp Database'!AC321/'Exp with units conversion'!$H321)*'Exp with units conversion'!$G321,'Exp Database'!AC321*'Exp with units conversion'!$G321))</f>
        <v>0</v>
      </c>
      <c r="AE321" s="288">
        <f>IF(OR('Exp Database'!AD321=Lists!$G$2,'Exp Database'!AD321=Lists!$G$3,'Exp Database'!AD321=0),0,IF($F321=Lists!$G$2,('Exp Database'!AD321/'Exp with units conversion'!$H321)*'Exp with units conversion'!$G321,'Exp Database'!AD321*'Exp with units conversion'!$G321))</f>
        <v>0</v>
      </c>
      <c r="AG321" s="288">
        <f t="shared" si="25"/>
        <v>1</v>
      </c>
      <c r="AH321" s="288">
        <f t="shared" si="26"/>
        <v>1</v>
      </c>
      <c r="AI321" s="288">
        <f t="shared" si="27"/>
        <v>1</v>
      </c>
      <c r="AJ321" s="288">
        <f t="shared" si="28"/>
        <v>1</v>
      </c>
    </row>
    <row r="322" spans="2:36" ht="30.75" thickBot="1">
      <c r="B322" s="288" t="str">
        <f t="shared" si="20"/>
        <v>Georgia2014</v>
      </c>
      <c r="C322" s="229" t="str">
        <f>'Exp Database'!C322</f>
        <v>Georgia</v>
      </c>
      <c r="D322" s="229">
        <f>'Exp Database'!D322</f>
        <v>2014</v>
      </c>
      <c r="E322" s="229">
        <f>'Exp Database'!E322</f>
        <v>0</v>
      </c>
      <c r="F322" s="229">
        <f>'Exp Database'!F322</f>
        <v>0</v>
      </c>
      <c r="G322" s="229">
        <f>IF('Exp Database'!G322="Units ( x 1)",1,IF('Exp Database'!G322="Thousands (x 1,000)",1000,IF('Exp Database'!G322="Millions (x 1,000,000)",1000000,)))</f>
        <v>0</v>
      </c>
      <c r="H322" s="230">
        <f>IF('Exp Database'!H322&gt;0,'Exp Database'!H322,'Exp Database'!J322)</f>
        <v>0</v>
      </c>
      <c r="I322" s="230">
        <f>'Exp Database'!H322</f>
        <v>0</v>
      </c>
      <c r="J322" s="229">
        <f>'Exp Database'!I322</f>
        <v>0</v>
      </c>
      <c r="K322" s="230">
        <f>'Exp Database'!J322</f>
        <v>0</v>
      </c>
      <c r="L322" s="302" t="str">
        <f>'Exp Database'!K322</f>
        <v>Injecting equipment</v>
      </c>
      <c r="M322" s="288" t="str">
        <f>'Exp Database'!L322</f>
        <v>3.7.1.1</v>
      </c>
      <c r="N322" s="288">
        <f>IF(OR('Exp Database'!M322=Lists!$G$2,'Exp Database'!M322=Lists!$G$3,'Exp Database'!M322=0),0,IF($F322=Lists!$G$2,('Exp Database'!M322/'Exp with units conversion'!$H322)*'Exp with units conversion'!$G322,'Exp Database'!M322*'Exp with units conversion'!$G322))</f>
        <v>0</v>
      </c>
      <c r="O322" s="288">
        <f>IF(OR('Exp Database'!N322=Lists!$G$2,'Exp Database'!N322=Lists!$G$3,'Exp Database'!N322=0),0,IF($F322=Lists!$G$2,('Exp Database'!N322/'Exp with units conversion'!$H322)*'Exp with units conversion'!$G322,'Exp Database'!N322*'Exp with units conversion'!$G322))</f>
        <v>0</v>
      </c>
      <c r="P322" s="288">
        <f>IF(OR('Exp Database'!O322=Lists!$G$2,'Exp Database'!O322=Lists!$G$3,'Exp Database'!O322=0),0,IF($F322=Lists!$G$2,('Exp Database'!O322/'Exp with units conversion'!$H322)*'Exp with units conversion'!$G322,'Exp Database'!O322*'Exp with units conversion'!$G322))</f>
        <v>0</v>
      </c>
      <c r="Q322" s="288">
        <f>IF(OR('Exp Database'!P322=Lists!$G$2,'Exp Database'!P322=Lists!$G$3,'Exp Database'!P322=0),0,IF($F322=Lists!$G$2,('Exp Database'!P322/'Exp with units conversion'!$H322)*'Exp with units conversion'!$G322,'Exp Database'!P322*'Exp with units conversion'!$G322))</f>
        <v>0</v>
      </c>
      <c r="R322" s="288">
        <f>IF(OR('Exp Database'!Q322=Lists!$G$2,'Exp Database'!Q322=Lists!$G$3,'Exp Database'!Q322=0),0,IF($F322=Lists!$G$2,('Exp Database'!Q322/'Exp with units conversion'!$H322)*'Exp with units conversion'!$G322,'Exp Database'!Q322*'Exp with units conversion'!$G322))</f>
        <v>0</v>
      </c>
      <c r="S322" s="288">
        <f>IF(OR('Exp Database'!R322=Lists!$G$2,'Exp Database'!R322=Lists!$G$3,'Exp Database'!R322=0),0,IF($F322=Lists!$G$2,('Exp Database'!R322/'Exp with units conversion'!$H322)*'Exp with units conversion'!$G322,'Exp Database'!R322*'Exp with units conversion'!$G322))</f>
        <v>0</v>
      </c>
      <c r="T322" s="288">
        <f>IF(OR('Exp Database'!S322=Lists!$G$2,'Exp Database'!S322=Lists!$G$3,'Exp Database'!S322=0),0,IF($F322=Lists!$G$2,('Exp Database'!S322/'Exp with units conversion'!$H322)*'Exp with units conversion'!$G322,'Exp Database'!S322*'Exp with units conversion'!$G322))</f>
        <v>0</v>
      </c>
      <c r="U322" s="288">
        <f>IF(OR('Exp Database'!T322=Lists!$G$2,'Exp Database'!T322=Lists!$G$3,'Exp Database'!T322=0),0,IF($F322=Lists!$G$2,('Exp Database'!T322/'Exp with units conversion'!$H322)*'Exp with units conversion'!$G322,'Exp Database'!T322*'Exp with units conversion'!$G322))</f>
        <v>0</v>
      </c>
      <c r="V322" s="288">
        <f>IF(OR('Exp Database'!U322=Lists!$G$2,'Exp Database'!U322=Lists!$G$3,'Exp Database'!U322=0),0,IF($F322=Lists!$G$2,('Exp Database'!U322/'Exp with units conversion'!$H322)*'Exp with units conversion'!$G322,'Exp Database'!U322*'Exp with units conversion'!$G322))</f>
        <v>0</v>
      </c>
      <c r="W322" s="288">
        <f>IF(OR('Exp Database'!V322=Lists!$G$2,'Exp Database'!V322=Lists!$G$3,'Exp Database'!V322=0),0,IF($F322=Lists!$G$2,('Exp Database'!V322/'Exp with units conversion'!$H322)*'Exp with units conversion'!$G322,'Exp Database'!V322*'Exp with units conversion'!$G322))</f>
        <v>0</v>
      </c>
      <c r="X322" s="288">
        <f>IF(OR('Exp Database'!W322=Lists!$G$2,'Exp Database'!W322=Lists!$G$3,'Exp Database'!W322=0),0,IF($F322=Lists!$G$2,('Exp Database'!W322/'Exp with units conversion'!$H322)*'Exp with units conversion'!$G322,'Exp Database'!W322*'Exp with units conversion'!$G322))</f>
        <v>0</v>
      </c>
      <c r="Y322" s="288">
        <f>IF(OR('Exp Database'!X322=Lists!$G$2,'Exp Database'!X322=Lists!$G$3,'Exp Database'!X322=0),0,IF($F322=Lists!$G$2,('Exp Database'!X322/'Exp with units conversion'!$H322)*'Exp with units conversion'!$G322,'Exp Database'!X322*'Exp with units conversion'!$G322))</f>
        <v>0</v>
      </c>
      <c r="Z322" s="288">
        <f>IF(OR('Exp Database'!Y322=Lists!$G$2,'Exp Database'!Y322=Lists!$G$3,'Exp Database'!Y322=0),0,IF($F322=Lists!$G$2,('Exp Database'!Y322/'Exp with units conversion'!$H322)*'Exp with units conversion'!$G322,'Exp Database'!Y322*'Exp with units conversion'!$G322))</f>
        <v>0</v>
      </c>
      <c r="AA322" s="288">
        <f>IF(OR('Exp Database'!Z322=Lists!$G$2,'Exp Database'!Z322=Lists!$G$3,'Exp Database'!Z322=0),0,IF($F322=Lists!$G$2,('Exp Database'!Z322/'Exp with units conversion'!$H322)*'Exp with units conversion'!$G322,'Exp Database'!Z322*'Exp with units conversion'!$G322))</f>
        <v>0</v>
      </c>
      <c r="AB322" s="288">
        <f>IF(OR('Exp Database'!AA322=Lists!$G$2,'Exp Database'!AA322=Lists!$G$3,'Exp Database'!AA322=0),0,IF($F322=Lists!$G$2,('Exp Database'!AA322/'Exp with units conversion'!$H322)*'Exp with units conversion'!$G322,'Exp Database'!AA322*'Exp with units conversion'!$G322))</f>
        <v>0</v>
      </c>
      <c r="AC322" s="288">
        <f>IF(OR('Exp Database'!AB322=Lists!$G$2,'Exp Database'!AB322=Lists!$G$3,'Exp Database'!AB322=0),0,IF($F322=Lists!$G$2,('Exp Database'!AB322/'Exp with units conversion'!$H322)*'Exp with units conversion'!$G322,'Exp Database'!AB322*'Exp with units conversion'!$G322))</f>
        <v>0</v>
      </c>
      <c r="AD322" s="288">
        <f>IF(OR('Exp Database'!AC322=Lists!$G$2,'Exp Database'!AC322=Lists!$G$3,'Exp Database'!AC322=0),0,IF($F322=Lists!$G$2,('Exp Database'!AC322/'Exp with units conversion'!$H322)*'Exp with units conversion'!$G322,'Exp Database'!AC322*'Exp with units conversion'!$G322))</f>
        <v>0</v>
      </c>
      <c r="AE322" s="288">
        <f>IF(OR('Exp Database'!AD322=Lists!$G$2,'Exp Database'!AD322=Lists!$G$3,'Exp Database'!AD322=0),0,IF($F322=Lists!$G$2,('Exp Database'!AD322/'Exp with units conversion'!$H322)*'Exp with units conversion'!$G322,'Exp Database'!AD322*'Exp with units conversion'!$G322))</f>
        <v>0</v>
      </c>
      <c r="AG322" s="288">
        <f t="shared" si="25"/>
        <v>1</v>
      </c>
      <c r="AH322" s="288">
        <f t="shared" si="26"/>
        <v>1</v>
      </c>
      <c r="AI322" s="288">
        <f t="shared" si="27"/>
        <v>1</v>
      </c>
      <c r="AJ322" s="288">
        <f t="shared" si="28"/>
        <v>1</v>
      </c>
    </row>
    <row r="323" spans="2:36" ht="30.75" thickBot="1">
      <c r="B323" s="288" t="str">
        <f t="shared" si="20"/>
        <v>Georgia2014</v>
      </c>
      <c r="C323" s="229" t="str">
        <f>'Exp Database'!C323</f>
        <v>Georgia</v>
      </c>
      <c r="D323" s="229">
        <f>'Exp Database'!D323</f>
        <v>2014</v>
      </c>
      <c r="E323" s="229">
        <f>'Exp Database'!E323</f>
        <v>0</v>
      </c>
      <c r="F323" s="229">
        <f>'Exp Database'!F323</f>
        <v>0</v>
      </c>
      <c r="G323" s="229">
        <f>IF('Exp Database'!G323="Units ( x 1)",1,IF('Exp Database'!G323="Thousands (x 1,000)",1000,IF('Exp Database'!G323="Millions (x 1,000,000)",1000000,)))</f>
        <v>0</v>
      </c>
      <c r="H323" s="230">
        <f>IF('Exp Database'!H323&gt;0,'Exp Database'!H323,'Exp Database'!J323)</f>
        <v>0</v>
      </c>
      <c r="I323" s="230">
        <f>'Exp Database'!H323</f>
        <v>0</v>
      </c>
      <c r="J323" s="229">
        <f>'Exp Database'!I323</f>
        <v>0</v>
      </c>
      <c r="K323" s="230">
        <f>'Exp Database'!J323</f>
        <v>0</v>
      </c>
      <c r="L323" s="302" t="str">
        <f>'Exp Database'!K323</f>
        <v>HIV tests (commodities)</v>
      </c>
      <c r="M323" s="288" t="str">
        <f>'Exp Database'!L323</f>
        <v>3.7.1.2</v>
      </c>
      <c r="N323" s="288">
        <f>IF(OR('Exp Database'!M323=Lists!$G$2,'Exp Database'!M323=Lists!$G$3,'Exp Database'!M323=0),0,IF($F323=Lists!$G$2,('Exp Database'!M323/'Exp with units conversion'!$H323)*'Exp with units conversion'!$G323,'Exp Database'!M323*'Exp with units conversion'!$G323))</f>
        <v>0</v>
      </c>
      <c r="O323" s="288">
        <f>IF(OR('Exp Database'!N323=Lists!$G$2,'Exp Database'!N323=Lists!$G$3,'Exp Database'!N323=0),0,IF($F323=Lists!$G$2,('Exp Database'!N323/'Exp with units conversion'!$H323)*'Exp with units conversion'!$G323,'Exp Database'!N323*'Exp with units conversion'!$G323))</f>
        <v>0</v>
      </c>
      <c r="P323" s="288">
        <f>IF(OR('Exp Database'!O323=Lists!$G$2,'Exp Database'!O323=Lists!$G$3,'Exp Database'!O323=0),0,IF($F323=Lists!$G$2,('Exp Database'!O323/'Exp with units conversion'!$H323)*'Exp with units conversion'!$G323,'Exp Database'!O323*'Exp with units conversion'!$G323))</f>
        <v>0</v>
      </c>
      <c r="Q323" s="288">
        <f>IF(OR('Exp Database'!P323=Lists!$G$2,'Exp Database'!P323=Lists!$G$3,'Exp Database'!P323=0),0,IF($F323=Lists!$G$2,('Exp Database'!P323/'Exp with units conversion'!$H323)*'Exp with units conversion'!$G323,'Exp Database'!P323*'Exp with units conversion'!$G323))</f>
        <v>0</v>
      </c>
      <c r="R323" s="288">
        <f>IF(OR('Exp Database'!Q323=Lists!$G$2,'Exp Database'!Q323=Lists!$G$3,'Exp Database'!Q323=0),0,IF($F323=Lists!$G$2,('Exp Database'!Q323/'Exp with units conversion'!$H323)*'Exp with units conversion'!$G323,'Exp Database'!Q323*'Exp with units conversion'!$G323))</f>
        <v>0</v>
      </c>
      <c r="S323" s="288">
        <f>IF(OR('Exp Database'!R323=Lists!$G$2,'Exp Database'!R323=Lists!$G$3,'Exp Database'!R323=0),0,IF($F323=Lists!$G$2,('Exp Database'!R323/'Exp with units conversion'!$H323)*'Exp with units conversion'!$G323,'Exp Database'!R323*'Exp with units conversion'!$G323))</f>
        <v>0</v>
      </c>
      <c r="T323" s="288">
        <f>IF(OR('Exp Database'!S323=Lists!$G$2,'Exp Database'!S323=Lists!$G$3,'Exp Database'!S323=0),0,IF($F323=Lists!$G$2,('Exp Database'!S323/'Exp with units conversion'!$H323)*'Exp with units conversion'!$G323,'Exp Database'!S323*'Exp with units conversion'!$G323))</f>
        <v>0</v>
      </c>
      <c r="U323" s="288">
        <f>IF(OR('Exp Database'!T323=Lists!$G$2,'Exp Database'!T323=Lists!$G$3,'Exp Database'!T323=0),0,IF($F323=Lists!$G$2,('Exp Database'!T323/'Exp with units conversion'!$H323)*'Exp with units conversion'!$G323,'Exp Database'!T323*'Exp with units conversion'!$G323))</f>
        <v>0</v>
      </c>
      <c r="V323" s="288">
        <f>IF(OR('Exp Database'!U323=Lists!$G$2,'Exp Database'!U323=Lists!$G$3,'Exp Database'!U323=0),0,IF($F323=Lists!$G$2,('Exp Database'!U323/'Exp with units conversion'!$H323)*'Exp with units conversion'!$G323,'Exp Database'!U323*'Exp with units conversion'!$G323))</f>
        <v>0</v>
      </c>
      <c r="W323" s="288">
        <f>IF(OR('Exp Database'!V323=Lists!$G$2,'Exp Database'!V323=Lists!$G$3,'Exp Database'!V323=0),0,IF($F323=Lists!$G$2,('Exp Database'!V323/'Exp with units conversion'!$H323)*'Exp with units conversion'!$G323,'Exp Database'!V323*'Exp with units conversion'!$G323))</f>
        <v>0</v>
      </c>
      <c r="X323" s="288">
        <f>IF(OR('Exp Database'!W323=Lists!$G$2,'Exp Database'!W323=Lists!$G$3,'Exp Database'!W323=0),0,IF($F323=Lists!$G$2,('Exp Database'!W323/'Exp with units conversion'!$H323)*'Exp with units conversion'!$G323,'Exp Database'!W323*'Exp with units conversion'!$G323))</f>
        <v>0</v>
      </c>
      <c r="Y323" s="288">
        <f>IF(OR('Exp Database'!X323=Lists!$G$2,'Exp Database'!X323=Lists!$G$3,'Exp Database'!X323=0),0,IF($F323=Lists!$G$2,('Exp Database'!X323/'Exp with units conversion'!$H323)*'Exp with units conversion'!$G323,'Exp Database'!X323*'Exp with units conversion'!$G323))</f>
        <v>0</v>
      </c>
      <c r="Z323" s="288">
        <f>IF(OR('Exp Database'!Y323=Lists!$G$2,'Exp Database'!Y323=Lists!$G$3,'Exp Database'!Y323=0),0,IF($F323=Lists!$G$2,('Exp Database'!Y323/'Exp with units conversion'!$H323)*'Exp with units conversion'!$G323,'Exp Database'!Y323*'Exp with units conversion'!$G323))</f>
        <v>0</v>
      </c>
      <c r="AA323" s="288">
        <f>IF(OR('Exp Database'!Z323=Lists!$G$2,'Exp Database'!Z323=Lists!$G$3,'Exp Database'!Z323=0),0,IF($F323=Lists!$G$2,('Exp Database'!Z323/'Exp with units conversion'!$H323)*'Exp with units conversion'!$G323,'Exp Database'!Z323*'Exp with units conversion'!$G323))</f>
        <v>0</v>
      </c>
      <c r="AB323" s="288">
        <f>IF(OR('Exp Database'!AA323=Lists!$G$2,'Exp Database'!AA323=Lists!$G$3,'Exp Database'!AA323=0),0,IF($F323=Lists!$G$2,('Exp Database'!AA323/'Exp with units conversion'!$H323)*'Exp with units conversion'!$G323,'Exp Database'!AA323*'Exp with units conversion'!$G323))</f>
        <v>0</v>
      </c>
      <c r="AC323" s="288">
        <f>IF(OR('Exp Database'!AB323=Lists!$G$2,'Exp Database'!AB323=Lists!$G$3,'Exp Database'!AB323=0),0,IF($F323=Lists!$G$2,('Exp Database'!AB323/'Exp with units conversion'!$H323)*'Exp with units conversion'!$G323,'Exp Database'!AB323*'Exp with units conversion'!$G323))</f>
        <v>0</v>
      </c>
      <c r="AD323" s="288">
        <f>IF(OR('Exp Database'!AC323=Lists!$G$2,'Exp Database'!AC323=Lists!$G$3,'Exp Database'!AC323=0),0,IF($F323=Lists!$G$2,('Exp Database'!AC323/'Exp with units conversion'!$H323)*'Exp with units conversion'!$G323,'Exp Database'!AC323*'Exp with units conversion'!$G323))</f>
        <v>0</v>
      </c>
      <c r="AE323" s="288">
        <f>IF(OR('Exp Database'!AD323=Lists!$G$2,'Exp Database'!AD323=Lists!$G$3,'Exp Database'!AD323=0),0,IF($F323=Lists!$G$2,('Exp Database'!AD323/'Exp with units conversion'!$H323)*'Exp with units conversion'!$G323,'Exp Database'!AD323*'Exp with units conversion'!$G323))</f>
        <v>0</v>
      </c>
      <c r="AG323" s="288">
        <f t="shared" si="25"/>
        <v>1</v>
      </c>
      <c r="AH323" s="288">
        <f t="shared" si="26"/>
        <v>1</v>
      </c>
      <c r="AI323" s="288">
        <f t="shared" si="27"/>
        <v>1</v>
      </c>
      <c r="AJ323" s="288">
        <f t="shared" si="28"/>
        <v>1</v>
      </c>
    </row>
    <row r="324" spans="2:36" ht="45.75" thickBot="1">
      <c r="B324" s="288" t="str">
        <f t="shared" si="20"/>
        <v>Georgia2014</v>
      </c>
      <c r="C324" s="229" t="str">
        <f>'Exp Database'!C324</f>
        <v>Georgia</v>
      </c>
      <c r="D324" s="229">
        <f>'Exp Database'!D324</f>
        <v>2014</v>
      </c>
      <c r="E324" s="229">
        <f>'Exp Database'!E324</f>
        <v>0</v>
      </c>
      <c r="F324" s="229">
        <f>'Exp Database'!F324</f>
        <v>0</v>
      </c>
      <c r="G324" s="229">
        <f>IF('Exp Database'!G324="Units ( x 1)",1,IF('Exp Database'!G324="Thousands (x 1,000)",1000,IF('Exp Database'!G324="Millions (x 1,000,000)",1000000,)))</f>
        <v>0</v>
      </c>
      <c r="H324" s="230">
        <f>IF('Exp Database'!H324&gt;0,'Exp Database'!H324,'Exp Database'!J324)</f>
        <v>0</v>
      </c>
      <c r="I324" s="230">
        <f>'Exp Database'!H324</f>
        <v>0</v>
      </c>
      <c r="J324" s="229">
        <f>'Exp Database'!I324</f>
        <v>0</v>
      </c>
      <c r="K324" s="230">
        <f>'Exp Database'!J324</f>
        <v>0</v>
      </c>
      <c r="L324" s="302" t="str">
        <f>'Exp Database'!K324</f>
        <v>Condoms, lubricants, and other commodities</v>
      </c>
      <c r="M324" s="288" t="str">
        <f>'Exp Database'!L324</f>
        <v>3.7.1.3</v>
      </c>
      <c r="N324" s="288">
        <f>IF(OR('Exp Database'!M324=Lists!$G$2,'Exp Database'!M324=Lists!$G$3,'Exp Database'!M324=0),0,IF($F324=Lists!$G$2,('Exp Database'!M324/'Exp with units conversion'!$H324)*'Exp with units conversion'!$G324,'Exp Database'!M324*'Exp with units conversion'!$G324))</f>
        <v>0</v>
      </c>
      <c r="O324" s="288">
        <f>IF(OR('Exp Database'!N324=Lists!$G$2,'Exp Database'!N324=Lists!$G$3,'Exp Database'!N324=0),0,IF($F324=Lists!$G$2,('Exp Database'!N324/'Exp with units conversion'!$H324)*'Exp with units conversion'!$G324,'Exp Database'!N324*'Exp with units conversion'!$G324))</f>
        <v>0</v>
      </c>
      <c r="P324" s="288">
        <f>IF(OR('Exp Database'!O324=Lists!$G$2,'Exp Database'!O324=Lists!$G$3,'Exp Database'!O324=0),0,IF($F324=Lists!$G$2,('Exp Database'!O324/'Exp with units conversion'!$H324)*'Exp with units conversion'!$G324,'Exp Database'!O324*'Exp with units conversion'!$G324))</f>
        <v>0</v>
      </c>
      <c r="Q324" s="288">
        <f>IF(OR('Exp Database'!P324=Lists!$G$2,'Exp Database'!P324=Lists!$G$3,'Exp Database'!P324=0),0,IF($F324=Lists!$G$2,('Exp Database'!P324/'Exp with units conversion'!$H324)*'Exp with units conversion'!$G324,'Exp Database'!P324*'Exp with units conversion'!$G324))</f>
        <v>0</v>
      </c>
      <c r="R324" s="288">
        <f>IF(OR('Exp Database'!Q324=Lists!$G$2,'Exp Database'!Q324=Lists!$G$3,'Exp Database'!Q324=0),0,IF($F324=Lists!$G$2,('Exp Database'!Q324/'Exp with units conversion'!$H324)*'Exp with units conversion'!$G324,'Exp Database'!Q324*'Exp with units conversion'!$G324))</f>
        <v>0</v>
      </c>
      <c r="S324" s="288">
        <f>IF(OR('Exp Database'!R324=Lists!$G$2,'Exp Database'!R324=Lists!$G$3,'Exp Database'!R324=0),0,IF($F324=Lists!$G$2,('Exp Database'!R324/'Exp with units conversion'!$H324)*'Exp with units conversion'!$G324,'Exp Database'!R324*'Exp with units conversion'!$G324))</f>
        <v>0</v>
      </c>
      <c r="T324" s="288">
        <f>IF(OR('Exp Database'!S324=Lists!$G$2,'Exp Database'!S324=Lists!$G$3,'Exp Database'!S324=0),0,IF($F324=Lists!$G$2,('Exp Database'!S324/'Exp with units conversion'!$H324)*'Exp with units conversion'!$G324,'Exp Database'!S324*'Exp with units conversion'!$G324))</f>
        <v>0</v>
      </c>
      <c r="U324" s="288">
        <f>IF(OR('Exp Database'!T324=Lists!$G$2,'Exp Database'!T324=Lists!$G$3,'Exp Database'!T324=0),0,IF($F324=Lists!$G$2,('Exp Database'!T324/'Exp with units conversion'!$H324)*'Exp with units conversion'!$G324,'Exp Database'!T324*'Exp with units conversion'!$G324))</f>
        <v>0</v>
      </c>
      <c r="V324" s="288">
        <f>IF(OR('Exp Database'!U324=Lists!$G$2,'Exp Database'!U324=Lists!$G$3,'Exp Database'!U324=0),0,IF($F324=Lists!$G$2,('Exp Database'!U324/'Exp with units conversion'!$H324)*'Exp with units conversion'!$G324,'Exp Database'!U324*'Exp with units conversion'!$G324))</f>
        <v>0</v>
      </c>
      <c r="W324" s="288">
        <f>IF(OR('Exp Database'!V324=Lists!$G$2,'Exp Database'!V324=Lists!$G$3,'Exp Database'!V324=0),0,IF($F324=Lists!$G$2,('Exp Database'!V324/'Exp with units conversion'!$H324)*'Exp with units conversion'!$G324,'Exp Database'!V324*'Exp with units conversion'!$G324))</f>
        <v>0</v>
      </c>
      <c r="X324" s="288">
        <f>IF(OR('Exp Database'!W324=Lists!$G$2,'Exp Database'!W324=Lists!$G$3,'Exp Database'!W324=0),0,IF($F324=Lists!$G$2,('Exp Database'!W324/'Exp with units conversion'!$H324)*'Exp with units conversion'!$G324,'Exp Database'!W324*'Exp with units conversion'!$G324))</f>
        <v>0</v>
      </c>
      <c r="Y324" s="288">
        <f>IF(OR('Exp Database'!X324=Lists!$G$2,'Exp Database'!X324=Lists!$G$3,'Exp Database'!X324=0),0,IF($F324=Lists!$G$2,('Exp Database'!X324/'Exp with units conversion'!$H324)*'Exp with units conversion'!$G324,'Exp Database'!X324*'Exp with units conversion'!$G324))</f>
        <v>0</v>
      </c>
      <c r="Z324" s="288">
        <f>IF(OR('Exp Database'!Y324=Lists!$G$2,'Exp Database'!Y324=Lists!$G$3,'Exp Database'!Y324=0),0,IF($F324=Lists!$G$2,('Exp Database'!Y324/'Exp with units conversion'!$H324)*'Exp with units conversion'!$G324,'Exp Database'!Y324*'Exp with units conversion'!$G324))</f>
        <v>0</v>
      </c>
      <c r="AA324" s="288">
        <f>IF(OR('Exp Database'!Z324=Lists!$G$2,'Exp Database'!Z324=Lists!$G$3,'Exp Database'!Z324=0),0,IF($F324=Lists!$G$2,('Exp Database'!Z324/'Exp with units conversion'!$H324)*'Exp with units conversion'!$G324,'Exp Database'!Z324*'Exp with units conversion'!$G324))</f>
        <v>0</v>
      </c>
      <c r="AB324" s="288">
        <f>IF(OR('Exp Database'!AA324=Lists!$G$2,'Exp Database'!AA324=Lists!$G$3,'Exp Database'!AA324=0),0,IF($F324=Lists!$G$2,('Exp Database'!AA324/'Exp with units conversion'!$H324)*'Exp with units conversion'!$G324,'Exp Database'!AA324*'Exp with units conversion'!$G324))</f>
        <v>0</v>
      </c>
      <c r="AC324" s="288">
        <f>IF(OR('Exp Database'!AB324=Lists!$G$2,'Exp Database'!AB324=Lists!$G$3,'Exp Database'!AB324=0),0,IF($F324=Lists!$G$2,('Exp Database'!AB324/'Exp with units conversion'!$H324)*'Exp with units conversion'!$G324,'Exp Database'!AB324*'Exp with units conversion'!$G324))</f>
        <v>0</v>
      </c>
      <c r="AD324" s="288">
        <f>IF(OR('Exp Database'!AC324=Lists!$G$2,'Exp Database'!AC324=Lists!$G$3,'Exp Database'!AC324=0),0,IF($F324=Lists!$G$2,('Exp Database'!AC324/'Exp with units conversion'!$H324)*'Exp with units conversion'!$G324,'Exp Database'!AC324*'Exp with units conversion'!$G324))</f>
        <v>0</v>
      </c>
      <c r="AE324" s="288">
        <f>IF(OR('Exp Database'!AD324=Lists!$G$2,'Exp Database'!AD324=Lists!$G$3,'Exp Database'!AD324=0),0,IF($F324=Lists!$G$2,('Exp Database'!AD324/'Exp with units conversion'!$H324)*'Exp with units conversion'!$G324,'Exp Database'!AD324*'Exp with units conversion'!$G324))</f>
        <v>0</v>
      </c>
      <c r="AG324" s="288">
        <f t="shared" si="25"/>
        <v>1</v>
      </c>
      <c r="AH324" s="288">
        <f t="shared" si="26"/>
        <v>1</v>
      </c>
      <c r="AI324" s="288">
        <f t="shared" si="27"/>
        <v>1</v>
      </c>
      <c r="AJ324" s="288">
        <f t="shared" si="28"/>
        <v>1</v>
      </c>
    </row>
    <row r="325" spans="2:36" ht="30.75" thickBot="1">
      <c r="B325" s="288" t="str">
        <f t="shared" si="20"/>
        <v>Georgia2014</v>
      </c>
      <c r="C325" s="229" t="str">
        <f>'Exp Database'!C325</f>
        <v>Georgia</v>
      </c>
      <c r="D325" s="229">
        <f>'Exp Database'!D325</f>
        <v>2014</v>
      </c>
      <c r="E325" s="229">
        <f>'Exp Database'!E325</f>
        <v>0</v>
      </c>
      <c r="F325" s="229">
        <f>'Exp Database'!F325</f>
        <v>0</v>
      </c>
      <c r="G325" s="229">
        <f>IF('Exp Database'!G325="Units ( x 1)",1,IF('Exp Database'!G325="Thousands (x 1,000)",1000,IF('Exp Database'!G325="Millions (x 1,000,000)",1000000,)))</f>
        <v>0</v>
      </c>
      <c r="H325" s="230">
        <f>IF('Exp Database'!H325&gt;0,'Exp Database'!H325,'Exp Database'!J325)</f>
        <v>0</v>
      </c>
      <c r="I325" s="230">
        <f>'Exp Database'!H325</f>
        <v>0</v>
      </c>
      <c r="J325" s="229">
        <f>'Exp Database'!I325</f>
        <v>0</v>
      </c>
      <c r="K325" s="230">
        <f>'Exp Database'!J325</f>
        <v>0</v>
      </c>
      <c r="L325" s="302" t="str">
        <f>'Exp Database'!K325</f>
        <v>Other direct and indirect costs</v>
      </c>
      <c r="M325" s="288" t="str">
        <f>'Exp Database'!L325</f>
        <v>3.7.1.4</v>
      </c>
      <c r="N325" s="288">
        <f>IF(OR('Exp Database'!M325=Lists!$G$2,'Exp Database'!M325=Lists!$G$3,'Exp Database'!M325=0),0,IF($F325=Lists!$G$2,('Exp Database'!M325/'Exp with units conversion'!$H325)*'Exp with units conversion'!$G325,'Exp Database'!M325*'Exp with units conversion'!$G325))</f>
        <v>0</v>
      </c>
      <c r="O325" s="288">
        <f>IF(OR('Exp Database'!N325=Lists!$G$2,'Exp Database'!N325=Lists!$G$3,'Exp Database'!N325=0),0,IF($F325=Lists!$G$2,('Exp Database'!N325/'Exp with units conversion'!$H325)*'Exp with units conversion'!$G325,'Exp Database'!N325*'Exp with units conversion'!$G325))</f>
        <v>0</v>
      </c>
      <c r="P325" s="288">
        <f>IF(OR('Exp Database'!O325=Lists!$G$2,'Exp Database'!O325=Lists!$G$3,'Exp Database'!O325=0),0,IF($F325=Lists!$G$2,('Exp Database'!O325/'Exp with units conversion'!$H325)*'Exp with units conversion'!$G325,'Exp Database'!O325*'Exp with units conversion'!$G325))</f>
        <v>0</v>
      </c>
      <c r="Q325" s="288">
        <f>IF(OR('Exp Database'!P325=Lists!$G$2,'Exp Database'!P325=Lists!$G$3,'Exp Database'!P325=0),0,IF($F325=Lists!$G$2,('Exp Database'!P325/'Exp with units conversion'!$H325)*'Exp with units conversion'!$G325,'Exp Database'!P325*'Exp with units conversion'!$G325))</f>
        <v>0</v>
      </c>
      <c r="R325" s="288">
        <f>IF(OR('Exp Database'!Q325=Lists!$G$2,'Exp Database'!Q325=Lists!$G$3,'Exp Database'!Q325=0),0,IF($F325=Lists!$G$2,('Exp Database'!Q325/'Exp with units conversion'!$H325)*'Exp with units conversion'!$G325,'Exp Database'!Q325*'Exp with units conversion'!$G325))</f>
        <v>0</v>
      </c>
      <c r="S325" s="288">
        <f>IF(OR('Exp Database'!R325=Lists!$G$2,'Exp Database'!R325=Lists!$G$3,'Exp Database'!R325=0),0,IF($F325=Lists!$G$2,('Exp Database'!R325/'Exp with units conversion'!$H325)*'Exp with units conversion'!$G325,'Exp Database'!R325*'Exp with units conversion'!$G325))</f>
        <v>0</v>
      </c>
      <c r="T325" s="288">
        <f>IF(OR('Exp Database'!S325=Lists!$G$2,'Exp Database'!S325=Lists!$G$3,'Exp Database'!S325=0),0,IF($F325=Lists!$G$2,('Exp Database'!S325/'Exp with units conversion'!$H325)*'Exp with units conversion'!$G325,'Exp Database'!S325*'Exp with units conversion'!$G325))</f>
        <v>0</v>
      </c>
      <c r="U325" s="288">
        <f>IF(OR('Exp Database'!T325=Lists!$G$2,'Exp Database'!T325=Lists!$G$3,'Exp Database'!T325=0),0,IF($F325=Lists!$G$2,('Exp Database'!T325/'Exp with units conversion'!$H325)*'Exp with units conversion'!$G325,'Exp Database'!T325*'Exp with units conversion'!$G325))</f>
        <v>0</v>
      </c>
      <c r="V325" s="288">
        <f>IF(OR('Exp Database'!U325=Lists!$G$2,'Exp Database'!U325=Lists!$G$3,'Exp Database'!U325=0),0,IF($F325=Lists!$G$2,('Exp Database'!U325/'Exp with units conversion'!$H325)*'Exp with units conversion'!$G325,'Exp Database'!U325*'Exp with units conversion'!$G325))</f>
        <v>0</v>
      </c>
      <c r="W325" s="288">
        <f>IF(OR('Exp Database'!V325=Lists!$G$2,'Exp Database'!V325=Lists!$G$3,'Exp Database'!V325=0),0,IF($F325=Lists!$G$2,('Exp Database'!V325/'Exp with units conversion'!$H325)*'Exp with units conversion'!$G325,'Exp Database'!V325*'Exp with units conversion'!$G325))</f>
        <v>0</v>
      </c>
      <c r="X325" s="288">
        <f>IF(OR('Exp Database'!W325=Lists!$G$2,'Exp Database'!W325=Lists!$G$3,'Exp Database'!W325=0),0,IF($F325=Lists!$G$2,('Exp Database'!W325/'Exp with units conversion'!$H325)*'Exp with units conversion'!$G325,'Exp Database'!W325*'Exp with units conversion'!$G325))</f>
        <v>0</v>
      </c>
      <c r="Y325" s="288">
        <f>IF(OR('Exp Database'!X325=Lists!$G$2,'Exp Database'!X325=Lists!$G$3,'Exp Database'!X325=0),0,IF($F325=Lists!$G$2,('Exp Database'!X325/'Exp with units conversion'!$H325)*'Exp with units conversion'!$G325,'Exp Database'!X325*'Exp with units conversion'!$G325))</f>
        <v>0</v>
      </c>
      <c r="Z325" s="288">
        <f>IF(OR('Exp Database'!Y325=Lists!$G$2,'Exp Database'!Y325=Lists!$G$3,'Exp Database'!Y325=0),0,IF($F325=Lists!$G$2,('Exp Database'!Y325/'Exp with units conversion'!$H325)*'Exp with units conversion'!$G325,'Exp Database'!Y325*'Exp with units conversion'!$G325))</f>
        <v>0</v>
      </c>
      <c r="AA325" s="288">
        <f>IF(OR('Exp Database'!Z325=Lists!$G$2,'Exp Database'!Z325=Lists!$G$3,'Exp Database'!Z325=0),0,IF($F325=Lists!$G$2,('Exp Database'!Z325/'Exp with units conversion'!$H325)*'Exp with units conversion'!$G325,'Exp Database'!Z325*'Exp with units conversion'!$G325))</f>
        <v>0</v>
      </c>
      <c r="AB325" s="288">
        <f>IF(OR('Exp Database'!AA325=Lists!$G$2,'Exp Database'!AA325=Lists!$G$3,'Exp Database'!AA325=0),0,IF($F325=Lists!$G$2,('Exp Database'!AA325/'Exp with units conversion'!$H325)*'Exp with units conversion'!$G325,'Exp Database'!AA325*'Exp with units conversion'!$G325))</f>
        <v>0</v>
      </c>
      <c r="AC325" s="288">
        <f>IF(OR('Exp Database'!AB325=Lists!$G$2,'Exp Database'!AB325=Lists!$G$3,'Exp Database'!AB325=0),0,IF($F325=Lists!$G$2,('Exp Database'!AB325/'Exp with units conversion'!$H325)*'Exp with units conversion'!$G325,'Exp Database'!AB325*'Exp with units conversion'!$G325))</f>
        <v>0</v>
      </c>
      <c r="AD325" s="288">
        <f>IF(OR('Exp Database'!AC325=Lists!$G$2,'Exp Database'!AC325=Lists!$G$3,'Exp Database'!AC325=0),0,IF($F325=Lists!$G$2,('Exp Database'!AC325/'Exp with units conversion'!$H325)*'Exp with units conversion'!$G325,'Exp Database'!AC325*'Exp with units conversion'!$G325))</f>
        <v>0</v>
      </c>
      <c r="AE325" s="288">
        <f>IF(OR('Exp Database'!AD325=Lists!$G$2,'Exp Database'!AD325=Lists!$G$3,'Exp Database'!AD325=0),0,IF($F325=Lists!$G$2,('Exp Database'!AD325/'Exp with units conversion'!$H325)*'Exp with units conversion'!$G325,'Exp Database'!AD325*'Exp with units conversion'!$G325))</f>
        <v>0</v>
      </c>
      <c r="AG325" s="288">
        <f t="shared" si="25"/>
        <v>1</v>
      </c>
      <c r="AH325" s="288">
        <f t="shared" si="26"/>
        <v>1</v>
      </c>
      <c r="AI325" s="288">
        <f t="shared" si="27"/>
        <v>1</v>
      </c>
      <c r="AJ325" s="288">
        <f t="shared" si="28"/>
        <v>1</v>
      </c>
    </row>
    <row r="326" spans="2:36" ht="30.75" thickBot="1">
      <c r="B326" s="288" t="str">
        <f t="shared" si="20"/>
        <v>Georgia2014</v>
      </c>
      <c r="C326" s="229" t="str">
        <f>'Exp Database'!C326</f>
        <v>Georgia</v>
      </c>
      <c r="D326" s="229">
        <f>'Exp Database'!D326</f>
        <v>2014</v>
      </c>
      <c r="E326" s="229">
        <f>'Exp Database'!E326</f>
        <v>0</v>
      </c>
      <c r="F326" s="229">
        <f>'Exp Database'!F326</f>
        <v>0</v>
      </c>
      <c r="G326" s="229">
        <f>IF('Exp Database'!G326="Units ( x 1)",1,IF('Exp Database'!G326="Thousands (x 1,000)",1000,IF('Exp Database'!G326="Millions (x 1,000,000)",1000000,)))</f>
        <v>0</v>
      </c>
      <c r="H326" s="230">
        <f>IF('Exp Database'!H326&gt;0,'Exp Database'!H326,'Exp Database'!J326)</f>
        <v>0</v>
      </c>
      <c r="I326" s="230">
        <f>'Exp Database'!H326</f>
        <v>0</v>
      </c>
      <c r="J326" s="229">
        <f>'Exp Database'!I326</f>
        <v>0</v>
      </c>
      <c r="K326" s="230">
        <f>'Exp Database'!J326</f>
        <v>0</v>
      </c>
      <c r="L326" s="302" t="str">
        <f>'Exp Database'!K326</f>
        <v>Not disaggregated by type of cost</v>
      </c>
      <c r="M326" s="288" t="str">
        <f>'Exp Database'!L326</f>
        <v>3.7.1.5</v>
      </c>
      <c r="N326" s="288">
        <f>IF(OR('Exp Database'!M326=Lists!$G$2,'Exp Database'!M326=Lists!$G$3,'Exp Database'!M326=0),0,IF($F326=Lists!$G$2,('Exp Database'!M326/'Exp with units conversion'!$H326)*'Exp with units conversion'!$G326,'Exp Database'!M326*'Exp with units conversion'!$G326))</f>
        <v>0</v>
      </c>
      <c r="O326" s="288">
        <f>IF(OR('Exp Database'!N326=Lists!$G$2,'Exp Database'!N326=Lists!$G$3,'Exp Database'!N326=0),0,IF($F326=Lists!$G$2,('Exp Database'!N326/'Exp with units conversion'!$H326)*'Exp with units conversion'!$G326,'Exp Database'!N326*'Exp with units conversion'!$G326))</f>
        <v>0</v>
      </c>
      <c r="P326" s="288">
        <f>IF(OR('Exp Database'!O326=Lists!$G$2,'Exp Database'!O326=Lists!$G$3,'Exp Database'!O326=0),0,IF($F326=Lists!$G$2,('Exp Database'!O326/'Exp with units conversion'!$H326)*'Exp with units conversion'!$G326,'Exp Database'!O326*'Exp with units conversion'!$G326))</f>
        <v>0</v>
      </c>
      <c r="Q326" s="288">
        <f>IF(OR('Exp Database'!P326=Lists!$G$2,'Exp Database'!P326=Lists!$G$3,'Exp Database'!P326=0),0,IF($F326=Lists!$G$2,('Exp Database'!P326/'Exp with units conversion'!$H326)*'Exp with units conversion'!$G326,'Exp Database'!P326*'Exp with units conversion'!$G326))</f>
        <v>0</v>
      </c>
      <c r="R326" s="288">
        <f>IF(OR('Exp Database'!Q326=Lists!$G$2,'Exp Database'!Q326=Lists!$G$3,'Exp Database'!Q326=0),0,IF($F326=Lists!$G$2,('Exp Database'!Q326/'Exp with units conversion'!$H326)*'Exp with units conversion'!$G326,'Exp Database'!Q326*'Exp with units conversion'!$G326))</f>
        <v>0</v>
      </c>
      <c r="S326" s="288">
        <f>IF(OR('Exp Database'!R326=Lists!$G$2,'Exp Database'!R326=Lists!$G$3,'Exp Database'!R326=0),0,IF($F326=Lists!$G$2,('Exp Database'!R326/'Exp with units conversion'!$H326)*'Exp with units conversion'!$G326,'Exp Database'!R326*'Exp with units conversion'!$G326))</f>
        <v>0</v>
      </c>
      <c r="T326" s="288">
        <f>IF(OR('Exp Database'!S326=Lists!$G$2,'Exp Database'!S326=Lists!$G$3,'Exp Database'!S326=0),0,IF($F326=Lists!$G$2,('Exp Database'!S326/'Exp with units conversion'!$H326)*'Exp with units conversion'!$G326,'Exp Database'!S326*'Exp with units conversion'!$G326))</f>
        <v>0</v>
      </c>
      <c r="U326" s="288">
        <f>IF(OR('Exp Database'!T326=Lists!$G$2,'Exp Database'!T326=Lists!$G$3,'Exp Database'!T326=0),0,IF($F326=Lists!$G$2,('Exp Database'!T326/'Exp with units conversion'!$H326)*'Exp with units conversion'!$G326,'Exp Database'!T326*'Exp with units conversion'!$G326))</f>
        <v>0</v>
      </c>
      <c r="V326" s="288">
        <f>IF(OR('Exp Database'!U326=Lists!$G$2,'Exp Database'!U326=Lists!$G$3,'Exp Database'!U326=0),0,IF($F326=Lists!$G$2,('Exp Database'!U326/'Exp with units conversion'!$H326)*'Exp with units conversion'!$G326,'Exp Database'!U326*'Exp with units conversion'!$G326))</f>
        <v>0</v>
      </c>
      <c r="W326" s="288">
        <f>IF(OR('Exp Database'!V326=Lists!$G$2,'Exp Database'!V326=Lists!$G$3,'Exp Database'!V326=0),0,IF($F326=Lists!$G$2,('Exp Database'!V326/'Exp with units conversion'!$H326)*'Exp with units conversion'!$G326,'Exp Database'!V326*'Exp with units conversion'!$G326))</f>
        <v>0</v>
      </c>
      <c r="X326" s="288">
        <f>IF(OR('Exp Database'!W326=Lists!$G$2,'Exp Database'!W326=Lists!$G$3,'Exp Database'!W326=0),0,IF($F326=Lists!$G$2,('Exp Database'!W326/'Exp with units conversion'!$H326)*'Exp with units conversion'!$G326,'Exp Database'!W326*'Exp with units conversion'!$G326))</f>
        <v>0</v>
      </c>
      <c r="Y326" s="288">
        <f>IF(OR('Exp Database'!X326=Lists!$G$2,'Exp Database'!X326=Lists!$G$3,'Exp Database'!X326=0),0,IF($F326=Lists!$G$2,('Exp Database'!X326/'Exp with units conversion'!$H326)*'Exp with units conversion'!$G326,'Exp Database'!X326*'Exp with units conversion'!$G326))</f>
        <v>0</v>
      </c>
      <c r="Z326" s="288">
        <f>IF(OR('Exp Database'!Y326=Lists!$G$2,'Exp Database'!Y326=Lists!$G$3,'Exp Database'!Y326=0),0,IF($F326=Lists!$G$2,('Exp Database'!Y326/'Exp with units conversion'!$H326)*'Exp with units conversion'!$G326,'Exp Database'!Y326*'Exp with units conversion'!$G326))</f>
        <v>0</v>
      </c>
      <c r="AA326" s="288">
        <f>IF(OR('Exp Database'!Z326=Lists!$G$2,'Exp Database'!Z326=Lists!$G$3,'Exp Database'!Z326=0),0,IF($F326=Lists!$G$2,('Exp Database'!Z326/'Exp with units conversion'!$H326)*'Exp with units conversion'!$G326,'Exp Database'!Z326*'Exp with units conversion'!$G326))</f>
        <v>0</v>
      </c>
      <c r="AB326" s="288">
        <f>IF(OR('Exp Database'!AA326=Lists!$G$2,'Exp Database'!AA326=Lists!$G$3,'Exp Database'!AA326=0),0,IF($F326=Lists!$G$2,('Exp Database'!AA326/'Exp with units conversion'!$H326)*'Exp with units conversion'!$G326,'Exp Database'!AA326*'Exp with units conversion'!$G326))</f>
        <v>0</v>
      </c>
      <c r="AC326" s="288">
        <f>IF(OR('Exp Database'!AB326=Lists!$G$2,'Exp Database'!AB326=Lists!$G$3,'Exp Database'!AB326=0),0,IF($F326=Lists!$G$2,('Exp Database'!AB326/'Exp with units conversion'!$H326)*'Exp with units conversion'!$G326,'Exp Database'!AB326*'Exp with units conversion'!$G326))</f>
        <v>0</v>
      </c>
      <c r="AD326" s="288">
        <f>IF(OR('Exp Database'!AC326=Lists!$G$2,'Exp Database'!AC326=Lists!$G$3,'Exp Database'!AC326=0),0,IF($F326=Lists!$G$2,('Exp Database'!AC326/'Exp with units conversion'!$H326)*'Exp with units conversion'!$G326,'Exp Database'!AC326*'Exp with units conversion'!$G326))</f>
        <v>0</v>
      </c>
      <c r="AE326" s="288">
        <f>IF(OR('Exp Database'!AD326=Lists!$G$2,'Exp Database'!AD326=Lists!$G$3,'Exp Database'!AD326=0),0,IF($F326=Lists!$G$2,('Exp Database'!AD326/'Exp with units conversion'!$H326)*'Exp with units conversion'!$G326,'Exp Database'!AD326*'Exp with units conversion'!$G326))</f>
        <v>0</v>
      </c>
      <c r="AG326" s="288">
        <f t="shared" si="25"/>
        <v>1</v>
      </c>
      <c r="AH326" s="288">
        <f t="shared" si="26"/>
        <v>1</v>
      </c>
      <c r="AI326" s="288">
        <f t="shared" si="27"/>
        <v>1</v>
      </c>
      <c r="AJ326" s="288">
        <f t="shared" si="28"/>
        <v>1</v>
      </c>
    </row>
    <row r="327" spans="2:36" ht="30.75" thickBot="1">
      <c r="B327" s="288" t="str">
        <f t="shared" ref="B327:B390" si="29">C327&amp;D327</f>
        <v>Georgia2014</v>
      </c>
      <c r="C327" s="229" t="str">
        <f>'Exp Database'!C327</f>
        <v>Georgia</v>
      </c>
      <c r="D327" s="229">
        <f>'Exp Database'!D327</f>
        <v>2014</v>
      </c>
      <c r="E327" s="229">
        <f>'Exp Database'!E327</f>
        <v>0</v>
      </c>
      <c r="F327" s="229">
        <f>'Exp Database'!F327</f>
        <v>0</v>
      </c>
      <c r="G327" s="229">
        <f>IF('Exp Database'!G327="Units ( x 1)",1,IF('Exp Database'!G327="Thousands (x 1,000)",1000,IF('Exp Database'!G327="Millions (x 1,000,000)",1000000,)))</f>
        <v>0</v>
      </c>
      <c r="H327" s="230">
        <f>IF('Exp Database'!H327&gt;0,'Exp Database'!H327,'Exp Database'!J327)</f>
        <v>0</v>
      </c>
      <c r="I327" s="230">
        <f>'Exp Database'!H327</f>
        <v>0</v>
      </c>
      <c r="J327" s="229">
        <f>'Exp Database'!I327</f>
        <v>0</v>
      </c>
      <c r="K327" s="230">
        <f>'Exp Database'!J327</f>
        <v>0</v>
      </c>
      <c r="L327" s="302" t="str">
        <f>'Exp Database'!K327</f>
        <v>Substitution therapy:</v>
      </c>
      <c r="M327" s="288" t="str">
        <f>'Exp Database'!L327</f>
        <v>3.7.2</v>
      </c>
      <c r="N327" s="288">
        <f>IF(OR('Exp Database'!M327=Lists!$G$2,'Exp Database'!M327=Lists!$G$3,'Exp Database'!M327=0),0,IF($F327=Lists!$G$2,('Exp Database'!M327/'Exp with units conversion'!$H327)*'Exp with units conversion'!$G327,'Exp Database'!M327*'Exp with units conversion'!$G327))</f>
        <v>0</v>
      </c>
      <c r="O327" s="288">
        <f>IF(OR('Exp Database'!N327=Lists!$G$2,'Exp Database'!N327=Lists!$G$3,'Exp Database'!N327=0),0,IF($F327=Lists!$G$2,('Exp Database'!N327/'Exp with units conversion'!$H327)*'Exp with units conversion'!$G327,'Exp Database'!N327*'Exp with units conversion'!$G327))</f>
        <v>0</v>
      </c>
      <c r="P327" s="288">
        <f>IF(OR('Exp Database'!O327=Lists!$G$2,'Exp Database'!O327=Lists!$G$3,'Exp Database'!O327=0),0,IF($F327=Lists!$G$2,('Exp Database'!O327/'Exp with units conversion'!$H327)*'Exp with units conversion'!$G327,'Exp Database'!O327*'Exp with units conversion'!$G327))</f>
        <v>0</v>
      </c>
      <c r="Q327" s="288">
        <f>IF(OR('Exp Database'!P327=Lists!$G$2,'Exp Database'!P327=Lists!$G$3,'Exp Database'!P327=0),0,IF($F327=Lists!$G$2,('Exp Database'!P327/'Exp with units conversion'!$H327)*'Exp with units conversion'!$G327,'Exp Database'!P327*'Exp with units conversion'!$G327))</f>
        <v>0</v>
      </c>
      <c r="R327" s="288">
        <f>IF(OR('Exp Database'!Q327=Lists!$G$2,'Exp Database'!Q327=Lists!$G$3,'Exp Database'!Q327=0),0,IF($F327=Lists!$G$2,('Exp Database'!Q327/'Exp with units conversion'!$H327)*'Exp with units conversion'!$G327,'Exp Database'!Q327*'Exp with units conversion'!$G327))</f>
        <v>0</v>
      </c>
      <c r="S327" s="288">
        <f>IF(OR('Exp Database'!R327=Lists!$G$2,'Exp Database'!R327=Lists!$G$3,'Exp Database'!R327=0),0,IF($F327=Lists!$G$2,('Exp Database'!R327/'Exp with units conversion'!$H327)*'Exp with units conversion'!$G327,'Exp Database'!R327*'Exp with units conversion'!$G327))</f>
        <v>0</v>
      </c>
      <c r="T327" s="288">
        <f>IF(OR('Exp Database'!S327=Lists!$G$2,'Exp Database'!S327=Lists!$G$3,'Exp Database'!S327=0),0,IF($F327=Lists!$G$2,('Exp Database'!S327/'Exp with units conversion'!$H327)*'Exp with units conversion'!$G327,'Exp Database'!S327*'Exp with units conversion'!$G327))</f>
        <v>0</v>
      </c>
      <c r="U327" s="288">
        <f>IF(OR('Exp Database'!T327=Lists!$G$2,'Exp Database'!T327=Lists!$G$3,'Exp Database'!T327=0),0,IF($F327=Lists!$G$2,('Exp Database'!T327/'Exp with units conversion'!$H327)*'Exp with units conversion'!$G327,'Exp Database'!T327*'Exp with units conversion'!$G327))</f>
        <v>0</v>
      </c>
      <c r="V327" s="288">
        <f>IF(OR('Exp Database'!U327=Lists!$G$2,'Exp Database'!U327=Lists!$G$3,'Exp Database'!U327=0),0,IF($F327=Lists!$G$2,('Exp Database'!U327/'Exp with units conversion'!$H327)*'Exp with units conversion'!$G327,'Exp Database'!U327*'Exp with units conversion'!$G327))</f>
        <v>0</v>
      </c>
      <c r="W327" s="288">
        <f>IF(OR('Exp Database'!V327=Lists!$G$2,'Exp Database'!V327=Lists!$G$3,'Exp Database'!V327=0),0,IF($F327=Lists!$G$2,('Exp Database'!V327/'Exp with units conversion'!$H327)*'Exp with units conversion'!$G327,'Exp Database'!V327*'Exp with units conversion'!$G327))</f>
        <v>0</v>
      </c>
      <c r="X327" s="288">
        <f>IF(OR('Exp Database'!W327=Lists!$G$2,'Exp Database'!W327=Lists!$G$3,'Exp Database'!W327=0),0,IF($F327=Lists!$G$2,('Exp Database'!W327/'Exp with units conversion'!$H327)*'Exp with units conversion'!$G327,'Exp Database'!W327*'Exp with units conversion'!$G327))</f>
        <v>0</v>
      </c>
      <c r="Y327" s="288">
        <f>IF(OR('Exp Database'!X327=Lists!$G$2,'Exp Database'!X327=Lists!$G$3,'Exp Database'!X327=0),0,IF($F327=Lists!$G$2,('Exp Database'!X327/'Exp with units conversion'!$H327)*'Exp with units conversion'!$G327,'Exp Database'!X327*'Exp with units conversion'!$G327))</f>
        <v>0</v>
      </c>
      <c r="Z327" s="288">
        <f>IF(OR('Exp Database'!Y327=Lists!$G$2,'Exp Database'!Y327=Lists!$G$3,'Exp Database'!Y327=0),0,IF($F327=Lists!$G$2,('Exp Database'!Y327/'Exp with units conversion'!$H327)*'Exp with units conversion'!$G327,'Exp Database'!Y327*'Exp with units conversion'!$G327))</f>
        <v>0</v>
      </c>
      <c r="AA327" s="288">
        <f>IF(OR('Exp Database'!Z327=Lists!$G$2,'Exp Database'!Z327=Lists!$G$3,'Exp Database'!Z327=0),0,IF($F327=Lists!$G$2,('Exp Database'!Z327/'Exp with units conversion'!$H327)*'Exp with units conversion'!$G327,'Exp Database'!Z327*'Exp with units conversion'!$G327))</f>
        <v>0</v>
      </c>
      <c r="AB327" s="288">
        <f>IF(OR('Exp Database'!AA327=Lists!$G$2,'Exp Database'!AA327=Lists!$G$3,'Exp Database'!AA327=0),0,IF($F327=Lists!$G$2,('Exp Database'!AA327/'Exp with units conversion'!$H327)*'Exp with units conversion'!$G327,'Exp Database'!AA327*'Exp with units conversion'!$G327))</f>
        <v>0</v>
      </c>
      <c r="AC327" s="288">
        <f>IF(OR('Exp Database'!AB327=Lists!$G$2,'Exp Database'!AB327=Lists!$G$3,'Exp Database'!AB327=0),0,IF($F327=Lists!$G$2,('Exp Database'!AB327/'Exp with units conversion'!$H327)*'Exp with units conversion'!$G327,'Exp Database'!AB327*'Exp with units conversion'!$G327))</f>
        <v>0</v>
      </c>
      <c r="AD327" s="288">
        <f>IF(OR('Exp Database'!AC327=Lists!$G$2,'Exp Database'!AC327=Lists!$G$3,'Exp Database'!AC327=0),0,IF($F327=Lists!$G$2,('Exp Database'!AC327/'Exp with units conversion'!$H327)*'Exp with units conversion'!$G327,'Exp Database'!AC327*'Exp with units conversion'!$G327))</f>
        <v>0</v>
      </c>
      <c r="AE327" s="288">
        <f>IF(OR('Exp Database'!AD327=Lists!$G$2,'Exp Database'!AD327=Lists!$G$3,'Exp Database'!AD327=0),0,IF($F327=Lists!$G$2,('Exp Database'!AD327/'Exp with units conversion'!$H327)*'Exp with units conversion'!$G327,'Exp Database'!AD327*'Exp with units conversion'!$G327))</f>
        <v>0</v>
      </c>
      <c r="AG327" s="288">
        <f t="shared" si="25"/>
        <v>1</v>
      </c>
      <c r="AH327" s="288">
        <f t="shared" si="26"/>
        <v>1</v>
      </c>
      <c r="AI327" s="288">
        <f t="shared" si="27"/>
        <v>1</v>
      </c>
      <c r="AJ327" s="288">
        <f t="shared" si="28"/>
        <v>1</v>
      </c>
    </row>
    <row r="328" spans="2:36" ht="60.75" thickBot="1">
      <c r="B328" s="288" t="str">
        <f t="shared" si="29"/>
        <v>Georgia2014</v>
      </c>
      <c r="C328" s="229" t="str">
        <f>'Exp Database'!C328</f>
        <v>Georgia</v>
      </c>
      <c r="D328" s="229">
        <f>'Exp Database'!D328</f>
        <v>2014</v>
      </c>
      <c r="E328" s="229">
        <f>'Exp Database'!E328</f>
        <v>0</v>
      </c>
      <c r="F328" s="229">
        <f>'Exp Database'!F328</f>
        <v>0</v>
      </c>
      <c r="G328" s="229">
        <f>IF('Exp Database'!G328="Units ( x 1)",1,IF('Exp Database'!G328="Thousands (x 1,000)",1000,IF('Exp Database'!G328="Millions (x 1,000,000)",1000000,)))</f>
        <v>0</v>
      </c>
      <c r="H328" s="230">
        <f>IF('Exp Database'!H328&gt;0,'Exp Database'!H328,'Exp Database'!J328)</f>
        <v>0</v>
      </c>
      <c r="I328" s="230">
        <f>'Exp Database'!H328</f>
        <v>0</v>
      </c>
      <c r="J328" s="229">
        <f>'Exp Database'!I328</f>
        <v>0</v>
      </c>
      <c r="K328" s="230">
        <f>'Exp Database'!J328</f>
        <v>0</v>
      </c>
      <c r="L328" s="302" t="str">
        <f>'Exp Database'!K328</f>
        <v>Replacement drug, such as methadone or buprenorphine (commodities)</v>
      </c>
      <c r="M328" s="288" t="str">
        <f>'Exp Database'!L328</f>
        <v>3.7.2.1</v>
      </c>
      <c r="N328" s="288">
        <f>IF(OR('Exp Database'!M328=Lists!$G$2,'Exp Database'!M328=Lists!$G$3,'Exp Database'!M328=0),0,IF($F328=Lists!$G$2,('Exp Database'!M328/'Exp with units conversion'!$H328)*'Exp with units conversion'!$G328,'Exp Database'!M328*'Exp with units conversion'!$G328))</f>
        <v>0</v>
      </c>
      <c r="O328" s="288">
        <f>IF(OR('Exp Database'!N328=Lists!$G$2,'Exp Database'!N328=Lists!$G$3,'Exp Database'!N328=0),0,IF($F328=Lists!$G$2,('Exp Database'!N328/'Exp with units conversion'!$H328)*'Exp with units conversion'!$G328,'Exp Database'!N328*'Exp with units conversion'!$G328))</f>
        <v>0</v>
      </c>
      <c r="P328" s="288">
        <f>IF(OR('Exp Database'!O328=Lists!$G$2,'Exp Database'!O328=Lists!$G$3,'Exp Database'!O328=0),0,IF($F328=Lists!$G$2,('Exp Database'!O328/'Exp with units conversion'!$H328)*'Exp with units conversion'!$G328,'Exp Database'!O328*'Exp with units conversion'!$G328))</f>
        <v>0</v>
      </c>
      <c r="Q328" s="288">
        <f>IF(OR('Exp Database'!P328=Lists!$G$2,'Exp Database'!P328=Lists!$G$3,'Exp Database'!P328=0),0,IF($F328=Lists!$G$2,('Exp Database'!P328/'Exp with units conversion'!$H328)*'Exp with units conversion'!$G328,'Exp Database'!P328*'Exp with units conversion'!$G328))</f>
        <v>0</v>
      </c>
      <c r="R328" s="288">
        <f>IF(OR('Exp Database'!Q328=Lists!$G$2,'Exp Database'!Q328=Lists!$G$3,'Exp Database'!Q328=0),0,IF($F328=Lists!$G$2,('Exp Database'!Q328/'Exp with units conversion'!$H328)*'Exp with units conversion'!$G328,'Exp Database'!Q328*'Exp with units conversion'!$G328))</f>
        <v>0</v>
      </c>
      <c r="S328" s="288">
        <f>IF(OR('Exp Database'!R328=Lists!$G$2,'Exp Database'!R328=Lists!$G$3,'Exp Database'!R328=0),0,IF($F328=Lists!$G$2,('Exp Database'!R328/'Exp with units conversion'!$H328)*'Exp with units conversion'!$G328,'Exp Database'!R328*'Exp with units conversion'!$G328))</f>
        <v>0</v>
      </c>
      <c r="T328" s="288">
        <f>IF(OR('Exp Database'!S328=Lists!$G$2,'Exp Database'!S328=Lists!$G$3,'Exp Database'!S328=0),0,IF($F328=Lists!$G$2,('Exp Database'!S328/'Exp with units conversion'!$H328)*'Exp with units conversion'!$G328,'Exp Database'!S328*'Exp with units conversion'!$G328))</f>
        <v>0</v>
      </c>
      <c r="U328" s="288">
        <f>IF(OR('Exp Database'!T328=Lists!$G$2,'Exp Database'!T328=Lists!$G$3,'Exp Database'!T328=0),0,IF($F328=Lists!$G$2,('Exp Database'!T328/'Exp with units conversion'!$H328)*'Exp with units conversion'!$G328,'Exp Database'!T328*'Exp with units conversion'!$G328))</f>
        <v>0</v>
      </c>
      <c r="V328" s="288">
        <f>IF(OR('Exp Database'!U328=Lists!$G$2,'Exp Database'!U328=Lists!$G$3,'Exp Database'!U328=0),0,IF($F328=Lists!$G$2,('Exp Database'!U328/'Exp with units conversion'!$H328)*'Exp with units conversion'!$G328,'Exp Database'!U328*'Exp with units conversion'!$G328))</f>
        <v>0</v>
      </c>
      <c r="W328" s="288">
        <f>IF(OR('Exp Database'!V328=Lists!$G$2,'Exp Database'!V328=Lists!$G$3,'Exp Database'!V328=0),0,IF($F328=Lists!$G$2,('Exp Database'!V328/'Exp with units conversion'!$H328)*'Exp with units conversion'!$G328,'Exp Database'!V328*'Exp with units conversion'!$G328))</f>
        <v>0</v>
      </c>
      <c r="X328" s="288">
        <f>IF(OR('Exp Database'!W328=Lists!$G$2,'Exp Database'!W328=Lists!$G$3,'Exp Database'!W328=0),0,IF($F328=Lists!$G$2,('Exp Database'!W328/'Exp with units conversion'!$H328)*'Exp with units conversion'!$G328,'Exp Database'!W328*'Exp with units conversion'!$G328))</f>
        <v>0</v>
      </c>
      <c r="Y328" s="288">
        <f>IF(OR('Exp Database'!X328=Lists!$G$2,'Exp Database'!X328=Lists!$G$3,'Exp Database'!X328=0),0,IF($F328=Lists!$G$2,('Exp Database'!X328/'Exp with units conversion'!$H328)*'Exp with units conversion'!$G328,'Exp Database'!X328*'Exp with units conversion'!$G328))</f>
        <v>0</v>
      </c>
      <c r="Z328" s="288">
        <f>IF(OR('Exp Database'!Y328=Lists!$G$2,'Exp Database'!Y328=Lists!$G$3,'Exp Database'!Y328=0),0,IF($F328=Lists!$G$2,('Exp Database'!Y328/'Exp with units conversion'!$H328)*'Exp with units conversion'!$G328,'Exp Database'!Y328*'Exp with units conversion'!$G328))</f>
        <v>0</v>
      </c>
      <c r="AA328" s="288">
        <f>IF(OR('Exp Database'!Z328=Lists!$G$2,'Exp Database'!Z328=Lists!$G$3,'Exp Database'!Z328=0),0,IF($F328=Lists!$G$2,('Exp Database'!Z328/'Exp with units conversion'!$H328)*'Exp with units conversion'!$G328,'Exp Database'!Z328*'Exp with units conversion'!$G328))</f>
        <v>0</v>
      </c>
      <c r="AB328" s="288">
        <f>IF(OR('Exp Database'!AA328=Lists!$G$2,'Exp Database'!AA328=Lists!$G$3,'Exp Database'!AA328=0),0,IF($F328=Lists!$G$2,('Exp Database'!AA328/'Exp with units conversion'!$H328)*'Exp with units conversion'!$G328,'Exp Database'!AA328*'Exp with units conversion'!$G328))</f>
        <v>0</v>
      </c>
      <c r="AC328" s="288">
        <f>IF(OR('Exp Database'!AB328=Lists!$G$2,'Exp Database'!AB328=Lists!$G$3,'Exp Database'!AB328=0),0,IF($F328=Lists!$G$2,('Exp Database'!AB328/'Exp with units conversion'!$H328)*'Exp with units conversion'!$G328,'Exp Database'!AB328*'Exp with units conversion'!$G328))</f>
        <v>0</v>
      </c>
      <c r="AD328" s="288">
        <f>IF(OR('Exp Database'!AC328=Lists!$G$2,'Exp Database'!AC328=Lists!$G$3,'Exp Database'!AC328=0),0,IF($F328=Lists!$G$2,('Exp Database'!AC328/'Exp with units conversion'!$H328)*'Exp with units conversion'!$G328,'Exp Database'!AC328*'Exp with units conversion'!$G328))</f>
        <v>0</v>
      </c>
      <c r="AE328" s="288">
        <f>IF(OR('Exp Database'!AD328=Lists!$G$2,'Exp Database'!AD328=Lists!$G$3,'Exp Database'!AD328=0),0,IF($F328=Lists!$G$2,('Exp Database'!AD328/'Exp with units conversion'!$H328)*'Exp with units conversion'!$G328,'Exp Database'!AD328*'Exp with units conversion'!$G328))</f>
        <v>0</v>
      </c>
      <c r="AG328" s="288">
        <f t="shared" si="25"/>
        <v>1</v>
      </c>
      <c r="AH328" s="288">
        <f t="shared" si="26"/>
        <v>1</v>
      </c>
      <c r="AI328" s="288">
        <f t="shared" si="27"/>
        <v>1</v>
      </c>
      <c r="AJ328" s="288">
        <f t="shared" si="28"/>
        <v>1</v>
      </c>
    </row>
    <row r="329" spans="2:36" ht="30.75" thickBot="1">
      <c r="B329" s="288" t="str">
        <f t="shared" si="29"/>
        <v>Georgia2014</v>
      </c>
      <c r="C329" s="229" t="str">
        <f>'Exp Database'!C329</f>
        <v>Georgia</v>
      </c>
      <c r="D329" s="229">
        <f>'Exp Database'!D329</f>
        <v>2014</v>
      </c>
      <c r="E329" s="229">
        <f>'Exp Database'!E329</f>
        <v>0</v>
      </c>
      <c r="F329" s="229">
        <f>'Exp Database'!F329</f>
        <v>0</v>
      </c>
      <c r="G329" s="229">
        <f>IF('Exp Database'!G329="Units ( x 1)",1,IF('Exp Database'!G329="Thousands (x 1,000)",1000,IF('Exp Database'!G329="Millions (x 1,000,000)",1000000,)))</f>
        <v>0</v>
      </c>
      <c r="H329" s="230">
        <f>IF('Exp Database'!H329&gt;0,'Exp Database'!H329,'Exp Database'!J329)</f>
        <v>0</v>
      </c>
      <c r="I329" s="230">
        <f>'Exp Database'!H329</f>
        <v>0</v>
      </c>
      <c r="J329" s="229">
        <f>'Exp Database'!I329</f>
        <v>0</v>
      </c>
      <c r="K329" s="230">
        <f>'Exp Database'!J329</f>
        <v>0</v>
      </c>
      <c r="L329" s="302" t="str">
        <f>'Exp Database'!K329</f>
        <v>Other direct and indirect costs</v>
      </c>
      <c r="M329" s="288" t="str">
        <f>'Exp Database'!L329</f>
        <v>3.7.2.2</v>
      </c>
      <c r="N329" s="288">
        <f>IF(OR('Exp Database'!M329=Lists!$G$2,'Exp Database'!M329=Lists!$G$3,'Exp Database'!M329=0),0,IF($F329=Lists!$G$2,('Exp Database'!M329/'Exp with units conversion'!$H329)*'Exp with units conversion'!$G329,'Exp Database'!M329*'Exp with units conversion'!$G329))</f>
        <v>0</v>
      </c>
      <c r="O329" s="288">
        <f>IF(OR('Exp Database'!N329=Lists!$G$2,'Exp Database'!N329=Lists!$G$3,'Exp Database'!N329=0),0,IF($F329=Lists!$G$2,('Exp Database'!N329/'Exp with units conversion'!$H329)*'Exp with units conversion'!$G329,'Exp Database'!N329*'Exp with units conversion'!$G329))</f>
        <v>0</v>
      </c>
      <c r="P329" s="288">
        <f>IF(OR('Exp Database'!O329=Lists!$G$2,'Exp Database'!O329=Lists!$G$3,'Exp Database'!O329=0),0,IF($F329=Lists!$G$2,('Exp Database'!O329/'Exp with units conversion'!$H329)*'Exp with units conversion'!$G329,'Exp Database'!O329*'Exp with units conversion'!$G329))</f>
        <v>0</v>
      </c>
      <c r="Q329" s="288">
        <f>IF(OR('Exp Database'!P329=Lists!$G$2,'Exp Database'!P329=Lists!$G$3,'Exp Database'!P329=0),0,IF($F329=Lists!$G$2,('Exp Database'!P329/'Exp with units conversion'!$H329)*'Exp with units conversion'!$G329,'Exp Database'!P329*'Exp with units conversion'!$G329))</f>
        <v>0</v>
      </c>
      <c r="R329" s="288">
        <f>IF(OR('Exp Database'!Q329=Lists!$G$2,'Exp Database'!Q329=Lists!$G$3,'Exp Database'!Q329=0),0,IF($F329=Lists!$G$2,('Exp Database'!Q329/'Exp with units conversion'!$H329)*'Exp with units conversion'!$G329,'Exp Database'!Q329*'Exp with units conversion'!$G329))</f>
        <v>0</v>
      </c>
      <c r="S329" s="288">
        <f>IF(OR('Exp Database'!R329=Lists!$G$2,'Exp Database'!R329=Lists!$G$3,'Exp Database'!R329=0),0,IF($F329=Lists!$G$2,('Exp Database'!R329/'Exp with units conversion'!$H329)*'Exp with units conversion'!$G329,'Exp Database'!R329*'Exp with units conversion'!$G329))</f>
        <v>0</v>
      </c>
      <c r="T329" s="288">
        <f>IF(OR('Exp Database'!S329=Lists!$G$2,'Exp Database'!S329=Lists!$G$3,'Exp Database'!S329=0),0,IF($F329=Lists!$G$2,('Exp Database'!S329/'Exp with units conversion'!$H329)*'Exp with units conversion'!$G329,'Exp Database'!S329*'Exp with units conversion'!$G329))</f>
        <v>0</v>
      </c>
      <c r="U329" s="288">
        <f>IF(OR('Exp Database'!T329=Lists!$G$2,'Exp Database'!T329=Lists!$G$3,'Exp Database'!T329=0),0,IF($F329=Lists!$G$2,('Exp Database'!T329/'Exp with units conversion'!$H329)*'Exp with units conversion'!$G329,'Exp Database'!T329*'Exp with units conversion'!$G329))</f>
        <v>0</v>
      </c>
      <c r="V329" s="288">
        <f>IF(OR('Exp Database'!U329=Lists!$G$2,'Exp Database'!U329=Lists!$G$3,'Exp Database'!U329=0),0,IF($F329=Lists!$G$2,('Exp Database'!U329/'Exp with units conversion'!$H329)*'Exp with units conversion'!$G329,'Exp Database'!U329*'Exp with units conversion'!$G329))</f>
        <v>0</v>
      </c>
      <c r="W329" s="288">
        <f>IF(OR('Exp Database'!V329=Lists!$G$2,'Exp Database'!V329=Lists!$G$3,'Exp Database'!V329=0),0,IF($F329=Lists!$G$2,('Exp Database'!V329/'Exp with units conversion'!$H329)*'Exp with units conversion'!$G329,'Exp Database'!V329*'Exp with units conversion'!$G329))</f>
        <v>0</v>
      </c>
      <c r="X329" s="288">
        <f>IF(OR('Exp Database'!W329=Lists!$G$2,'Exp Database'!W329=Lists!$G$3,'Exp Database'!W329=0),0,IF($F329=Lists!$G$2,('Exp Database'!W329/'Exp with units conversion'!$H329)*'Exp with units conversion'!$G329,'Exp Database'!W329*'Exp with units conversion'!$G329))</f>
        <v>0</v>
      </c>
      <c r="Y329" s="288">
        <f>IF(OR('Exp Database'!X329=Lists!$G$2,'Exp Database'!X329=Lists!$G$3,'Exp Database'!X329=0),0,IF($F329=Lists!$G$2,('Exp Database'!X329/'Exp with units conversion'!$H329)*'Exp with units conversion'!$G329,'Exp Database'!X329*'Exp with units conversion'!$G329))</f>
        <v>0</v>
      </c>
      <c r="Z329" s="288">
        <f>IF(OR('Exp Database'!Y329=Lists!$G$2,'Exp Database'!Y329=Lists!$G$3,'Exp Database'!Y329=0),0,IF($F329=Lists!$G$2,('Exp Database'!Y329/'Exp with units conversion'!$H329)*'Exp with units conversion'!$G329,'Exp Database'!Y329*'Exp with units conversion'!$G329))</f>
        <v>0</v>
      </c>
      <c r="AA329" s="288">
        <f>IF(OR('Exp Database'!Z329=Lists!$G$2,'Exp Database'!Z329=Lists!$G$3,'Exp Database'!Z329=0),0,IF($F329=Lists!$G$2,('Exp Database'!Z329/'Exp with units conversion'!$H329)*'Exp with units conversion'!$G329,'Exp Database'!Z329*'Exp with units conversion'!$G329))</f>
        <v>0</v>
      </c>
      <c r="AB329" s="288">
        <f>IF(OR('Exp Database'!AA329=Lists!$G$2,'Exp Database'!AA329=Lists!$G$3,'Exp Database'!AA329=0),0,IF($F329=Lists!$G$2,('Exp Database'!AA329/'Exp with units conversion'!$H329)*'Exp with units conversion'!$G329,'Exp Database'!AA329*'Exp with units conversion'!$G329))</f>
        <v>0</v>
      </c>
      <c r="AC329" s="288">
        <f>IF(OR('Exp Database'!AB329=Lists!$G$2,'Exp Database'!AB329=Lists!$G$3,'Exp Database'!AB329=0),0,IF($F329=Lists!$G$2,('Exp Database'!AB329/'Exp with units conversion'!$H329)*'Exp with units conversion'!$G329,'Exp Database'!AB329*'Exp with units conversion'!$G329))</f>
        <v>0</v>
      </c>
      <c r="AD329" s="288">
        <f>IF(OR('Exp Database'!AC329=Lists!$G$2,'Exp Database'!AC329=Lists!$G$3,'Exp Database'!AC329=0),0,IF($F329=Lists!$G$2,('Exp Database'!AC329/'Exp with units conversion'!$H329)*'Exp with units conversion'!$G329,'Exp Database'!AC329*'Exp with units conversion'!$G329))</f>
        <v>0</v>
      </c>
      <c r="AE329" s="288">
        <f>IF(OR('Exp Database'!AD329=Lists!$G$2,'Exp Database'!AD329=Lists!$G$3,'Exp Database'!AD329=0),0,IF($F329=Lists!$G$2,('Exp Database'!AD329/'Exp with units conversion'!$H329)*'Exp with units conversion'!$G329,'Exp Database'!AD329*'Exp with units conversion'!$G329))</f>
        <v>0</v>
      </c>
      <c r="AG329" s="288">
        <f t="shared" si="25"/>
        <v>1</v>
      </c>
      <c r="AH329" s="288">
        <f t="shared" si="26"/>
        <v>1</v>
      </c>
      <c r="AI329" s="288">
        <f t="shared" si="27"/>
        <v>1</v>
      </c>
      <c r="AJ329" s="288">
        <f t="shared" si="28"/>
        <v>1</v>
      </c>
    </row>
    <row r="330" spans="2:36" ht="30.75" thickBot="1">
      <c r="B330" s="288" t="str">
        <f t="shared" si="29"/>
        <v>Georgia2014</v>
      </c>
      <c r="C330" s="229" t="str">
        <f>'Exp Database'!C330</f>
        <v>Georgia</v>
      </c>
      <c r="D330" s="229">
        <f>'Exp Database'!D330</f>
        <v>2014</v>
      </c>
      <c r="E330" s="229">
        <f>'Exp Database'!E330</f>
        <v>0</v>
      </c>
      <c r="F330" s="229">
        <f>'Exp Database'!F330</f>
        <v>0</v>
      </c>
      <c r="G330" s="229">
        <f>IF('Exp Database'!G330="Units ( x 1)",1,IF('Exp Database'!G330="Thousands (x 1,000)",1000,IF('Exp Database'!G330="Millions (x 1,000,000)",1000000,)))</f>
        <v>0</v>
      </c>
      <c r="H330" s="230">
        <f>IF('Exp Database'!H330&gt;0,'Exp Database'!H330,'Exp Database'!J330)</f>
        <v>0</v>
      </c>
      <c r="I330" s="230">
        <f>'Exp Database'!H330</f>
        <v>0</v>
      </c>
      <c r="J330" s="229">
        <f>'Exp Database'!I330</f>
        <v>0</v>
      </c>
      <c r="K330" s="230">
        <f>'Exp Database'!J330</f>
        <v>0</v>
      </c>
      <c r="L330" s="302" t="str">
        <f>'Exp Database'!K330</f>
        <v>Not disaggregated by type of cost</v>
      </c>
      <c r="M330" s="288" t="str">
        <f>'Exp Database'!L330</f>
        <v>3.7.2.3</v>
      </c>
      <c r="N330" s="288">
        <f>IF(OR('Exp Database'!M330=Lists!$G$2,'Exp Database'!M330=Lists!$G$3,'Exp Database'!M330=0),0,IF($F330=Lists!$G$2,('Exp Database'!M330/'Exp with units conversion'!$H330)*'Exp with units conversion'!$G330,'Exp Database'!M330*'Exp with units conversion'!$G330))</f>
        <v>0</v>
      </c>
      <c r="O330" s="288">
        <f>IF(OR('Exp Database'!N330=Lists!$G$2,'Exp Database'!N330=Lists!$G$3,'Exp Database'!N330=0),0,IF($F330=Lists!$G$2,('Exp Database'!N330/'Exp with units conversion'!$H330)*'Exp with units conversion'!$G330,'Exp Database'!N330*'Exp with units conversion'!$G330))</f>
        <v>0</v>
      </c>
      <c r="P330" s="288">
        <f>IF(OR('Exp Database'!O330=Lists!$G$2,'Exp Database'!O330=Lists!$G$3,'Exp Database'!O330=0),0,IF($F330=Lists!$G$2,('Exp Database'!O330/'Exp with units conversion'!$H330)*'Exp with units conversion'!$G330,'Exp Database'!O330*'Exp with units conversion'!$G330))</f>
        <v>0</v>
      </c>
      <c r="Q330" s="288">
        <f>IF(OR('Exp Database'!P330=Lists!$G$2,'Exp Database'!P330=Lists!$G$3,'Exp Database'!P330=0),0,IF($F330=Lists!$G$2,('Exp Database'!P330/'Exp with units conversion'!$H330)*'Exp with units conversion'!$G330,'Exp Database'!P330*'Exp with units conversion'!$G330))</f>
        <v>0</v>
      </c>
      <c r="R330" s="288">
        <f>IF(OR('Exp Database'!Q330=Lists!$G$2,'Exp Database'!Q330=Lists!$G$3,'Exp Database'!Q330=0),0,IF($F330=Lists!$G$2,('Exp Database'!Q330/'Exp with units conversion'!$H330)*'Exp with units conversion'!$G330,'Exp Database'!Q330*'Exp with units conversion'!$G330))</f>
        <v>0</v>
      </c>
      <c r="S330" s="288">
        <f>IF(OR('Exp Database'!R330=Lists!$G$2,'Exp Database'!R330=Lists!$G$3,'Exp Database'!R330=0),0,IF($F330=Lists!$G$2,('Exp Database'!R330/'Exp with units conversion'!$H330)*'Exp with units conversion'!$G330,'Exp Database'!R330*'Exp with units conversion'!$G330))</f>
        <v>0</v>
      </c>
      <c r="T330" s="288">
        <f>IF(OR('Exp Database'!S330=Lists!$G$2,'Exp Database'!S330=Lists!$G$3,'Exp Database'!S330=0),0,IF($F330=Lists!$G$2,('Exp Database'!S330/'Exp with units conversion'!$H330)*'Exp with units conversion'!$G330,'Exp Database'!S330*'Exp with units conversion'!$G330))</f>
        <v>0</v>
      </c>
      <c r="U330" s="288">
        <f>IF(OR('Exp Database'!T330=Lists!$G$2,'Exp Database'!T330=Lists!$G$3,'Exp Database'!T330=0),0,IF($F330=Lists!$G$2,('Exp Database'!T330/'Exp with units conversion'!$H330)*'Exp with units conversion'!$G330,'Exp Database'!T330*'Exp with units conversion'!$G330))</f>
        <v>0</v>
      </c>
      <c r="V330" s="288">
        <f>IF(OR('Exp Database'!U330=Lists!$G$2,'Exp Database'!U330=Lists!$G$3,'Exp Database'!U330=0),0,IF($F330=Lists!$G$2,('Exp Database'!U330/'Exp with units conversion'!$H330)*'Exp with units conversion'!$G330,'Exp Database'!U330*'Exp with units conversion'!$G330))</f>
        <v>0</v>
      </c>
      <c r="W330" s="288">
        <f>IF(OR('Exp Database'!V330=Lists!$G$2,'Exp Database'!V330=Lists!$G$3,'Exp Database'!V330=0),0,IF($F330=Lists!$G$2,('Exp Database'!V330/'Exp with units conversion'!$H330)*'Exp with units conversion'!$G330,'Exp Database'!V330*'Exp with units conversion'!$G330))</f>
        <v>0</v>
      </c>
      <c r="X330" s="288">
        <f>IF(OR('Exp Database'!W330=Lists!$G$2,'Exp Database'!W330=Lists!$G$3,'Exp Database'!W330=0),0,IF($F330=Lists!$G$2,('Exp Database'!W330/'Exp with units conversion'!$H330)*'Exp with units conversion'!$G330,'Exp Database'!W330*'Exp with units conversion'!$G330))</f>
        <v>0</v>
      </c>
      <c r="Y330" s="288">
        <f>IF(OR('Exp Database'!X330=Lists!$G$2,'Exp Database'!X330=Lists!$G$3,'Exp Database'!X330=0),0,IF($F330=Lists!$G$2,('Exp Database'!X330/'Exp with units conversion'!$H330)*'Exp with units conversion'!$G330,'Exp Database'!X330*'Exp with units conversion'!$G330))</f>
        <v>0</v>
      </c>
      <c r="Z330" s="288">
        <f>IF(OR('Exp Database'!Y330=Lists!$G$2,'Exp Database'!Y330=Lists!$G$3,'Exp Database'!Y330=0),0,IF($F330=Lists!$G$2,('Exp Database'!Y330/'Exp with units conversion'!$H330)*'Exp with units conversion'!$G330,'Exp Database'!Y330*'Exp with units conversion'!$G330))</f>
        <v>0</v>
      </c>
      <c r="AA330" s="288">
        <f>IF(OR('Exp Database'!Z330=Lists!$G$2,'Exp Database'!Z330=Lists!$G$3,'Exp Database'!Z330=0),0,IF($F330=Lists!$G$2,('Exp Database'!Z330/'Exp with units conversion'!$H330)*'Exp with units conversion'!$G330,'Exp Database'!Z330*'Exp with units conversion'!$G330))</f>
        <v>0</v>
      </c>
      <c r="AB330" s="288">
        <f>IF(OR('Exp Database'!AA330=Lists!$G$2,'Exp Database'!AA330=Lists!$G$3,'Exp Database'!AA330=0),0,IF($F330=Lists!$G$2,('Exp Database'!AA330/'Exp with units conversion'!$H330)*'Exp with units conversion'!$G330,'Exp Database'!AA330*'Exp with units conversion'!$G330))</f>
        <v>0</v>
      </c>
      <c r="AC330" s="288">
        <f>IF(OR('Exp Database'!AB330=Lists!$G$2,'Exp Database'!AB330=Lists!$G$3,'Exp Database'!AB330=0),0,IF($F330=Lists!$G$2,('Exp Database'!AB330/'Exp with units conversion'!$H330)*'Exp with units conversion'!$G330,'Exp Database'!AB330*'Exp with units conversion'!$G330))</f>
        <v>0</v>
      </c>
      <c r="AD330" s="288">
        <f>IF(OR('Exp Database'!AC330=Lists!$G$2,'Exp Database'!AC330=Lists!$G$3,'Exp Database'!AC330=0),0,IF($F330=Lists!$G$2,('Exp Database'!AC330/'Exp with units conversion'!$H330)*'Exp with units conversion'!$G330,'Exp Database'!AC330*'Exp with units conversion'!$G330))</f>
        <v>0</v>
      </c>
      <c r="AE330" s="288">
        <f>IF(OR('Exp Database'!AD330=Lists!$G$2,'Exp Database'!AD330=Lists!$G$3,'Exp Database'!AD330=0),0,IF($F330=Lists!$G$2,('Exp Database'!AD330/'Exp with units conversion'!$H330)*'Exp with units conversion'!$G330,'Exp Database'!AD330*'Exp with units conversion'!$G330))</f>
        <v>0</v>
      </c>
      <c r="AG330" s="288">
        <f t="shared" si="25"/>
        <v>1</v>
      </c>
      <c r="AH330" s="288">
        <f t="shared" si="26"/>
        <v>1</v>
      </c>
      <c r="AI330" s="288">
        <f t="shared" si="27"/>
        <v>1</v>
      </c>
      <c r="AJ330" s="288">
        <f t="shared" si="28"/>
        <v>1</v>
      </c>
    </row>
    <row r="331" spans="2:36" ht="90.75" thickBot="1">
      <c r="B331" s="288" t="str">
        <f t="shared" si="29"/>
        <v>Georgia2014</v>
      </c>
      <c r="C331" s="229" t="str">
        <f>'Exp Database'!C331</f>
        <v>Georgia</v>
      </c>
      <c r="D331" s="229">
        <f>'Exp Database'!D331</f>
        <v>2014</v>
      </c>
      <c r="E331" s="229">
        <f>'Exp Database'!E331</f>
        <v>0</v>
      </c>
      <c r="F331" s="229">
        <f>'Exp Database'!F331</f>
        <v>0</v>
      </c>
      <c r="G331" s="229">
        <f>IF('Exp Database'!G331="Units ( x 1)",1,IF('Exp Database'!G331="Thousands (x 1,000)",1000,IF('Exp Database'!G331="Millions (x 1,000,000)",1000000,)))</f>
        <v>0</v>
      </c>
      <c r="H331" s="230">
        <f>IF('Exp Database'!H331&gt;0,'Exp Database'!H331,'Exp Database'!J331)</f>
        <v>0</v>
      </c>
      <c r="I331" s="230">
        <f>'Exp Database'!H331</f>
        <v>0</v>
      </c>
      <c r="J331" s="229">
        <f>'Exp Database'!I331</f>
        <v>0</v>
      </c>
      <c r="K331" s="230">
        <f>'Exp Database'!J331</f>
        <v>0</v>
      </c>
      <c r="L331" s="302" t="str">
        <f>'Exp Database'!K331</f>
        <v>Prevention, promotion of testing and linkage to care programmes for transgender persons</v>
      </c>
      <c r="M331" s="288">
        <f>'Exp Database'!L331</f>
        <v>3.8</v>
      </c>
      <c r="N331" s="288">
        <f>IF(OR('Exp Database'!M331=Lists!$G$2,'Exp Database'!M331=Lists!$G$3,'Exp Database'!M331=0),0,IF($F331=Lists!$G$2,('Exp Database'!M331/'Exp with units conversion'!$H331)*'Exp with units conversion'!$G331,'Exp Database'!M331*'Exp with units conversion'!$G331))</f>
        <v>0</v>
      </c>
      <c r="O331" s="288">
        <f>IF(OR('Exp Database'!N331=Lists!$G$2,'Exp Database'!N331=Lists!$G$3,'Exp Database'!N331=0),0,IF($F331=Lists!$G$2,('Exp Database'!N331/'Exp with units conversion'!$H331)*'Exp with units conversion'!$G331,'Exp Database'!N331*'Exp with units conversion'!$G331))</f>
        <v>0</v>
      </c>
      <c r="P331" s="288">
        <f>IF(OR('Exp Database'!O331=Lists!$G$2,'Exp Database'!O331=Lists!$G$3,'Exp Database'!O331=0),0,IF($F331=Lists!$G$2,('Exp Database'!O331/'Exp with units conversion'!$H331)*'Exp with units conversion'!$G331,'Exp Database'!O331*'Exp with units conversion'!$G331))</f>
        <v>0</v>
      </c>
      <c r="Q331" s="288">
        <f>IF(OR('Exp Database'!P331=Lists!$G$2,'Exp Database'!P331=Lists!$G$3,'Exp Database'!P331=0),0,IF($F331=Lists!$G$2,('Exp Database'!P331/'Exp with units conversion'!$H331)*'Exp with units conversion'!$G331,'Exp Database'!P331*'Exp with units conversion'!$G331))</f>
        <v>0</v>
      </c>
      <c r="R331" s="288">
        <f>IF(OR('Exp Database'!Q331=Lists!$G$2,'Exp Database'!Q331=Lists!$G$3,'Exp Database'!Q331=0),0,IF($F331=Lists!$G$2,('Exp Database'!Q331/'Exp with units conversion'!$H331)*'Exp with units conversion'!$G331,'Exp Database'!Q331*'Exp with units conversion'!$G331))</f>
        <v>0</v>
      </c>
      <c r="S331" s="288">
        <f>IF(OR('Exp Database'!R331=Lists!$G$2,'Exp Database'!R331=Lists!$G$3,'Exp Database'!R331=0),0,IF($F331=Lists!$G$2,('Exp Database'!R331/'Exp with units conversion'!$H331)*'Exp with units conversion'!$G331,'Exp Database'!R331*'Exp with units conversion'!$G331))</f>
        <v>0</v>
      </c>
      <c r="T331" s="288">
        <f>IF(OR('Exp Database'!S331=Lists!$G$2,'Exp Database'!S331=Lists!$G$3,'Exp Database'!S331=0),0,IF($F331=Lists!$G$2,('Exp Database'!S331/'Exp with units conversion'!$H331)*'Exp with units conversion'!$G331,'Exp Database'!S331*'Exp with units conversion'!$G331))</f>
        <v>0</v>
      </c>
      <c r="U331" s="288">
        <f>IF(OR('Exp Database'!T331=Lists!$G$2,'Exp Database'!T331=Lists!$G$3,'Exp Database'!T331=0),0,IF($F331=Lists!$G$2,('Exp Database'!T331/'Exp with units conversion'!$H331)*'Exp with units conversion'!$G331,'Exp Database'!T331*'Exp with units conversion'!$G331))</f>
        <v>0</v>
      </c>
      <c r="V331" s="288">
        <f>IF(OR('Exp Database'!U331=Lists!$G$2,'Exp Database'!U331=Lists!$G$3,'Exp Database'!U331=0),0,IF($F331=Lists!$G$2,('Exp Database'!U331/'Exp with units conversion'!$H331)*'Exp with units conversion'!$G331,'Exp Database'!U331*'Exp with units conversion'!$G331))</f>
        <v>0</v>
      </c>
      <c r="W331" s="288">
        <f>IF(OR('Exp Database'!V331=Lists!$G$2,'Exp Database'!V331=Lists!$G$3,'Exp Database'!V331=0),0,IF($F331=Lists!$G$2,('Exp Database'!V331/'Exp with units conversion'!$H331)*'Exp with units conversion'!$G331,'Exp Database'!V331*'Exp with units conversion'!$G331))</f>
        <v>0</v>
      </c>
      <c r="X331" s="288">
        <f>IF(OR('Exp Database'!W331=Lists!$G$2,'Exp Database'!W331=Lists!$G$3,'Exp Database'!W331=0),0,IF($F331=Lists!$G$2,('Exp Database'!W331/'Exp with units conversion'!$H331)*'Exp with units conversion'!$G331,'Exp Database'!W331*'Exp with units conversion'!$G331))</f>
        <v>0</v>
      </c>
      <c r="Y331" s="288">
        <f>IF(OR('Exp Database'!X331=Lists!$G$2,'Exp Database'!X331=Lists!$G$3,'Exp Database'!X331=0),0,IF($F331=Lists!$G$2,('Exp Database'!X331/'Exp with units conversion'!$H331)*'Exp with units conversion'!$G331,'Exp Database'!X331*'Exp with units conversion'!$G331))</f>
        <v>0</v>
      </c>
      <c r="Z331" s="288">
        <f>IF(OR('Exp Database'!Y331=Lists!$G$2,'Exp Database'!Y331=Lists!$G$3,'Exp Database'!Y331=0),0,IF($F331=Lists!$G$2,('Exp Database'!Y331/'Exp with units conversion'!$H331)*'Exp with units conversion'!$G331,'Exp Database'!Y331*'Exp with units conversion'!$G331))</f>
        <v>0</v>
      </c>
      <c r="AA331" s="288">
        <f>IF(OR('Exp Database'!Z331=Lists!$G$2,'Exp Database'!Z331=Lists!$G$3,'Exp Database'!Z331=0),0,IF($F331=Lists!$G$2,('Exp Database'!Z331/'Exp with units conversion'!$H331)*'Exp with units conversion'!$G331,'Exp Database'!Z331*'Exp with units conversion'!$G331))</f>
        <v>0</v>
      </c>
      <c r="AB331" s="288">
        <f>IF(OR('Exp Database'!AA331=Lists!$G$2,'Exp Database'!AA331=Lists!$G$3,'Exp Database'!AA331=0),0,IF($F331=Lists!$G$2,('Exp Database'!AA331/'Exp with units conversion'!$H331)*'Exp with units conversion'!$G331,'Exp Database'!AA331*'Exp with units conversion'!$G331))</f>
        <v>0</v>
      </c>
      <c r="AC331" s="288">
        <f>IF(OR('Exp Database'!AB331=Lists!$G$2,'Exp Database'!AB331=Lists!$G$3,'Exp Database'!AB331=0),0,IF($F331=Lists!$G$2,('Exp Database'!AB331/'Exp with units conversion'!$H331)*'Exp with units conversion'!$G331,'Exp Database'!AB331*'Exp with units conversion'!$G331))</f>
        <v>0</v>
      </c>
      <c r="AD331" s="288">
        <f>IF(OR('Exp Database'!AC331=Lists!$G$2,'Exp Database'!AC331=Lists!$G$3,'Exp Database'!AC331=0),0,IF($F331=Lists!$G$2,('Exp Database'!AC331/'Exp with units conversion'!$H331)*'Exp with units conversion'!$G331,'Exp Database'!AC331*'Exp with units conversion'!$G331))</f>
        <v>0</v>
      </c>
      <c r="AE331" s="288">
        <f>IF(OR('Exp Database'!AD331=Lists!$G$2,'Exp Database'!AD331=Lists!$G$3,'Exp Database'!AD331=0),0,IF($F331=Lists!$G$2,('Exp Database'!AD331/'Exp with units conversion'!$H331)*'Exp with units conversion'!$G331,'Exp Database'!AD331*'Exp with units conversion'!$G331))</f>
        <v>0</v>
      </c>
      <c r="AG331" s="288">
        <f t="shared" si="25"/>
        <v>1</v>
      </c>
      <c r="AH331" s="288">
        <f t="shared" si="26"/>
        <v>1</v>
      </c>
      <c r="AI331" s="288">
        <f t="shared" si="27"/>
        <v>1</v>
      </c>
      <c r="AJ331" s="288">
        <f t="shared" si="28"/>
        <v>1</v>
      </c>
    </row>
    <row r="332" spans="2:36" ht="75.75" thickBot="1">
      <c r="B332" s="288" t="str">
        <f t="shared" si="29"/>
        <v>Georgia2014</v>
      </c>
      <c r="C332" s="229" t="str">
        <f>'Exp Database'!C332</f>
        <v>Georgia</v>
      </c>
      <c r="D332" s="229">
        <f>'Exp Database'!D332</f>
        <v>2014</v>
      </c>
      <c r="E332" s="229">
        <f>'Exp Database'!E332</f>
        <v>0</v>
      </c>
      <c r="F332" s="229">
        <f>'Exp Database'!F332</f>
        <v>0</v>
      </c>
      <c r="G332" s="229">
        <f>IF('Exp Database'!G332="Units ( x 1)",1,IF('Exp Database'!G332="Thousands (x 1,000)",1000,IF('Exp Database'!G332="Millions (x 1,000,000)",1000000,)))</f>
        <v>0</v>
      </c>
      <c r="H332" s="230">
        <f>IF('Exp Database'!H332&gt;0,'Exp Database'!H332,'Exp Database'!J332)</f>
        <v>0</v>
      </c>
      <c r="I332" s="230">
        <f>'Exp Database'!H332</f>
        <v>0</v>
      </c>
      <c r="J332" s="229">
        <f>'Exp Database'!I332</f>
        <v>0</v>
      </c>
      <c r="K332" s="230">
        <f>'Exp Database'!J332</f>
        <v>0</v>
      </c>
      <c r="L332" s="302" t="str">
        <f>'Exp Database'!K332</f>
        <v>Prevention, promotion of testing and linkage to care programmes  for prisoners</v>
      </c>
      <c r="M332" s="288">
        <f>'Exp Database'!L332</f>
        <v>3.9</v>
      </c>
      <c r="N332" s="288">
        <f>IF(OR('Exp Database'!M332=Lists!$G$2,'Exp Database'!M332=Lists!$G$3,'Exp Database'!M332=0),0,IF($F332=Lists!$G$2,('Exp Database'!M332/'Exp with units conversion'!$H332)*'Exp with units conversion'!$G332,'Exp Database'!M332*'Exp with units conversion'!$G332))</f>
        <v>0</v>
      </c>
      <c r="O332" s="288">
        <f>IF(OR('Exp Database'!N332=Lists!$G$2,'Exp Database'!N332=Lists!$G$3,'Exp Database'!N332=0),0,IF($F332=Lists!$G$2,('Exp Database'!N332/'Exp with units conversion'!$H332)*'Exp with units conversion'!$G332,'Exp Database'!N332*'Exp with units conversion'!$G332))</f>
        <v>0</v>
      </c>
      <c r="P332" s="288">
        <f>IF(OR('Exp Database'!O332=Lists!$G$2,'Exp Database'!O332=Lists!$G$3,'Exp Database'!O332=0),0,IF($F332=Lists!$G$2,('Exp Database'!O332/'Exp with units conversion'!$H332)*'Exp with units conversion'!$G332,'Exp Database'!O332*'Exp with units conversion'!$G332))</f>
        <v>0</v>
      </c>
      <c r="Q332" s="288">
        <f>IF(OR('Exp Database'!P332=Lists!$G$2,'Exp Database'!P332=Lists!$G$3,'Exp Database'!P332=0),0,IF($F332=Lists!$G$2,('Exp Database'!P332/'Exp with units conversion'!$H332)*'Exp with units conversion'!$G332,'Exp Database'!P332*'Exp with units conversion'!$G332))</f>
        <v>0</v>
      </c>
      <c r="R332" s="288">
        <f>IF(OR('Exp Database'!Q332=Lists!$G$2,'Exp Database'!Q332=Lists!$G$3,'Exp Database'!Q332=0),0,IF($F332=Lists!$G$2,('Exp Database'!Q332/'Exp with units conversion'!$H332)*'Exp with units conversion'!$G332,'Exp Database'!Q332*'Exp with units conversion'!$G332))</f>
        <v>0</v>
      </c>
      <c r="S332" s="288">
        <f>IF(OR('Exp Database'!R332=Lists!$G$2,'Exp Database'!R332=Lists!$G$3,'Exp Database'!R332=0),0,IF($F332=Lists!$G$2,('Exp Database'!R332/'Exp with units conversion'!$H332)*'Exp with units conversion'!$G332,'Exp Database'!R332*'Exp with units conversion'!$G332))</f>
        <v>0</v>
      </c>
      <c r="T332" s="288">
        <f>IF(OR('Exp Database'!S332=Lists!$G$2,'Exp Database'!S332=Lists!$G$3,'Exp Database'!S332=0),0,IF($F332=Lists!$G$2,('Exp Database'!S332/'Exp with units conversion'!$H332)*'Exp with units conversion'!$G332,'Exp Database'!S332*'Exp with units conversion'!$G332))</f>
        <v>0</v>
      </c>
      <c r="U332" s="288">
        <f>IF(OR('Exp Database'!T332=Lists!$G$2,'Exp Database'!T332=Lists!$G$3,'Exp Database'!T332=0),0,IF($F332=Lists!$G$2,('Exp Database'!T332/'Exp with units conversion'!$H332)*'Exp with units conversion'!$G332,'Exp Database'!T332*'Exp with units conversion'!$G332))</f>
        <v>0</v>
      </c>
      <c r="V332" s="288">
        <f>IF(OR('Exp Database'!U332=Lists!$G$2,'Exp Database'!U332=Lists!$G$3,'Exp Database'!U332=0),0,IF($F332=Lists!$G$2,('Exp Database'!U332/'Exp with units conversion'!$H332)*'Exp with units conversion'!$G332,'Exp Database'!U332*'Exp with units conversion'!$G332))</f>
        <v>0</v>
      </c>
      <c r="W332" s="288">
        <f>IF(OR('Exp Database'!V332=Lists!$G$2,'Exp Database'!V332=Lists!$G$3,'Exp Database'!V332=0),0,IF($F332=Lists!$G$2,('Exp Database'!V332/'Exp with units conversion'!$H332)*'Exp with units conversion'!$G332,'Exp Database'!V332*'Exp with units conversion'!$G332))</f>
        <v>0</v>
      </c>
      <c r="X332" s="288">
        <f>IF(OR('Exp Database'!W332=Lists!$G$2,'Exp Database'!W332=Lists!$G$3,'Exp Database'!W332=0),0,IF($F332=Lists!$G$2,('Exp Database'!W332/'Exp with units conversion'!$H332)*'Exp with units conversion'!$G332,'Exp Database'!W332*'Exp with units conversion'!$G332))</f>
        <v>0</v>
      </c>
      <c r="Y332" s="288">
        <f>IF(OR('Exp Database'!X332=Lists!$G$2,'Exp Database'!X332=Lists!$G$3,'Exp Database'!X332=0),0,IF($F332=Lists!$G$2,('Exp Database'!X332/'Exp with units conversion'!$H332)*'Exp with units conversion'!$G332,'Exp Database'!X332*'Exp with units conversion'!$G332))</f>
        <v>0</v>
      </c>
      <c r="Z332" s="288">
        <f>IF(OR('Exp Database'!Y332=Lists!$G$2,'Exp Database'!Y332=Lists!$G$3,'Exp Database'!Y332=0),0,IF($F332=Lists!$G$2,('Exp Database'!Y332/'Exp with units conversion'!$H332)*'Exp with units conversion'!$G332,'Exp Database'!Y332*'Exp with units conversion'!$G332))</f>
        <v>0</v>
      </c>
      <c r="AA332" s="288">
        <f>IF(OR('Exp Database'!Z332=Lists!$G$2,'Exp Database'!Z332=Lists!$G$3,'Exp Database'!Z332=0),0,IF($F332=Lists!$G$2,('Exp Database'!Z332/'Exp with units conversion'!$H332)*'Exp with units conversion'!$G332,'Exp Database'!Z332*'Exp with units conversion'!$G332))</f>
        <v>0</v>
      </c>
      <c r="AB332" s="288">
        <f>IF(OR('Exp Database'!AA332=Lists!$G$2,'Exp Database'!AA332=Lists!$G$3,'Exp Database'!AA332=0),0,IF($F332=Lists!$G$2,('Exp Database'!AA332/'Exp with units conversion'!$H332)*'Exp with units conversion'!$G332,'Exp Database'!AA332*'Exp with units conversion'!$G332))</f>
        <v>0</v>
      </c>
      <c r="AC332" s="288">
        <f>IF(OR('Exp Database'!AB332=Lists!$G$2,'Exp Database'!AB332=Lists!$G$3,'Exp Database'!AB332=0),0,IF($F332=Lists!$G$2,('Exp Database'!AB332/'Exp with units conversion'!$H332)*'Exp with units conversion'!$G332,'Exp Database'!AB332*'Exp with units conversion'!$G332))</f>
        <v>0</v>
      </c>
      <c r="AD332" s="288">
        <f>IF(OR('Exp Database'!AC332=Lists!$G$2,'Exp Database'!AC332=Lists!$G$3,'Exp Database'!AC332=0),0,IF($F332=Lists!$G$2,('Exp Database'!AC332/'Exp with units conversion'!$H332)*'Exp with units conversion'!$G332,'Exp Database'!AC332*'Exp with units conversion'!$G332))</f>
        <v>0</v>
      </c>
      <c r="AE332" s="288">
        <f>IF(OR('Exp Database'!AD332=Lists!$G$2,'Exp Database'!AD332=Lists!$G$3,'Exp Database'!AD332=0),0,IF($F332=Lists!$G$2,('Exp Database'!AD332/'Exp with units conversion'!$H332)*'Exp with units conversion'!$G332,'Exp Database'!AD332*'Exp with units conversion'!$G332))</f>
        <v>0</v>
      </c>
      <c r="AG332" s="288">
        <f t="shared" si="25"/>
        <v>1</v>
      </c>
      <c r="AH332" s="288">
        <f t="shared" si="26"/>
        <v>1</v>
      </c>
      <c r="AI332" s="288">
        <f t="shared" si="27"/>
        <v>1</v>
      </c>
      <c r="AJ332" s="288">
        <f t="shared" si="28"/>
        <v>1</v>
      </c>
    </row>
    <row r="333" spans="2:36" ht="135.75" thickBot="1">
      <c r="B333" s="288" t="str">
        <f t="shared" si="29"/>
        <v>Georgia2014</v>
      </c>
      <c r="C333" s="229" t="str">
        <f>'Exp Database'!C333</f>
        <v>Georgia</v>
      </c>
      <c r="D333" s="229">
        <f>'Exp Database'!D333</f>
        <v>2014</v>
      </c>
      <c r="E333" s="229">
        <f>'Exp Database'!E333</f>
        <v>0</v>
      </c>
      <c r="F333" s="229">
        <f>'Exp Database'!F333</f>
        <v>0</v>
      </c>
      <c r="G333" s="229">
        <f>IF('Exp Database'!G333="Units ( x 1)",1,IF('Exp Database'!G333="Thousands (x 1,000)",1000,IF('Exp Database'!G333="Millions (x 1,000,000)",1000000,)))</f>
        <v>0</v>
      </c>
      <c r="H333" s="230">
        <f>IF('Exp Database'!H333&gt;0,'Exp Database'!H333,'Exp Database'!J333)</f>
        <v>0</v>
      </c>
      <c r="I333" s="230">
        <f>'Exp Database'!H333</f>
        <v>0</v>
      </c>
      <c r="J333" s="229">
        <f>'Exp Database'!I333</f>
        <v>0</v>
      </c>
      <c r="K333" s="230">
        <f>'Exp Database'!J333</f>
        <v>0</v>
      </c>
      <c r="L333" s="302" t="str">
        <f>'Exp Database'!K333</f>
        <v>Prevention, promotion of testing and linkage to care programmes targeting young women and adolescent girls (high-prevalence countries)</v>
      </c>
      <c r="M333" s="288">
        <f>'Exp Database'!L333</f>
        <v>3.1</v>
      </c>
      <c r="N333" s="288">
        <f>IF(OR('Exp Database'!M333=Lists!$G$2,'Exp Database'!M333=Lists!$G$3,'Exp Database'!M333=0),0,IF($F333=Lists!$G$2,('Exp Database'!M333/'Exp with units conversion'!$H333)*'Exp with units conversion'!$G333,'Exp Database'!M333*'Exp with units conversion'!$G333))</f>
        <v>0</v>
      </c>
      <c r="O333" s="288">
        <f>IF(OR('Exp Database'!N333=Lists!$G$2,'Exp Database'!N333=Lists!$G$3,'Exp Database'!N333=0),0,IF($F333=Lists!$G$2,('Exp Database'!N333/'Exp with units conversion'!$H333)*'Exp with units conversion'!$G333,'Exp Database'!N333*'Exp with units conversion'!$G333))</f>
        <v>0</v>
      </c>
      <c r="P333" s="288">
        <f>IF(OR('Exp Database'!O333=Lists!$G$2,'Exp Database'!O333=Lists!$G$3,'Exp Database'!O333=0),0,IF($F333=Lists!$G$2,('Exp Database'!O333/'Exp with units conversion'!$H333)*'Exp with units conversion'!$G333,'Exp Database'!O333*'Exp with units conversion'!$G333))</f>
        <v>0</v>
      </c>
      <c r="Q333" s="288">
        <f>IF(OR('Exp Database'!P333=Lists!$G$2,'Exp Database'!P333=Lists!$G$3,'Exp Database'!P333=0),0,IF($F333=Lists!$G$2,('Exp Database'!P333/'Exp with units conversion'!$H333)*'Exp with units conversion'!$G333,'Exp Database'!P333*'Exp with units conversion'!$G333))</f>
        <v>0</v>
      </c>
      <c r="R333" s="288">
        <f>IF(OR('Exp Database'!Q333=Lists!$G$2,'Exp Database'!Q333=Lists!$G$3,'Exp Database'!Q333=0),0,IF($F333=Lists!$G$2,('Exp Database'!Q333/'Exp with units conversion'!$H333)*'Exp with units conversion'!$G333,'Exp Database'!Q333*'Exp with units conversion'!$G333))</f>
        <v>0</v>
      </c>
      <c r="S333" s="288">
        <f>IF(OR('Exp Database'!R333=Lists!$G$2,'Exp Database'!R333=Lists!$G$3,'Exp Database'!R333=0),0,IF($F333=Lists!$G$2,('Exp Database'!R333/'Exp with units conversion'!$H333)*'Exp with units conversion'!$G333,'Exp Database'!R333*'Exp with units conversion'!$G333))</f>
        <v>0</v>
      </c>
      <c r="T333" s="288">
        <f>IF(OR('Exp Database'!S333=Lists!$G$2,'Exp Database'!S333=Lists!$G$3,'Exp Database'!S333=0),0,IF($F333=Lists!$G$2,('Exp Database'!S333/'Exp with units conversion'!$H333)*'Exp with units conversion'!$G333,'Exp Database'!S333*'Exp with units conversion'!$G333))</f>
        <v>0</v>
      </c>
      <c r="U333" s="288">
        <f>IF(OR('Exp Database'!T333=Lists!$G$2,'Exp Database'!T333=Lists!$G$3,'Exp Database'!T333=0),0,IF($F333=Lists!$G$2,('Exp Database'!T333/'Exp with units conversion'!$H333)*'Exp with units conversion'!$G333,'Exp Database'!T333*'Exp with units conversion'!$G333))</f>
        <v>0</v>
      </c>
      <c r="V333" s="288">
        <f>IF(OR('Exp Database'!U333=Lists!$G$2,'Exp Database'!U333=Lists!$G$3,'Exp Database'!U333=0),0,IF($F333=Lists!$G$2,('Exp Database'!U333/'Exp with units conversion'!$H333)*'Exp with units conversion'!$G333,'Exp Database'!U333*'Exp with units conversion'!$G333))</f>
        <v>0</v>
      </c>
      <c r="W333" s="288">
        <f>IF(OR('Exp Database'!V333=Lists!$G$2,'Exp Database'!V333=Lists!$G$3,'Exp Database'!V333=0),0,IF($F333=Lists!$G$2,('Exp Database'!V333/'Exp with units conversion'!$H333)*'Exp with units conversion'!$G333,'Exp Database'!V333*'Exp with units conversion'!$G333))</f>
        <v>0</v>
      </c>
      <c r="X333" s="288">
        <f>IF(OR('Exp Database'!W333=Lists!$G$2,'Exp Database'!W333=Lists!$G$3,'Exp Database'!W333=0),0,IF($F333=Lists!$G$2,('Exp Database'!W333/'Exp with units conversion'!$H333)*'Exp with units conversion'!$G333,'Exp Database'!W333*'Exp with units conversion'!$G333))</f>
        <v>0</v>
      </c>
      <c r="Y333" s="288">
        <f>IF(OR('Exp Database'!X333=Lists!$G$2,'Exp Database'!X333=Lists!$G$3,'Exp Database'!X333=0),0,IF($F333=Lists!$G$2,('Exp Database'!X333/'Exp with units conversion'!$H333)*'Exp with units conversion'!$G333,'Exp Database'!X333*'Exp with units conversion'!$G333))</f>
        <v>0</v>
      </c>
      <c r="Z333" s="288">
        <f>IF(OR('Exp Database'!Y333=Lists!$G$2,'Exp Database'!Y333=Lists!$G$3,'Exp Database'!Y333=0),0,IF($F333=Lists!$G$2,('Exp Database'!Y333/'Exp with units conversion'!$H333)*'Exp with units conversion'!$G333,'Exp Database'!Y333*'Exp with units conversion'!$G333))</f>
        <v>0</v>
      </c>
      <c r="AA333" s="288">
        <f>IF(OR('Exp Database'!Z333=Lists!$G$2,'Exp Database'!Z333=Lists!$G$3,'Exp Database'!Z333=0),0,IF($F333=Lists!$G$2,('Exp Database'!Z333/'Exp with units conversion'!$H333)*'Exp with units conversion'!$G333,'Exp Database'!Z333*'Exp with units conversion'!$G333))</f>
        <v>0</v>
      </c>
      <c r="AB333" s="288">
        <f>IF(OR('Exp Database'!AA333=Lists!$G$2,'Exp Database'!AA333=Lists!$G$3,'Exp Database'!AA333=0),0,IF($F333=Lists!$G$2,('Exp Database'!AA333/'Exp with units conversion'!$H333)*'Exp with units conversion'!$G333,'Exp Database'!AA333*'Exp with units conversion'!$G333))</f>
        <v>0</v>
      </c>
      <c r="AC333" s="288">
        <f>IF(OR('Exp Database'!AB333=Lists!$G$2,'Exp Database'!AB333=Lists!$G$3,'Exp Database'!AB333=0),0,IF($F333=Lists!$G$2,('Exp Database'!AB333/'Exp with units conversion'!$H333)*'Exp with units conversion'!$G333,'Exp Database'!AB333*'Exp with units conversion'!$G333))</f>
        <v>0</v>
      </c>
      <c r="AD333" s="288">
        <f>IF(OR('Exp Database'!AC333=Lists!$G$2,'Exp Database'!AC333=Lists!$G$3,'Exp Database'!AC333=0),0,IF($F333=Lists!$G$2,('Exp Database'!AC333/'Exp with units conversion'!$H333)*'Exp with units conversion'!$G333,'Exp Database'!AC333*'Exp with units conversion'!$G333))</f>
        <v>0</v>
      </c>
      <c r="AE333" s="288">
        <f>IF(OR('Exp Database'!AD333=Lists!$G$2,'Exp Database'!AD333=Lists!$G$3,'Exp Database'!AD333=0),0,IF($F333=Lists!$G$2,('Exp Database'!AD333/'Exp with units conversion'!$H333)*'Exp with units conversion'!$G333,'Exp Database'!AD333*'Exp with units conversion'!$G333))</f>
        <v>0</v>
      </c>
      <c r="AG333" s="288">
        <f t="shared" si="25"/>
        <v>1</v>
      </c>
      <c r="AH333" s="288">
        <f t="shared" si="26"/>
        <v>1</v>
      </c>
      <c r="AI333" s="288">
        <f t="shared" si="27"/>
        <v>1</v>
      </c>
      <c r="AJ333" s="288">
        <f t="shared" si="28"/>
        <v>1</v>
      </c>
    </row>
    <row r="334" spans="2:36" ht="60.75" thickBot="1">
      <c r="B334" s="288" t="str">
        <f t="shared" si="29"/>
        <v>Georgia2014</v>
      </c>
      <c r="C334" s="229" t="str">
        <f>'Exp Database'!C334</f>
        <v>Georgia</v>
      </c>
      <c r="D334" s="229">
        <f>'Exp Database'!D334</f>
        <v>2014</v>
      </c>
      <c r="E334" s="229">
        <f>'Exp Database'!E334</f>
        <v>0</v>
      </c>
      <c r="F334" s="229">
        <f>'Exp Database'!F334</f>
        <v>0</v>
      </c>
      <c r="G334" s="229">
        <f>IF('Exp Database'!G334="Units ( x 1)",1,IF('Exp Database'!G334="Thousands (x 1,000)",1000,IF('Exp Database'!G334="Millions (x 1,000,000)",1000000,)))</f>
        <v>0</v>
      </c>
      <c r="H334" s="230">
        <f>IF('Exp Database'!H334&gt;0,'Exp Database'!H334,'Exp Database'!J334)</f>
        <v>0</v>
      </c>
      <c r="I334" s="230">
        <f>'Exp Database'!H334</f>
        <v>0</v>
      </c>
      <c r="J334" s="229">
        <f>'Exp Database'!I334</f>
        <v>0</v>
      </c>
      <c r="K334" s="230">
        <f>'Exp Database'!J334</f>
        <v>0</v>
      </c>
      <c r="L334" s="302" t="str">
        <f>'Exp Database'!K334</f>
        <v>Cash transfers to girls (high-prevalence countries):</v>
      </c>
      <c r="M334" s="288">
        <f>'Exp Database'!L334</f>
        <v>3.11</v>
      </c>
      <c r="N334" s="288">
        <f>IF(OR('Exp Database'!M334=Lists!$G$2,'Exp Database'!M334=Lists!$G$3,'Exp Database'!M334=0),0,IF($F334=Lists!$G$2,('Exp Database'!M334/'Exp with units conversion'!$H334)*'Exp with units conversion'!$G334,'Exp Database'!M334*'Exp with units conversion'!$G334))</f>
        <v>0</v>
      </c>
      <c r="O334" s="288">
        <f>IF(OR('Exp Database'!N334=Lists!$G$2,'Exp Database'!N334=Lists!$G$3,'Exp Database'!N334=0),0,IF($F334=Lists!$G$2,('Exp Database'!N334/'Exp with units conversion'!$H334)*'Exp with units conversion'!$G334,'Exp Database'!N334*'Exp with units conversion'!$G334))</f>
        <v>0</v>
      </c>
      <c r="P334" s="288">
        <f>IF(OR('Exp Database'!O334=Lists!$G$2,'Exp Database'!O334=Lists!$G$3,'Exp Database'!O334=0),0,IF($F334=Lists!$G$2,('Exp Database'!O334/'Exp with units conversion'!$H334)*'Exp with units conversion'!$G334,'Exp Database'!O334*'Exp with units conversion'!$G334))</f>
        <v>0</v>
      </c>
      <c r="Q334" s="288">
        <f>IF(OR('Exp Database'!P334=Lists!$G$2,'Exp Database'!P334=Lists!$G$3,'Exp Database'!P334=0),0,IF($F334=Lists!$G$2,('Exp Database'!P334/'Exp with units conversion'!$H334)*'Exp with units conversion'!$G334,'Exp Database'!P334*'Exp with units conversion'!$G334))</f>
        <v>0</v>
      </c>
      <c r="R334" s="288">
        <f>IF(OR('Exp Database'!Q334=Lists!$G$2,'Exp Database'!Q334=Lists!$G$3,'Exp Database'!Q334=0),0,IF($F334=Lists!$G$2,('Exp Database'!Q334/'Exp with units conversion'!$H334)*'Exp with units conversion'!$G334,'Exp Database'!Q334*'Exp with units conversion'!$G334))</f>
        <v>0</v>
      </c>
      <c r="S334" s="288">
        <f>IF(OR('Exp Database'!R334=Lists!$G$2,'Exp Database'!R334=Lists!$G$3,'Exp Database'!R334=0),0,IF($F334=Lists!$G$2,('Exp Database'!R334/'Exp with units conversion'!$H334)*'Exp with units conversion'!$G334,'Exp Database'!R334*'Exp with units conversion'!$G334))</f>
        <v>0</v>
      </c>
      <c r="T334" s="288">
        <f>IF(OR('Exp Database'!S334=Lists!$G$2,'Exp Database'!S334=Lists!$G$3,'Exp Database'!S334=0),0,IF($F334=Lists!$G$2,('Exp Database'!S334/'Exp with units conversion'!$H334)*'Exp with units conversion'!$G334,'Exp Database'!S334*'Exp with units conversion'!$G334))</f>
        <v>0</v>
      </c>
      <c r="U334" s="288">
        <f>IF(OR('Exp Database'!T334=Lists!$G$2,'Exp Database'!T334=Lists!$G$3,'Exp Database'!T334=0),0,IF($F334=Lists!$G$2,('Exp Database'!T334/'Exp with units conversion'!$H334)*'Exp with units conversion'!$G334,'Exp Database'!T334*'Exp with units conversion'!$G334))</f>
        <v>0</v>
      </c>
      <c r="V334" s="288">
        <f>IF(OR('Exp Database'!U334=Lists!$G$2,'Exp Database'!U334=Lists!$G$3,'Exp Database'!U334=0),0,IF($F334=Lists!$G$2,('Exp Database'!U334/'Exp with units conversion'!$H334)*'Exp with units conversion'!$G334,'Exp Database'!U334*'Exp with units conversion'!$G334))</f>
        <v>0</v>
      </c>
      <c r="W334" s="288">
        <f>IF(OR('Exp Database'!V334=Lists!$G$2,'Exp Database'!V334=Lists!$G$3,'Exp Database'!V334=0),0,IF($F334=Lists!$G$2,('Exp Database'!V334/'Exp with units conversion'!$H334)*'Exp with units conversion'!$G334,'Exp Database'!V334*'Exp with units conversion'!$G334))</f>
        <v>0</v>
      </c>
      <c r="X334" s="288">
        <f>IF(OR('Exp Database'!W334=Lists!$G$2,'Exp Database'!W334=Lists!$G$3,'Exp Database'!W334=0),0,IF($F334=Lists!$G$2,('Exp Database'!W334/'Exp with units conversion'!$H334)*'Exp with units conversion'!$G334,'Exp Database'!W334*'Exp with units conversion'!$G334))</f>
        <v>0</v>
      </c>
      <c r="Y334" s="288">
        <f>IF(OR('Exp Database'!X334=Lists!$G$2,'Exp Database'!X334=Lists!$G$3,'Exp Database'!X334=0),0,IF($F334=Lists!$G$2,('Exp Database'!X334/'Exp with units conversion'!$H334)*'Exp with units conversion'!$G334,'Exp Database'!X334*'Exp with units conversion'!$G334))</f>
        <v>0</v>
      </c>
      <c r="Z334" s="288">
        <f>IF(OR('Exp Database'!Y334=Lists!$G$2,'Exp Database'!Y334=Lists!$G$3,'Exp Database'!Y334=0),0,IF($F334=Lists!$G$2,('Exp Database'!Y334/'Exp with units conversion'!$H334)*'Exp with units conversion'!$G334,'Exp Database'!Y334*'Exp with units conversion'!$G334))</f>
        <v>0</v>
      </c>
      <c r="AA334" s="288">
        <f>IF(OR('Exp Database'!Z334=Lists!$G$2,'Exp Database'!Z334=Lists!$G$3,'Exp Database'!Z334=0),0,IF($F334=Lists!$G$2,('Exp Database'!Z334/'Exp with units conversion'!$H334)*'Exp with units conversion'!$G334,'Exp Database'!Z334*'Exp with units conversion'!$G334))</f>
        <v>0</v>
      </c>
      <c r="AB334" s="288">
        <f>IF(OR('Exp Database'!AA334=Lists!$G$2,'Exp Database'!AA334=Lists!$G$3,'Exp Database'!AA334=0),0,IF($F334=Lists!$G$2,('Exp Database'!AA334/'Exp with units conversion'!$H334)*'Exp with units conversion'!$G334,'Exp Database'!AA334*'Exp with units conversion'!$G334))</f>
        <v>0</v>
      </c>
      <c r="AC334" s="288">
        <f>IF(OR('Exp Database'!AB334=Lists!$G$2,'Exp Database'!AB334=Lists!$G$3,'Exp Database'!AB334=0),0,IF($F334=Lists!$G$2,('Exp Database'!AB334/'Exp with units conversion'!$H334)*'Exp with units conversion'!$G334,'Exp Database'!AB334*'Exp with units conversion'!$G334))</f>
        <v>0</v>
      </c>
      <c r="AD334" s="288">
        <f>IF(OR('Exp Database'!AC334=Lists!$G$2,'Exp Database'!AC334=Lists!$G$3,'Exp Database'!AC334=0),0,IF($F334=Lists!$G$2,('Exp Database'!AC334/'Exp with units conversion'!$H334)*'Exp with units conversion'!$G334,'Exp Database'!AC334*'Exp with units conversion'!$G334))</f>
        <v>0</v>
      </c>
      <c r="AE334" s="288">
        <f>IF(OR('Exp Database'!AD334=Lists!$G$2,'Exp Database'!AD334=Lists!$G$3,'Exp Database'!AD334=0),0,IF($F334=Lists!$G$2,('Exp Database'!AD334/'Exp with units conversion'!$H334)*'Exp with units conversion'!$G334,'Exp Database'!AD334*'Exp with units conversion'!$G334))</f>
        <v>0</v>
      </c>
      <c r="AG334" s="288">
        <f t="shared" si="25"/>
        <v>1</v>
      </c>
      <c r="AH334" s="288">
        <f t="shared" si="26"/>
        <v>1</v>
      </c>
      <c r="AI334" s="288">
        <f t="shared" si="27"/>
        <v>1</v>
      </c>
      <c r="AJ334" s="288">
        <f t="shared" si="28"/>
        <v>1</v>
      </c>
    </row>
    <row r="335" spans="2:36" ht="30.75" thickBot="1">
      <c r="B335" s="288" t="str">
        <f t="shared" si="29"/>
        <v>Georgia2014</v>
      </c>
      <c r="C335" s="229" t="str">
        <f>'Exp Database'!C335</f>
        <v>Georgia</v>
      </c>
      <c r="D335" s="229">
        <f>'Exp Database'!D335</f>
        <v>2014</v>
      </c>
      <c r="E335" s="229">
        <f>'Exp Database'!E335</f>
        <v>0</v>
      </c>
      <c r="F335" s="229">
        <f>'Exp Database'!F335</f>
        <v>0</v>
      </c>
      <c r="G335" s="229">
        <f>IF('Exp Database'!G335="Units ( x 1)",1,IF('Exp Database'!G335="Thousands (x 1,000)",1000,IF('Exp Database'!G335="Millions (x 1,000,000)",1000000,)))</f>
        <v>0</v>
      </c>
      <c r="H335" s="230">
        <f>IF('Exp Database'!H335&gt;0,'Exp Database'!H335,'Exp Database'!J335)</f>
        <v>0</v>
      </c>
      <c r="I335" s="230">
        <f>'Exp Database'!H335</f>
        <v>0</v>
      </c>
      <c r="J335" s="229">
        <f>'Exp Database'!I335</f>
        <v>0</v>
      </c>
      <c r="K335" s="230">
        <f>'Exp Database'!J335</f>
        <v>0</v>
      </c>
      <c r="L335" s="302" t="str">
        <f>'Exp Database'!K335</f>
        <v xml:space="preserve"> from HIV earmarked budgets</v>
      </c>
      <c r="M335" s="288" t="str">
        <f>'Exp Database'!L335</f>
        <v>3.11.1</v>
      </c>
      <c r="N335" s="288">
        <f>IF(OR('Exp Database'!M335=Lists!$G$2,'Exp Database'!M335=Lists!$G$3,'Exp Database'!M335=0),0,IF($F335=Lists!$G$2,('Exp Database'!M335/'Exp with units conversion'!$H335)*'Exp with units conversion'!$G335,'Exp Database'!M335*'Exp with units conversion'!$G335))</f>
        <v>0</v>
      </c>
      <c r="O335" s="288">
        <f>IF(OR('Exp Database'!N335=Lists!$G$2,'Exp Database'!N335=Lists!$G$3,'Exp Database'!N335=0),0,IF($F335=Lists!$G$2,('Exp Database'!N335/'Exp with units conversion'!$H335)*'Exp with units conversion'!$G335,'Exp Database'!N335*'Exp with units conversion'!$G335))</f>
        <v>0</v>
      </c>
      <c r="P335" s="288">
        <f>IF(OR('Exp Database'!O335=Lists!$G$2,'Exp Database'!O335=Lists!$G$3,'Exp Database'!O335=0),0,IF($F335=Lists!$G$2,('Exp Database'!O335/'Exp with units conversion'!$H335)*'Exp with units conversion'!$G335,'Exp Database'!O335*'Exp with units conversion'!$G335))</f>
        <v>0</v>
      </c>
      <c r="Q335" s="288">
        <f>IF(OR('Exp Database'!P335=Lists!$G$2,'Exp Database'!P335=Lists!$G$3,'Exp Database'!P335=0),0,IF($F335=Lists!$G$2,('Exp Database'!P335/'Exp with units conversion'!$H335)*'Exp with units conversion'!$G335,'Exp Database'!P335*'Exp with units conversion'!$G335))</f>
        <v>0</v>
      </c>
      <c r="R335" s="288">
        <f>IF(OR('Exp Database'!Q335=Lists!$G$2,'Exp Database'!Q335=Lists!$G$3,'Exp Database'!Q335=0),0,IF($F335=Lists!$G$2,('Exp Database'!Q335/'Exp with units conversion'!$H335)*'Exp with units conversion'!$G335,'Exp Database'!Q335*'Exp with units conversion'!$G335))</f>
        <v>0</v>
      </c>
      <c r="S335" s="288">
        <f>IF(OR('Exp Database'!R335=Lists!$G$2,'Exp Database'!R335=Lists!$G$3,'Exp Database'!R335=0),0,IF($F335=Lists!$G$2,('Exp Database'!R335/'Exp with units conversion'!$H335)*'Exp with units conversion'!$G335,'Exp Database'!R335*'Exp with units conversion'!$G335))</f>
        <v>0</v>
      </c>
      <c r="T335" s="288">
        <f>IF(OR('Exp Database'!S335=Lists!$G$2,'Exp Database'!S335=Lists!$G$3,'Exp Database'!S335=0),0,IF($F335=Lists!$G$2,('Exp Database'!S335/'Exp with units conversion'!$H335)*'Exp with units conversion'!$G335,'Exp Database'!S335*'Exp with units conversion'!$G335))</f>
        <v>0</v>
      </c>
      <c r="U335" s="288">
        <f>IF(OR('Exp Database'!T335=Lists!$G$2,'Exp Database'!T335=Lists!$G$3,'Exp Database'!T335=0),0,IF($F335=Lists!$G$2,('Exp Database'!T335/'Exp with units conversion'!$H335)*'Exp with units conversion'!$G335,'Exp Database'!T335*'Exp with units conversion'!$G335))</f>
        <v>0</v>
      </c>
      <c r="V335" s="288">
        <f>IF(OR('Exp Database'!U335=Lists!$G$2,'Exp Database'!U335=Lists!$G$3,'Exp Database'!U335=0),0,IF($F335=Lists!$G$2,('Exp Database'!U335/'Exp with units conversion'!$H335)*'Exp with units conversion'!$G335,'Exp Database'!U335*'Exp with units conversion'!$G335))</f>
        <v>0</v>
      </c>
      <c r="W335" s="288">
        <f>IF(OR('Exp Database'!V335=Lists!$G$2,'Exp Database'!V335=Lists!$G$3,'Exp Database'!V335=0),0,IF($F335=Lists!$G$2,('Exp Database'!V335/'Exp with units conversion'!$H335)*'Exp with units conversion'!$G335,'Exp Database'!V335*'Exp with units conversion'!$G335))</f>
        <v>0</v>
      </c>
      <c r="X335" s="288">
        <f>IF(OR('Exp Database'!W335=Lists!$G$2,'Exp Database'!W335=Lists!$G$3,'Exp Database'!W335=0),0,IF($F335=Lists!$G$2,('Exp Database'!W335/'Exp with units conversion'!$H335)*'Exp with units conversion'!$G335,'Exp Database'!W335*'Exp with units conversion'!$G335))</f>
        <v>0</v>
      </c>
      <c r="Y335" s="288">
        <f>IF(OR('Exp Database'!X335=Lists!$G$2,'Exp Database'!X335=Lists!$G$3,'Exp Database'!X335=0),0,IF($F335=Lists!$G$2,('Exp Database'!X335/'Exp with units conversion'!$H335)*'Exp with units conversion'!$G335,'Exp Database'!X335*'Exp with units conversion'!$G335))</f>
        <v>0</v>
      </c>
      <c r="Z335" s="288">
        <f>IF(OR('Exp Database'!Y335=Lists!$G$2,'Exp Database'!Y335=Lists!$G$3,'Exp Database'!Y335=0),0,IF($F335=Lists!$G$2,('Exp Database'!Y335/'Exp with units conversion'!$H335)*'Exp with units conversion'!$G335,'Exp Database'!Y335*'Exp with units conversion'!$G335))</f>
        <v>0</v>
      </c>
      <c r="AA335" s="288">
        <f>IF(OR('Exp Database'!Z335=Lists!$G$2,'Exp Database'!Z335=Lists!$G$3,'Exp Database'!Z335=0),0,IF($F335=Lists!$G$2,('Exp Database'!Z335/'Exp with units conversion'!$H335)*'Exp with units conversion'!$G335,'Exp Database'!Z335*'Exp with units conversion'!$G335))</f>
        <v>0</v>
      </c>
      <c r="AB335" s="288">
        <f>IF(OR('Exp Database'!AA335=Lists!$G$2,'Exp Database'!AA335=Lists!$G$3,'Exp Database'!AA335=0),0,IF($F335=Lists!$G$2,('Exp Database'!AA335/'Exp with units conversion'!$H335)*'Exp with units conversion'!$G335,'Exp Database'!AA335*'Exp with units conversion'!$G335))</f>
        <v>0</v>
      </c>
      <c r="AC335" s="288">
        <f>IF(OR('Exp Database'!AB335=Lists!$G$2,'Exp Database'!AB335=Lists!$G$3,'Exp Database'!AB335=0),0,IF($F335=Lists!$G$2,('Exp Database'!AB335/'Exp with units conversion'!$H335)*'Exp with units conversion'!$G335,'Exp Database'!AB335*'Exp with units conversion'!$G335))</f>
        <v>0</v>
      </c>
      <c r="AD335" s="288">
        <f>IF(OR('Exp Database'!AC335=Lists!$G$2,'Exp Database'!AC335=Lists!$G$3,'Exp Database'!AC335=0),0,IF($F335=Lists!$G$2,('Exp Database'!AC335/'Exp with units conversion'!$H335)*'Exp with units conversion'!$G335,'Exp Database'!AC335*'Exp with units conversion'!$G335))</f>
        <v>0</v>
      </c>
      <c r="AE335" s="288">
        <f>IF(OR('Exp Database'!AD335=Lists!$G$2,'Exp Database'!AD335=Lists!$G$3,'Exp Database'!AD335=0),0,IF($F335=Lists!$G$2,('Exp Database'!AD335/'Exp with units conversion'!$H335)*'Exp with units conversion'!$G335,'Exp Database'!AD335*'Exp with units conversion'!$G335))</f>
        <v>0</v>
      </c>
      <c r="AG335" s="288">
        <f t="shared" si="25"/>
        <v>1</v>
      </c>
      <c r="AH335" s="288">
        <f t="shared" si="26"/>
        <v>1</v>
      </c>
      <c r="AI335" s="288">
        <f t="shared" si="27"/>
        <v>1</v>
      </c>
      <c r="AJ335" s="288">
        <f t="shared" si="28"/>
        <v>1</v>
      </c>
    </row>
    <row r="336" spans="2:36" ht="75.75" thickBot="1">
      <c r="B336" s="288" t="str">
        <f t="shared" si="29"/>
        <v>Georgia2014</v>
      </c>
      <c r="C336" s="229" t="str">
        <f>'Exp Database'!C336</f>
        <v>Georgia</v>
      </c>
      <c r="D336" s="229">
        <f>'Exp Database'!D336</f>
        <v>2014</v>
      </c>
      <c r="E336" s="229">
        <f>'Exp Database'!E336</f>
        <v>0</v>
      </c>
      <c r="F336" s="229">
        <f>'Exp Database'!F336</f>
        <v>0</v>
      </c>
      <c r="G336" s="229">
        <f>IF('Exp Database'!G336="Units ( x 1)",1,IF('Exp Database'!G336="Thousands (x 1,000)",1000,IF('Exp Database'!G336="Millions (x 1,000,000)",1000000,)))</f>
        <v>0</v>
      </c>
      <c r="H336" s="230">
        <f>IF('Exp Database'!H336&gt;0,'Exp Database'!H336,'Exp Database'!J336)</f>
        <v>0</v>
      </c>
      <c r="I336" s="230">
        <f>'Exp Database'!H336</f>
        <v>0</v>
      </c>
      <c r="J336" s="229">
        <f>'Exp Database'!I336</f>
        <v>0</v>
      </c>
      <c r="K336" s="230">
        <f>'Exp Database'!J336</f>
        <v>0</v>
      </c>
      <c r="L336" s="302" t="str">
        <f>'Exp Database'!K336</f>
        <v>Prevention programmes for vulnerable and accessible populations</v>
      </c>
      <c r="M336" s="288">
        <f>'Exp Database'!L336</f>
        <v>3.12</v>
      </c>
      <c r="N336" s="288">
        <f>IF(OR('Exp Database'!M336=Lists!$G$2,'Exp Database'!M336=Lists!$G$3,'Exp Database'!M336=0),0,IF($F336=Lists!$G$2,('Exp Database'!M336/'Exp with units conversion'!$H336)*'Exp with units conversion'!$G336,'Exp Database'!M336*'Exp with units conversion'!$G336))</f>
        <v>0</v>
      </c>
      <c r="O336" s="288">
        <f>IF(OR('Exp Database'!N336=Lists!$G$2,'Exp Database'!N336=Lists!$G$3,'Exp Database'!N336=0),0,IF($F336=Lists!$G$2,('Exp Database'!N336/'Exp with units conversion'!$H336)*'Exp with units conversion'!$G336,'Exp Database'!N336*'Exp with units conversion'!$G336))</f>
        <v>0</v>
      </c>
      <c r="P336" s="288">
        <f>IF(OR('Exp Database'!O336=Lists!$G$2,'Exp Database'!O336=Lists!$G$3,'Exp Database'!O336=0),0,IF($F336=Lists!$G$2,('Exp Database'!O336/'Exp with units conversion'!$H336)*'Exp with units conversion'!$G336,'Exp Database'!O336*'Exp with units conversion'!$G336))</f>
        <v>0</v>
      </c>
      <c r="Q336" s="288">
        <f>IF(OR('Exp Database'!P336=Lists!$G$2,'Exp Database'!P336=Lists!$G$3,'Exp Database'!P336=0),0,IF($F336=Lists!$G$2,('Exp Database'!P336/'Exp with units conversion'!$H336)*'Exp with units conversion'!$G336,'Exp Database'!P336*'Exp with units conversion'!$G336))</f>
        <v>0</v>
      </c>
      <c r="R336" s="288">
        <f>IF(OR('Exp Database'!Q336=Lists!$G$2,'Exp Database'!Q336=Lists!$G$3,'Exp Database'!Q336=0),0,IF($F336=Lists!$G$2,('Exp Database'!Q336/'Exp with units conversion'!$H336)*'Exp with units conversion'!$G336,'Exp Database'!Q336*'Exp with units conversion'!$G336))</f>
        <v>0</v>
      </c>
      <c r="S336" s="288">
        <f>IF(OR('Exp Database'!R336=Lists!$G$2,'Exp Database'!R336=Lists!$G$3,'Exp Database'!R336=0),0,IF($F336=Lists!$G$2,('Exp Database'!R336/'Exp with units conversion'!$H336)*'Exp with units conversion'!$G336,'Exp Database'!R336*'Exp with units conversion'!$G336))</f>
        <v>0</v>
      </c>
      <c r="T336" s="288">
        <f>IF(OR('Exp Database'!S336=Lists!$G$2,'Exp Database'!S336=Lists!$G$3,'Exp Database'!S336=0),0,IF($F336=Lists!$G$2,('Exp Database'!S336/'Exp with units conversion'!$H336)*'Exp with units conversion'!$G336,'Exp Database'!S336*'Exp with units conversion'!$G336))</f>
        <v>0</v>
      </c>
      <c r="U336" s="288">
        <f>IF(OR('Exp Database'!T336=Lists!$G$2,'Exp Database'!T336=Lists!$G$3,'Exp Database'!T336=0),0,IF($F336=Lists!$G$2,('Exp Database'!T336/'Exp with units conversion'!$H336)*'Exp with units conversion'!$G336,'Exp Database'!T336*'Exp with units conversion'!$G336))</f>
        <v>0</v>
      </c>
      <c r="V336" s="288">
        <f>IF(OR('Exp Database'!U336=Lists!$G$2,'Exp Database'!U336=Lists!$G$3,'Exp Database'!U336=0),0,IF($F336=Lists!$G$2,('Exp Database'!U336/'Exp with units conversion'!$H336)*'Exp with units conversion'!$G336,'Exp Database'!U336*'Exp with units conversion'!$G336))</f>
        <v>0</v>
      </c>
      <c r="W336" s="288">
        <f>IF(OR('Exp Database'!V336=Lists!$G$2,'Exp Database'!V336=Lists!$G$3,'Exp Database'!V336=0),0,IF($F336=Lists!$G$2,('Exp Database'!V336/'Exp with units conversion'!$H336)*'Exp with units conversion'!$G336,'Exp Database'!V336*'Exp with units conversion'!$G336))</f>
        <v>0</v>
      </c>
      <c r="X336" s="288">
        <f>IF(OR('Exp Database'!W336=Lists!$G$2,'Exp Database'!W336=Lists!$G$3,'Exp Database'!W336=0),0,IF($F336=Lists!$G$2,('Exp Database'!W336/'Exp with units conversion'!$H336)*'Exp with units conversion'!$G336,'Exp Database'!W336*'Exp with units conversion'!$G336))</f>
        <v>0</v>
      </c>
      <c r="Y336" s="288">
        <f>IF(OR('Exp Database'!X336=Lists!$G$2,'Exp Database'!X336=Lists!$G$3,'Exp Database'!X336=0),0,IF($F336=Lists!$G$2,('Exp Database'!X336/'Exp with units conversion'!$H336)*'Exp with units conversion'!$G336,'Exp Database'!X336*'Exp with units conversion'!$G336))</f>
        <v>0</v>
      </c>
      <c r="Z336" s="288">
        <f>IF(OR('Exp Database'!Y336=Lists!$G$2,'Exp Database'!Y336=Lists!$G$3,'Exp Database'!Y336=0),0,IF($F336=Lists!$G$2,('Exp Database'!Y336/'Exp with units conversion'!$H336)*'Exp with units conversion'!$G336,'Exp Database'!Y336*'Exp with units conversion'!$G336))</f>
        <v>0</v>
      </c>
      <c r="AA336" s="288">
        <f>IF(OR('Exp Database'!Z336=Lists!$G$2,'Exp Database'!Z336=Lists!$G$3,'Exp Database'!Z336=0),0,IF($F336=Lists!$G$2,('Exp Database'!Z336/'Exp with units conversion'!$H336)*'Exp with units conversion'!$G336,'Exp Database'!Z336*'Exp with units conversion'!$G336))</f>
        <v>0</v>
      </c>
      <c r="AB336" s="288">
        <f>IF(OR('Exp Database'!AA336=Lists!$G$2,'Exp Database'!AA336=Lists!$G$3,'Exp Database'!AA336=0),0,IF($F336=Lists!$G$2,('Exp Database'!AA336/'Exp with units conversion'!$H336)*'Exp with units conversion'!$G336,'Exp Database'!AA336*'Exp with units conversion'!$G336))</f>
        <v>0</v>
      </c>
      <c r="AC336" s="288">
        <f>IF(OR('Exp Database'!AB336=Lists!$G$2,'Exp Database'!AB336=Lists!$G$3,'Exp Database'!AB336=0),0,IF($F336=Lists!$G$2,('Exp Database'!AB336/'Exp with units conversion'!$H336)*'Exp with units conversion'!$G336,'Exp Database'!AB336*'Exp with units conversion'!$G336))</f>
        <v>0</v>
      </c>
      <c r="AD336" s="288">
        <f>IF(OR('Exp Database'!AC336=Lists!$G$2,'Exp Database'!AC336=Lists!$G$3,'Exp Database'!AC336=0),0,IF($F336=Lists!$G$2,('Exp Database'!AC336/'Exp with units conversion'!$H336)*'Exp with units conversion'!$G336,'Exp Database'!AC336*'Exp with units conversion'!$G336))</f>
        <v>0</v>
      </c>
      <c r="AE336" s="288">
        <f>IF(OR('Exp Database'!AD336=Lists!$G$2,'Exp Database'!AD336=Lists!$G$3,'Exp Database'!AD336=0),0,IF($F336=Lists!$G$2,('Exp Database'!AD336/'Exp with units conversion'!$H336)*'Exp with units conversion'!$G336,'Exp Database'!AD336*'Exp with units conversion'!$G336))</f>
        <v>0</v>
      </c>
      <c r="AG336" s="288">
        <f t="shared" si="25"/>
        <v>1</v>
      </c>
      <c r="AH336" s="288">
        <f t="shared" si="26"/>
        <v>1</v>
      </c>
      <c r="AI336" s="288">
        <f t="shared" si="27"/>
        <v>1</v>
      </c>
      <c r="AJ336" s="288">
        <f t="shared" si="28"/>
        <v>1</v>
      </c>
    </row>
    <row r="337" spans="2:36" ht="30.75" thickBot="1">
      <c r="B337" s="288" t="str">
        <f t="shared" si="29"/>
        <v>Georgia2014</v>
      </c>
      <c r="C337" s="229" t="str">
        <f>'Exp Database'!C337</f>
        <v>Georgia</v>
      </c>
      <c r="D337" s="229">
        <f>'Exp Database'!D337</f>
        <v>2014</v>
      </c>
      <c r="E337" s="229">
        <f>'Exp Database'!E337</f>
        <v>0</v>
      </c>
      <c r="F337" s="229">
        <f>'Exp Database'!F337</f>
        <v>0</v>
      </c>
      <c r="G337" s="229">
        <f>IF('Exp Database'!G337="Units ( x 1)",1,IF('Exp Database'!G337="Thousands (x 1,000)",1000,IF('Exp Database'!G337="Millions (x 1,000,000)",1000000,)))</f>
        <v>0</v>
      </c>
      <c r="H337" s="230">
        <f>IF('Exp Database'!H337&gt;0,'Exp Database'!H337,'Exp Database'!J337)</f>
        <v>0</v>
      </c>
      <c r="I337" s="230">
        <f>'Exp Database'!H337</f>
        <v>0</v>
      </c>
      <c r="J337" s="229">
        <f>'Exp Database'!I337</f>
        <v>0</v>
      </c>
      <c r="K337" s="230">
        <f>'Exp Database'!J337</f>
        <v>0</v>
      </c>
      <c r="L337" s="302" t="str">
        <f>'Exp Database'!K337</f>
        <v>Post-exposure prophylaxis (PEP)</v>
      </c>
      <c r="M337" s="288">
        <f>'Exp Database'!L337</f>
        <v>3.13</v>
      </c>
      <c r="N337" s="288">
        <f>IF(OR('Exp Database'!M337=Lists!$G$2,'Exp Database'!M337=Lists!$G$3,'Exp Database'!M337=0),0,IF($F337=Lists!$G$2,('Exp Database'!M337/'Exp with units conversion'!$H337)*'Exp with units conversion'!$G337,'Exp Database'!M337*'Exp with units conversion'!$G337))</f>
        <v>0</v>
      </c>
      <c r="O337" s="288">
        <f>IF(OR('Exp Database'!N337=Lists!$G$2,'Exp Database'!N337=Lists!$G$3,'Exp Database'!N337=0),0,IF($F337=Lists!$G$2,('Exp Database'!N337/'Exp with units conversion'!$H337)*'Exp with units conversion'!$G337,'Exp Database'!N337*'Exp with units conversion'!$G337))</f>
        <v>0</v>
      </c>
      <c r="P337" s="288">
        <f>IF(OR('Exp Database'!O337=Lists!$G$2,'Exp Database'!O337=Lists!$G$3,'Exp Database'!O337=0),0,IF($F337=Lists!$G$2,('Exp Database'!O337/'Exp with units conversion'!$H337)*'Exp with units conversion'!$G337,'Exp Database'!O337*'Exp with units conversion'!$G337))</f>
        <v>0</v>
      </c>
      <c r="Q337" s="288">
        <f>IF(OR('Exp Database'!P337=Lists!$G$2,'Exp Database'!P337=Lists!$G$3,'Exp Database'!P337=0),0,IF($F337=Lists!$G$2,('Exp Database'!P337/'Exp with units conversion'!$H337)*'Exp with units conversion'!$G337,'Exp Database'!P337*'Exp with units conversion'!$G337))</f>
        <v>0</v>
      </c>
      <c r="R337" s="288">
        <f>IF(OR('Exp Database'!Q337=Lists!$G$2,'Exp Database'!Q337=Lists!$G$3,'Exp Database'!Q337=0),0,IF($F337=Lists!$G$2,('Exp Database'!Q337/'Exp with units conversion'!$H337)*'Exp with units conversion'!$G337,'Exp Database'!Q337*'Exp with units conversion'!$G337))</f>
        <v>0</v>
      </c>
      <c r="S337" s="288">
        <f>IF(OR('Exp Database'!R337=Lists!$G$2,'Exp Database'!R337=Lists!$G$3,'Exp Database'!R337=0),0,IF($F337=Lists!$G$2,('Exp Database'!R337/'Exp with units conversion'!$H337)*'Exp with units conversion'!$G337,'Exp Database'!R337*'Exp with units conversion'!$G337))</f>
        <v>0</v>
      </c>
      <c r="T337" s="288">
        <f>IF(OR('Exp Database'!S337=Lists!$G$2,'Exp Database'!S337=Lists!$G$3,'Exp Database'!S337=0),0,IF($F337=Lists!$G$2,('Exp Database'!S337/'Exp with units conversion'!$H337)*'Exp with units conversion'!$G337,'Exp Database'!S337*'Exp with units conversion'!$G337))</f>
        <v>0</v>
      </c>
      <c r="U337" s="288">
        <f>IF(OR('Exp Database'!T337=Lists!$G$2,'Exp Database'!T337=Lists!$G$3,'Exp Database'!T337=0),0,IF($F337=Lists!$G$2,('Exp Database'!T337/'Exp with units conversion'!$H337)*'Exp with units conversion'!$G337,'Exp Database'!T337*'Exp with units conversion'!$G337))</f>
        <v>0</v>
      </c>
      <c r="V337" s="288">
        <f>IF(OR('Exp Database'!U337=Lists!$G$2,'Exp Database'!U337=Lists!$G$3,'Exp Database'!U337=0),0,IF($F337=Lists!$G$2,('Exp Database'!U337/'Exp with units conversion'!$H337)*'Exp with units conversion'!$G337,'Exp Database'!U337*'Exp with units conversion'!$G337))</f>
        <v>0</v>
      </c>
      <c r="W337" s="288">
        <f>IF(OR('Exp Database'!V337=Lists!$G$2,'Exp Database'!V337=Lists!$G$3,'Exp Database'!V337=0),0,IF($F337=Lists!$G$2,('Exp Database'!V337/'Exp with units conversion'!$H337)*'Exp with units conversion'!$G337,'Exp Database'!V337*'Exp with units conversion'!$G337))</f>
        <v>0</v>
      </c>
      <c r="X337" s="288">
        <f>IF(OR('Exp Database'!W337=Lists!$G$2,'Exp Database'!W337=Lists!$G$3,'Exp Database'!W337=0),0,IF($F337=Lists!$G$2,('Exp Database'!W337/'Exp with units conversion'!$H337)*'Exp with units conversion'!$G337,'Exp Database'!W337*'Exp with units conversion'!$G337))</f>
        <v>0</v>
      </c>
      <c r="Y337" s="288">
        <f>IF(OR('Exp Database'!X337=Lists!$G$2,'Exp Database'!X337=Lists!$G$3,'Exp Database'!X337=0),0,IF($F337=Lists!$G$2,('Exp Database'!X337/'Exp with units conversion'!$H337)*'Exp with units conversion'!$G337,'Exp Database'!X337*'Exp with units conversion'!$G337))</f>
        <v>0</v>
      </c>
      <c r="Z337" s="288">
        <f>IF(OR('Exp Database'!Y337=Lists!$G$2,'Exp Database'!Y337=Lists!$G$3,'Exp Database'!Y337=0),0,IF($F337=Lists!$G$2,('Exp Database'!Y337/'Exp with units conversion'!$H337)*'Exp with units conversion'!$G337,'Exp Database'!Y337*'Exp with units conversion'!$G337))</f>
        <v>0</v>
      </c>
      <c r="AA337" s="288">
        <f>IF(OR('Exp Database'!Z337=Lists!$G$2,'Exp Database'!Z337=Lists!$G$3,'Exp Database'!Z337=0),0,IF($F337=Lists!$G$2,('Exp Database'!Z337/'Exp with units conversion'!$H337)*'Exp with units conversion'!$G337,'Exp Database'!Z337*'Exp with units conversion'!$G337))</f>
        <v>0</v>
      </c>
      <c r="AB337" s="288">
        <f>IF(OR('Exp Database'!AA337=Lists!$G$2,'Exp Database'!AA337=Lists!$G$3,'Exp Database'!AA337=0),0,IF($F337=Lists!$G$2,('Exp Database'!AA337/'Exp with units conversion'!$H337)*'Exp with units conversion'!$G337,'Exp Database'!AA337*'Exp with units conversion'!$G337))</f>
        <v>0</v>
      </c>
      <c r="AC337" s="288">
        <f>IF(OR('Exp Database'!AB337=Lists!$G$2,'Exp Database'!AB337=Lists!$G$3,'Exp Database'!AB337=0),0,IF($F337=Lists!$G$2,('Exp Database'!AB337/'Exp with units conversion'!$H337)*'Exp with units conversion'!$G337,'Exp Database'!AB337*'Exp with units conversion'!$G337))</f>
        <v>0</v>
      </c>
      <c r="AD337" s="288">
        <f>IF(OR('Exp Database'!AC337=Lists!$G$2,'Exp Database'!AC337=Lists!$G$3,'Exp Database'!AC337=0),0,IF($F337=Lists!$G$2,('Exp Database'!AC337/'Exp with units conversion'!$H337)*'Exp with units conversion'!$G337,'Exp Database'!AC337*'Exp with units conversion'!$G337))</f>
        <v>0</v>
      </c>
      <c r="AE337" s="288">
        <f>IF(OR('Exp Database'!AD337=Lists!$G$2,'Exp Database'!AD337=Lists!$G$3,'Exp Database'!AD337=0),0,IF($F337=Lists!$G$2,('Exp Database'!AD337/'Exp with units conversion'!$H337)*'Exp with units conversion'!$G337,'Exp Database'!AD337*'Exp with units conversion'!$G337))</f>
        <v>0</v>
      </c>
      <c r="AG337" s="288">
        <f t="shared" si="25"/>
        <v>1</v>
      </c>
      <c r="AH337" s="288">
        <f t="shared" si="26"/>
        <v>1</v>
      </c>
      <c r="AI337" s="288">
        <f t="shared" si="27"/>
        <v>1</v>
      </c>
      <c r="AJ337" s="288">
        <f t="shared" si="28"/>
        <v>1</v>
      </c>
    </row>
    <row r="338" spans="2:36" ht="15.75" thickBot="1">
      <c r="B338" s="288" t="str">
        <f t="shared" si="29"/>
        <v>Georgia2014</v>
      </c>
      <c r="C338" s="229" t="str">
        <f>'Exp Database'!C338</f>
        <v>Georgia</v>
      </c>
      <c r="D338" s="229">
        <f>'Exp Database'!D338</f>
        <v>2014</v>
      </c>
      <c r="E338" s="229">
        <f>'Exp Database'!E338</f>
        <v>0</v>
      </c>
      <c r="F338" s="229">
        <f>'Exp Database'!F338</f>
        <v>0</v>
      </c>
      <c r="G338" s="229">
        <f>IF('Exp Database'!G338="Units ( x 1)",1,IF('Exp Database'!G338="Thousands (x 1,000)",1000,IF('Exp Database'!G338="Millions (x 1,000,000)",1000000,)))</f>
        <v>0</v>
      </c>
      <c r="H338" s="230">
        <f>IF('Exp Database'!H338&gt;0,'Exp Database'!H338,'Exp Database'!J338)</f>
        <v>0</v>
      </c>
      <c r="I338" s="230">
        <f>'Exp Database'!H338</f>
        <v>0</v>
      </c>
      <c r="J338" s="229">
        <f>'Exp Database'!I338</f>
        <v>0</v>
      </c>
      <c r="K338" s="230">
        <f>'Exp Database'!J338</f>
        <v>0</v>
      </c>
      <c r="L338" s="302" t="str">
        <f>'Exp Database'!K338</f>
        <v>Workplace</v>
      </c>
      <c r="M338" s="288">
        <f>'Exp Database'!L338</f>
        <v>3.14</v>
      </c>
      <c r="N338" s="288">
        <f>IF(OR('Exp Database'!M338=Lists!$G$2,'Exp Database'!M338=Lists!$G$3,'Exp Database'!M338=0),0,IF($F338=Lists!$G$2,('Exp Database'!M338/'Exp with units conversion'!$H338)*'Exp with units conversion'!$G338,'Exp Database'!M338*'Exp with units conversion'!$G338))</f>
        <v>0</v>
      </c>
      <c r="O338" s="288">
        <f>IF(OR('Exp Database'!N338=Lists!$G$2,'Exp Database'!N338=Lists!$G$3,'Exp Database'!N338=0),0,IF($F338=Lists!$G$2,('Exp Database'!N338/'Exp with units conversion'!$H338)*'Exp with units conversion'!$G338,'Exp Database'!N338*'Exp with units conversion'!$G338))</f>
        <v>0</v>
      </c>
      <c r="P338" s="288">
        <f>IF(OR('Exp Database'!O338=Lists!$G$2,'Exp Database'!O338=Lists!$G$3,'Exp Database'!O338=0),0,IF($F338=Lists!$G$2,('Exp Database'!O338/'Exp with units conversion'!$H338)*'Exp with units conversion'!$G338,'Exp Database'!O338*'Exp with units conversion'!$G338))</f>
        <v>0</v>
      </c>
      <c r="Q338" s="288">
        <f>IF(OR('Exp Database'!P338=Lists!$G$2,'Exp Database'!P338=Lists!$G$3,'Exp Database'!P338=0),0,IF($F338=Lists!$G$2,('Exp Database'!P338/'Exp with units conversion'!$H338)*'Exp with units conversion'!$G338,'Exp Database'!P338*'Exp with units conversion'!$G338))</f>
        <v>0</v>
      </c>
      <c r="R338" s="288">
        <f>IF(OR('Exp Database'!Q338=Lists!$G$2,'Exp Database'!Q338=Lists!$G$3,'Exp Database'!Q338=0),0,IF($F338=Lists!$G$2,('Exp Database'!Q338/'Exp with units conversion'!$H338)*'Exp with units conversion'!$G338,'Exp Database'!Q338*'Exp with units conversion'!$G338))</f>
        <v>0</v>
      </c>
      <c r="S338" s="288">
        <f>IF(OR('Exp Database'!R338=Lists!$G$2,'Exp Database'!R338=Lists!$G$3,'Exp Database'!R338=0),0,IF($F338=Lists!$G$2,('Exp Database'!R338/'Exp with units conversion'!$H338)*'Exp with units conversion'!$G338,'Exp Database'!R338*'Exp with units conversion'!$G338))</f>
        <v>0</v>
      </c>
      <c r="T338" s="288">
        <f>IF(OR('Exp Database'!S338=Lists!$G$2,'Exp Database'!S338=Lists!$G$3,'Exp Database'!S338=0),0,IF($F338=Lists!$G$2,('Exp Database'!S338/'Exp with units conversion'!$H338)*'Exp with units conversion'!$G338,'Exp Database'!S338*'Exp with units conversion'!$G338))</f>
        <v>0</v>
      </c>
      <c r="U338" s="288">
        <f>IF(OR('Exp Database'!T338=Lists!$G$2,'Exp Database'!T338=Lists!$G$3,'Exp Database'!T338=0),0,IF($F338=Lists!$G$2,('Exp Database'!T338/'Exp with units conversion'!$H338)*'Exp with units conversion'!$G338,'Exp Database'!T338*'Exp with units conversion'!$G338))</f>
        <v>0</v>
      </c>
      <c r="V338" s="288">
        <f>IF(OR('Exp Database'!U338=Lists!$G$2,'Exp Database'!U338=Lists!$G$3,'Exp Database'!U338=0),0,IF($F338=Lists!$G$2,('Exp Database'!U338/'Exp with units conversion'!$H338)*'Exp with units conversion'!$G338,'Exp Database'!U338*'Exp with units conversion'!$G338))</f>
        <v>0</v>
      </c>
      <c r="W338" s="288">
        <f>IF(OR('Exp Database'!V338=Lists!$G$2,'Exp Database'!V338=Lists!$G$3,'Exp Database'!V338=0),0,IF($F338=Lists!$G$2,('Exp Database'!V338/'Exp with units conversion'!$H338)*'Exp with units conversion'!$G338,'Exp Database'!V338*'Exp with units conversion'!$G338))</f>
        <v>0</v>
      </c>
      <c r="X338" s="288">
        <f>IF(OR('Exp Database'!W338=Lists!$G$2,'Exp Database'!W338=Lists!$G$3,'Exp Database'!W338=0),0,IF($F338=Lists!$G$2,('Exp Database'!W338/'Exp with units conversion'!$H338)*'Exp with units conversion'!$G338,'Exp Database'!W338*'Exp with units conversion'!$G338))</f>
        <v>0</v>
      </c>
      <c r="Y338" s="288">
        <f>IF(OR('Exp Database'!X338=Lists!$G$2,'Exp Database'!X338=Lists!$G$3,'Exp Database'!X338=0),0,IF($F338=Lists!$G$2,('Exp Database'!X338/'Exp with units conversion'!$H338)*'Exp with units conversion'!$G338,'Exp Database'!X338*'Exp with units conversion'!$G338))</f>
        <v>0</v>
      </c>
      <c r="Z338" s="288">
        <f>IF(OR('Exp Database'!Y338=Lists!$G$2,'Exp Database'!Y338=Lists!$G$3,'Exp Database'!Y338=0),0,IF($F338=Lists!$G$2,('Exp Database'!Y338/'Exp with units conversion'!$H338)*'Exp with units conversion'!$G338,'Exp Database'!Y338*'Exp with units conversion'!$G338))</f>
        <v>0</v>
      </c>
      <c r="AA338" s="288">
        <f>IF(OR('Exp Database'!Z338=Lists!$G$2,'Exp Database'!Z338=Lists!$G$3,'Exp Database'!Z338=0),0,IF($F338=Lists!$G$2,('Exp Database'!Z338/'Exp with units conversion'!$H338)*'Exp with units conversion'!$G338,'Exp Database'!Z338*'Exp with units conversion'!$G338))</f>
        <v>0</v>
      </c>
      <c r="AB338" s="288">
        <f>IF(OR('Exp Database'!AA338=Lists!$G$2,'Exp Database'!AA338=Lists!$G$3,'Exp Database'!AA338=0),0,IF($F338=Lists!$G$2,('Exp Database'!AA338/'Exp with units conversion'!$H338)*'Exp with units conversion'!$G338,'Exp Database'!AA338*'Exp with units conversion'!$G338))</f>
        <v>0</v>
      </c>
      <c r="AC338" s="288">
        <f>IF(OR('Exp Database'!AB338=Lists!$G$2,'Exp Database'!AB338=Lists!$G$3,'Exp Database'!AB338=0),0,IF($F338=Lists!$G$2,('Exp Database'!AB338/'Exp with units conversion'!$H338)*'Exp with units conversion'!$G338,'Exp Database'!AB338*'Exp with units conversion'!$G338))</f>
        <v>0</v>
      </c>
      <c r="AD338" s="288">
        <f>IF(OR('Exp Database'!AC338=Lists!$G$2,'Exp Database'!AC338=Lists!$G$3,'Exp Database'!AC338=0),0,IF($F338=Lists!$G$2,('Exp Database'!AC338/'Exp with units conversion'!$H338)*'Exp with units conversion'!$G338,'Exp Database'!AC338*'Exp with units conversion'!$G338))</f>
        <v>0</v>
      </c>
      <c r="AE338" s="288">
        <f>IF(OR('Exp Database'!AD338=Lists!$G$2,'Exp Database'!AD338=Lists!$G$3,'Exp Database'!AD338=0),0,IF($F338=Lists!$G$2,('Exp Database'!AD338/'Exp with units conversion'!$H338)*'Exp with units conversion'!$G338,'Exp Database'!AD338*'Exp with units conversion'!$G338))</f>
        <v>0</v>
      </c>
      <c r="AG338" s="288">
        <f t="shared" si="25"/>
        <v>1</v>
      </c>
      <c r="AH338" s="288">
        <f t="shared" si="26"/>
        <v>1</v>
      </c>
      <c r="AI338" s="288">
        <f t="shared" si="27"/>
        <v>1</v>
      </c>
      <c r="AJ338" s="288">
        <f t="shared" si="28"/>
        <v>1</v>
      </c>
    </row>
    <row r="339" spans="2:36" ht="30.75" thickBot="1">
      <c r="B339" s="288" t="str">
        <f t="shared" si="29"/>
        <v>Georgia2014</v>
      </c>
      <c r="C339" s="229" t="str">
        <f>'Exp Database'!C339</f>
        <v>Georgia</v>
      </c>
      <c r="D339" s="229">
        <f>'Exp Database'!D339</f>
        <v>2014</v>
      </c>
      <c r="E339" s="229">
        <f>'Exp Database'!E339</f>
        <v>0</v>
      </c>
      <c r="F339" s="229">
        <f>'Exp Database'!F339</f>
        <v>0</v>
      </c>
      <c r="G339" s="229">
        <f>IF('Exp Database'!G339="Units ( x 1)",1,IF('Exp Database'!G339="Thousands (x 1,000)",1000,IF('Exp Database'!G339="Millions (x 1,000,000)",1000000,)))</f>
        <v>0</v>
      </c>
      <c r="H339" s="230">
        <f>IF('Exp Database'!H339&gt;0,'Exp Database'!H339,'Exp Database'!J339)</f>
        <v>0</v>
      </c>
      <c r="I339" s="230">
        <f>'Exp Database'!H339</f>
        <v>0</v>
      </c>
      <c r="J339" s="229">
        <f>'Exp Database'!I339</f>
        <v>0</v>
      </c>
      <c r="K339" s="230">
        <f>'Exp Database'!J339</f>
        <v>0</v>
      </c>
      <c r="L339" s="302" t="str">
        <f>'Exp Database'!K339</f>
        <v>Synergies with health sector</v>
      </c>
      <c r="M339" s="288">
        <f>'Exp Database'!L339</f>
        <v>3.15</v>
      </c>
      <c r="N339" s="288">
        <f>IF(OR('Exp Database'!M339=Lists!$G$2,'Exp Database'!M339=Lists!$G$3,'Exp Database'!M339=0),0,IF($F339=Lists!$G$2,('Exp Database'!M339/'Exp with units conversion'!$H339)*'Exp with units conversion'!$G339,'Exp Database'!M339*'Exp with units conversion'!$G339))</f>
        <v>0</v>
      </c>
      <c r="O339" s="288">
        <f>IF(OR('Exp Database'!N339=Lists!$G$2,'Exp Database'!N339=Lists!$G$3,'Exp Database'!N339=0),0,IF($F339=Lists!$G$2,('Exp Database'!N339/'Exp with units conversion'!$H339)*'Exp with units conversion'!$G339,'Exp Database'!N339*'Exp with units conversion'!$G339))</f>
        <v>0</v>
      </c>
      <c r="P339" s="288">
        <f>IF(OR('Exp Database'!O339=Lists!$G$2,'Exp Database'!O339=Lists!$G$3,'Exp Database'!O339=0),0,IF($F339=Lists!$G$2,('Exp Database'!O339/'Exp with units conversion'!$H339)*'Exp with units conversion'!$G339,'Exp Database'!O339*'Exp with units conversion'!$G339))</f>
        <v>0</v>
      </c>
      <c r="Q339" s="288">
        <f>IF(OR('Exp Database'!P339=Lists!$G$2,'Exp Database'!P339=Lists!$G$3,'Exp Database'!P339=0),0,IF($F339=Lists!$G$2,('Exp Database'!P339/'Exp with units conversion'!$H339)*'Exp with units conversion'!$G339,'Exp Database'!P339*'Exp with units conversion'!$G339))</f>
        <v>0</v>
      </c>
      <c r="R339" s="288">
        <f>IF(OR('Exp Database'!Q339=Lists!$G$2,'Exp Database'!Q339=Lists!$G$3,'Exp Database'!Q339=0),0,IF($F339=Lists!$G$2,('Exp Database'!Q339/'Exp with units conversion'!$H339)*'Exp with units conversion'!$G339,'Exp Database'!Q339*'Exp with units conversion'!$G339))</f>
        <v>0</v>
      </c>
      <c r="S339" s="288">
        <f>IF(OR('Exp Database'!R339=Lists!$G$2,'Exp Database'!R339=Lists!$G$3,'Exp Database'!R339=0),0,IF($F339=Lists!$G$2,('Exp Database'!R339/'Exp with units conversion'!$H339)*'Exp with units conversion'!$G339,'Exp Database'!R339*'Exp with units conversion'!$G339))</f>
        <v>0</v>
      </c>
      <c r="T339" s="288">
        <f>IF(OR('Exp Database'!S339=Lists!$G$2,'Exp Database'!S339=Lists!$G$3,'Exp Database'!S339=0),0,IF($F339=Lists!$G$2,('Exp Database'!S339/'Exp with units conversion'!$H339)*'Exp with units conversion'!$G339,'Exp Database'!S339*'Exp with units conversion'!$G339))</f>
        <v>0</v>
      </c>
      <c r="U339" s="288">
        <f>IF(OR('Exp Database'!T339=Lists!$G$2,'Exp Database'!T339=Lists!$G$3,'Exp Database'!T339=0),0,IF($F339=Lists!$G$2,('Exp Database'!T339/'Exp with units conversion'!$H339)*'Exp with units conversion'!$G339,'Exp Database'!T339*'Exp with units conversion'!$G339))</f>
        <v>0</v>
      </c>
      <c r="V339" s="288">
        <f>IF(OR('Exp Database'!U339=Lists!$G$2,'Exp Database'!U339=Lists!$G$3,'Exp Database'!U339=0),0,IF($F339=Lists!$G$2,('Exp Database'!U339/'Exp with units conversion'!$H339)*'Exp with units conversion'!$G339,'Exp Database'!U339*'Exp with units conversion'!$G339))</f>
        <v>0</v>
      </c>
      <c r="W339" s="288">
        <f>IF(OR('Exp Database'!V339=Lists!$G$2,'Exp Database'!V339=Lists!$G$3,'Exp Database'!V339=0),0,IF($F339=Lists!$G$2,('Exp Database'!V339/'Exp with units conversion'!$H339)*'Exp with units conversion'!$G339,'Exp Database'!V339*'Exp with units conversion'!$G339))</f>
        <v>0</v>
      </c>
      <c r="X339" s="288">
        <f>IF(OR('Exp Database'!W339=Lists!$G$2,'Exp Database'!W339=Lists!$G$3,'Exp Database'!W339=0),0,IF($F339=Lists!$G$2,('Exp Database'!W339/'Exp with units conversion'!$H339)*'Exp with units conversion'!$G339,'Exp Database'!W339*'Exp with units conversion'!$G339))</f>
        <v>0</v>
      </c>
      <c r="Y339" s="288">
        <f>IF(OR('Exp Database'!X339=Lists!$G$2,'Exp Database'!X339=Lists!$G$3,'Exp Database'!X339=0),0,IF($F339=Lists!$G$2,('Exp Database'!X339/'Exp with units conversion'!$H339)*'Exp with units conversion'!$G339,'Exp Database'!X339*'Exp with units conversion'!$G339))</f>
        <v>0</v>
      </c>
      <c r="Z339" s="288">
        <f>IF(OR('Exp Database'!Y339=Lists!$G$2,'Exp Database'!Y339=Lists!$G$3,'Exp Database'!Y339=0),0,IF($F339=Lists!$G$2,('Exp Database'!Y339/'Exp with units conversion'!$H339)*'Exp with units conversion'!$G339,'Exp Database'!Y339*'Exp with units conversion'!$G339))</f>
        <v>0</v>
      </c>
      <c r="AA339" s="288">
        <f>IF(OR('Exp Database'!Z339=Lists!$G$2,'Exp Database'!Z339=Lists!$G$3,'Exp Database'!Z339=0),0,IF($F339=Lists!$G$2,('Exp Database'!Z339/'Exp with units conversion'!$H339)*'Exp with units conversion'!$G339,'Exp Database'!Z339*'Exp with units conversion'!$G339))</f>
        <v>0</v>
      </c>
      <c r="AB339" s="288">
        <f>IF(OR('Exp Database'!AA339=Lists!$G$2,'Exp Database'!AA339=Lists!$G$3,'Exp Database'!AA339=0),0,IF($F339=Lists!$G$2,('Exp Database'!AA339/'Exp with units conversion'!$H339)*'Exp with units conversion'!$G339,'Exp Database'!AA339*'Exp with units conversion'!$G339))</f>
        <v>0</v>
      </c>
      <c r="AC339" s="288">
        <f>IF(OR('Exp Database'!AB339=Lists!$G$2,'Exp Database'!AB339=Lists!$G$3,'Exp Database'!AB339=0),0,IF($F339=Lists!$G$2,('Exp Database'!AB339/'Exp with units conversion'!$H339)*'Exp with units conversion'!$G339,'Exp Database'!AB339*'Exp with units conversion'!$G339))</f>
        <v>0</v>
      </c>
      <c r="AD339" s="288">
        <f>IF(OR('Exp Database'!AC339=Lists!$G$2,'Exp Database'!AC339=Lists!$G$3,'Exp Database'!AC339=0),0,IF($F339=Lists!$G$2,('Exp Database'!AC339/'Exp with units conversion'!$H339)*'Exp with units conversion'!$G339,'Exp Database'!AC339*'Exp with units conversion'!$G339))</f>
        <v>0</v>
      </c>
      <c r="AE339" s="288">
        <f>IF(OR('Exp Database'!AD339=Lists!$G$2,'Exp Database'!AD339=Lists!$G$3,'Exp Database'!AD339=0),0,IF($F339=Lists!$G$2,('Exp Database'!AD339/'Exp with units conversion'!$H339)*'Exp with units conversion'!$G339,'Exp Database'!AD339*'Exp with units conversion'!$G339))</f>
        <v>0</v>
      </c>
      <c r="AG339" s="288">
        <f t="shared" si="25"/>
        <v>1</v>
      </c>
      <c r="AH339" s="288">
        <f t="shared" si="26"/>
        <v>1</v>
      </c>
      <c r="AI339" s="288">
        <f t="shared" si="27"/>
        <v>1</v>
      </c>
      <c r="AJ339" s="288">
        <f t="shared" si="28"/>
        <v>1</v>
      </c>
    </row>
    <row r="340" spans="2:36" ht="15.75" thickBot="1">
      <c r="B340" s="288" t="str">
        <f t="shared" si="29"/>
        <v>Georgia2014</v>
      </c>
      <c r="C340" s="229" t="str">
        <f>'Exp Database'!C340</f>
        <v>Georgia</v>
      </c>
      <c r="D340" s="229">
        <f>'Exp Database'!D340</f>
        <v>2014</v>
      </c>
      <c r="E340" s="229">
        <f>'Exp Database'!E340</f>
        <v>0</v>
      </c>
      <c r="F340" s="229">
        <f>'Exp Database'!F340</f>
        <v>0</v>
      </c>
      <c r="G340" s="229">
        <f>IF('Exp Database'!G340="Units ( x 1)",1,IF('Exp Database'!G340="Thousands (x 1,000)",1000,IF('Exp Database'!G340="Millions (x 1,000,000)",1000000,)))</f>
        <v>0</v>
      </c>
      <c r="H340" s="230">
        <f>IF('Exp Database'!H340&gt;0,'Exp Database'!H340,'Exp Database'!J340)</f>
        <v>0</v>
      </c>
      <c r="I340" s="230">
        <f>'Exp Database'!H340</f>
        <v>0</v>
      </c>
      <c r="J340" s="229">
        <f>'Exp Database'!I340</f>
        <v>0</v>
      </c>
      <c r="K340" s="230">
        <f>'Exp Database'!J340</f>
        <v>0</v>
      </c>
      <c r="L340" s="302">
        <f>'Exp Database'!K340</f>
        <v>0</v>
      </c>
      <c r="M340" s="288">
        <f>'Exp Database'!L340</f>
        <v>0</v>
      </c>
      <c r="N340" s="288">
        <f>IF(OR('Exp Database'!M340=Lists!$G$2,'Exp Database'!M340=Lists!$G$3,'Exp Database'!M340=0),0,IF($F340=Lists!$G$2,('Exp Database'!M340/'Exp with units conversion'!$H340)*'Exp with units conversion'!$G340,'Exp Database'!M340*'Exp with units conversion'!$G340))</f>
        <v>0</v>
      </c>
      <c r="O340" s="288">
        <f>IF(OR('Exp Database'!N340=Lists!$G$2,'Exp Database'!N340=Lists!$G$3,'Exp Database'!N340=0),0,IF($F340=Lists!$G$2,('Exp Database'!N340/'Exp with units conversion'!$H340)*'Exp with units conversion'!$G340,'Exp Database'!N340*'Exp with units conversion'!$G340))</f>
        <v>0</v>
      </c>
      <c r="P340" s="288">
        <f>IF(OR('Exp Database'!O340=Lists!$G$2,'Exp Database'!O340=Lists!$G$3,'Exp Database'!O340=0),0,IF($F340=Lists!$G$2,('Exp Database'!O340/'Exp with units conversion'!$H340)*'Exp with units conversion'!$G340,'Exp Database'!O340*'Exp with units conversion'!$G340))</f>
        <v>0</v>
      </c>
      <c r="Q340" s="288">
        <f>IF(OR('Exp Database'!P340=Lists!$G$2,'Exp Database'!P340=Lists!$G$3,'Exp Database'!P340=0),0,IF($F340=Lists!$G$2,('Exp Database'!P340/'Exp with units conversion'!$H340)*'Exp with units conversion'!$G340,'Exp Database'!P340*'Exp with units conversion'!$G340))</f>
        <v>0</v>
      </c>
      <c r="R340" s="288">
        <f>IF(OR('Exp Database'!Q340=Lists!$G$2,'Exp Database'!Q340=Lists!$G$3,'Exp Database'!Q340=0),0,IF($F340=Lists!$G$2,('Exp Database'!Q340/'Exp with units conversion'!$H340)*'Exp with units conversion'!$G340,'Exp Database'!Q340*'Exp with units conversion'!$G340))</f>
        <v>0</v>
      </c>
      <c r="S340" s="288">
        <f>IF(OR('Exp Database'!R340=Lists!$G$2,'Exp Database'!R340=Lists!$G$3,'Exp Database'!R340=0),0,IF($F340=Lists!$G$2,('Exp Database'!R340/'Exp with units conversion'!$H340)*'Exp with units conversion'!$G340,'Exp Database'!R340*'Exp with units conversion'!$G340))</f>
        <v>0</v>
      </c>
      <c r="T340" s="288">
        <f>IF(OR('Exp Database'!S340=Lists!$G$2,'Exp Database'!S340=Lists!$G$3,'Exp Database'!S340=0),0,IF($F340=Lists!$G$2,('Exp Database'!S340/'Exp with units conversion'!$H340)*'Exp with units conversion'!$G340,'Exp Database'!S340*'Exp with units conversion'!$G340))</f>
        <v>0</v>
      </c>
      <c r="U340" s="288">
        <f>IF(OR('Exp Database'!T340=Lists!$G$2,'Exp Database'!T340=Lists!$G$3,'Exp Database'!T340=0),0,IF($F340=Lists!$G$2,('Exp Database'!T340/'Exp with units conversion'!$H340)*'Exp with units conversion'!$G340,'Exp Database'!T340*'Exp with units conversion'!$G340))</f>
        <v>0</v>
      </c>
      <c r="V340" s="288">
        <f>IF(OR('Exp Database'!U340=Lists!$G$2,'Exp Database'!U340=Lists!$G$3,'Exp Database'!U340=0),0,IF($F340=Lists!$G$2,('Exp Database'!U340/'Exp with units conversion'!$H340)*'Exp with units conversion'!$G340,'Exp Database'!U340*'Exp with units conversion'!$G340))</f>
        <v>0</v>
      </c>
      <c r="W340" s="288">
        <f>IF(OR('Exp Database'!V340=Lists!$G$2,'Exp Database'!V340=Lists!$G$3,'Exp Database'!V340=0),0,IF($F340=Lists!$G$2,('Exp Database'!V340/'Exp with units conversion'!$H340)*'Exp with units conversion'!$G340,'Exp Database'!V340*'Exp with units conversion'!$G340))</f>
        <v>0</v>
      </c>
      <c r="X340" s="288">
        <f>IF(OR('Exp Database'!W340=Lists!$G$2,'Exp Database'!W340=Lists!$G$3,'Exp Database'!W340=0),0,IF($F340=Lists!$G$2,('Exp Database'!W340/'Exp with units conversion'!$H340)*'Exp with units conversion'!$G340,'Exp Database'!W340*'Exp with units conversion'!$G340))</f>
        <v>0</v>
      </c>
      <c r="Y340" s="288">
        <f>IF(OR('Exp Database'!X340=Lists!$G$2,'Exp Database'!X340=Lists!$G$3,'Exp Database'!X340=0),0,IF($F340=Lists!$G$2,('Exp Database'!X340/'Exp with units conversion'!$H340)*'Exp with units conversion'!$G340,'Exp Database'!X340*'Exp with units conversion'!$G340))</f>
        <v>0</v>
      </c>
      <c r="Z340" s="288">
        <f>IF(OR('Exp Database'!Y340=Lists!$G$2,'Exp Database'!Y340=Lists!$G$3,'Exp Database'!Y340=0),0,IF($F340=Lists!$G$2,('Exp Database'!Y340/'Exp with units conversion'!$H340)*'Exp with units conversion'!$G340,'Exp Database'!Y340*'Exp with units conversion'!$G340))</f>
        <v>0</v>
      </c>
      <c r="AA340" s="288">
        <f>IF(OR('Exp Database'!Z340=Lists!$G$2,'Exp Database'!Z340=Lists!$G$3,'Exp Database'!Z340=0),0,IF($F340=Lists!$G$2,('Exp Database'!Z340/'Exp with units conversion'!$H340)*'Exp with units conversion'!$G340,'Exp Database'!Z340*'Exp with units conversion'!$G340))</f>
        <v>0</v>
      </c>
      <c r="AB340" s="288">
        <f>IF(OR('Exp Database'!AA340=Lists!$G$2,'Exp Database'!AA340=Lists!$G$3,'Exp Database'!AA340=0),0,IF($F340=Lists!$G$2,('Exp Database'!AA340/'Exp with units conversion'!$H340)*'Exp with units conversion'!$G340,'Exp Database'!AA340*'Exp with units conversion'!$G340))</f>
        <v>0</v>
      </c>
      <c r="AC340" s="288">
        <f>IF(OR('Exp Database'!AB340=Lists!$G$2,'Exp Database'!AB340=Lists!$G$3,'Exp Database'!AB340=0),0,IF($F340=Lists!$G$2,('Exp Database'!AB340/'Exp with units conversion'!$H340)*'Exp with units conversion'!$G340,'Exp Database'!AB340*'Exp with units conversion'!$G340))</f>
        <v>0</v>
      </c>
      <c r="AD340" s="288">
        <f>IF(OR('Exp Database'!AC340=Lists!$G$2,'Exp Database'!AC340=Lists!$G$3,'Exp Database'!AC340=0),0,IF($F340=Lists!$G$2,('Exp Database'!AC340/'Exp with units conversion'!$H340)*'Exp with units conversion'!$G340,'Exp Database'!AC340*'Exp with units conversion'!$G340))</f>
        <v>0</v>
      </c>
      <c r="AE340" s="288">
        <f>IF(OR('Exp Database'!AD340=Lists!$G$2,'Exp Database'!AD340=Lists!$G$3,'Exp Database'!AD340=0),0,IF($F340=Lists!$G$2,('Exp Database'!AD340/'Exp with units conversion'!$H340)*'Exp with units conversion'!$G340,'Exp Database'!AD340*'Exp with units conversion'!$G340))</f>
        <v>0</v>
      </c>
      <c r="AG340" s="288">
        <f t="shared" ref="AG340:AG403" si="30">IF((R340+W340+AD340)=AE340,1,0)</f>
        <v>1</v>
      </c>
      <c r="AH340" s="288">
        <f t="shared" ref="AH340:AH403" si="31">IF(R340=SUM(N340:Q340),1,0)</f>
        <v>1</v>
      </c>
      <c r="AI340" s="288">
        <f t="shared" ref="AI340:AI403" si="32">IF(W340=SUM(S340:V340),1,0)</f>
        <v>1</v>
      </c>
      <c r="AJ340" s="288">
        <f t="shared" ref="AJ340:AJ403" si="33">IF(AD340=SUM(X340:AC340),1,0)</f>
        <v>1</v>
      </c>
    </row>
    <row r="341" spans="2:36" ht="30.75" thickBot="1">
      <c r="B341" s="288" t="str">
        <f t="shared" si="29"/>
        <v>Georgia2014</v>
      </c>
      <c r="C341" s="229" t="str">
        <f>'Exp Database'!C341</f>
        <v>Georgia</v>
      </c>
      <c r="D341" s="229">
        <f>'Exp Database'!D341</f>
        <v>2014</v>
      </c>
      <c r="E341" s="229">
        <f>'Exp Database'!E341</f>
        <v>0</v>
      </c>
      <c r="F341" s="229">
        <f>'Exp Database'!F341</f>
        <v>0</v>
      </c>
      <c r="G341" s="229">
        <f>IF('Exp Database'!G341="Units ( x 1)",1,IF('Exp Database'!G341="Thousands (x 1,000)",1000,IF('Exp Database'!G341="Millions (x 1,000,000)",1000000,)))</f>
        <v>0</v>
      </c>
      <c r="H341" s="230">
        <f>IF('Exp Database'!H341&gt;0,'Exp Database'!H341,'Exp Database'!J341)</f>
        <v>0</v>
      </c>
      <c r="I341" s="230">
        <f>'Exp Database'!H341</f>
        <v>0</v>
      </c>
      <c r="J341" s="229">
        <f>'Exp Database'!I341</f>
        <v>0</v>
      </c>
      <c r="K341" s="230">
        <f>'Exp Database'!J341</f>
        <v>0</v>
      </c>
      <c r="L341" s="302" t="str">
        <f>'Exp Database'!K341</f>
        <v>Gender programmes</v>
      </c>
      <c r="M341" s="288">
        <f>'Exp Database'!L341</f>
        <v>4</v>
      </c>
      <c r="N341" s="288">
        <f>IF(OR('Exp Database'!M341=Lists!$G$2,'Exp Database'!M341=Lists!$G$3,'Exp Database'!M341=0),0,IF($F341=Lists!$G$2,('Exp Database'!M341/'Exp with units conversion'!$H341)*'Exp with units conversion'!$G341,'Exp Database'!M341*'Exp with units conversion'!$G341))</f>
        <v>0</v>
      </c>
      <c r="O341" s="288">
        <f>IF(OR('Exp Database'!N341=Lists!$G$2,'Exp Database'!N341=Lists!$G$3,'Exp Database'!N341=0),0,IF($F341=Lists!$G$2,('Exp Database'!N341/'Exp with units conversion'!$H341)*'Exp with units conversion'!$G341,'Exp Database'!N341*'Exp with units conversion'!$G341))</f>
        <v>0</v>
      </c>
      <c r="P341" s="288">
        <f>IF(OR('Exp Database'!O341=Lists!$G$2,'Exp Database'!O341=Lists!$G$3,'Exp Database'!O341=0),0,IF($F341=Lists!$G$2,('Exp Database'!O341/'Exp with units conversion'!$H341)*'Exp with units conversion'!$G341,'Exp Database'!O341*'Exp with units conversion'!$G341))</f>
        <v>0</v>
      </c>
      <c r="Q341" s="288">
        <f>IF(OR('Exp Database'!P341=Lists!$G$2,'Exp Database'!P341=Lists!$G$3,'Exp Database'!P341=0),0,IF($F341=Lists!$G$2,('Exp Database'!P341/'Exp with units conversion'!$H341)*'Exp with units conversion'!$G341,'Exp Database'!P341*'Exp with units conversion'!$G341))</f>
        <v>0</v>
      </c>
      <c r="R341" s="288">
        <f>IF(OR('Exp Database'!Q341=Lists!$G$2,'Exp Database'!Q341=Lists!$G$3,'Exp Database'!Q341=0),0,IF($F341=Lists!$G$2,('Exp Database'!Q341/'Exp with units conversion'!$H341)*'Exp with units conversion'!$G341,'Exp Database'!Q341*'Exp with units conversion'!$G341))</f>
        <v>0</v>
      </c>
      <c r="S341" s="288">
        <f>IF(OR('Exp Database'!R341=Lists!$G$2,'Exp Database'!R341=Lists!$G$3,'Exp Database'!R341=0),0,IF($F341=Lists!$G$2,('Exp Database'!R341/'Exp with units conversion'!$H341)*'Exp with units conversion'!$G341,'Exp Database'!R341*'Exp with units conversion'!$G341))</f>
        <v>0</v>
      </c>
      <c r="T341" s="288">
        <f>IF(OR('Exp Database'!S341=Lists!$G$2,'Exp Database'!S341=Lists!$G$3,'Exp Database'!S341=0),0,IF($F341=Lists!$G$2,('Exp Database'!S341/'Exp with units conversion'!$H341)*'Exp with units conversion'!$G341,'Exp Database'!S341*'Exp with units conversion'!$G341))</f>
        <v>0</v>
      </c>
      <c r="U341" s="288">
        <f>IF(OR('Exp Database'!T341=Lists!$G$2,'Exp Database'!T341=Lists!$G$3,'Exp Database'!T341=0),0,IF($F341=Lists!$G$2,('Exp Database'!T341/'Exp with units conversion'!$H341)*'Exp with units conversion'!$G341,'Exp Database'!T341*'Exp with units conversion'!$G341))</f>
        <v>0</v>
      </c>
      <c r="V341" s="288">
        <f>IF(OR('Exp Database'!U341=Lists!$G$2,'Exp Database'!U341=Lists!$G$3,'Exp Database'!U341=0),0,IF($F341=Lists!$G$2,('Exp Database'!U341/'Exp with units conversion'!$H341)*'Exp with units conversion'!$G341,'Exp Database'!U341*'Exp with units conversion'!$G341))</f>
        <v>0</v>
      </c>
      <c r="W341" s="288">
        <f>IF(OR('Exp Database'!V341=Lists!$G$2,'Exp Database'!V341=Lists!$G$3,'Exp Database'!V341=0),0,IF($F341=Lists!$G$2,('Exp Database'!V341/'Exp with units conversion'!$H341)*'Exp with units conversion'!$G341,'Exp Database'!V341*'Exp with units conversion'!$G341))</f>
        <v>0</v>
      </c>
      <c r="X341" s="288">
        <f>IF(OR('Exp Database'!W341=Lists!$G$2,'Exp Database'!W341=Lists!$G$3,'Exp Database'!W341=0),0,IF($F341=Lists!$G$2,('Exp Database'!W341/'Exp with units conversion'!$H341)*'Exp with units conversion'!$G341,'Exp Database'!W341*'Exp with units conversion'!$G341))</f>
        <v>0</v>
      </c>
      <c r="Y341" s="288">
        <f>IF(OR('Exp Database'!X341=Lists!$G$2,'Exp Database'!X341=Lists!$G$3,'Exp Database'!X341=0),0,IF($F341=Lists!$G$2,('Exp Database'!X341/'Exp with units conversion'!$H341)*'Exp with units conversion'!$G341,'Exp Database'!X341*'Exp with units conversion'!$G341))</f>
        <v>0</v>
      </c>
      <c r="Z341" s="288">
        <f>IF(OR('Exp Database'!Y341=Lists!$G$2,'Exp Database'!Y341=Lists!$G$3,'Exp Database'!Y341=0),0,IF($F341=Lists!$G$2,('Exp Database'!Y341/'Exp with units conversion'!$H341)*'Exp with units conversion'!$G341,'Exp Database'!Y341*'Exp with units conversion'!$G341))</f>
        <v>0</v>
      </c>
      <c r="AA341" s="288">
        <f>IF(OR('Exp Database'!Z341=Lists!$G$2,'Exp Database'!Z341=Lists!$G$3,'Exp Database'!Z341=0),0,IF($F341=Lists!$G$2,('Exp Database'!Z341/'Exp with units conversion'!$H341)*'Exp with units conversion'!$G341,'Exp Database'!Z341*'Exp with units conversion'!$G341))</f>
        <v>0</v>
      </c>
      <c r="AB341" s="288">
        <f>IF(OR('Exp Database'!AA341=Lists!$G$2,'Exp Database'!AA341=Lists!$G$3,'Exp Database'!AA341=0),0,IF($F341=Lists!$G$2,('Exp Database'!AA341/'Exp with units conversion'!$H341)*'Exp with units conversion'!$G341,'Exp Database'!AA341*'Exp with units conversion'!$G341))</f>
        <v>0</v>
      </c>
      <c r="AC341" s="288">
        <f>IF(OR('Exp Database'!AB341=Lists!$G$2,'Exp Database'!AB341=Lists!$G$3,'Exp Database'!AB341=0),0,IF($F341=Lists!$G$2,('Exp Database'!AB341/'Exp with units conversion'!$H341)*'Exp with units conversion'!$G341,'Exp Database'!AB341*'Exp with units conversion'!$G341))</f>
        <v>0</v>
      </c>
      <c r="AD341" s="288">
        <f>IF(OR('Exp Database'!AC341=Lists!$G$2,'Exp Database'!AC341=Lists!$G$3,'Exp Database'!AC341=0),0,IF($F341=Lists!$G$2,('Exp Database'!AC341/'Exp with units conversion'!$H341)*'Exp with units conversion'!$G341,'Exp Database'!AC341*'Exp with units conversion'!$G341))</f>
        <v>0</v>
      </c>
      <c r="AE341" s="288">
        <f>IF(OR('Exp Database'!AD341=Lists!$G$2,'Exp Database'!AD341=Lists!$G$3,'Exp Database'!AD341=0),0,IF($F341=Lists!$G$2,('Exp Database'!AD341/'Exp with units conversion'!$H341)*'Exp with units conversion'!$G341,'Exp Database'!AD341*'Exp with units conversion'!$G341))</f>
        <v>0</v>
      </c>
      <c r="AG341" s="288">
        <f t="shared" si="30"/>
        <v>1</v>
      </c>
      <c r="AH341" s="288">
        <f t="shared" si="31"/>
        <v>1</v>
      </c>
      <c r="AI341" s="288">
        <f t="shared" si="32"/>
        <v>1</v>
      </c>
      <c r="AJ341" s="288">
        <f t="shared" si="33"/>
        <v>1</v>
      </c>
    </row>
    <row r="342" spans="2:36" ht="15.75" thickBot="1">
      <c r="B342" s="288" t="str">
        <f t="shared" si="29"/>
        <v>Georgia2014</v>
      </c>
      <c r="C342" s="229" t="str">
        <f>'Exp Database'!C342</f>
        <v>Georgia</v>
      </c>
      <c r="D342" s="229">
        <f>'Exp Database'!D342</f>
        <v>2014</v>
      </c>
      <c r="E342" s="229">
        <f>'Exp Database'!E342</f>
        <v>0</v>
      </c>
      <c r="F342" s="229">
        <f>'Exp Database'!F342</f>
        <v>0</v>
      </c>
      <c r="G342" s="229">
        <f>IF('Exp Database'!G342="Units ( x 1)",1,IF('Exp Database'!G342="Thousands (x 1,000)",1000,IF('Exp Database'!G342="Millions (x 1,000,000)",1000000,)))</f>
        <v>0</v>
      </c>
      <c r="H342" s="230">
        <f>IF('Exp Database'!H342&gt;0,'Exp Database'!H342,'Exp Database'!J342)</f>
        <v>0</v>
      </c>
      <c r="I342" s="230">
        <f>'Exp Database'!H342</f>
        <v>0</v>
      </c>
      <c r="J342" s="229">
        <f>'Exp Database'!I342</f>
        <v>0</v>
      </c>
      <c r="K342" s="230">
        <f>'Exp Database'!J342</f>
        <v>0</v>
      </c>
      <c r="L342" s="302">
        <f>'Exp Database'!K342</f>
        <v>0</v>
      </c>
      <c r="M342" s="288">
        <f>'Exp Database'!L342</f>
        <v>0</v>
      </c>
      <c r="N342" s="288">
        <f>IF(OR('Exp Database'!M342=Lists!$G$2,'Exp Database'!M342=Lists!$G$3,'Exp Database'!M342=0),0,IF($F342=Lists!$G$2,('Exp Database'!M342/'Exp with units conversion'!$H342)*'Exp with units conversion'!$G342,'Exp Database'!M342*'Exp with units conversion'!$G342))</f>
        <v>0</v>
      </c>
      <c r="O342" s="288">
        <f>IF(OR('Exp Database'!N342=Lists!$G$2,'Exp Database'!N342=Lists!$G$3,'Exp Database'!N342=0),0,IF($F342=Lists!$G$2,('Exp Database'!N342/'Exp with units conversion'!$H342)*'Exp with units conversion'!$G342,'Exp Database'!N342*'Exp with units conversion'!$G342))</f>
        <v>0</v>
      </c>
      <c r="P342" s="288">
        <f>IF(OR('Exp Database'!O342=Lists!$G$2,'Exp Database'!O342=Lists!$G$3,'Exp Database'!O342=0),0,IF($F342=Lists!$G$2,('Exp Database'!O342/'Exp with units conversion'!$H342)*'Exp with units conversion'!$G342,'Exp Database'!O342*'Exp with units conversion'!$G342))</f>
        <v>0</v>
      </c>
      <c r="Q342" s="288">
        <f>IF(OR('Exp Database'!P342=Lists!$G$2,'Exp Database'!P342=Lists!$G$3,'Exp Database'!P342=0),0,IF($F342=Lists!$G$2,('Exp Database'!P342/'Exp with units conversion'!$H342)*'Exp with units conversion'!$G342,'Exp Database'!P342*'Exp with units conversion'!$G342))</f>
        <v>0</v>
      </c>
      <c r="R342" s="288">
        <f>IF(OR('Exp Database'!Q342=Lists!$G$2,'Exp Database'!Q342=Lists!$G$3,'Exp Database'!Q342=0),0,IF($F342=Lists!$G$2,('Exp Database'!Q342/'Exp with units conversion'!$H342)*'Exp with units conversion'!$G342,'Exp Database'!Q342*'Exp with units conversion'!$G342))</f>
        <v>0</v>
      </c>
      <c r="S342" s="288">
        <f>IF(OR('Exp Database'!R342=Lists!$G$2,'Exp Database'!R342=Lists!$G$3,'Exp Database'!R342=0),0,IF($F342=Lists!$G$2,('Exp Database'!R342/'Exp with units conversion'!$H342)*'Exp with units conversion'!$G342,'Exp Database'!R342*'Exp with units conversion'!$G342))</f>
        <v>0</v>
      </c>
      <c r="T342" s="288">
        <f>IF(OR('Exp Database'!S342=Lists!$G$2,'Exp Database'!S342=Lists!$G$3,'Exp Database'!S342=0),0,IF($F342=Lists!$G$2,('Exp Database'!S342/'Exp with units conversion'!$H342)*'Exp with units conversion'!$G342,'Exp Database'!S342*'Exp with units conversion'!$G342))</f>
        <v>0</v>
      </c>
      <c r="U342" s="288">
        <f>IF(OR('Exp Database'!T342=Lists!$G$2,'Exp Database'!T342=Lists!$G$3,'Exp Database'!T342=0),0,IF($F342=Lists!$G$2,('Exp Database'!T342/'Exp with units conversion'!$H342)*'Exp with units conversion'!$G342,'Exp Database'!T342*'Exp with units conversion'!$G342))</f>
        <v>0</v>
      </c>
      <c r="V342" s="288">
        <f>IF(OR('Exp Database'!U342=Lists!$G$2,'Exp Database'!U342=Lists!$G$3,'Exp Database'!U342=0),0,IF($F342=Lists!$G$2,('Exp Database'!U342/'Exp with units conversion'!$H342)*'Exp with units conversion'!$G342,'Exp Database'!U342*'Exp with units conversion'!$G342))</f>
        <v>0</v>
      </c>
      <c r="W342" s="288">
        <f>IF(OR('Exp Database'!V342=Lists!$G$2,'Exp Database'!V342=Lists!$G$3,'Exp Database'!V342=0),0,IF($F342=Lists!$G$2,('Exp Database'!V342/'Exp with units conversion'!$H342)*'Exp with units conversion'!$G342,'Exp Database'!V342*'Exp with units conversion'!$G342))</f>
        <v>0</v>
      </c>
      <c r="X342" s="288">
        <f>IF(OR('Exp Database'!W342=Lists!$G$2,'Exp Database'!W342=Lists!$G$3,'Exp Database'!W342=0),0,IF($F342=Lists!$G$2,('Exp Database'!W342/'Exp with units conversion'!$H342)*'Exp with units conversion'!$G342,'Exp Database'!W342*'Exp with units conversion'!$G342))</f>
        <v>0</v>
      </c>
      <c r="Y342" s="288">
        <f>IF(OR('Exp Database'!X342=Lists!$G$2,'Exp Database'!X342=Lists!$G$3,'Exp Database'!X342=0),0,IF($F342=Lists!$G$2,('Exp Database'!X342/'Exp with units conversion'!$H342)*'Exp with units conversion'!$G342,'Exp Database'!X342*'Exp with units conversion'!$G342))</f>
        <v>0</v>
      </c>
      <c r="Z342" s="288">
        <f>IF(OR('Exp Database'!Y342=Lists!$G$2,'Exp Database'!Y342=Lists!$G$3,'Exp Database'!Y342=0),0,IF($F342=Lists!$G$2,('Exp Database'!Y342/'Exp with units conversion'!$H342)*'Exp with units conversion'!$G342,'Exp Database'!Y342*'Exp with units conversion'!$G342))</f>
        <v>0</v>
      </c>
      <c r="AA342" s="288">
        <f>IF(OR('Exp Database'!Z342=Lists!$G$2,'Exp Database'!Z342=Lists!$G$3,'Exp Database'!Z342=0),0,IF($F342=Lists!$G$2,('Exp Database'!Z342/'Exp with units conversion'!$H342)*'Exp with units conversion'!$G342,'Exp Database'!Z342*'Exp with units conversion'!$G342))</f>
        <v>0</v>
      </c>
      <c r="AB342" s="288">
        <f>IF(OR('Exp Database'!AA342=Lists!$G$2,'Exp Database'!AA342=Lists!$G$3,'Exp Database'!AA342=0),0,IF($F342=Lists!$G$2,('Exp Database'!AA342/'Exp with units conversion'!$H342)*'Exp with units conversion'!$G342,'Exp Database'!AA342*'Exp with units conversion'!$G342))</f>
        <v>0</v>
      </c>
      <c r="AC342" s="288">
        <f>IF(OR('Exp Database'!AB342=Lists!$G$2,'Exp Database'!AB342=Lists!$G$3,'Exp Database'!AB342=0),0,IF($F342=Lists!$G$2,('Exp Database'!AB342/'Exp with units conversion'!$H342)*'Exp with units conversion'!$G342,'Exp Database'!AB342*'Exp with units conversion'!$G342))</f>
        <v>0</v>
      </c>
      <c r="AD342" s="288">
        <f>IF(OR('Exp Database'!AC342=Lists!$G$2,'Exp Database'!AC342=Lists!$G$3,'Exp Database'!AC342=0),0,IF($F342=Lists!$G$2,('Exp Database'!AC342/'Exp with units conversion'!$H342)*'Exp with units conversion'!$G342,'Exp Database'!AC342*'Exp with units conversion'!$G342))</f>
        <v>0</v>
      </c>
      <c r="AE342" s="288">
        <f>IF(OR('Exp Database'!AD342=Lists!$G$2,'Exp Database'!AD342=Lists!$G$3,'Exp Database'!AD342=0),0,IF($F342=Lists!$G$2,('Exp Database'!AD342/'Exp with units conversion'!$H342)*'Exp with units conversion'!$G342,'Exp Database'!AD342*'Exp with units conversion'!$G342))</f>
        <v>0</v>
      </c>
      <c r="AG342" s="288">
        <f t="shared" si="30"/>
        <v>1</v>
      </c>
      <c r="AH342" s="288">
        <f t="shared" si="31"/>
        <v>1</v>
      </c>
      <c r="AI342" s="288">
        <f t="shared" si="32"/>
        <v>1</v>
      </c>
      <c r="AJ342" s="288">
        <f t="shared" si="33"/>
        <v>1</v>
      </c>
    </row>
    <row r="343" spans="2:36" ht="45.75" thickBot="1">
      <c r="B343" s="288" t="str">
        <f t="shared" si="29"/>
        <v>Georgia2014</v>
      </c>
      <c r="C343" s="229" t="str">
        <f>'Exp Database'!C343</f>
        <v>Georgia</v>
      </c>
      <c r="D343" s="229">
        <f>'Exp Database'!D343</f>
        <v>2014</v>
      </c>
      <c r="E343" s="229">
        <f>'Exp Database'!E343</f>
        <v>0</v>
      </c>
      <c r="F343" s="229">
        <f>'Exp Database'!F343</f>
        <v>0</v>
      </c>
      <c r="G343" s="229">
        <f>IF('Exp Database'!G343="Units ( x 1)",1,IF('Exp Database'!G343="Thousands (x 1,000)",1000,IF('Exp Database'!G343="Millions (x 1,000,000)",1000000,)))</f>
        <v>0</v>
      </c>
      <c r="H343" s="230">
        <f>IF('Exp Database'!H343&gt;0,'Exp Database'!H343,'Exp Database'!J343)</f>
        <v>0</v>
      </c>
      <c r="I343" s="230">
        <f>'Exp Database'!H343</f>
        <v>0</v>
      </c>
      <c r="J343" s="229">
        <f>'Exp Database'!I343</f>
        <v>0</v>
      </c>
      <c r="K343" s="230">
        <f>'Exp Database'!J343</f>
        <v>0</v>
      </c>
      <c r="L343" s="302" t="str">
        <f>'Exp Database'!K343</f>
        <v>Programmes for children and adolescents</v>
      </c>
      <c r="M343" s="288">
        <f>'Exp Database'!L343</f>
        <v>5</v>
      </c>
      <c r="N343" s="288">
        <f>IF(OR('Exp Database'!M343=Lists!$G$2,'Exp Database'!M343=Lists!$G$3,'Exp Database'!M343=0),0,IF($F343=Lists!$G$2,('Exp Database'!M343/'Exp with units conversion'!$H343)*'Exp with units conversion'!$G343,'Exp Database'!M343*'Exp with units conversion'!$G343))</f>
        <v>0</v>
      </c>
      <c r="O343" s="288">
        <f>IF(OR('Exp Database'!N343=Lists!$G$2,'Exp Database'!N343=Lists!$G$3,'Exp Database'!N343=0),0,IF($F343=Lists!$G$2,('Exp Database'!N343/'Exp with units conversion'!$H343)*'Exp with units conversion'!$G343,'Exp Database'!N343*'Exp with units conversion'!$G343))</f>
        <v>0</v>
      </c>
      <c r="P343" s="288">
        <f>IF(OR('Exp Database'!O343=Lists!$G$2,'Exp Database'!O343=Lists!$G$3,'Exp Database'!O343=0),0,IF($F343=Lists!$G$2,('Exp Database'!O343/'Exp with units conversion'!$H343)*'Exp with units conversion'!$G343,'Exp Database'!O343*'Exp with units conversion'!$G343))</f>
        <v>0</v>
      </c>
      <c r="Q343" s="288">
        <f>IF(OR('Exp Database'!P343=Lists!$G$2,'Exp Database'!P343=Lists!$G$3,'Exp Database'!P343=0),0,IF($F343=Lists!$G$2,('Exp Database'!P343/'Exp with units conversion'!$H343)*'Exp with units conversion'!$G343,'Exp Database'!P343*'Exp with units conversion'!$G343))</f>
        <v>0</v>
      </c>
      <c r="R343" s="288">
        <f>IF(OR('Exp Database'!Q343=Lists!$G$2,'Exp Database'!Q343=Lists!$G$3,'Exp Database'!Q343=0),0,IF($F343=Lists!$G$2,('Exp Database'!Q343/'Exp with units conversion'!$H343)*'Exp with units conversion'!$G343,'Exp Database'!Q343*'Exp with units conversion'!$G343))</f>
        <v>0</v>
      </c>
      <c r="S343" s="288">
        <f>IF(OR('Exp Database'!R343=Lists!$G$2,'Exp Database'!R343=Lists!$G$3,'Exp Database'!R343=0),0,IF($F343=Lists!$G$2,('Exp Database'!R343/'Exp with units conversion'!$H343)*'Exp with units conversion'!$G343,'Exp Database'!R343*'Exp with units conversion'!$G343))</f>
        <v>0</v>
      </c>
      <c r="T343" s="288">
        <f>IF(OR('Exp Database'!S343=Lists!$G$2,'Exp Database'!S343=Lists!$G$3,'Exp Database'!S343=0),0,IF($F343=Lists!$G$2,('Exp Database'!S343/'Exp with units conversion'!$H343)*'Exp with units conversion'!$G343,'Exp Database'!S343*'Exp with units conversion'!$G343))</f>
        <v>0</v>
      </c>
      <c r="U343" s="288">
        <f>IF(OR('Exp Database'!T343=Lists!$G$2,'Exp Database'!T343=Lists!$G$3,'Exp Database'!T343=0),0,IF($F343=Lists!$G$2,('Exp Database'!T343/'Exp with units conversion'!$H343)*'Exp with units conversion'!$G343,'Exp Database'!T343*'Exp with units conversion'!$G343))</f>
        <v>0</v>
      </c>
      <c r="V343" s="288">
        <f>IF(OR('Exp Database'!U343=Lists!$G$2,'Exp Database'!U343=Lists!$G$3,'Exp Database'!U343=0),0,IF($F343=Lists!$G$2,('Exp Database'!U343/'Exp with units conversion'!$H343)*'Exp with units conversion'!$G343,'Exp Database'!U343*'Exp with units conversion'!$G343))</f>
        <v>0</v>
      </c>
      <c r="W343" s="288">
        <f>IF(OR('Exp Database'!V343=Lists!$G$2,'Exp Database'!V343=Lists!$G$3,'Exp Database'!V343=0),0,IF($F343=Lists!$G$2,('Exp Database'!V343/'Exp with units conversion'!$H343)*'Exp with units conversion'!$G343,'Exp Database'!V343*'Exp with units conversion'!$G343))</f>
        <v>0</v>
      </c>
      <c r="X343" s="288">
        <f>IF(OR('Exp Database'!W343=Lists!$G$2,'Exp Database'!W343=Lists!$G$3,'Exp Database'!W343=0),0,IF($F343=Lists!$G$2,('Exp Database'!W343/'Exp with units conversion'!$H343)*'Exp with units conversion'!$G343,'Exp Database'!W343*'Exp with units conversion'!$G343))</f>
        <v>0</v>
      </c>
      <c r="Y343" s="288">
        <f>IF(OR('Exp Database'!X343=Lists!$G$2,'Exp Database'!X343=Lists!$G$3,'Exp Database'!X343=0),0,IF($F343=Lists!$G$2,('Exp Database'!X343/'Exp with units conversion'!$H343)*'Exp with units conversion'!$G343,'Exp Database'!X343*'Exp with units conversion'!$G343))</f>
        <v>0</v>
      </c>
      <c r="Z343" s="288">
        <f>IF(OR('Exp Database'!Y343=Lists!$G$2,'Exp Database'!Y343=Lists!$G$3,'Exp Database'!Y343=0),0,IF($F343=Lists!$G$2,('Exp Database'!Y343/'Exp with units conversion'!$H343)*'Exp with units conversion'!$G343,'Exp Database'!Y343*'Exp with units conversion'!$G343))</f>
        <v>0</v>
      </c>
      <c r="AA343" s="288">
        <f>IF(OR('Exp Database'!Z343=Lists!$G$2,'Exp Database'!Z343=Lists!$G$3,'Exp Database'!Z343=0),0,IF($F343=Lists!$G$2,('Exp Database'!Z343/'Exp with units conversion'!$H343)*'Exp with units conversion'!$G343,'Exp Database'!Z343*'Exp with units conversion'!$G343))</f>
        <v>0</v>
      </c>
      <c r="AB343" s="288">
        <f>IF(OR('Exp Database'!AA343=Lists!$G$2,'Exp Database'!AA343=Lists!$G$3,'Exp Database'!AA343=0),0,IF($F343=Lists!$G$2,('Exp Database'!AA343/'Exp with units conversion'!$H343)*'Exp with units conversion'!$G343,'Exp Database'!AA343*'Exp with units conversion'!$G343))</f>
        <v>0</v>
      </c>
      <c r="AC343" s="288">
        <f>IF(OR('Exp Database'!AB343=Lists!$G$2,'Exp Database'!AB343=Lists!$G$3,'Exp Database'!AB343=0),0,IF($F343=Lists!$G$2,('Exp Database'!AB343/'Exp with units conversion'!$H343)*'Exp with units conversion'!$G343,'Exp Database'!AB343*'Exp with units conversion'!$G343))</f>
        <v>0</v>
      </c>
      <c r="AD343" s="288">
        <f>IF(OR('Exp Database'!AC343=Lists!$G$2,'Exp Database'!AC343=Lists!$G$3,'Exp Database'!AC343=0),0,IF($F343=Lists!$G$2,('Exp Database'!AC343/'Exp with units conversion'!$H343)*'Exp with units conversion'!$G343,'Exp Database'!AC343*'Exp with units conversion'!$G343))</f>
        <v>0</v>
      </c>
      <c r="AE343" s="288">
        <f>IF(OR('Exp Database'!AD343=Lists!$G$2,'Exp Database'!AD343=Lists!$G$3,'Exp Database'!AD343=0),0,IF($F343=Lists!$G$2,('Exp Database'!AD343/'Exp with units conversion'!$H343)*'Exp with units conversion'!$G343,'Exp Database'!AD343*'Exp with units conversion'!$G343))</f>
        <v>0</v>
      </c>
      <c r="AG343" s="288">
        <f t="shared" si="30"/>
        <v>1</v>
      </c>
      <c r="AH343" s="288">
        <f t="shared" si="31"/>
        <v>1</v>
      </c>
      <c r="AI343" s="288">
        <f t="shared" si="32"/>
        <v>1</v>
      </c>
      <c r="AJ343" s="288">
        <f t="shared" si="33"/>
        <v>1</v>
      </c>
    </row>
    <row r="344" spans="2:36" ht="15.75" thickBot="1">
      <c r="B344" s="288" t="str">
        <f t="shared" si="29"/>
        <v>Georgia2014</v>
      </c>
      <c r="C344" s="229" t="str">
        <f>'Exp Database'!C344</f>
        <v>Georgia</v>
      </c>
      <c r="D344" s="229">
        <f>'Exp Database'!D344</f>
        <v>2014</v>
      </c>
      <c r="E344" s="229">
        <f>'Exp Database'!E344</f>
        <v>0</v>
      </c>
      <c r="F344" s="229">
        <f>'Exp Database'!F344</f>
        <v>0</v>
      </c>
      <c r="G344" s="229">
        <f>IF('Exp Database'!G344="Units ( x 1)",1,IF('Exp Database'!G344="Thousands (x 1,000)",1000,IF('Exp Database'!G344="Millions (x 1,000,000)",1000000,)))</f>
        <v>0</v>
      </c>
      <c r="H344" s="230">
        <f>IF('Exp Database'!H344&gt;0,'Exp Database'!H344,'Exp Database'!J344)</f>
        <v>0</v>
      </c>
      <c r="I344" s="230">
        <f>'Exp Database'!H344</f>
        <v>0</v>
      </c>
      <c r="J344" s="229">
        <f>'Exp Database'!I344</f>
        <v>0</v>
      </c>
      <c r="K344" s="230">
        <f>'Exp Database'!J344</f>
        <v>0</v>
      </c>
      <c r="L344" s="302">
        <f>'Exp Database'!K344</f>
        <v>0</v>
      </c>
      <c r="M344" s="288">
        <f>'Exp Database'!L344</f>
        <v>0</v>
      </c>
      <c r="N344" s="288">
        <f>IF(OR('Exp Database'!M344=Lists!$G$2,'Exp Database'!M344=Lists!$G$3,'Exp Database'!M344=0),0,IF($F344=Lists!$G$2,('Exp Database'!M344/'Exp with units conversion'!$H344)*'Exp with units conversion'!$G344,'Exp Database'!M344*'Exp with units conversion'!$G344))</f>
        <v>0</v>
      </c>
      <c r="O344" s="288">
        <f>IF(OR('Exp Database'!N344=Lists!$G$2,'Exp Database'!N344=Lists!$G$3,'Exp Database'!N344=0),0,IF($F344=Lists!$G$2,('Exp Database'!N344/'Exp with units conversion'!$H344)*'Exp with units conversion'!$G344,'Exp Database'!N344*'Exp with units conversion'!$G344))</f>
        <v>0</v>
      </c>
      <c r="P344" s="288">
        <f>IF(OR('Exp Database'!O344=Lists!$G$2,'Exp Database'!O344=Lists!$G$3,'Exp Database'!O344=0),0,IF($F344=Lists!$G$2,('Exp Database'!O344/'Exp with units conversion'!$H344)*'Exp with units conversion'!$G344,'Exp Database'!O344*'Exp with units conversion'!$G344))</f>
        <v>0</v>
      </c>
      <c r="Q344" s="288">
        <f>IF(OR('Exp Database'!P344=Lists!$G$2,'Exp Database'!P344=Lists!$G$3,'Exp Database'!P344=0),0,IF($F344=Lists!$G$2,('Exp Database'!P344/'Exp with units conversion'!$H344)*'Exp with units conversion'!$G344,'Exp Database'!P344*'Exp with units conversion'!$G344))</f>
        <v>0</v>
      </c>
      <c r="R344" s="288">
        <f>IF(OR('Exp Database'!Q344=Lists!$G$2,'Exp Database'!Q344=Lists!$G$3,'Exp Database'!Q344=0),0,IF($F344=Lists!$G$2,('Exp Database'!Q344/'Exp with units conversion'!$H344)*'Exp with units conversion'!$G344,'Exp Database'!Q344*'Exp with units conversion'!$G344))</f>
        <v>0</v>
      </c>
      <c r="S344" s="288">
        <f>IF(OR('Exp Database'!R344=Lists!$G$2,'Exp Database'!R344=Lists!$G$3,'Exp Database'!R344=0),0,IF($F344=Lists!$G$2,('Exp Database'!R344/'Exp with units conversion'!$H344)*'Exp with units conversion'!$G344,'Exp Database'!R344*'Exp with units conversion'!$G344))</f>
        <v>0</v>
      </c>
      <c r="T344" s="288">
        <f>IF(OR('Exp Database'!S344=Lists!$G$2,'Exp Database'!S344=Lists!$G$3,'Exp Database'!S344=0),0,IF($F344=Lists!$G$2,('Exp Database'!S344/'Exp with units conversion'!$H344)*'Exp with units conversion'!$G344,'Exp Database'!S344*'Exp with units conversion'!$G344))</f>
        <v>0</v>
      </c>
      <c r="U344" s="288">
        <f>IF(OR('Exp Database'!T344=Lists!$G$2,'Exp Database'!T344=Lists!$G$3,'Exp Database'!T344=0),0,IF($F344=Lists!$G$2,('Exp Database'!T344/'Exp with units conversion'!$H344)*'Exp with units conversion'!$G344,'Exp Database'!T344*'Exp with units conversion'!$G344))</f>
        <v>0</v>
      </c>
      <c r="V344" s="288">
        <f>IF(OR('Exp Database'!U344=Lists!$G$2,'Exp Database'!U344=Lists!$G$3,'Exp Database'!U344=0),0,IF($F344=Lists!$G$2,('Exp Database'!U344/'Exp with units conversion'!$H344)*'Exp with units conversion'!$G344,'Exp Database'!U344*'Exp with units conversion'!$G344))</f>
        <v>0</v>
      </c>
      <c r="W344" s="288">
        <f>IF(OR('Exp Database'!V344=Lists!$G$2,'Exp Database'!V344=Lists!$G$3,'Exp Database'!V344=0),0,IF($F344=Lists!$G$2,('Exp Database'!V344/'Exp with units conversion'!$H344)*'Exp with units conversion'!$G344,'Exp Database'!V344*'Exp with units conversion'!$G344))</f>
        <v>0</v>
      </c>
      <c r="X344" s="288">
        <f>IF(OR('Exp Database'!W344=Lists!$G$2,'Exp Database'!W344=Lists!$G$3,'Exp Database'!W344=0),0,IF($F344=Lists!$G$2,('Exp Database'!W344/'Exp with units conversion'!$H344)*'Exp with units conversion'!$G344,'Exp Database'!W344*'Exp with units conversion'!$G344))</f>
        <v>0</v>
      </c>
      <c r="Y344" s="288">
        <f>IF(OR('Exp Database'!X344=Lists!$G$2,'Exp Database'!X344=Lists!$G$3,'Exp Database'!X344=0),0,IF($F344=Lists!$G$2,('Exp Database'!X344/'Exp with units conversion'!$H344)*'Exp with units conversion'!$G344,'Exp Database'!X344*'Exp with units conversion'!$G344))</f>
        <v>0</v>
      </c>
      <c r="Z344" s="288">
        <f>IF(OR('Exp Database'!Y344=Lists!$G$2,'Exp Database'!Y344=Lists!$G$3,'Exp Database'!Y344=0),0,IF($F344=Lists!$G$2,('Exp Database'!Y344/'Exp with units conversion'!$H344)*'Exp with units conversion'!$G344,'Exp Database'!Y344*'Exp with units conversion'!$G344))</f>
        <v>0</v>
      </c>
      <c r="AA344" s="288">
        <f>IF(OR('Exp Database'!Z344=Lists!$G$2,'Exp Database'!Z344=Lists!$G$3,'Exp Database'!Z344=0),0,IF($F344=Lists!$G$2,('Exp Database'!Z344/'Exp with units conversion'!$H344)*'Exp with units conversion'!$G344,'Exp Database'!Z344*'Exp with units conversion'!$G344))</f>
        <v>0</v>
      </c>
      <c r="AB344" s="288">
        <f>IF(OR('Exp Database'!AA344=Lists!$G$2,'Exp Database'!AA344=Lists!$G$3,'Exp Database'!AA344=0),0,IF($F344=Lists!$G$2,('Exp Database'!AA344/'Exp with units conversion'!$H344)*'Exp with units conversion'!$G344,'Exp Database'!AA344*'Exp with units conversion'!$G344))</f>
        <v>0</v>
      </c>
      <c r="AC344" s="288">
        <f>IF(OR('Exp Database'!AB344=Lists!$G$2,'Exp Database'!AB344=Lists!$G$3,'Exp Database'!AB344=0),0,IF($F344=Lists!$G$2,('Exp Database'!AB344/'Exp with units conversion'!$H344)*'Exp with units conversion'!$G344,'Exp Database'!AB344*'Exp with units conversion'!$G344))</f>
        <v>0</v>
      </c>
      <c r="AD344" s="288">
        <f>IF(OR('Exp Database'!AC344=Lists!$G$2,'Exp Database'!AC344=Lists!$G$3,'Exp Database'!AC344=0),0,IF($F344=Lists!$G$2,('Exp Database'!AC344/'Exp with units conversion'!$H344)*'Exp with units conversion'!$G344,'Exp Database'!AC344*'Exp with units conversion'!$G344))</f>
        <v>0</v>
      </c>
      <c r="AE344" s="288">
        <f>IF(OR('Exp Database'!AD344=Lists!$G$2,'Exp Database'!AD344=Lists!$G$3,'Exp Database'!AD344=0),0,IF($F344=Lists!$G$2,('Exp Database'!AD344/'Exp with units conversion'!$H344)*'Exp with units conversion'!$G344,'Exp Database'!AD344*'Exp with units conversion'!$G344))</f>
        <v>0</v>
      </c>
      <c r="AG344" s="288">
        <f t="shared" si="30"/>
        <v>1</v>
      </c>
      <c r="AH344" s="288">
        <f t="shared" si="31"/>
        <v>1</v>
      </c>
      <c r="AI344" s="288">
        <f t="shared" si="32"/>
        <v>1</v>
      </c>
      <c r="AJ344" s="288">
        <f t="shared" si="33"/>
        <v>1</v>
      </c>
    </row>
    <row r="345" spans="2:36" ht="15.75" thickBot="1">
      <c r="B345" s="288" t="str">
        <f t="shared" si="29"/>
        <v>Georgia2014</v>
      </c>
      <c r="C345" s="229" t="str">
        <f>'Exp Database'!C345</f>
        <v>Georgia</v>
      </c>
      <c r="D345" s="229">
        <f>'Exp Database'!D345</f>
        <v>2014</v>
      </c>
      <c r="E345" s="229">
        <f>'Exp Database'!E345</f>
        <v>0</v>
      </c>
      <c r="F345" s="229">
        <f>'Exp Database'!F345</f>
        <v>0</v>
      </c>
      <c r="G345" s="229">
        <f>IF('Exp Database'!G345="Units ( x 1)",1,IF('Exp Database'!G345="Thousands (x 1,000)",1000,IF('Exp Database'!G345="Millions (x 1,000,000)",1000000,)))</f>
        <v>0</v>
      </c>
      <c r="H345" s="230">
        <f>IF('Exp Database'!H345&gt;0,'Exp Database'!H345,'Exp Database'!J345)</f>
        <v>0</v>
      </c>
      <c r="I345" s="230">
        <f>'Exp Database'!H345</f>
        <v>0</v>
      </c>
      <c r="J345" s="229">
        <f>'Exp Database'!I345</f>
        <v>0</v>
      </c>
      <c r="K345" s="230">
        <f>'Exp Database'!J345</f>
        <v>0</v>
      </c>
      <c r="L345" s="302" t="str">
        <f>'Exp Database'!K345</f>
        <v>Social protection</v>
      </c>
      <c r="M345" s="288">
        <f>'Exp Database'!L345</f>
        <v>6</v>
      </c>
      <c r="N345" s="288">
        <f>IF(OR('Exp Database'!M345=Lists!$G$2,'Exp Database'!M345=Lists!$G$3,'Exp Database'!M345=0),0,IF($F345=Lists!$G$2,('Exp Database'!M345/'Exp with units conversion'!$H345)*'Exp with units conversion'!$G345,'Exp Database'!M345*'Exp with units conversion'!$G345))</f>
        <v>0</v>
      </c>
      <c r="O345" s="288">
        <f>IF(OR('Exp Database'!N345=Lists!$G$2,'Exp Database'!N345=Lists!$G$3,'Exp Database'!N345=0),0,IF($F345=Lists!$G$2,('Exp Database'!N345/'Exp with units conversion'!$H345)*'Exp with units conversion'!$G345,'Exp Database'!N345*'Exp with units conversion'!$G345))</f>
        <v>0</v>
      </c>
      <c r="P345" s="288">
        <f>IF(OR('Exp Database'!O345=Lists!$G$2,'Exp Database'!O345=Lists!$G$3,'Exp Database'!O345=0),0,IF($F345=Lists!$G$2,('Exp Database'!O345/'Exp with units conversion'!$H345)*'Exp with units conversion'!$G345,'Exp Database'!O345*'Exp with units conversion'!$G345))</f>
        <v>0</v>
      </c>
      <c r="Q345" s="288">
        <f>IF(OR('Exp Database'!P345=Lists!$G$2,'Exp Database'!P345=Lists!$G$3,'Exp Database'!P345=0),0,IF($F345=Lists!$G$2,('Exp Database'!P345/'Exp with units conversion'!$H345)*'Exp with units conversion'!$G345,'Exp Database'!P345*'Exp with units conversion'!$G345))</f>
        <v>0</v>
      </c>
      <c r="R345" s="288">
        <f>IF(OR('Exp Database'!Q345=Lists!$G$2,'Exp Database'!Q345=Lists!$G$3,'Exp Database'!Q345=0),0,IF($F345=Lists!$G$2,('Exp Database'!Q345/'Exp with units conversion'!$H345)*'Exp with units conversion'!$G345,'Exp Database'!Q345*'Exp with units conversion'!$G345))</f>
        <v>0</v>
      </c>
      <c r="S345" s="288">
        <f>IF(OR('Exp Database'!R345=Lists!$G$2,'Exp Database'!R345=Lists!$G$3,'Exp Database'!R345=0),0,IF($F345=Lists!$G$2,('Exp Database'!R345/'Exp with units conversion'!$H345)*'Exp with units conversion'!$G345,'Exp Database'!R345*'Exp with units conversion'!$G345))</f>
        <v>0</v>
      </c>
      <c r="T345" s="288">
        <f>IF(OR('Exp Database'!S345=Lists!$G$2,'Exp Database'!S345=Lists!$G$3,'Exp Database'!S345=0),0,IF($F345=Lists!$G$2,('Exp Database'!S345/'Exp with units conversion'!$H345)*'Exp with units conversion'!$G345,'Exp Database'!S345*'Exp with units conversion'!$G345))</f>
        <v>0</v>
      </c>
      <c r="U345" s="288">
        <f>IF(OR('Exp Database'!T345=Lists!$G$2,'Exp Database'!T345=Lists!$G$3,'Exp Database'!T345=0),0,IF($F345=Lists!$G$2,('Exp Database'!T345/'Exp with units conversion'!$H345)*'Exp with units conversion'!$G345,'Exp Database'!T345*'Exp with units conversion'!$G345))</f>
        <v>0</v>
      </c>
      <c r="V345" s="288">
        <f>IF(OR('Exp Database'!U345=Lists!$G$2,'Exp Database'!U345=Lists!$G$3,'Exp Database'!U345=0),0,IF($F345=Lists!$G$2,('Exp Database'!U345/'Exp with units conversion'!$H345)*'Exp with units conversion'!$G345,'Exp Database'!U345*'Exp with units conversion'!$G345))</f>
        <v>0</v>
      </c>
      <c r="W345" s="288">
        <f>IF(OR('Exp Database'!V345=Lists!$G$2,'Exp Database'!V345=Lists!$G$3,'Exp Database'!V345=0),0,IF($F345=Lists!$G$2,('Exp Database'!V345/'Exp with units conversion'!$H345)*'Exp with units conversion'!$G345,'Exp Database'!V345*'Exp with units conversion'!$G345))</f>
        <v>0</v>
      </c>
      <c r="X345" s="288">
        <f>IF(OR('Exp Database'!W345=Lists!$G$2,'Exp Database'!W345=Lists!$G$3,'Exp Database'!W345=0),0,IF($F345=Lists!$G$2,('Exp Database'!W345/'Exp with units conversion'!$H345)*'Exp with units conversion'!$G345,'Exp Database'!W345*'Exp with units conversion'!$G345))</f>
        <v>0</v>
      </c>
      <c r="Y345" s="288">
        <f>IF(OR('Exp Database'!X345=Lists!$G$2,'Exp Database'!X345=Lists!$G$3,'Exp Database'!X345=0),0,IF($F345=Lists!$G$2,('Exp Database'!X345/'Exp with units conversion'!$H345)*'Exp with units conversion'!$G345,'Exp Database'!X345*'Exp with units conversion'!$G345))</f>
        <v>0</v>
      </c>
      <c r="Z345" s="288">
        <f>IF(OR('Exp Database'!Y345=Lists!$G$2,'Exp Database'!Y345=Lists!$G$3,'Exp Database'!Y345=0),0,IF($F345=Lists!$G$2,('Exp Database'!Y345/'Exp with units conversion'!$H345)*'Exp with units conversion'!$G345,'Exp Database'!Y345*'Exp with units conversion'!$G345))</f>
        <v>0</v>
      </c>
      <c r="AA345" s="288">
        <f>IF(OR('Exp Database'!Z345=Lists!$G$2,'Exp Database'!Z345=Lists!$G$3,'Exp Database'!Z345=0),0,IF($F345=Lists!$G$2,('Exp Database'!Z345/'Exp with units conversion'!$H345)*'Exp with units conversion'!$G345,'Exp Database'!Z345*'Exp with units conversion'!$G345))</f>
        <v>0</v>
      </c>
      <c r="AB345" s="288">
        <f>IF(OR('Exp Database'!AA345=Lists!$G$2,'Exp Database'!AA345=Lists!$G$3,'Exp Database'!AA345=0),0,IF($F345=Lists!$G$2,('Exp Database'!AA345/'Exp with units conversion'!$H345)*'Exp with units conversion'!$G345,'Exp Database'!AA345*'Exp with units conversion'!$G345))</f>
        <v>0</v>
      </c>
      <c r="AC345" s="288">
        <f>IF(OR('Exp Database'!AB345=Lists!$G$2,'Exp Database'!AB345=Lists!$G$3,'Exp Database'!AB345=0),0,IF($F345=Lists!$G$2,('Exp Database'!AB345/'Exp with units conversion'!$H345)*'Exp with units conversion'!$G345,'Exp Database'!AB345*'Exp with units conversion'!$G345))</f>
        <v>0</v>
      </c>
      <c r="AD345" s="288">
        <f>IF(OR('Exp Database'!AC345=Lists!$G$2,'Exp Database'!AC345=Lists!$G$3,'Exp Database'!AC345=0),0,IF($F345=Lists!$G$2,('Exp Database'!AC345/'Exp with units conversion'!$H345)*'Exp with units conversion'!$G345,'Exp Database'!AC345*'Exp with units conversion'!$G345))</f>
        <v>0</v>
      </c>
      <c r="AE345" s="288">
        <f>IF(OR('Exp Database'!AD345=Lists!$G$2,'Exp Database'!AD345=Lists!$G$3,'Exp Database'!AD345=0),0,IF($F345=Lists!$G$2,('Exp Database'!AD345/'Exp with units conversion'!$H345)*'Exp with units conversion'!$G345,'Exp Database'!AD345*'Exp with units conversion'!$G345))</f>
        <v>0</v>
      </c>
      <c r="AG345" s="288">
        <f t="shared" si="30"/>
        <v>1</v>
      </c>
      <c r="AH345" s="288">
        <f t="shared" si="31"/>
        <v>1</v>
      </c>
      <c r="AI345" s="288">
        <f t="shared" si="32"/>
        <v>1</v>
      </c>
      <c r="AJ345" s="288">
        <f t="shared" si="33"/>
        <v>1</v>
      </c>
    </row>
    <row r="346" spans="2:36" ht="15.75" thickBot="1">
      <c r="B346" s="288" t="str">
        <f t="shared" si="29"/>
        <v>Georgia2014</v>
      </c>
      <c r="C346" s="229" t="str">
        <f>'Exp Database'!C346</f>
        <v>Georgia</v>
      </c>
      <c r="D346" s="229">
        <f>'Exp Database'!D346</f>
        <v>2014</v>
      </c>
      <c r="E346" s="229">
        <f>'Exp Database'!E346</f>
        <v>0</v>
      </c>
      <c r="F346" s="229">
        <f>'Exp Database'!F346</f>
        <v>0</v>
      </c>
      <c r="G346" s="229">
        <f>IF('Exp Database'!G346="Units ( x 1)",1,IF('Exp Database'!G346="Thousands (x 1,000)",1000,IF('Exp Database'!G346="Millions (x 1,000,000)",1000000,)))</f>
        <v>0</v>
      </c>
      <c r="H346" s="230">
        <f>IF('Exp Database'!H346&gt;0,'Exp Database'!H346,'Exp Database'!J346)</f>
        <v>0</v>
      </c>
      <c r="I346" s="230">
        <f>'Exp Database'!H346</f>
        <v>0</v>
      </c>
      <c r="J346" s="229">
        <f>'Exp Database'!I346</f>
        <v>0</v>
      </c>
      <c r="K346" s="230">
        <f>'Exp Database'!J346</f>
        <v>0</v>
      </c>
      <c r="L346" s="302">
        <f>'Exp Database'!K346</f>
        <v>0</v>
      </c>
      <c r="M346" s="288">
        <f>'Exp Database'!L346</f>
        <v>0</v>
      </c>
      <c r="N346" s="288">
        <f>IF(OR('Exp Database'!M346=Lists!$G$2,'Exp Database'!M346=Lists!$G$3,'Exp Database'!M346=0),0,IF($F346=Lists!$G$2,('Exp Database'!M346/'Exp with units conversion'!$H346)*'Exp with units conversion'!$G346,'Exp Database'!M346*'Exp with units conversion'!$G346))</f>
        <v>0</v>
      </c>
      <c r="O346" s="288">
        <f>IF(OR('Exp Database'!N346=Lists!$G$2,'Exp Database'!N346=Lists!$G$3,'Exp Database'!N346=0),0,IF($F346=Lists!$G$2,('Exp Database'!N346/'Exp with units conversion'!$H346)*'Exp with units conversion'!$G346,'Exp Database'!N346*'Exp with units conversion'!$G346))</f>
        <v>0</v>
      </c>
      <c r="P346" s="288">
        <f>IF(OR('Exp Database'!O346=Lists!$G$2,'Exp Database'!O346=Lists!$G$3,'Exp Database'!O346=0),0,IF($F346=Lists!$G$2,('Exp Database'!O346/'Exp with units conversion'!$H346)*'Exp with units conversion'!$G346,'Exp Database'!O346*'Exp with units conversion'!$G346))</f>
        <v>0</v>
      </c>
      <c r="Q346" s="288">
        <f>IF(OR('Exp Database'!P346=Lists!$G$2,'Exp Database'!P346=Lists!$G$3,'Exp Database'!P346=0),0,IF($F346=Lists!$G$2,('Exp Database'!P346/'Exp with units conversion'!$H346)*'Exp with units conversion'!$G346,'Exp Database'!P346*'Exp with units conversion'!$G346))</f>
        <v>0</v>
      </c>
      <c r="R346" s="288">
        <f>IF(OR('Exp Database'!Q346=Lists!$G$2,'Exp Database'!Q346=Lists!$G$3,'Exp Database'!Q346=0),0,IF($F346=Lists!$G$2,('Exp Database'!Q346/'Exp with units conversion'!$H346)*'Exp with units conversion'!$G346,'Exp Database'!Q346*'Exp with units conversion'!$G346))</f>
        <v>0</v>
      </c>
      <c r="S346" s="288">
        <f>IF(OR('Exp Database'!R346=Lists!$G$2,'Exp Database'!R346=Lists!$G$3,'Exp Database'!R346=0),0,IF($F346=Lists!$G$2,('Exp Database'!R346/'Exp with units conversion'!$H346)*'Exp with units conversion'!$G346,'Exp Database'!R346*'Exp with units conversion'!$G346))</f>
        <v>0</v>
      </c>
      <c r="T346" s="288">
        <f>IF(OR('Exp Database'!S346=Lists!$G$2,'Exp Database'!S346=Lists!$G$3,'Exp Database'!S346=0),0,IF($F346=Lists!$G$2,('Exp Database'!S346/'Exp with units conversion'!$H346)*'Exp with units conversion'!$G346,'Exp Database'!S346*'Exp with units conversion'!$G346))</f>
        <v>0</v>
      </c>
      <c r="U346" s="288">
        <f>IF(OR('Exp Database'!T346=Lists!$G$2,'Exp Database'!T346=Lists!$G$3,'Exp Database'!T346=0),0,IF($F346=Lists!$G$2,('Exp Database'!T346/'Exp with units conversion'!$H346)*'Exp with units conversion'!$G346,'Exp Database'!T346*'Exp with units conversion'!$G346))</f>
        <v>0</v>
      </c>
      <c r="V346" s="288">
        <f>IF(OR('Exp Database'!U346=Lists!$G$2,'Exp Database'!U346=Lists!$G$3,'Exp Database'!U346=0),0,IF($F346=Lists!$G$2,('Exp Database'!U346/'Exp with units conversion'!$H346)*'Exp with units conversion'!$G346,'Exp Database'!U346*'Exp with units conversion'!$G346))</f>
        <v>0</v>
      </c>
      <c r="W346" s="288">
        <f>IF(OR('Exp Database'!V346=Lists!$G$2,'Exp Database'!V346=Lists!$G$3,'Exp Database'!V346=0),0,IF($F346=Lists!$G$2,('Exp Database'!V346/'Exp with units conversion'!$H346)*'Exp with units conversion'!$G346,'Exp Database'!V346*'Exp with units conversion'!$G346))</f>
        <v>0</v>
      </c>
      <c r="X346" s="288">
        <f>IF(OR('Exp Database'!W346=Lists!$G$2,'Exp Database'!W346=Lists!$G$3,'Exp Database'!W346=0),0,IF($F346=Lists!$G$2,('Exp Database'!W346/'Exp with units conversion'!$H346)*'Exp with units conversion'!$G346,'Exp Database'!W346*'Exp with units conversion'!$G346))</f>
        <v>0</v>
      </c>
      <c r="Y346" s="288">
        <f>IF(OR('Exp Database'!X346=Lists!$G$2,'Exp Database'!X346=Lists!$G$3,'Exp Database'!X346=0),0,IF($F346=Lists!$G$2,('Exp Database'!X346/'Exp with units conversion'!$H346)*'Exp with units conversion'!$G346,'Exp Database'!X346*'Exp with units conversion'!$G346))</f>
        <v>0</v>
      </c>
      <c r="Z346" s="288">
        <f>IF(OR('Exp Database'!Y346=Lists!$G$2,'Exp Database'!Y346=Lists!$G$3,'Exp Database'!Y346=0),0,IF($F346=Lists!$G$2,('Exp Database'!Y346/'Exp with units conversion'!$H346)*'Exp with units conversion'!$G346,'Exp Database'!Y346*'Exp with units conversion'!$G346))</f>
        <v>0</v>
      </c>
      <c r="AA346" s="288">
        <f>IF(OR('Exp Database'!Z346=Lists!$G$2,'Exp Database'!Z346=Lists!$G$3,'Exp Database'!Z346=0),0,IF($F346=Lists!$G$2,('Exp Database'!Z346/'Exp with units conversion'!$H346)*'Exp with units conversion'!$G346,'Exp Database'!Z346*'Exp with units conversion'!$G346))</f>
        <v>0</v>
      </c>
      <c r="AB346" s="288">
        <f>IF(OR('Exp Database'!AA346=Lists!$G$2,'Exp Database'!AA346=Lists!$G$3,'Exp Database'!AA346=0),0,IF($F346=Lists!$G$2,('Exp Database'!AA346/'Exp with units conversion'!$H346)*'Exp with units conversion'!$G346,'Exp Database'!AA346*'Exp with units conversion'!$G346))</f>
        <v>0</v>
      </c>
      <c r="AC346" s="288">
        <f>IF(OR('Exp Database'!AB346=Lists!$G$2,'Exp Database'!AB346=Lists!$G$3,'Exp Database'!AB346=0),0,IF($F346=Lists!$G$2,('Exp Database'!AB346/'Exp with units conversion'!$H346)*'Exp with units conversion'!$G346,'Exp Database'!AB346*'Exp with units conversion'!$G346))</f>
        <v>0</v>
      </c>
      <c r="AD346" s="288">
        <f>IF(OR('Exp Database'!AC346=Lists!$G$2,'Exp Database'!AC346=Lists!$G$3,'Exp Database'!AC346=0),0,IF($F346=Lists!$G$2,('Exp Database'!AC346/'Exp with units conversion'!$H346)*'Exp with units conversion'!$G346,'Exp Database'!AC346*'Exp with units conversion'!$G346))</f>
        <v>0</v>
      </c>
      <c r="AE346" s="288">
        <f>IF(OR('Exp Database'!AD346=Lists!$G$2,'Exp Database'!AD346=Lists!$G$3,'Exp Database'!AD346=0),0,IF($F346=Lists!$G$2,('Exp Database'!AD346/'Exp with units conversion'!$H346)*'Exp with units conversion'!$G346,'Exp Database'!AD346*'Exp with units conversion'!$G346))</f>
        <v>0</v>
      </c>
      <c r="AG346" s="288">
        <f t="shared" si="30"/>
        <v>1</v>
      </c>
      <c r="AH346" s="288">
        <f t="shared" si="31"/>
        <v>1</v>
      </c>
      <c r="AI346" s="288">
        <f t="shared" si="32"/>
        <v>1</v>
      </c>
      <c r="AJ346" s="288">
        <f t="shared" si="33"/>
        <v>1</v>
      </c>
    </row>
    <row r="347" spans="2:36" ht="30.75" thickBot="1">
      <c r="B347" s="288" t="str">
        <f t="shared" si="29"/>
        <v>Georgia2014</v>
      </c>
      <c r="C347" s="229" t="str">
        <f>'Exp Database'!C347</f>
        <v>Georgia</v>
      </c>
      <c r="D347" s="229">
        <f>'Exp Database'!D347</f>
        <v>2014</v>
      </c>
      <c r="E347" s="229">
        <f>'Exp Database'!E347</f>
        <v>0</v>
      </c>
      <c r="F347" s="229">
        <f>'Exp Database'!F347</f>
        <v>0</v>
      </c>
      <c r="G347" s="229">
        <f>IF('Exp Database'!G347="Units ( x 1)",1,IF('Exp Database'!G347="Thousands (x 1,000)",1000,IF('Exp Database'!G347="Millions (x 1,000,000)",1000000,)))</f>
        <v>0</v>
      </c>
      <c r="H347" s="230">
        <f>IF('Exp Database'!H347&gt;0,'Exp Database'!H347,'Exp Database'!J347)</f>
        <v>0</v>
      </c>
      <c r="I347" s="230">
        <f>'Exp Database'!H347</f>
        <v>0</v>
      </c>
      <c r="J347" s="229">
        <f>'Exp Database'!I347</f>
        <v>0</v>
      </c>
      <c r="K347" s="230">
        <f>'Exp Database'!J347</f>
        <v>0</v>
      </c>
      <c r="L347" s="302" t="str">
        <f>'Exp Database'!K347</f>
        <v>Community mobilization</v>
      </c>
      <c r="M347" s="288">
        <f>'Exp Database'!L347</f>
        <v>7</v>
      </c>
      <c r="N347" s="288">
        <f>IF(OR('Exp Database'!M347=Lists!$G$2,'Exp Database'!M347=Lists!$G$3,'Exp Database'!M347=0),0,IF($F347=Lists!$G$2,('Exp Database'!M347/'Exp with units conversion'!$H347)*'Exp with units conversion'!$G347,'Exp Database'!M347*'Exp with units conversion'!$G347))</f>
        <v>0</v>
      </c>
      <c r="O347" s="288">
        <f>IF(OR('Exp Database'!N347=Lists!$G$2,'Exp Database'!N347=Lists!$G$3,'Exp Database'!N347=0),0,IF($F347=Lists!$G$2,('Exp Database'!N347/'Exp with units conversion'!$H347)*'Exp with units conversion'!$G347,'Exp Database'!N347*'Exp with units conversion'!$G347))</f>
        <v>0</v>
      </c>
      <c r="P347" s="288">
        <f>IF(OR('Exp Database'!O347=Lists!$G$2,'Exp Database'!O347=Lists!$G$3,'Exp Database'!O347=0),0,IF($F347=Lists!$G$2,('Exp Database'!O347/'Exp with units conversion'!$H347)*'Exp with units conversion'!$G347,'Exp Database'!O347*'Exp with units conversion'!$G347))</f>
        <v>0</v>
      </c>
      <c r="Q347" s="288">
        <f>IF(OR('Exp Database'!P347=Lists!$G$2,'Exp Database'!P347=Lists!$G$3,'Exp Database'!P347=0),0,IF($F347=Lists!$G$2,('Exp Database'!P347/'Exp with units conversion'!$H347)*'Exp with units conversion'!$G347,'Exp Database'!P347*'Exp with units conversion'!$G347))</f>
        <v>0</v>
      </c>
      <c r="R347" s="288">
        <f>IF(OR('Exp Database'!Q347=Lists!$G$2,'Exp Database'!Q347=Lists!$G$3,'Exp Database'!Q347=0),0,IF($F347=Lists!$G$2,('Exp Database'!Q347/'Exp with units conversion'!$H347)*'Exp with units conversion'!$G347,'Exp Database'!Q347*'Exp with units conversion'!$G347))</f>
        <v>0</v>
      </c>
      <c r="S347" s="288">
        <f>IF(OR('Exp Database'!R347=Lists!$G$2,'Exp Database'!R347=Lists!$G$3,'Exp Database'!R347=0),0,IF($F347=Lists!$G$2,('Exp Database'!R347/'Exp with units conversion'!$H347)*'Exp with units conversion'!$G347,'Exp Database'!R347*'Exp with units conversion'!$G347))</f>
        <v>0</v>
      </c>
      <c r="T347" s="288">
        <f>IF(OR('Exp Database'!S347=Lists!$G$2,'Exp Database'!S347=Lists!$G$3,'Exp Database'!S347=0),0,IF($F347=Lists!$G$2,('Exp Database'!S347/'Exp with units conversion'!$H347)*'Exp with units conversion'!$G347,'Exp Database'!S347*'Exp with units conversion'!$G347))</f>
        <v>0</v>
      </c>
      <c r="U347" s="288">
        <f>IF(OR('Exp Database'!T347=Lists!$G$2,'Exp Database'!T347=Lists!$G$3,'Exp Database'!T347=0),0,IF($F347=Lists!$G$2,('Exp Database'!T347/'Exp with units conversion'!$H347)*'Exp with units conversion'!$G347,'Exp Database'!T347*'Exp with units conversion'!$G347))</f>
        <v>0</v>
      </c>
      <c r="V347" s="288">
        <f>IF(OR('Exp Database'!U347=Lists!$G$2,'Exp Database'!U347=Lists!$G$3,'Exp Database'!U347=0),0,IF($F347=Lists!$G$2,('Exp Database'!U347/'Exp with units conversion'!$H347)*'Exp with units conversion'!$G347,'Exp Database'!U347*'Exp with units conversion'!$G347))</f>
        <v>0</v>
      </c>
      <c r="W347" s="288">
        <f>IF(OR('Exp Database'!V347=Lists!$G$2,'Exp Database'!V347=Lists!$G$3,'Exp Database'!V347=0),0,IF($F347=Lists!$G$2,('Exp Database'!V347/'Exp with units conversion'!$H347)*'Exp with units conversion'!$G347,'Exp Database'!V347*'Exp with units conversion'!$G347))</f>
        <v>0</v>
      </c>
      <c r="X347" s="288">
        <f>IF(OR('Exp Database'!W347=Lists!$G$2,'Exp Database'!W347=Lists!$G$3,'Exp Database'!W347=0),0,IF($F347=Lists!$G$2,('Exp Database'!W347/'Exp with units conversion'!$H347)*'Exp with units conversion'!$G347,'Exp Database'!W347*'Exp with units conversion'!$G347))</f>
        <v>0</v>
      </c>
      <c r="Y347" s="288">
        <f>IF(OR('Exp Database'!X347=Lists!$G$2,'Exp Database'!X347=Lists!$G$3,'Exp Database'!X347=0),0,IF($F347=Lists!$G$2,('Exp Database'!X347/'Exp with units conversion'!$H347)*'Exp with units conversion'!$G347,'Exp Database'!X347*'Exp with units conversion'!$G347))</f>
        <v>0</v>
      </c>
      <c r="Z347" s="288">
        <f>IF(OR('Exp Database'!Y347=Lists!$G$2,'Exp Database'!Y347=Lists!$G$3,'Exp Database'!Y347=0),0,IF($F347=Lists!$G$2,('Exp Database'!Y347/'Exp with units conversion'!$H347)*'Exp with units conversion'!$G347,'Exp Database'!Y347*'Exp with units conversion'!$G347))</f>
        <v>0</v>
      </c>
      <c r="AA347" s="288">
        <f>IF(OR('Exp Database'!Z347=Lists!$G$2,'Exp Database'!Z347=Lists!$G$3,'Exp Database'!Z347=0),0,IF($F347=Lists!$G$2,('Exp Database'!Z347/'Exp with units conversion'!$H347)*'Exp with units conversion'!$G347,'Exp Database'!Z347*'Exp with units conversion'!$G347))</f>
        <v>0</v>
      </c>
      <c r="AB347" s="288">
        <f>IF(OR('Exp Database'!AA347=Lists!$G$2,'Exp Database'!AA347=Lists!$G$3,'Exp Database'!AA347=0),0,IF($F347=Lists!$G$2,('Exp Database'!AA347/'Exp with units conversion'!$H347)*'Exp with units conversion'!$G347,'Exp Database'!AA347*'Exp with units conversion'!$G347))</f>
        <v>0</v>
      </c>
      <c r="AC347" s="288">
        <f>IF(OR('Exp Database'!AB347=Lists!$G$2,'Exp Database'!AB347=Lists!$G$3,'Exp Database'!AB347=0),0,IF($F347=Lists!$G$2,('Exp Database'!AB347/'Exp with units conversion'!$H347)*'Exp with units conversion'!$G347,'Exp Database'!AB347*'Exp with units conversion'!$G347))</f>
        <v>0</v>
      </c>
      <c r="AD347" s="288">
        <f>IF(OR('Exp Database'!AC347=Lists!$G$2,'Exp Database'!AC347=Lists!$G$3,'Exp Database'!AC347=0),0,IF($F347=Lists!$G$2,('Exp Database'!AC347/'Exp with units conversion'!$H347)*'Exp with units conversion'!$G347,'Exp Database'!AC347*'Exp with units conversion'!$G347))</f>
        <v>0</v>
      </c>
      <c r="AE347" s="288">
        <f>IF(OR('Exp Database'!AD347=Lists!$G$2,'Exp Database'!AD347=Lists!$G$3,'Exp Database'!AD347=0),0,IF($F347=Lists!$G$2,('Exp Database'!AD347/'Exp with units conversion'!$H347)*'Exp with units conversion'!$G347,'Exp Database'!AD347*'Exp with units conversion'!$G347))</f>
        <v>0</v>
      </c>
      <c r="AG347" s="288">
        <f t="shared" si="30"/>
        <v>1</v>
      </c>
      <c r="AH347" s="288">
        <f t="shared" si="31"/>
        <v>1</v>
      </c>
      <c r="AI347" s="288">
        <f t="shared" si="32"/>
        <v>1</v>
      </c>
      <c r="AJ347" s="288">
        <f t="shared" si="33"/>
        <v>1</v>
      </c>
    </row>
    <row r="348" spans="2:36" ht="15.75" thickBot="1">
      <c r="B348" s="288" t="str">
        <f t="shared" si="29"/>
        <v>Georgia2014</v>
      </c>
      <c r="C348" s="229" t="str">
        <f>'Exp Database'!C348</f>
        <v>Georgia</v>
      </c>
      <c r="D348" s="229">
        <f>'Exp Database'!D348</f>
        <v>2014</v>
      </c>
      <c r="E348" s="229">
        <f>'Exp Database'!E348</f>
        <v>0</v>
      </c>
      <c r="F348" s="229">
        <f>'Exp Database'!F348</f>
        <v>0</v>
      </c>
      <c r="G348" s="229">
        <f>IF('Exp Database'!G348="Units ( x 1)",1,IF('Exp Database'!G348="Thousands (x 1,000)",1000,IF('Exp Database'!G348="Millions (x 1,000,000)",1000000,)))</f>
        <v>0</v>
      </c>
      <c r="H348" s="230">
        <f>IF('Exp Database'!H348&gt;0,'Exp Database'!H348,'Exp Database'!J348)</f>
        <v>0</v>
      </c>
      <c r="I348" s="230">
        <f>'Exp Database'!H348</f>
        <v>0</v>
      </c>
      <c r="J348" s="229">
        <f>'Exp Database'!I348</f>
        <v>0</v>
      </c>
      <c r="K348" s="230">
        <f>'Exp Database'!J348</f>
        <v>0</v>
      </c>
      <c r="L348" s="302">
        <f>'Exp Database'!K348</f>
        <v>0</v>
      </c>
      <c r="M348" s="288">
        <f>'Exp Database'!L348</f>
        <v>0</v>
      </c>
      <c r="N348" s="288">
        <f>IF(OR('Exp Database'!M348=Lists!$G$2,'Exp Database'!M348=Lists!$G$3,'Exp Database'!M348=0),0,IF($F348=Lists!$G$2,('Exp Database'!M348/'Exp with units conversion'!$H348)*'Exp with units conversion'!$G348,'Exp Database'!M348*'Exp with units conversion'!$G348))</f>
        <v>0</v>
      </c>
      <c r="O348" s="288">
        <f>IF(OR('Exp Database'!N348=Lists!$G$2,'Exp Database'!N348=Lists!$G$3,'Exp Database'!N348=0),0,IF($F348=Lists!$G$2,('Exp Database'!N348/'Exp with units conversion'!$H348)*'Exp with units conversion'!$G348,'Exp Database'!N348*'Exp with units conversion'!$G348))</f>
        <v>0</v>
      </c>
      <c r="P348" s="288">
        <f>IF(OR('Exp Database'!O348=Lists!$G$2,'Exp Database'!O348=Lists!$G$3,'Exp Database'!O348=0),0,IF($F348=Lists!$G$2,('Exp Database'!O348/'Exp with units conversion'!$H348)*'Exp with units conversion'!$G348,'Exp Database'!O348*'Exp with units conversion'!$G348))</f>
        <v>0</v>
      </c>
      <c r="Q348" s="288">
        <f>IF(OR('Exp Database'!P348=Lists!$G$2,'Exp Database'!P348=Lists!$G$3,'Exp Database'!P348=0),0,IF($F348=Lists!$G$2,('Exp Database'!P348/'Exp with units conversion'!$H348)*'Exp with units conversion'!$G348,'Exp Database'!P348*'Exp with units conversion'!$G348))</f>
        <v>0</v>
      </c>
      <c r="R348" s="288">
        <f>IF(OR('Exp Database'!Q348=Lists!$G$2,'Exp Database'!Q348=Lists!$G$3,'Exp Database'!Q348=0),0,IF($F348=Lists!$G$2,('Exp Database'!Q348/'Exp with units conversion'!$H348)*'Exp with units conversion'!$G348,'Exp Database'!Q348*'Exp with units conversion'!$G348))</f>
        <v>0</v>
      </c>
      <c r="S348" s="288">
        <f>IF(OR('Exp Database'!R348=Lists!$G$2,'Exp Database'!R348=Lists!$G$3,'Exp Database'!R348=0),0,IF($F348=Lists!$G$2,('Exp Database'!R348/'Exp with units conversion'!$H348)*'Exp with units conversion'!$G348,'Exp Database'!R348*'Exp with units conversion'!$G348))</f>
        <v>0</v>
      </c>
      <c r="T348" s="288">
        <f>IF(OR('Exp Database'!S348=Lists!$G$2,'Exp Database'!S348=Lists!$G$3,'Exp Database'!S348=0),0,IF($F348=Lists!$G$2,('Exp Database'!S348/'Exp with units conversion'!$H348)*'Exp with units conversion'!$G348,'Exp Database'!S348*'Exp with units conversion'!$G348))</f>
        <v>0</v>
      </c>
      <c r="U348" s="288">
        <f>IF(OR('Exp Database'!T348=Lists!$G$2,'Exp Database'!T348=Lists!$G$3,'Exp Database'!T348=0),0,IF($F348=Lists!$G$2,('Exp Database'!T348/'Exp with units conversion'!$H348)*'Exp with units conversion'!$G348,'Exp Database'!T348*'Exp with units conversion'!$G348))</f>
        <v>0</v>
      </c>
      <c r="V348" s="288">
        <f>IF(OR('Exp Database'!U348=Lists!$G$2,'Exp Database'!U348=Lists!$G$3,'Exp Database'!U348=0),0,IF($F348=Lists!$G$2,('Exp Database'!U348/'Exp with units conversion'!$H348)*'Exp with units conversion'!$G348,'Exp Database'!U348*'Exp with units conversion'!$G348))</f>
        <v>0</v>
      </c>
      <c r="W348" s="288">
        <f>IF(OR('Exp Database'!V348=Lists!$G$2,'Exp Database'!V348=Lists!$G$3,'Exp Database'!V348=0),0,IF($F348=Lists!$G$2,('Exp Database'!V348/'Exp with units conversion'!$H348)*'Exp with units conversion'!$G348,'Exp Database'!V348*'Exp with units conversion'!$G348))</f>
        <v>0</v>
      </c>
      <c r="X348" s="288">
        <f>IF(OR('Exp Database'!W348=Lists!$G$2,'Exp Database'!W348=Lists!$G$3,'Exp Database'!W348=0),0,IF($F348=Lists!$G$2,('Exp Database'!W348/'Exp with units conversion'!$H348)*'Exp with units conversion'!$G348,'Exp Database'!W348*'Exp with units conversion'!$G348))</f>
        <v>0</v>
      </c>
      <c r="Y348" s="288">
        <f>IF(OR('Exp Database'!X348=Lists!$G$2,'Exp Database'!X348=Lists!$G$3,'Exp Database'!X348=0),0,IF($F348=Lists!$G$2,('Exp Database'!X348/'Exp with units conversion'!$H348)*'Exp with units conversion'!$G348,'Exp Database'!X348*'Exp with units conversion'!$G348))</f>
        <v>0</v>
      </c>
      <c r="Z348" s="288">
        <f>IF(OR('Exp Database'!Y348=Lists!$G$2,'Exp Database'!Y348=Lists!$G$3,'Exp Database'!Y348=0),0,IF($F348=Lists!$G$2,('Exp Database'!Y348/'Exp with units conversion'!$H348)*'Exp with units conversion'!$G348,'Exp Database'!Y348*'Exp with units conversion'!$G348))</f>
        <v>0</v>
      </c>
      <c r="AA348" s="288">
        <f>IF(OR('Exp Database'!Z348=Lists!$G$2,'Exp Database'!Z348=Lists!$G$3,'Exp Database'!Z348=0),0,IF($F348=Lists!$G$2,('Exp Database'!Z348/'Exp with units conversion'!$H348)*'Exp with units conversion'!$G348,'Exp Database'!Z348*'Exp with units conversion'!$G348))</f>
        <v>0</v>
      </c>
      <c r="AB348" s="288">
        <f>IF(OR('Exp Database'!AA348=Lists!$G$2,'Exp Database'!AA348=Lists!$G$3,'Exp Database'!AA348=0),0,IF($F348=Lists!$G$2,('Exp Database'!AA348/'Exp with units conversion'!$H348)*'Exp with units conversion'!$G348,'Exp Database'!AA348*'Exp with units conversion'!$G348))</f>
        <v>0</v>
      </c>
      <c r="AC348" s="288">
        <f>IF(OR('Exp Database'!AB348=Lists!$G$2,'Exp Database'!AB348=Lists!$G$3,'Exp Database'!AB348=0),0,IF($F348=Lists!$G$2,('Exp Database'!AB348/'Exp with units conversion'!$H348)*'Exp with units conversion'!$G348,'Exp Database'!AB348*'Exp with units conversion'!$G348))</f>
        <v>0</v>
      </c>
      <c r="AD348" s="288">
        <f>IF(OR('Exp Database'!AC348=Lists!$G$2,'Exp Database'!AC348=Lists!$G$3,'Exp Database'!AC348=0),0,IF($F348=Lists!$G$2,('Exp Database'!AC348/'Exp with units conversion'!$H348)*'Exp with units conversion'!$G348,'Exp Database'!AC348*'Exp with units conversion'!$G348))</f>
        <v>0</v>
      </c>
      <c r="AE348" s="288">
        <f>IF(OR('Exp Database'!AD348=Lists!$G$2,'Exp Database'!AD348=Lists!$G$3,'Exp Database'!AD348=0),0,IF($F348=Lists!$G$2,('Exp Database'!AD348/'Exp with units conversion'!$H348)*'Exp with units conversion'!$G348,'Exp Database'!AD348*'Exp with units conversion'!$G348))</f>
        <v>0</v>
      </c>
      <c r="AG348" s="288">
        <f t="shared" si="30"/>
        <v>1</v>
      </c>
      <c r="AH348" s="288">
        <f t="shared" si="31"/>
        <v>1</v>
      </c>
      <c r="AI348" s="288">
        <f t="shared" si="32"/>
        <v>1</v>
      </c>
      <c r="AJ348" s="288">
        <f t="shared" si="33"/>
        <v>1</v>
      </c>
    </row>
    <row r="349" spans="2:36" ht="45.75" thickBot="1">
      <c r="B349" s="288" t="str">
        <f t="shared" si="29"/>
        <v>Georgia2014</v>
      </c>
      <c r="C349" s="229" t="str">
        <f>'Exp Database'!C349</f>
        <v>Georgia</v>
      </c>
      <c r="D349" s="229">
        <f>'Exp Database'!D349</f>
        <v>2014</v>
      </c>
      <c r="E349" s="229">
        <f>'Exp Database'!E349</f>
        <v>0</v>
      </c>
      <c r="F349" s="229">
        <f>'Exp Database'!F349</f>
        <v>0</v>
      </c>
      <c r="G349" s="229">
        <f>IF('Exp Database'!G349="Units ( x 1)",1,IF('Exp Database'!G349="Thousands (x 1,000)",1000,IF('Exp Database'!G349="Millions (x 1,000,000)",1000000,)))</f>
        <v>0</v>
      </c>
      <c r="H349" s="230">
        <f>IF('Exp Database'!H349&gt;0,'Exp Database'!H349,'Exp Database'!J349)</f>
        <v>0</v>
      </c>
      <c r="I349" s="230">
        <f>'Exp Database'!H349</f>
        <v>0</v>
      </c>
      <c r="J349" s="229">
        <f>'Exp Database'!I349</f>
        <v>0</v>
      </c>
      <c r="K349" s="230">
        <f>'Exp Database'!J349</f>
        <v>0</v>
      </c>
      <c r="L349" s="302" t="str">
        <f>'Exp Database'!K349</f>
        <v>Governance and sustainability (sub-total)</v>
      </c>
      <c r="M349" s="288">
        <f>'Exp Database'!L349</f>
        <v>8</v>
      </c>
      <c r="N349" s="288">
        <f>IF(OR('Exp Database'!M349=Lists!$G$2,'Exp Database'!M349=Lists!$G$3,'Exp Database'!M349=0),0,IF($F349=Lists!$G$2,('Exp Database'!M349/'Exp with units conversion'!$H349)*'Exp with units conversion'!$G349,'Exp Database'!M349*'Exp with units conversion'!$G349))</f>
        <v>0</v>
      </c>
      <c r="O349" s="288">
        <f>IF(OR('Exp Database'!N349=Lists!$G$2,'Exp Database'!N349=Lists!$G$3,'Exp Database'!N349=0),0,IF($F349=Lists!$G$2,('Exp Database'!N349/'Exp with units conversion'!$H349)*'Exp with units conversion'!$G349,'Exp Database'!N349*'Exp with units conversion'!$G349))</f>
        <v>0</v>
      </c>
      <c r="P349" s="288">
        <f>IF(OR('Exp Database'!O349=Lists!$G$2,'Exp Database'!O349=Lists!$G$3,'Exp Database'!O349=0),0,IF($F349=Lists!$G$2,('Exp Database'!O349/'Exp with units conversion'!$H349)*'Exp with units conversion'!$G349,'Exp Database'!O349*'Exp with units conversion'!$G349))</f>
        <v>0</v>
      </c>
      <c r="Q349" s="288">
        <f>IF(OR('Exp Database'!P349=Lists!$G$2,'Exp Database'!P349=Lists!$G$3,'Exp Database'!P349=0),0,IF($F349=Lists!$G$2,('Exp Database'!P349/'Exp with units conversion'!$H349)*'Exp with units conversion'!$G349,'Exp Database'!P349*'Exp with units conversion'!$G349))</f>
        <v>0</v>
      </c>
      <c r="R349" s="288">
        <f>IF(OR('Exp Database'!Q349=Lists!$G$2,'Exp Database'!Q349=Lists!$G$3,'Exp Database'!Q349=0),0,IF($F349=Lists!$G$2,('Exp Database'!Q349/'Exp with units conversion'!$H349)*'Exp with units conversion'!$G349,'Exp Database'!Q349*'Exp with units conversion'!$G349))</f>
        <v>0</v>
      </c>
      <c r="S349" s="288">
        <f>IF(OR('Exp Database'!R349=Lists!$G$2,'Exp Database'!R349=Lists!$G$3,'Exp Database'!R349=0),0,IF($F349=Lists!$G$2,('Exp Database'!R349/'Exp with units conversion'!$H349)*'Exp with units conversion'!$G349,'Exp Database'!R349*'Exp with units conversion'!$G349))</f>
        <v>0</v>
      </c>
      <c r="T349" s="288">
        <f>IF(OR('Exp Database'!S349=Lists!$G$2,'Exp Database'!S349=Lists!$G$3,'Exp Database'!S349=0),0,IF($F349=Lists!$G$2,('Exp Database'!S349/'Exp with units conversion'!$H349)*'Exp with units conversion'!$G349,'Exp Database'!S349*'Exp with units conversion'!$G349))</f>
        <v>0</v>
      </c>
      <c r="U349" s="288">
        <f>IF(OR('Exp Database'!T349=Lists!$G$2,'Exp Database'!T349=Lists!$G$3,'Exp Database'!T349=0),0,IF($F349=Lists!$G$2,('Exp Database'!T349/'Exp with units conversion'!$H349)*'Exp with units conversion'!$G349,'Exp Database'!T349*'Exp with units conversion'!$G349))</f>
        <v>0</v>
      </c>
      <c r="V349" s="288">
        <f>IF(OR('Exp Database'!U349=Lists!$G$2,'Exp Database'!U349=Lists!$G$3,'Exp Database'!U349=0),0,IF($F349=Lists!$G$2,('Exp Database'!U349/'Exp with units conversion'!$H349)*'Exp with units conversion'!$G349,'Exp Database'!U349*'Exp with units conversion'!$G349))</f>
        <v>0</v>
      </c>
      <c r="W349" s="288">
        <f>IF(OR('Exp Database'!V349=Lists!$G$2,'Exp Database'!V349=Lists!$G$3,'Exp Database'!V349=0),0,IF($F349=Lists!$G$2,('Exp Database'!V349/'Exp with units conversion'!$H349)*'Exp with units conversion'!$G349,'Exp Database'!V349*'Exp with units conversion'!$G349))</f>
        <v>0</v>
      </c>
      <c r="X349" s="288">
        <f>IF(OR('Exp Database'!W349=Lists!$G$2,'Exp Database'!W349=Lists!$G$3,'Exp Database'!W349=0),0,IF($F349=Lists!$G$2,('Exp Database'!W349/'Exp with units conversion'!$H349)*'Exp with units conversion'!$G349,'Exp Database'!W349*'Exp with units conversion'!$G349))</f>
        <v>0</v>
      </c>
      <c r="Y349" s="288">
        <f>IF(OR('Exp Database'!X349=Lists!$G$2,'Exp Database'!X349=Lists!$G$3,'Exp Database'!X349=0),0,IF($F349=Lists!$G$2,('Exp Database'!X349/'Exp with units conversion'!$H349)*'Exp with units conversion'!$G349,'Exp Database'!X349*'Exp with units conversion'!$G349))</f>
        <v>0</v>
      </c>
      <c r="Z349" s="288">
        <f>IF(OR('Exp Database'!Y349=Lists!$G$2,'Exp Database'!Y349=Lists!$G$3,'Exp Database'!Y349=0),0,IF($F349=Lists!$G$2,('Exp Database'!Y349/'Exp with units conversion'!$H349)*'Exp with units conversion'!$G349,'Exp Database'!Y349*'Exp with units conversion'!$G349))</f>
        <v>0</v>
      </c>
      <c r="AA349" s="288">
        <f>IF(OR('Exp Database'!Z349=Lists!$G$2,'Exp Database'!Z349=Lists!$G$3,'Exp Database'!Z349=0),0,IF($F349=Lists!$G$2,('Exp Database'!Z349/'Exp with units conversion'!$H349)*'Exp with units conversion'!$G349,'Exp Database'!Z349*'Exp with units conversion'!$G349))</f>
        <v>0</v>
      </c>
      <c r="AB349" s="288">
        <f>IF(OR('Exp Database'!AA349=Lists!$G$2,'Exp Database'!AA349=Lists!$G$3,'Exp Database'!AA349=0),0,IF($F349=Lists!$G$2,('Exp Database'!AA349/'Exp with units conversion'!$H349)*'Exp with units conversion'!$G349,'Exp Database'!AA349*'Exp with units conversion'!$G349))</f>
        <v>0</v>
      </c>
      <c r="AC349" s="288">
        <f>IF(OR('Exp Database'!AB349=Lists!$G$2,'Exp Database'!AB349=Lists!$G$3,'Exp Database'!AB349=0),0,IF($F349=Lists!$G$2,('Exp Database'!AB349/'Exp with units conversion'!$H349)*'Exp with units conversion'!$G349,'Exp Database'!AB349*'Exp with units conversion'!$G349))</f>
        <v>0</v>
      </c>
      <c r="AD349" s="288">
        <f>IF(OR('Exp Database'!AC349=Lists!$G$2,'Exp Database'!AC349=Lists!$G$3,'Exp Database'!AC349=0),0,IF($F349=Lists!$G$2,('Exp Database'!AC349/'Exp with units conversion'!$H349)*'Exp with units conversion'!$G349,'Exp Database'!AC349*'Exp with units conversion'!$G349))</f>
        <v>0</v>
      </c>
      <c r="AE349" s="288">
        <f>IF(OR('Exp Database'!AD349=Lists!$G$2,'Exp Database'!AD349=Lists!$G$3,'Exp Database'!AD349=0),0,IF($F349=Lists!$G$2,('Exp Database'!AD349/'Exp with units conversion'!$H349)*'Exp with units conversion'!$G349,'Exp Database'!AD349*'Exp with units conversion'!$G349))</f>
        <v>0</v>
      </c>
      <c r="AG349" s="288">
        <f t="shared" si="30"/>
        <v>1</v>
      </c>
      <c r="AH349" s="288">
        <f t="shared" si="31"/>
        <v>1</v>
      </c>
      <c r="AI349" s="288">
        <f t="shared" si="32"/>
        <v>1</v>
      </c>
      <c r="AJ349" s="288">
        <f t="shared" si="33"/>
        <v>1</v>
      </c>
    </row>
    <row r="350" spans="2:36" ht="30.75" thickBot="1">
      <c r="B350" s="288" t="str">
        <f t="shared" si="29"/>
        <v>Georgia2014</v>
      </c>
      <c r="C350" s="229" t="str">
        <f>'Exp Database'!C350</f>
        <v>Georgia</v>
      </c>
      <c r="D350" s="229">
        <f>'Exp Database'!D350</f>
        <v>2014</v>
      </c>
      <c r="E350" s="229">
        <f>'Exp Database'!E350</f>
        <v>0</v>
      </c>
      <c r="F350" s="229">
        <f>'Exp Database'!F350</f>
        <v>0</v>
      </c>
      <c r="G350" s="229">
        <f>IF('Exp Database'!G350="Units ( x 1)",1,IF('Exp Database'!G350="Thousands (x 1,000)",1000,IF('Exp Database'!G350="Millions (x 1,000,000)",1000000,)))</f>
        <v>0</v>
      </c>
      <c r="H350" s="230">
        <f>IF('Exp Database'!H350&gt;0,'Exp Database'!H350,'Exp Database'!J350)</f>
        <v>0</v>
      </c>
      <c r="I350" s="230">
        <f>'Exp Database'!H350</f>
        <v>0</v>
      </c>
      <c r="J350" s="229">
        <f>'Exp Database'!I350</f>
        <v>0</v>
      </c>
      <c r="K350" s="230">
        <f>'Exp Database'!J350</f>
        <v>0</v>
      </c>
      <c r="L350" s="302" t="str">
        <f>'Exp Database'!K350</f>
        <v>Strategic information</v>
      </c>
      <c r="M350" s="288">
        <f>'Exp Database'!L350</f>
        <v>8.1</v>
      </c>
      <c r="N350" s="288">
        <f>IF(OR('Exp Database'!M350=Lists!$G$2,'Exp Database'!M350=Lists!$G$3,'Exp Database'!M350=0),0,IF($F350=Lists!$G$2,('Exp Database'!M350/'Exp with units conversion'!$H350)*'Exp with units conversion'!$G350,'Exp Database'!M350*'Exp with units conversion'!$G350))</f>
        <v>0</v>
      </c>
      <c r="O350" s="288">
        <f>IF(OR('Exp Database'!N350=Lists!$G$2,'Exp Database'!N350=Lists!$G$3,'Exp Database'!N350=0),0,IF($F350=Lists!$G$2,('Exp Database'!N350/'Exp with units conversion'!$H350)*'Exp with units conversion'!$G350,'Exp Database'!N350*'Exp with units conversion'!$G350))</f>
        <v>0</v>
      </c>
      <c r="P350" s="288">
        <f>IF(OR('Exp Database'!O350=Lists!$G$2,'Exp Database'!O350=Lists!$G$3,'Exp Database'!O350=0),0,IF($F350=Lists!$G$2,('Exp Database'!O350/'Exp with units conversion'!$H350)*'Exp with units conversion'!$G350,'Exp Database'!O350*'Exp with units conversion'!$G350))</f>
        <v>0</v>
      </c>
      <c r="Q350" s="288">
        <f>IF(OR('Exp Database'!P350=Lists!$G$2,'Exp Database'!P350=Lists!$G$3,'Exp Database'!P350=0),0,IF($F350=Lists!$G$2,('Exp Database'!P350/'Exp with units conversion'!$H350)*'Exp with units conversion'!$G350,'Exp Database'!P350*'Exp with units conversion'!$G350))</f>
        <v>0</v>
      </c>
      <c r="R350" s="288">
        <f>IF(OR('Exp Database'!Q350=Lists!$G$2,'Exp Database'!Q350=Lists!$G$3,'Exp Database'!Q350=0),0,IF($F350=Lists!$G$2,('Exp Database'!Q350/'Exp with units conversion'!$H350)*'Exp with units conversion'!$G350,'Exp Database'!Q350*'Exp with units conversion'!$G350))</f>
        <v>0</v>
      </c>
      <c r="S350" s="288">
        <f>IF(OR('Exp Database'!R350=Lists!$G$2,'Exp Database'!R350=Lists!$G$3,'Exp Database'!R350=0),0,IF($F350=Lists!$G$2,('Exp Database'!R350/'Exp with units conversion'!$H350)*'Exp with units conversion'!$G350,'Exp Database'!R350*'Exp with units conversion'!$G350))</f>
        <v>0</v>
      </c>
      <c r="T350" s="288">
        <f>IF(OR('Exp Database'!S350=Lists!$G$2,'Exp Database'!S350=Lists!$G$3,'Exp Database'!S350=0),0,IF($F350=Lists!$G$2,('Exp Database'!S350/'Exp with units conversion'!$H350)*'Exp with units conversion'!$G350,'Exp Database'!S350*'Exp with units conversion'!$G350))</f>
        <v>0</v>
      </c>
      <c r="U350" s="288">
        <f>IF(OR('Exp Database'!T350=Lists!$G$2,'Exp Database'!T350=Lists!$G$3,'Exp Database'!T350=0),0,IF($F350=Lists!$G$2,('Exp Database'!T350/'Exp with units conversion'!$H350)*'Exp with units conversion'!$G350,'Exp Database'!T350*'Exp with units conversion'!$G350))</f>
        <v>0</v>
      </c>
      <c r="V350" s="288">
        <f>IF(OR('Exp Database'!U350=Lists!$G$2,'Exp Database'!U350=Lists!$G$3,'Exp Database'!U350=0),0,IF($F350=Lists!$G$2,('Exp Database'!U350/'Exp with units conversion'!$H350)*'Exp with units conversion'!$G350,'Exp Database'!U350*'Exp with units conversion'!$G350))</f>
        <v>0</v>
      </c>
      <c r="W350" s="288">
        <f>IF(OR('Exp Database'!V350=Lists!$G$2,'Exp Database'!V350=Lists!$G$3,'Exp Database'!V350=0),0,IF($F350=Lists!$G$2,('Exp Database'!V350/'Exp with units conversion'!$H350)*'Exp with units conversion'!$G350,'Exp Database'!V350*'Exp with units conversion'!$G350))</f>
        <v>0</v>
      </c>
      <c r="X350" s="288">
        <f>IF(OR('Exp Database'!W350=Lists!$G$2,'Exp Database'!W350=Lists!$G$3,'Exp Database'!W350=0),0,IF($F350=Lists!$G$2,('Exp Database'!W350/'Exp with units conversion'!$H350)*'Exp with units conversion'!$G350,'Exp Database'!W350*'Exp with units conversion'!$G350))</f>
        <v>0</v>
      </c>
      <c r="Y350" s="288">
        <f>IF(OR('Exp Database'!X350=Lists!$G$2,'Exp Database'!X350=Lists!$G$3,'Exp Database'!X350=0),0,IF($F350=Lists!$G$2,('Exp Database'!X350/'Exp with units conversion'!$H350)*'Exp with units conversion'!$G350,'Exp Database'!X350*'Exp with units conversion'!$G350))</f>
        <v>0</v>
      </c>
      <c r="Z350" s="288">
        <f>IF(OR('Exp Database'!Y350=Lists!$G$2,'Exp Database'!Y350=Lists!$G$3,'Exp Database'!Y350=0),0,IF($F350=Lists!$G$2,('Exp Database'!Y350/'Exp with units conversion'!$H350)*'Exp with units conversion'!$G350,'Exp Database'!Y350*'Exp with units conversion'!$G350))</f>
        <v>0</v>
      </c>
      <c r="AA350" s="288">
        <f>IF(OR('Exp Database'!Z350=Lists!$G$2,'Exp Database'!Z350=Lists!$G$3,'Exp Database'!Z350=0),0,IF($F350=Lists!$G$2,('Exp Database'!Z350/'Exp with units conversion'!$H350)*'Exp with units conversion'!$G350,'Exp Database'!Z350*'Exp with units conversion'!$G350))</f>
        <v>0</v>
      </c>
      <c r="AB350" s="288">
        <f>IF(OR('Exp Database'!AA350=Lists!$G$2,'Exp Database'!AA350=Lists!$G$3,'Exp Database'!AA350=0),0,IF($F350=Lists!$G$2,('Exp Database'!AA350/'Exp with units conversion'!$H350)*'Exp with units conversion'!$G350,'Exp Database'!AA350*'Exp with units conversion'!$G350))</f>
        <v>0</v>
      </c>
      <c r="AC350" s="288">
        <f>IF(OR('Exp Database'!AB350=Lists!$G$2,'Exp Database'!AB350=Lists!$G$3,'Exp Database'!AB350=0),0,IF($F350=Lists!$G$2,('Exp Database'!AB350/'Exp with units conversion'!$H350)*'Exp with units conversion'!$G350,'Exp Database'!AB350*'Exp with units conversion'!$G350))</f>
        <v>0</v>
      </c>
      <c r="AD350" s="288">
        <f>IF(OR('Exp Database'!AC350=Lists!$G$2,'Exp Database'!AC350=Lists!$G$3,'Exp Database'!AC350=0),0,IF($F350=Lists!$G$2,('Exp Database'!AC350/'Exp with units conversion'!$H350)*'Exp with units conversion'!$G350,'Exp Database'!AC350*'Exp with units conversion'!$G350))</f>
        <v>0</v>
      </c>
      <c r="AE350" s="288">
        <f>IF(OR('Exp Database'!AD350=Lists!$G$2,'Exp Database'!AD350=Lists!$G$3,'Exp Database'!AD350=0),0,IF($F350=Lists!$G$2,('Exp Database'!AD350/'Exp with units conversion'!$H350)*'Exp with units conversion'!$G350,'Exp Database'!AD350*'Exp with units conversion'!$G350))</f>
        <v>0</v>
      </c>
      <c r="AG350" s="288">
        <f t="shared" si="30"/>
        <v>1</v>
      </c>
      <c r="AH350" s="288">
        <f t="shared" si="31"/>
        <v>1</v>
      </c>
      <c r="AI350" s="288">
        <f t="shared" si="32"/>
        <v>1</v>
      </c>
      <c r="AJ350" s="288">
        <f t="shared" si="33"/>
        <v>1</v>
      </c>
    </row>
    <row r="351" spans="2:36" ht="30.75" thickBot="1">
      <c r="B351" s="288" t="str">
        <f t="shared" si="29"/>
        <v>Georgia2014</v>
      </c>
      <c r="C351" s="229" t="str">
        <f>'Exp Database'!C351</f>
        <v>Georgia</v>
      </c>
      <c r="D351" s="229">
        <f>'Exp Database'!D351</f>
        <v>2014</v>
      </c>
      <c r="E351" s="229">
        <f>'Exp Database'!E351</f>
        <v>0</v>
      </c>
      <c r="F351" s="229">
        <f>'Exp Database'!F351</f>
        <v>0</v>
      </c>
      <c r="G351" s="229">
        <f>IF('Exp Database'!G351="Units ( x 1)",1,IF('Exp Database'!G351="Thousands (x 1,000)",1000,IF('Exp Database'!G351="Millions (x 1,000,000)",1000000,)))</f>
        <v>0</v>
      </c>
      <c r="H351" s="230">
        <f>IF('Exp Database'!H351&gt;0,'Exp Database'!H351,'Exp Database'!J351)</f>
        <v>0</v>
      </c>
      <c r="I351" s="230">
        <f>'Exp Database'!H351</f>
        <v>0</v>
      </c>
      <c r="J351" s="229">
        <f>'Exp Database'!I351</f>
        <v>0</v>
      </c>
      <c r="K351" s="230">
        <f>'Exp Database'!J351</f>
        <v>0</v>
      </c>
      <c r="L351" s="302" t="str">
        <f>'Exp Database'!K351</f>
        <v>Planning and coordination</v>
      </c>
      <c r="M351" s="288">
        <f>'Exp Database'!L351</f>
        <v>8.1999999999999993</v>
      </c>
      <c r="N351" s="288">
        <f>IF(OR('Exp Database'!M351=Lists!$G$2,'Exp Database'!M351=Lists!$G$3,'Exp Database'!M351=0),0,IF($F351=Lists!$G$2,('Exp Database'!M351/'Exp with units conversion'!$H351)*'Exp with units conversion'!$G351,'Exp Database'!M351*'Exp with units conversion'!$G351))</f>
        <v>0</v>
      </c>
      <c r="O351" s="288">
        <f>IF(OR('Exp Database'!N351=Lists!$G$2,'Exp Database'!N351=Lists!$G$3,'Exp Database'!N351=0),0,IF($F351=Lists!$G$2,('Exp Database'!N351/'Exp with units conversion'!$H351)*'Exp with units conversion'!$G351,'Exp Database'!N351*'Exp with units conversion'!$G351))</f>
        <v>0</v>
      </c>
      <c r="P351" s="288">
        <f>IF(OR('Exp Database'!O351=Lists!$G$2,'Exp Database'!O351=Lists!$G$3,'Exp Database'!O351=0),0,IF($F351=Lists!$G$2,('Exp Database'!O351/'Exp with units conversion'!$H351)*'Exp with units conversion'!$G351,'Exp Database'!O351*'Exp with units conversion'!$G351))</f>
        <v>0</v>
      </c>
      <c r="Q351" s="288">
        <f>IF(OR('Exp Database'!P351=Lists!$G$2,'Exp Database'!P351=Lists!$G$3,'Exp Database'!P351=0),0,IF($F351=Lists!$G$2,('Exp Database'!P351/'Exp with units conversion'!$H351)*'Exp with units conversion'!$G351,'Exp Database'!P351*'Exp with units conversion'!$G351))</f>
        <v>0</v>
      </c>
      <c r="R351" s="288">
        <f>IF(OR('Exp Database'!Q351=Lists!$G$2,'Exp Database'!Q351=Lists!$G$3,'Exp Database'!Q351=0),0,IF($F351=Lists!$G$2,('Exp Database'!Q351/'Exp with units conversion'!$H351)*'Exp with units conversion'!$G351,'Exp Database'!Q351*'Exp with units conversion'!$G351))</f>
        <v>0</v>
      </c>
      <c r="S351" s="288">
        <f>IF(OR('Exp Database'!R351=Lists!$G$2,'Exp Database'!R351=Lists!$G$3,'Exp Database'!R351=0),0,IF($F351=Lists!$G$2,('Exp Database'!R351/'Exp with units conversion'!$H351)*'Exp with units conversion'!$G351,'Exp Database'!R351*'Exp with units conversion'!$G351))</f>
        <v>0</v>
      </c>
      <c r="T351" s="288">
        <f>IF(OR('Exp Database'!S351=Lists!$G$2,'Exp Database'!S351=Lists!$G$3,'Exp Database'!S351=0),0,IF($F351=Lists!$G$2,('Exp Database'!S351/'Exp with units conversion'!$H351)*'Exp with units conversion'!$G351,'Exp Database'!S351*'Exp with units conversion'!$G351))</f>
        <v>0</v>
      </c>
      <c r="U351" s="288">
        <f>IF(OR('Exp Database'!T351=Lists!$G$2,'Exp Database'!T351=Lists!$G$3,'Exp Database'!T351=0),0,IF($F351=Lists!$G$2,('Exp Database'!T351/'Exp with units conversion'!$H351)*'Exp with units conversion'!$G351,'Exp Database'!T351*'Exp with units conversion'!$G351))</f>
        <v>0</v>
      </c>
      <c r="V351" s="288">
        <f>IF(OR('Exp Database'!U351=Lists!$G$2,'Exp Database'!U351=Lists!$G$3,'Exp Database'!U351=0),0,IF($F351=Lists!$G$2,('Exp Database'!U351/'Exp with units conversion'!$H351)*'Exp with units conversion'!$G351,'Exp Database'!U351*'Exp with units conversion'!$G351))</f>
        <v>0</v>
      </c>
      <c r="W351" s="288">
        <f>IF(OR('Exp Database'!V351=Lists!$G$2,'Exp Database'!V351=Lists!$G$3,'Exp Database'!V351=0),0,IF($F351=Lists!$G$2,('Exp Database'!V351/'Exp with units conversion'!$H351)*'Exp with units conversion'!$G351,'Exp Database'!V351*'Exp with units conversion'!$G351))</f>
        <v>0</v>
      </c>
      <c r="X351" s="288">
        <f>IF(OR('Exp Database'!W351=Lists!$G$2,'Exp Database'!W351=Lists!$G$3,'Exp Database'!W351=0),0,IF($F351=Lists!$G$2,('Exp Database'!W351/'Exp with units conversion'!$H351)*'Exp with units conversion'!$G351,'Exp Database'!W351*'Exp with units conversion'!$G351))</f>
        <v>0</v>
      </c>
      <c r="Y351" s="288">
        <f>IF(OR('Exp Database'!X351=Lists!$G$2,'Exp Database'!X351=Lists!$G$3,'Exp Database'!X351=0),0,IF($F351=Lists!$G$2,('Exp Database'!X351/'Exp with units conversion'!$H351)*'Exp with units conversion'!$G351,'Exp Database'!X351*'Exp with units conversion'!$G351))</f>
        <v>0</v>
      </c>
      <c r="Z351" s="288">
        <f>IF(OR('Exp Database'!Y351=Lists!$G$2,'Exp Database'!Y351=Lists!$G$3,'Exp Database'!Y351=0),0,IF($F351=Lists!$G$2,('Exp Database'!Y351/'Exp with units conversion'!$H351)*'Exp with units conversion'!$G351,'Exp Database'!Y351*'Exp with units conversion'!$G351))</f>
        <v>0</v>
      </c>
      <c r="AA351" s="288">
        <f>IF(OR('Exp Database'!Z351=Lists!$G$2,'Exp Database'!Z351=Lists!$G$3,'Exp Database'!Z351=0),0,IF($F351=Lists!$G$2,('Exp Database'!Z351/'Exp with units conversion'!$H351)*'Exp with units conversion'!$G351,'Exp Database'!Z351*'Exp with units conversion'!$G351))</f>
        <v>0</v>
      </c>
      <c r="AB351" s="288">
        <f>IF(OR('Exp Database'!AA351=Lists!$G$2,'Exp Database'!AA351=Lists!$G$3,'Exp Database'!AA351=0),0,IF($F351=Lists!$G$2,('Exp Database'!AA351/'Exp with units conversion'!$H351)*'Exp with units conversion'!$G351,'Exp Database'!AA351*'Exp with units conversion'!$G351))</f>
        <v>0</v>
      </c>
      <c r="AC351" s="288">
        <f>IF(OR('Exp Database'!AB351=Lists!$G$2,'Exp Database'!AB351=Lists!$G$3,'Exp Database'!AB351=0),0,IF($F351=Lists!$G$2,('Exp Database'!AB351/'Exp with units conversion'!$H351)*'Exp with units conversion'!$G351,'Exp Database'!AB351*'Exp with units conversion'!$G351))</f>
        <v>0</v>
      </c>
      <c r="AD351" s="288">
        <f>IF(OR('Exp Database'!AC351=Lists!$G$2,'Exp Database'!AC351=Lists!$G$3,'Exp Database'!AC351=0),0,IF($F351=Lists!$G$2,('Exp Database'!AC351/'Exp with units conversion'!$H351)*'Exp with units conversion'!$G351,'Exp Database'!AC351*'Exp with units conversion'!$G351))</f>
        <v>0</v>
      </c>
      <c r="AE351" s="288">
        <f>IF(OR('Exp Database'!AD351=Lists!$G$2,'Exp Database'!AD351=Lists!$G$3,'Exp Database'!AD351=0),0,IF($F351=Lists!$G$2,('Exp Database'!AD351/'Exp with units conversion'!$H351)*'Exp with units conversion'!$G351,'Exp Database'!AD351*'Exp with units conversion'!$G351))</f>
        <v>0</v>
      </c>
      <c r="AG351" s="288">
        <f t="shared" si="30"/>
        <v>1</v>
      </c>
      <c r="AH351" s="288">
        <f t="shared" si="31"/>
        <v>1</v>
      </c>
      <c r="AI351" s="288">
        <f t="shared" si="32"/>
        <v>1</v>
      </c>
      <c r="AJ351" s="288">
        <f t="shared" si="33"/>
        <v>1</v>
      </c>
    </row>
    <row r="352" spans="2:36" ht="30.75" thickBot="1">
      <c r="B352" s="288" t="str">
        <f t="shared" si="29"/>
        <v>Georgia2014</v>
      </c>
      <c r="C352" s="229" t="str">
        <f>'Exp Database'!C352</f>
        <v>Georgia</v>
      </c>
      <c r="D352" s="229">
        <f>'Exp Database'!D352</f>
        <v>2014</v>
      </c>
      <c r="E352" s="229">
        <f>'Exp Database'!E352</f>
        <v>0</v>
      </c>
      <c r="F352" s="229">
        <f>'Exp Database'!F352</f>
        <v>0</v>
      </c>
      <c r="G352" s="229">
        <f>IF('Exp Database'!G352="Units ( x 1)",1,IF('Exp Database'!G352="Thousands (x 1,000)",1000,IF('Exp Database'!G352="Millions (x 1,000,000)",1000000,)))</f>
        <v>0</v>
      </c>
      <c r="H352" s="230">
        <f>IF('Exp Database'!H352&gt;0,'Exp Database'!H352,'Exp Database'!J352)</f>
        <v>0</v>
      </c>
      <c r="I352" s="230">
        <f>'Exp Database'!H352</f>
        <v>0</v>
      </c>
      <c r="J352" s="229">
        <f>'Exp Database'!I352</f>
        <v>0</v>
      </c>
      <c r="K352" s="230">
        <f>'Exp Database'!J352</f>
        <v>0</v>
      </c>
      <c r="L352" s="302" t="str">
        <f>'Exp Database'!K352</f>
        <v>Procurement and logistics</v>
      </c>
      <c r="M352" s="288">
        <f>'Exp Database'!L352</f>
        <v>8.3000000000000007</v>
      </c>
      <c r="N352" s="288">
        <f>IF(OR('Exp Database'!M352=Lists!$G$2,'Exp Database'!M352=Lists!$G$3,'Exp Database'!M352=0),0,IF($F352=Lists!$G$2,('Exp Database'!M352/'Exp with units conversion'!$H352)*'Exp with units conversion'!$G352,'Exp Database'!M352*'Exp with units conversion'!$G352))</f>
        <v>0</v>
      </c>
      <c r="O352" s="288">
        <f>IF(OR('Exp Database'!N352=Lists!$G$2,'Exp Database'!N352=Lists!$G$3,'Exp Database'!N352=0),0,IF($F352=Lists!$G$2,('Exp Database'!N352/'Exp with units conversion'!$H352)*'Exp with units conversion'!$G352,'Exp Database'!N352*'Exp with units conversion'!$G352))</f>
        <v>0</v>
      </c>
      <c r="P352" s="288">
        <f>IF(OR('Exp Database'!O352=Lists!$G$2,'Exp Database'!O352=Lists!$G$3,'Exp Database'!O352=0),0,IF($F352=Lists!$G$2,('Exp Database'!O352/'Exp with units conversion'!$H352)*'Exp with units conversion'!$G352,'Exp Database'!O352*'Exp with units conversion'!$G352))</f>
        <v>0</v>
      </c>
      <c r="Q352" s="288">
        <f>IF(OR('Exp Database'!P352=Lists!$G$2,'Exp Database'!P352=Lists!$G$3,'Exp Database'!P352=0),0,IF($F352=Lists!$G$2,('Exp Database'!P352/'Exp with units conversion'!$H352)*'Exp with units conversion'!$G352,'Exp Database'!P352*'Exp with units conversion'!$G352))</f>
        <v>0</v>
      </c>
      <c r="R352" s="288">
        <f>IF(OR('Exp Database'!Q352=Lists!$G$2,'Exp Database'!Q352=Lists!$G$3,'Exp Database'!Q352=0),0,IF($F352=Lists!$G$2,('Exp Database'!Q352/'Exp with units conversion'!$H352)*'Exp with units conversion'!$G352,'Exp Database'!Q352*'Exp with units conversion'!$G352))</f>
        <v>0</v>
      </c>
      <c r="S352" s="288">
        <f>IF(OR('Exp Database'!R352=Lists!$G$2,'Exp Database'!R352=Lists!$G$3,'Exp Database'!R352=0),0,IF($F352=Lists!$G$2,('Exp Database'!R352/'Exp with units conversion'!$H352)*'Exp with units conversion'!$G352,'Exp Database'!R352*'Exp with units conversion'!$G352))</f>
        <v>0</v>
      </c>
      <c r="T352" s="288">
        <f>IF(OR('Exp Database'!S352=Lists!$G$2,'Exp Database'!S352=Lists!$G$3,'Exp Database'!S352=0),0,IF($F352=Lists!$G$2,('Exp Database'!S352/'Exp with units conversion'!$H352)*'Exp with units conversion'!$G352,'Exp Database'!S352*'Exp with units conversion'!$G352))</f>
        <v>0</v>
      </c>
      <c r="U352" s="288">
        <f>IF(OR('Exp Database'!T352=Lists!$G$2,'Exp Database'!T352=Lists!$G$3,'Exp Database'!T352=0),0,IF($F352=Lists!$G$2,('Exp Database'!T352/'Exp with units conversion'!$H352)*'Exp with units conversion'!$G352,'Exp Database'!T352*'Exp with units conversion'!$G352))</f>
        <v>0</v>
      </c>
      <c r="V352" s="288">
        <f>IF(OR('Exp Database'!U352=Lists!$G$2,'Exp Database'!U352=Lists!$G$3,'Exp Database'!U352=0),0,IF($F352=Lists!$G$2,('Exp Database'!U352/'Exp with units conversion'!$H352)*'Exp with units conversion'!$G352,'Exp Database'!U352*'Exp with units conversion'!$G352))</f>
        <v>0</v>
      </c>
      <c r="W352" s="288">
        <f>IF(OR('Exp Database'!V352=Lists!$G$2,'Exp Database'!V352=Lists!$G$3,'Exp Database'!V352=0),0,IF($F352=Lists!$G$2,('Exp Database'!V352/'Exp with units conversion'!$H352)*'Exp with units conversion'!$G352,'Exp Database'!V352*'Exp with units conversion'!$G352))</f>
        <v>0</v>
      </c>
      <c r="X352" s="288">
        <f>IF(OR('Exp Database'!W352=Lists!$G$2,'Exp Database'!W352=Lists!$G$3,'Exp Database'!W352=0),0,IF($F352=Lists!$G$2,('Exp Database'!W352/'Exp with units conversion'!$H352)*'Exp with units conversion'!$G352,'Exp Database'!W352*'Exp with units conversion'!$G352))</f>
        <v>0</v>
      </c>
      <c r="Y352" s="288">
        <f>IF(OR('Exp Database'!X352=Lists!$G$2,'Exp Database'!X352=Lists!$G$3,'Exp Database'!X352=0),0,IF($F352=Lists!$G$2,('Exp Database'!X352/'Exp with units conversion'!$H352)*'Exp with units conversion'!$G352,'Exp Database'!X352*'Exp with units conversion'!$G352))</f>
        <v>0</v>
      </c>
      <c r="Z352" s="288">
        <f>IF(OR('Exp Database'!Y352=Lists!$G$2,'Exp Database'!Y352=Lists!$G$3,'Exp Database'!Y352=0),0,IF($F352=Lists!$G$2,('Exp Database'!Y352/'Exp with units conversion'!$H352)*'Exp with units conversion'!$G352,'Exp Database'!Y352*'Exp with units conversion'!$G352))</f>
        <v>0</v>
      </c>
      <c r="AA352" s="288">
        <f>IF(OR('Exp Database'!Z352=Lists!$G$2,'Exp Database'!Z352=Lists!$G$3,'Exp Database'!Z352=0),0,IF($F352=Lists!$G$2,('Exp Database'!Z352/'Exp with units conversion'!$H352)*'Exp with units conversion'!$G352,'Exp Database'!Z352*'Exp with units conversion'!$G352))</f>
        <v>0</v>
      </c>
      <c r="AB352" s="288">
        <f>IF(OR('Exp Database'!AA352=Lists!$G$2,'Exp Database'!AA352=Lists!$G$3,'Exp Database'!AA352=0),0,IF($F352=Lists!$G$2,('Exp Database'!AA352/'Exp with units conversion'!$H352)*'Exp with units conversion'!$G352,'Exp Database'!AA352*'Exp with units conversion'!$G352))</f>
        <v>0</v>
      </c>
      <c r="AC352" s="288">
        <f>IF(OR('Exp Database'!AB352=Lists!$G$2,'Exp Database'!AB352=Lists!$G$3,'Exp Database'!AB352=0),0,IF($F352=Lists!$G$2,('Exp Database'!AB352/'Exp with units conversion'!$H352)*'Exp with units conversion'!$G352,'Exp Database'!AB352*'Exp with units conversion'!$G352))</f>
        <v>0</v>
      </c>
      <c r="AD352" s="288">
        <f>IF(OR('Exp Database'!AC352=Lists!$G$2,'Exp Database'!AC352=Lists!$G$3,'Exp Database'!AC352=0),0,IF($F352=Lists!$G$2,('Exp Database'!AC352/'Exp with units conversion'!$H352)*'Exp with units conversion'!$G352,'Exp Database'!AC352*'Exp with units conversion'!$G352))</f>
        <v>0</v>
      </c>
      <c r="AE352" s="288">
        <f>IF(OR('Exp Database'!AD352=Lists!$G$2,'Exp Database'!AD352=Lists!$G$3,'Exp Database'!AD352=0),0,IF($F352=Lists!$G$2,('Exp Database'!AD352/'Exp with units conversion'!$H352)*'Exp with units conversion'!$G352,'Exp Database'!AD352*'Exp with units conversion'!$G352))</f>
        <v>0</v>
      </c>
      <c r="AG352" s="288">
        <f t="shared" si="30"/>
        <v>1</v>
      </c>
      <c r="AH352" s="288">
        <f t="shared" si="31"/>
        <v>1</v>
      </c>
      <c r="AI352" s="288">
        <f t="shared" si="32"/>
        <v>1</v>
      </c>
      <c r="AJ352" s="288">
        <f t="shared" si="33"/>
        <v>1</v>
      </c>
    </row>
    <row r="353" spans="2:36" ht="30.75" thickBot="1">
      <c r="B353" s="288" t="str">
        <f t="shared" si="29"/>
        <v>Georgia2014</v>
      </c>
      <c r="C353" s="229" t="str">
        <f>'Exp Database'!C353</f>
        <v>Georgia</v>
      </c>
      <c r="D353" s="229">
        <f>'Exp Database'!D353</f>
        <v>2014</v>
      </c>
      <c r="E353" s="229">
        <f>'Exp Database'!E353</f>
        <v>0</v>
      </c>
      <c r="F353" s="229">
        <f>'Exp Database'!F353</f>
        <v>0</v>
      </c>
      <c r="G353" s="229">
        <f>IF('Exp Database'!G353="Units ( x 1)",1,IF('Exp Database'!G353="Thousands (x 1,000)",1000,IF('Exp Database'!G353="Millions (x 1,000,000)",1000000,)))</f>
        <v>0</v>
      </c>
      <c r="H353" s="230">
        <f>IF('Exp Database'!H353&gt;0,'Exp Database'!H353,'Exp Database'!J353)</f>
        <v>0</v>
      </c>
      <c r="I353" s="230">
        <f>'Exp Database'!H353</f>
        <v>0</v>
      </c>
      <c r="J353" s="229">
        <f>'Exp Database'!I353</f>
        <v>0</v>
      </c>
      <c r="K353" s="230">
        <f>'Exp Database'!J353</f>
        <v>0</v>
      </c>
      <c r="L353" s="302" t="str">
        <f>'Exp Database'!K353</f>
        <v>Health systems strengthening</v>
      </c>
      <c r="M353" s="288">
        <f>'Exp Database'!L353</f>
        <v>8.4</v>
      </c>
      <c r="N353" s="288">
        <f>IF(OR('Exp Database'!M353=Lists!$G$2,'Exp Database'!M353=Lists!$G$3,'Exp Database'!M353=0),0,IF($F353=Lists!$G$2,('Exp Database'!M353/'Exp with units conversion'!$H353)*'Exp with units conversion'!$G353,'Exp Database'!M353*'Exp with units conversion'!$G353))</f>
        <v>0</v>
      </c>
      <c r="O353" s="288">
        <f>IF(OR('Exp Database'!N353=Lists!$G$2,'Exp Database'!N353=Lists!$G$3,'Exp Database'!N353=0),0,IF($F353=Lists!$G$2,('Exp Database'!N353/'Exp with units conversion'!$H353)*'Exp with units conversion'!$G353,'Exp Database'!N353*'Exp with units conversion'!$G353))</f>
        <v>0</v>
      </c>
      <c r="P353" s="288">
        <f>IF(OR('Exp Database'!O353=Lists!$G$2,'Exp Database'!O353=Lists!$G$3,'Exp Database'!O353=0),0,IF($F353=Lists!$G$2,('Exp Database'!O353/'Exp with units conversion'!$H353)*'Exp with units conversion'!$G353,'Exp Database'!O353*'Exp with units conversion'!$G353))</f>
        <v>0</v>
      </c>
      <c r="Q353" s="288">
        <f>IF(OR('Exp Database'!P353=Lists!$G$2,'Exp Database'!P353=Lists!$G$3,'Exp Database'!P353=0),0,IF($F353=Lists!$G$2,('Exp Database'!P353/'Exp with units conversion'!$H353)*'Exp with units conversion'!$G353,'Exp Database'!P353*'Exp with units conversion'!$G353))</f>
        <v>0</v>
      </c>
      <c r="R353" s="288">
        <f>IF(OR('Exp Database'!Q353=Lists!$G$2,'Exp Database'!Q353=Lists!$G$3,'Exp Database'!Q353=0),0,IF($F353=Lists!$G$2,('Exp Database'!Q353/'Exp with units conversion'!$H353)*'Exp with units conversion'!$G353,'Exp Database'!Q353*'Exp with units conversion'!$G353))</f>
        <v>0</v>
      </c>
      <c r="S353" s="288">
        <f>IF(OR('Exp Database'!R353=Lists!$G$2,'Exp Database'!R353=Lists!$G$3,'Exp Database'!R353=0),0,IF($F353=Lists!$G$2,('Exp Database'!R353/'Exp with units conversion'!$H353)*'Exp with units conversion'!$G353,'Exp Database'!R353*'Exp with units conversion'!$G353))</f>
        <v>0</v>
      </c>
      <c r="T353" s="288">
        <f>IF(OR('Exp Database'!S353=Lists!$G$2,'Exp Database'!S353=Lists!$G$3,'Exp Database'!S353=0),0,IF($F353=Lists!$G$2,('Exp Database'!S353/'Exp with units conversion'!$H353)*'Exp with units conversion'!$G353,'Exp Database'!S353*'Exp with units conversion'!$G353))</f>
        <v>0</v>
      </c>
      <c r="U353" s="288">
        <f>IF(OR('Exp Database'!T353=Lists!$G$2,'Exp Database'!T353=Lists!$G$3,'Exp Database'!T353=0),0,IF($F353=Lists!$G$2,('Exp Database'!T353/'Exp with units conversion'!$H353)*'Exp with units conversion'!$G353,'Exp Database'!T353*'Exp with units conversion'!$G353))</f>
        <v>0</v>
      </c>
      <c r="V353" s="288">
        <f>IF(OR('Exp Database'!U353=Lists!$G$2,'Exp Database'!U353=Lists!$G$3,'Exp Database'!U353=0),0,IF($F353=Lists!$G$2,('Exp Database'!U353/'Exp with units conversion'!$H353)*'Exp with units conversion'!$G353,'Exp Database'!U353*'Exp with units conversion'!$G353))</f>
        <v>0</v>
      </c>
      <c r="W353" s="288">
        <f>IF(OR('Exp Database'!V353=Lists!$G$2,'Exp Database'!V353=Lists!$G$3,'Exp Database'!V353=0),0,IF($F353=Lists!$G$2,('Exp Database'!V353/'Exp with units conversion'!$H353)*'Exp with units conversion'!$G353,'Exp Database'!V353*'Exp with units conversion'!$G353))</f>
        <v>0</v>
      </c>
      <c r="X353" s="288">
        <f>IF(OR('Exp Database'!W353=Lists!$G$2,'Exp Database'!W353=Lists!$G$3,'Exp Database'!W353=0),0,IF($F353=Lists!$G$2,('Exp Database'!W353/'Exp with units conversion'!$H353)*'Exp with units conversion'!$G353,'Exp Database'!W353*'Exp with units conversion'!$G353))</f>
        <v>0</v>
      </c>
      <c r="Y353" s="288">
        <f>IF(OR('Exp Database'!X353=Lists!$G$2,'Exp Database'!X353=Lists!$G$3,'Exp Database'!X353=0),0,IF($F353=Lists!$G$2,('Exp Database'!X353/'Exp with units conversion'!$H353)*'Exp with units conversion'!$G353,'Exp Database'!X353*'Exp with units conversion'!$G353))</f>
        <v>0</v>
      </c>
      <c r="Z353" s="288">
        <f>IF(OR('Exp Database'!Y353=Lists!$G$2,'Exp Database'!Y353=Lists!$G$3,'Exp Database'!Y353=0),0,IF($F353=Lists!$G$2,('Exp Database'!Y353/'Exp with units conversion'!$H353)*'Exp with units conversion'!$G353,'Exp Database'!Y353*'Exp with units conversion'!$G353))</f>
        <v>0</v>
      </c>
      <c r="AA353" s="288">
        <f>IF(OR('Exp Database'!Z353=Lists!$G$2,'Exp Database'!Z353=Lists!$G$3,'Exp Database'!Z353=0),0,IF($F353=Lists!$G$2,('Exp Database'!Z353/'Exp with units conversion'!$H353)*'Exp with units conversion'!$G353,'Exp Database'!Z353*'Exp with units conversion'!$G353))</f>
        <v>0</v>
      </c>
      <c r="AB353" s="288">
        <f>IF(OR('Exp Database'!AA353=Lists!$G$2,'Exp Database'!AA353=Lists!$G$3,'Exp Database'!AA353=0),0,IF($F353=Lists!$G$2,('Exp Database'!AA353/'Exp with units conversion'!$H353)*'Exp with units conversion'!$G353,'Exp Database'!AA353*'Exp with units conversion'!$G353))</f>
        <v>0</v>
      </c>
      <c r="AC353" s="288">
        <f>IF(OR('Exp Database'!AB353=Lists!$G$2,'Exp Database'!AB353=Lists!$G$3,'Exp Database'!AB353=0),0,IF($F353=Lists!$G$2,('Exp Database'!AB353/'Exp with units conversion'!$H353)*'Exp with units conversion'!$G353,'Exp Database'!AB353*'Exp with units conversion'!$G353))</f>
        <v>0</v>
      </c>
      <c r="AD353" s="288">
        <f>IF(OR('Exp Database'!AC353=Lists!$G$2,'Exp Database'!AC353=Lists!$G$3,'Exp Database'!AC353=0),0,IF($F353=Lists!$G$2,('Exp Database'!AC353/'Exp with units conversion'!$H353)*'Exp with units conversion'!$G353,'Exp Database'!AC353*'Exp with units conversion'!$G353))</f>
        <v>0</v>
      </c>
      <c r="AE353" s="288">
        <f>IF(OR('Exp Database'!AD353=Lists!$G$2,'Exp Database'!AD353=Lists!$G$3,'Exp Database'!AD353=0),0,IF($F353=Lists!$G$2,('Exp Database'!AD353/'Exp with units conversion'!$H353)*'Exp with units conversion'!$G353,'Exp Database'!AD353*'Exp with units conversion'!$G353))</f>
        <v>0</v>
      </c>
      <c r="AG353" s="288">
        <f t="shared" si="30"/>
        <v>1</v>
      </c>
      <c r="AH353" s="288">
        <f t="shared" si="31"/>
        <v>1</v>
      </c>
      <c r="AI353" s="288">
        <f t="shared" si="32"/>
        <v>1</v>
      </c>
      <c r="AJ353" s="288">
        <f t="shared" si="33"/>
        <v>1</v>
      </c>
    </row>
    <row r="354" spans="2:36" ht="15.75" thickBot="1">
      <c r="B354" s="288" t="str">
        <f t="shared" si="29"/>
        <v>Georgia2014</v>
      </c>
      <c r="C354" s="229" t="str">
        <f>'Exp Database'!C354</f>
        <v>Georgia</v>
      </c>
      <c r="D354" s="229">
        <f>'Exp Database'!D354</f>
        <v>2014</v>
      </c>
      <c r="E354" s="229">
        <f>'Exp Database'!E354</f>
        <v>0</v>
      </c>
      <c r="F354" s="229">
        <f>'Exp Database'!F354</f>
        <v>0</v>
      </c>
      <c r="G354" s="229">
        <f>IF('Exp Database'!G354="Units ( x 1)",1,IF('Exp Database'!G354="Thousands (x 1,000)",1000,IF('Exp Database'!G354="Millions (x 1,000,000)",1000000,)))</f>
        <v>0</v>
      </c>
      <c r="H354" s="230">
        <f>IF('Exp Database'!H354&gt;0,'Exp Database'!H354,'Exp Database'!J354)</f>
        <v>0</v>
      </c>
      <c r="I354" s="230">
        <f>'Exp Database'!H354</f>
        <v>0</v>
      </c>
      <c r="J354" s="229">
        <f>'Exp Database'!I354</f>
        <v>0</v>
      </c>
      <c r="K354" s="230">
        <f>'Exp Database'!J354</f>
        <v>0</v>
      </c>
      <c r="L354" s="302" t="str">
        <f>'Exp Database'!K354</f>
        <v>Education</v>
      </c>
      <c r="M354" s="288">
        <f>'Exp Database'!L354</f>
        <v>8.5</v>
      </c>
      <c r="N354" s="288">
        <f>IF(OR('Exp Database'!M354=Lists!$G$2,'Exp Database'!M354=Lists!$G$3,'Exp Database'!M354=0),0,IF($F354=Lists!$G$2,('Exp Database'!M354/'Exp with units conversion'!$H354)*'Exp with units conversion'!$G354,'Exp Database'!M354*'Exp with units conversion'!$G354))</f>
        <v>0</v>
      </c>
      <c r="O354" s="288">
        <f>IF(OR('Exp Database'!N354=Lists!$G$2,'Exp Database'!N354=Lists!$G$3,'Exp Database'!N354=0),0,IF($F354=Lists!$G$2,('Exp Database'!N354/'Exp with units conversion'!$H354)*'Exp with units conversion'!$G354,'Exp Database'!N354*'Exp with units conversion'!$G354))</f>
        <v>0</v>
      </c>
      <c r="P354" s="288">
        <f>IF(OR('Exp Database'!O354=Lists!$G$2,'Exp Database'!O354=Lists!$G$3,'Exp Database'!O354=0),0,IF($F354=Lists!$G$2,('Exp Database'!O354/'Exp with units conversion'!$H354)*'Exp with units conversion'!$G354,'Exp Database'!O354*'Exp with units conversion'!$G354))</f>
        <v>0</v>
      </c>
      <c r="Q354" s="288">
        <f>IF(OR('Exp Database'!P354=Lists!$G$2,'Exp Database'!P354=Lists!$G$3,'Exp Database'!P354=0),0,IF($F354=Lists!$G$2,('Exp Database'!P354/'Exp with units conversion'!$H354)*'Exp with units conversion'!$G354,'Exp Database'!P354*'Exp with units conversion'!$G354))</f>
        <v>0</v>
      </c>
      <c r="R354" s="288">
        <f>IF(OR('Exp Database'!Q354=Lists!$G$2,'Exp Database'!Q354=Lists!$G$3,'Exp Database'!Q354=0),0,IF($F354=Lists!$G$2,('Exp Database'!Q354/'Exp with units conversion'!$H354)*'Exp with units conversion'!$G354,'Exp Database'!Q354*'Exp with units conversion'!$G354))</f>
        <v>0</v>
      </c>
      <c r="S354" s="288">
        <f>IF(OR('Exp Database'!R354=Lists!$G$2,'Exp Database'!R354=Lists!$G$3,'Exp Database'!R354=0),0,IF($F354=Lists!$G$2,('Exp Database'!R354/'Exp with units conversion'!$H354)*'Exp with units conversion'!$G354,'Exp Database'!R354*'Exp with units conversion'!$G354))</f>
        <v>0</v>
      </c>
      <c r="T354" s="288">
        <f>IF(OR('Exp Database'!S354=Lists!$G$2,'Exp Database'!S354=Lists!$G$3,'Exp Database'!S354=0),0,IF($F354=Lists!$G$2,('Exp Database'!S354/'Exp with units conversion'!$H354)*'Exp with units conversion'!$G354,'Exp Database'!S354*'Exp with units conversion'!$G354))</f>
        <v>0</v>
      </c>
      <c r="U354" s="288">
        <f>IF(OR('Exp Database'!T354=Lists!$G$2,'Exp Database'!T354=Lists!$G$3,'Exp Database'!T354=0),0,IF($F354=Lists!$G$2,('Exp Database'!T354/'Exp with units conversion'!$H354)*'Exp with units conversion'!$G354,'Exp Database'!T354*'Exp with units conversion'!$G354))</f>
        <v>0</v>
      </c>
      <c r="V354" s="288">
        <f>IF(OR('Exp Database'!U354=Lists!$G$2,'Exp Database'!U354=Lists!$G$3,'Exp Database'!U354=0),0,IF($F354=Lists!$G$2,('Exp Database'!U354/'Exp with units conversion'!$H354)*'Exp with units conversion'!$G354,'Exp Database'!U354*'Exp with units conversion'!$G354))</f>
        <v>0</v>
      </c>
      <c r="W354" s="288">
        <f>IF(OR('Exp Database'!V354=Lists!$G$2,'Exp Database'!V354=Lists!$G$3,'Exp Database'!V354=0),0,IF($F354=Lists!$G$2,('Exp Database'!V354/'Exp with units conversion'!$H354)*'Exp with units conversion'!$G354,'Exp Database'!V354*'Exp with units conversion'!$G354))</f>
        <v>0</v>
      </c>
      <c r="X354" s="288">
        <f>IF(OR('Exp Database'!W354=Lists!$G$2,'Exp Database'!W354=Lists!$G$3,'Exp Database'!W354=0),0,IF($F354=Lists!$G$2,('Exp Database'!W354/'Exp with units conversion'!$H354)*'Exp with units conversion'!$G354,'Exp Database'!W354*'Exp with units conversion'!$G354))</f>
        <v>0</v>
      </c>
      <c r="Y354" s="288">
        <f>IF(OR('Exp Database'!X354=Lists!$G$2,'Exp Database'!X354=Lists!$G$3,'Exp Database'!X354=0),0,IF($F354=Lists!$G$2,('Exp Database'!X354/'Exp with units conversion'!$H354)*'Exp with units conversion'!$G354,'Exp Database'!X354*'Exp with units conversion'!$G354))</f>
        <v>0</v>
      </c>
      <c r="Z354" s="288">
        <f>IF(OR('Exp Database'!Y354=Lists!$G$2,'Exp Database'!Y354=Lists!$G$3,'Exp Database'!Y354=0),0,IF($F354=Lists!$G$2,('Exp Database'!Y354/'Exp with units conversion'!$H354)*'Exp with units conversion'!$G354,'Exp Database'!Y354*'Exp with units conversion'!$G354))</f>
        <v>0</v>
      </c>
      <c r="AA354" s="288">
        <f>IF(OR('Exp Database'!Z354=Lists!$G$2,'Exp Database'!Z354=Lists!$G$3,'Exp Database'!Z354=0),0,IF($F354=Lists!$G$2,('Exp Database'!Z354/'Exp with units conversion'!$H354)*'Exp with units conversion'!$G354,'Exp Database'!Z354*'Exp with units conversion'!$G354))</f>
        <v>0</v>
      </c>
      <c r="AB354" s="288">
        <f>IF(OR('Exp Database'!AA354=Lists!$G$2,'Exp Database'!AA354=Lists!$G$3,'Exp Database'!AA354=0),0,IF($F354=Lists!$G$2,('Exp Database'!AA354/'Exp with units conversion'!$H354)*'Exp with units conversion'!$G354,'Exp Database'!AA354*'Exp with units conversion'!$G354))</f>
        <v>0</v>
      </c>
      <c r="AC354" s="288">
        <f>IF(OR('Exp Database'!AB354=Lists!$G$2,'Exp Database'!AB354=Lists!$G$3,'Exp Database'!AB354=0),0,IF($F354=Lists!$G$2,('Exp Database'!AB354/'Exp with units conversion'!$H354)*'Exp with units conversion'!$G354,'Exp Database'!AB354*'Exp with units conversion'!$G354))</f>
        <v>0</v>
      </c>
      <c r="AD354" s="288">
        <f>IF(OR('Exp Database'!AC354=Lists!$G$2,'Exp Database'!AC354=Lists!$G$3,'Exp Database'!AC354=0),0,IF($F354=Lists!$G$2,('Exp Database'!AC354/'Exp with units conversion'!$H354)*'Exp with units conversion'!$G354,'Exp Database'!AC354*'Exp with units conversion'!$G354))</f>
        <v>0</v>
      </c>
      <c r="AE354" s="288">
        <f>IF(OR('Exp Database'!AD354=Lists!$G$2,'Exp Database'!AD354=Lists!$G$3,'Exp Database'!AD354=0),0,IF($F354=Lists!$G$2,('Exp Database'!AD354/'Exp with units conversion'!$H354)*'Exp with units conversion'!$G354,'Exp Database'!AD354*'Exp with units conversion'!$G354))</f>
        <v>0</v>
      </c>
      <c r="AG354" s="288">
        <f t="shared" si="30"/>
        <v>1</v>
      </c>
      <c r="AH354" s="288">
        <f t="shared" si="31"/>
        <v>1</v>
      </c>
      <c r="AI354" s="288">
        <f t="shared" si="32"/>
        <v>1</v>
      </c>
      <c r="AJ354" s="288">
        <f t="shared" si="33"/>
        <v>1</v>
      </c>
    </row>
    <row r="355" spans="2:36" ht="30.75" thickBot="1">
      <c r="B355" s="288" t="str">
        <f t="shared" si="29"/>
        <v>Georgia2014</v>
      </c>
      <c r="C355" s="229" t="str">
        <f>'Exp Database'!C355</f>
        <v>Georgia</v>
      </c>
      <c r="D355" s="229">
        <f>'Exp Database'!D355</f>
        <v>2014</v>
      </c>
      <c r="E355" s="229">
        <f>'Exp Database'!E355</f>
        <v>0</v>
      </c>
      <c r="F355" s="229">
        <f>'Exp Database'!F355</f>
        <v>0</v>
      </c>
      <c r="G355" s="229">
        <f>IF('Exp Database'!G355="Units ( x 1)",1,IF('Exp Database'!G355="Thousands (x 1,000)",1000,IF('Exp Database'!G355="Millions (x 1,000,000)",1000000,)))</f>
        <v>0</v>
      </c>
      <c r="H355" s="230">
        <f>IF('Exp Database'!H355&gt;0,'Exp Database'!H355,'Exp Database'!J355)</f>
        <v>0</v>
      </c>
      <c r="I355" s="230">
        <f>'Exp Database'!H355</f>
        <v>0</v>
      </c>
      <c r="J355" s="229">
        <f>'Exp Database'!I355</f>
        <v>0</v>
      </c>
      <c r="K355" s="230">
        <f>'Exp Database'!J355</f>
        <v>0</v>
      </c>
      <c r="L355" s="302" t="str">
        <f>'Exp Database'!K355</f>
        <v>HIV and AIDS related research</v>
      </c>
      <c r="M355" s="288">
        <f>'Exp Database'!L355</f>
        <v>8.6</v>
      </c>
      <c r="N355" s="288">
        <f>IF(OR('Exp Database'!M355=Lists!$G$2,'Exp Database'!M355=Lists!$G$3,'Exp Database'!M355=0),0,IF($F355=Lists!$G$2,('Exp Database'!M355/'Exp with units conversion'!$H355)*'Exp with units conversion'!$G355,'Exp Database'!M355*'Exp with units conversion'!$G355))</f>
        <v>0</v>
      </c>
      <c r="O355" s="288">
        <f>IF(OR('Exp Database'!N355=Lists!$G$2,'Exp Database'!N355=Lists!$G$3,'Exp Database'!N355=0),0,IF($F355=Lists!$G$2,('Exp Database'!N355/'Exp with units conversion'!$H355)*'Exp with units conversion'!$G355,'Exp Database'!N355*'Exp with units conversion'!$G355))</f>
        <v>0</v>
      </c>
      <c r="P355" s="288">
        <f>IF(OR('Exp Database'!O355=Lists!$G$2,'Exp Database'!O355=Lists!$G$3,'Exp Database'!O355=0),0,IF($F355=Lists!$G$2,('Exp Database'!O355/'Exp with units conversion'!$H355)*'Exp with units conversion'!$G355,'Exp Database'!O355*'Exp with units conversion'!$G355))</f>
        <v>0</v>
      </c>
      <c r="Q355" s="288">
        <f>IF(OR('Exp Database'!P355=Lists!$G$2,'Exp Database'!P355=Lists!$G$3,'Exp Database'!P355=0),0,IF($F355=Lists!$G$2,('Exp Database'!P355/'Exp with units conversion'!$H355)*'Exp with units conversion'!$G355,'Exp Database'!P355*'Exp with units conversion'!$G355))</f>
        <v>0</v>
      </c>
      <c r="R355" s="288">
        <f>IF(OR('Exp Database'!Q355=Lists!$G$2,'Exp Database'!Q355=Lists!$G$3,'Exp Database'!Q355=0),0,IF($F355=Lists!$G$2,('Exp Database'!Q355/'Exp with units conversion'!$H355)*'Exp with units conversion'!$G355,'Exp Database'!Q355*'Exp with units conversion'!$G355))</f>
        <v>0</v>
      </c>
      <c r="S355" s="288">
        <f>IF(OR('Exp Database'!R355=Lists!$G$2,'Exp Database'!R355=Lists!$G$3,'Exp Database'!R355=0),0,IF($F355=Lists!$G$2,('Exp Database'!R355/'Exp with units conversion'!$H355)*'Exp with units conversion'!$G355,'Exp Database'!R355*'Exp with units conversion'!$G355))</f>
        <v>0</v>
      </c>
      <c r="T355" s="288">
        <f>IF(OR('Exp Database'!S355=Lists!$G$2,'Exp Database'!S355=Lists!$G$3,'Exp Database'!S355=0),0,IF($F355=Lists!$G$2,('Exp Database'!S355/'Exp with units conversion'!$H355)*'Exp with units conversion'!$G355,'Exp Database'!S355*'Exp with units conversion'!$G355))</f>
        <v>0</v>
      </c>
      <c r="U355" s="288">
        <f>IF(OR('Exp Database'!T355=Lists!$G$2,'Exp Database'!T355=Lists!$G$3,'Exp Database'!T355=0),0,IF($F355=Lists!$G$2,('Exp Database'!T355/'Exp with units conversion'!$H355)*'Exp with units conversion'!$G355,'Exp Database'!T355*'Exp with units conversion'!$G355))</f>
        <v>0</v>
      </c>
      <c r="V355" s="288">
        <f>IF(OR('Exp Database'!U355=Lists!$G$2,'Exp Database'!U355=Lists!$G$3,'Exp Database'!U355=0),0,IF($F355=Lists!$G$2,('Exp Database'!U355/'Exp with units conversion'!$H355)*'Exp with units conversion'!$G355,'Exp Database'!U355*'Exp with units conversion'!$G355))</f>
        <v>0</v>
      </c>
      <c r="W355" s="288">
        <f>IF(OR('Exp Database'!V355=Lists!$G$2,'Exp Database'!V355=Lists!$G$3,'Exp Database'!V355=0),0,IF($F355=Lists!$G$2,('Exp Database'!V355/'Exp with units conversion'!$H355)*'Exp with units conversion'!$G355,'Exp Database'!V355*'Exp with units conversion'!$G355))</f>
        <v>0</v>
      </c>
      <c r="X355" s="288">
        <f>IF(OR('Exp Database'!W355=Lists!$G$2,'Exp Database'!W355=Lists!$G$3,'Exp Database'!W355=0),0,IF($F355=Lists!$G$2,('Exp Database'!W355/'Exp with units conversion'!$H355)*'Exp with units conversion'!$G355,'Exp Database'!W355*'Exp with units conversion'!$G355))</f>
        <v>0</v>
      </c>
      <c r="Y355" s="288">
        <f>IF(OR('Exp Database'!X355=Lists!$G$2,'Exp Database'!X355=Lists!$G$3,'Exp Database'!X355=0),0,IF($F355=Lists!$G$2,('Exp Database'!X355/'Exp with units conversion'!$H355)*'Exp with units conversion'!$G355,'Exp Database'!X355*'Exp with units conversion'!$G355))</f>
        <v>0</v>
      </c>
      <c r="Z355" s="288">
        <f>IF(OR('Exp Database'!Y355=Lists!$G$2,'Exp Database'!Y355=Lists!$G$3,'Exp Database'!Y355=0),0,IF($F355=Lists!$G$2,('Exp Database'!Y355/'Exp with units conversion'!$H355)*'Exp with units conversion'!$G355,'Exp Database'!Y355*'Exp with units conversion'!$G355))</f>
        <v>0</v>
      </c>
      <c r="AA355" s="288">
        <f>IF(OR('Exp Database'!Z355=Lists!$G$2,'Exp Database'!Z355=Lists!$G$3,'Exp Database'!Z355=0),0,IF($F355=Lists!$G$2,('Exp Database'!Z355/'Exp with units conversion'!$H355)*'Exp with units conversion'!$G355,'Exp Database'!Z355*'Exp with units conversion'!$G355))</f>
        <v>0</v>
      </c>
      <c r="AB355" s="288">
        <f>IF(OR('Exp Database'!AA355=Lists!$G$2,'Exp Database'!AA355=Lists!$G$3,'Exp Database'!AA355=0),0,IF($F355=Lists!$G$2,('Exp Database'!AA355/'Exp with units conversion'!$H355)*'Exp with units conversion'!$G355,'Exp Database'!AA355*'Exp with units conversion'!$G355))</f>
        <v>0</v>
      </c>
      <c r="AC355" s="288">
        <f>IF(OR('Exp Database'!AB355=Lists!$G$2,'Exp Database'!AB355=Lists!$G$3,'Exp Database'!AB355=0),0,IF($F355=Lists!$G$2,('Exp Database'!AB355/'Exp with units conversion'!$H355)*'Exp with units conversion'!$G355,'Exp Database'!AB355*'Exp with units conversion'!$G355))</f>
        <v>0</v>
      </c>
      <c r="AD355" s="288">
        <f>IF(OR('Exp Database'!AC355=Lists!$G$2,'Exp Database'!AC355=Lists!$G$3,'Exp Database'!AC355=0),0,IF($F355=Lists!$G$2,('Exp Database'!AC355/'Exp with units conversion'!$H355)*'Exp with units conversion'!$G355,'Exp Database'!AC355*'Exp with units conversion'!$G355))</f>
        <v>0</v>
      </c>
      <c r="AE355" s="288">
        <f>IF(OR('Exp Database'!AD355=Lists!$G$2,'Exp Database'!AD355=Lists!$G$3,'Exp Database'!AD355=0),0,IF($F355=Lists!$G$2,('Exp Database'!AD355/'Exp with units conversion'!$H355)*'Exp with units conversion'!$G355,'Exp Database'!AD355*'Exp with units conversion'!$G355))</f>
        <v>0</v>
      </c>
      <c r="AG355" s="288">
        <f t="shared" si="30"/>
        <v>1</v>
      </c>
      <c r="AH355" s="288">
        <f t="shared" si="31"/>
        <v>1</v>
      </c>
      <c r="AI355" s="288">
        <f t="shared" si="32"/>
        <v>1</v>
      </c>
      <c r="AJ355" s="288">
        <f t="shared" si="33"/>
        <v>1</v>
      </c>
    </row>
    <row r="356" spans="2:36" ht="15.75" thickBot="1">
      <c r="B356" s="288" t="str">
        <f t="shared" si="29"/>
        <v>Georgia2014</v>
      </c>
      <c r="C356" s="229" t="str">
        <f>'Exp Database'!C356</f>
        <v>Georgia</v>
      </c>
      <c r="D356" s="229">
        <f>'Exp Database'!D356</f>
        <v>2014</v>
      </c>
      <c r="E356" s="229">
        <f>'Exp Database'!E356</f>
        <v>0</v>
      </c>
      <c r="F356" s="229">
        <f>'Exp Database'!F356</f>
        <v>0</v>
      </c>
      <c r="G356" s="229">
        <f>IF('Exp Database'!G356="Units ( x 1)",1,IF('Exp Database'!G356="Thousands (x 1,000)",1000,IF('Exp Database'!G356="Millions (x 1,000,000)",1000000,)))</f>
        <v>0</v>
      </c>
      <c r="H356" s="230">
        <f>IF('Exp Database'!H356&gt;0,'Exp Database'!H356,'Exp Database'!J356)</f>
        <v>0</v>
      </c>
      <c r="I356" s="230">
        <f>'Exp Database'!H356</f>
        <v>0</v>
      </c>
      <c r="J356" s="229">
        <f>'Exp Database'!I356</f>
        <v>0</v>
      </c>
      <c r="K356" s="230">
        <f>'Exp Database'!J356</f>
        <v>0</v>
      </c>
      <c r="L356" s="302">
        <f>'Exp Database'!K356</f>
        <v>0</v>
      </c>
      <c r="M356" s="288">
        <f>'Exp Database'!L356</f>
        <v>0</v>
      </c>
      <c r="N356" s="288">
        <f>IF(OR('Exp Database'!M356=Lists!$G$2,'Exp Database'!M356=Lists!$G$3,'Exp Database'!M356=0),0,IF($F356=Lists!$G$2,('Exp Database'!M356/'Exp with units conversion'!$H356)*'Exp with units conversion'!$G356,'Exp Database'!M356*'Exp with units conversion'!$G356))</f>
        <v>0</v>
      </c>
      <c r="O356" s="288">
        <f>IF(OR('Exp Database'!N356=Lists!$G$2,'Exp Database'!N356=Lists!$G$3,'Exp Database'!N356=0),0,IF($F356=Lists!$G$2,('Exp Database'!N356/'Exp with units conversion'!$H356)*'Exp with units conversion'!$G356,'Exp Database'!N356*'Exp with units conversion'!$G356))</f>
        <v>0</v>
      </c>
      <c r="P356" s="288">
        <f>IF(OR('Exp Database'!O356=Lists!$G$2,'Exp Database'!O356=Lists!$G$3,'Exp Database'!O356=0),0,IF($F356=Lists!$G$2,('Exp Database'!O356/'Exp with units conversion'!$H356)*'Exp with units conversion'!$G356,'Exp Database'!O356*'Exp with units conversion'!$G356))</f>
        <v>0</v>
      </c>
      <c r="Q356" s="288">
        <f>IF(OR('Exp Database'!P356=Lists!$G$2,'Exp Database'!P356=Lists!$G$3,'Exp Database'!P356=0),0,IF($F356=Lists!$G$2,('Exp Database'!P356/'Exp with units conversion'!$H356)*'Exp with units conversion'!$G356,'Exp Database'!P356*'Exp with units conversion'!$G356))</f>
        <v>0</v>
      </c>
      <c r="R356" s="288">
        <f>IF(OR('Exp Database'!Q356=Lists!$G$2,'Exp Database'!Q356=Lists!$G$3,'Exp Database'!Q356=0),0,IF($F356=Lists!$G$2,('Exp Database'!Q356/'Exp with units conversion'!$H356)*'Exp with units conversion'!$G356,'Exp Database'!Q356*'Exp with units conversion'!$G356))</f>
        <v>0</v>
      </c>
      <c r="S356" s="288">
        <f>IF(OR('Exp Database'!R356=Lists!$G$2,'Exp Database'!R356=Lists!$G$3,'Exp Database'!R356=0),0,IF($F356=Lists!$G$2,('Exp Database'!R356/'Exp with units conversion'!$H356)*'Exp with units conversion'!$G356,'Exp Database'!R356*'Exp with units conversion'!$G356))</f>
        <v>0</v>
      </c>
      <c r="T356" s="288">
        <f>IF(OR('Exp Database'!S356=Lists!$G$2,'Exp Database'!S356=Lists!$G$3,'Exp Database'!S356=0),0,IF($F356=Lists!$G$2,('Exp Database'!S356/'Exp with units conversion'!$H356)*'Exp with units conversion'!$G356,'Exp Database'!S356*'Exp with units conversion'!$G356))</f>
        <v>0</v>
      </c>
      <c r="U356" s="288">
        <f>IF(OR('Exp Database'!T356=Lists!$G$2,'Exp Database'!T356=Lists!$G$3,'Exp Database'!T356=0),0,IF($F356=Lists!$G$2,('Exp Database'!T356/'Exp with units conversion'!$H356)*'Exp with units conversion'!$G356,'Exp Database'!T356*'Exp with units conversion'!$G356))</f>
        <v>0</v>
      </c>
      <c r="V356" s="288">
        <f>IF(OR('Exp Database'!U356=Lists!$G$2,'Exp Database'!U356=Lists!$G$3,'Exp Database'!U356=0),0,IF($F356=Lists!$G$2,('Exp Database'!U356/'Exp with units conversion'!$H356)*'Exp with units conversion'!$G356,'Exp Database'!U356*'Exp with units conversion'!$G356))</f>
        <v>0</v>
      </c>
      <c r="W356" s="288">
        <f>IF(OR('Exp Database'!V356=Lists!$G$2,'Exp Database'!V356=Lists!$G$3,'Exp Database'!V356=0),0,IF($F356=Lists!$G$2,('Exp Database'!V356/'Exp with units conversion'!$H356)*'Exp with units conversion'!$G356,'Exp Database'!V356*'Exp with units conversion'!$G356))</f>
        <v>0</v>
      </c>
      <c r="X356" s="288">
        <f>IF(OR('Exp Database'!W356=Lists!$G$2,'Exp Database'!W356=Lists!$G$3,'Exp Database'!W356=0),0,IF($F356=Lists!$G$2,('Exp Database'!W356/'Exp with units conversion'!$H356)*'Exp with units conversion'!$G356,'Exp Database'!W356*'Exp with units conversion'!$G356))</f>
        <v>0</v>
      </c>
      <c r="Y356" s="288">
        <f>IF(OR('Exp Database'!X356=Lists!$G$2,'Exp Database'!X356=Lists!$G$3,'Exp Database'!X356=0),0,IF($F356=Lists!$G$2,('Exp Database'!X356/'Exp with units conversion'!$H356)*'Exp with units conversion'!$G356,'Exp Database'!X356*'Exp with units conversion'!$G356))</f>
        <v>0</v>
      </c>
      <c r="Z356" s="288">
        <f>IF(OR('Exp Database'!Y356=Lists!$G$2,'Exp Database'!Y356=Lists!$G$3,'Exp Database'!Y356=0),0,IF($F356=Lists!$G$2,('Exp Database'!Y356/'Exp with units conversion'!$H356)*'Exp with units conversion'!$G356,'Exp Database'!Y356*'Exp with units conversion'!$G356))</f>
        <v>0</v>
      </c>
      <c r="AA356" s="288">
        <f>IF(OR('Exp Database'!Z356=Lists!$G$2,'Exp Database'!Z356=Lists!$G$3,'Exp Database'!Z356=0),0,IF($F356=Lists!$G$2,('Exp Database'!Z356/'Exp with units conversion'!$H356)*'Exp with units conversion'!$G356,'Exp Database'!Z356*'Exp with units conversion'!$G356))</f>
        <v>0</v>
      </c>
      <c r="AB356" s="288">
        <f>IF(OR('Exp Database'!AA356=Lists!$G$2,'Exp Database'!AA356=Lists!$G$3,'Exp Database'!AA356=0),0,IF($F356=Lists!$G$2,('Exp Database'!AA356/'Exp with units conversion'!$H356)*'Exp with units conversion'!$G356,'Exp Database'!AA356*'Exp with units conversion'!$G356))</f>
        <v>0</v>
      </c>
      <c r="AC356" s="288">
        <f>IF(OR('Exp Database'!AB356=Lists!$G$2,'Exp Database'!AB356=Lists!$G$3,'Exp Database'!AB356=0),0,IF($F356=Lists!$G$2,('Exp Database'!AB356/'Exp with units conversion'!$H356)*'Exp with units conversion'!$G356,'Exp Database'!AB356*'Exp with units conversion'!$G356))</f>
        <v>0</v>
      </c>
      <c r="AD356" s="288">
        <f>IF(OR('Exp Database'!AC356=Lists!$G$2,'Exp Database'!AC356=Lists!$G$3,'Exp Database'!AC356=0),0,IF($F356=Lists!$G$2,('Exp Database'!AC356/'Exp with units conversion'!$H356)*'Exp with units conversion'!$G356,'Exp Database'!AC356*'Exp with units conversion'!$G356))</f>
        <v>0</v>
      </c>
      <c r="AE356" s="288">
        <f>IF(OR('Exp Database'!AD356=Lists!$G$2,'Exp Database'!AD356=Lists!$G$3,'Exp Database'!AD356=0),0,IF($F356=Lists!$G$2,('Exp Database'!AD356/'Exp with units conversion'!$H356)*'Exp with units conversion'!$G356,'Exp Database'!AD356*'Exp with units conversion'!$G356))</f>
        <v>0</v>
      </c>
      <c r="AG356" s="288">
        <f t="shared" si="30"/>
        <v>1</v>
      </c>
      <c r="AH356" s="288">
        <f t="shared" si="31"/>
        <v>1</v>
      </c>
      <c r="AI356" s="288">
        <f t="shared" si="32"/>
        <v>1</v>
      </c>
      <c r="AJ356" s="288">
        <f t="shared" si="33"/>
        <v>1</v>
      </c>
    </row>
    <row r="357" spans="2:36" ht="30.75" thickBot="1">
      <c r="B357" s="288" t="str">
        <f t="shared" si="29"/>
        <v>Georgia2014</v>
      </c>
      <c r="C357" s="229" t="str">
        <f>'Exp Database'!C357</f>
        <v>Georgia</v>
      </c>
      <c r="D357" s="229">
        <f>'Exp Database'!D357</f>
        <v>2014</v>
      </c>
      <c r="E357" s="229">
        <f>'Exp Database'!E357</f>
        <v>0</v>
      </c>
      <c r="F357" s="229">
        <f>'Exp Database'!F357</f>
        <v>0</v>
      </c>
      <c r="G357" s="229">
        <f>IF('Exp Database'!G357="Units ( x 1)",1,IF('Exp Database'!G357="Thousands (x 1,000)",1000,IF('Exp Database'!G357="Millions (x 1,000,000)",1000000,)))</f>
        <v>0</v>
      </c>
      <c r="H357" s="230">
        <f>IF('Exp Database'!H357&gt;0,'Exp Database'!H357,'Exp Database'!J357)</f>
        <v>0</v>
      </c>
      <c r="I357" s="230">
        <f>'Exp Database'!H357</f>
        <v>0</v>
      </c>
      <c r="J357" s="229">
        <f>'Exp Database'!I357</f>
        <v>0</v>
      </c>
      <c r="K357" s="230">
        <f>'Exp Database'!J357</f>
        <v>0</v>
      </c>
      <c r="L357" s="302" t="str">
        <f>'Exp Database'!K357</f>
        <v>Critical enablers (sub-total)</v>
      </c>
      <c r="M357" s="288">
        <f>'Exp Database'!L357</f>
        <v>9</v>
      </c>
      <c r="N357" s="288">
        <f>IF(OR('Exp Database'!M357=Lists!$G$2,'Exp Database'!M357=Lists!$G$3,'Exp Database'!M357=0),0,IF($F357=Lists!$G$2,('Exp Database'!M357/'Exp with units conversion'!$H357)*'Exp with units conversion'!$G357,'Exp Database'!M357*'Exp with units conversion'!$G357))</f>
        <v>0</v>
      </c>
      <c r="O357" s="288">
        <f>IF(OR('Exp Database'!N357=Lists!$G$2,'Exp Database'!N357=Lists!$G$3,'Exp Database'!N357=0),0,IF($F357=Lists!$G$2,('Exp Database'!N357/'Exp with units conversion'!$H357)*'Exp with units conversion'!$G357,'Exp Database'!N357*'Exp with units conversion'!$G357))</f>
        <v>0</v>
      </c>
      <c r="P357" s="288">
        <f>IF(OR('Exp Database'!O357=Lists!$G$2,'Exp Database'!O357=Lists!$G$3,'Exp Database'!O357=0),0,IF($F357=Lists!$G$2,('Exp Database'!O357/'Exp with units conversion'!$H357)*'Exp with units conversion'!$G357,'Exp Database'!O357*'Exp with units conversion'!$G357))</f>
        <v>0</v>
      </c>
      <c r="Q357" s="288">
        <f>IF(OR('Exp Database'!P357=Lists!$G$2,'Exp Database'!P357=Lists!$G$3,'Exp Database'!P357=0),0,IF($F357=Lists!$G$2,('Exp Database'!P357/'Exp with units conversion'!$H357)*'Exp with units conversion'!$G357,'Exp Database'!P357*'Exp with units conversion'!$G357))</f>
        <v>0</v>
      </c>
      <c r="R357" s="288">
        <f>IF(OR('Exp Database'!Q357=Lists!$G$2,'Exp Database'!Q357=Lists!$G$3,'Exp Database'!Q357=0),0,IF($F357=Lists!$G$2,('Exp Database'!Q357/'Exp with units conversion'!$H357)*'Exp with units conversion'!$G357,'Exp Database'!Q357*'Exp with units conversion'!$G357))</f>
        <v>0</v>
      </c>
      <c r="S357" s="288">
        <f>IF(OR('Exp Database'!R357=Lists!$G$2,'Exp Database'!R357=Lists!$G$3,'Exp Database'!R357=0),0,IF($F357=Lists!$G$2,('Exp Database'!R357/'Exp with units conversion'!$H357)*'Exp with units conversion'!$G357,'Exp Database'!R357*'Exp with units conversion'!$G357))</f>
        <v>0</v>
      </c>
      <c r="T357" s="288">
        <f>IF(OR('Exp Database'!S357=Lists!$G$2,'Exp Database'!S357=Lists!$G$3,'Exp Database'!S357=0),0,IF($F357=Lists!$G$2,('Exp Database'!S357/'Exp with units conversion'!$H357)*'Exp with units conversion'!$G357,'Exp Database'!S357*'Exp with units conversion'!$G357))</f>
        <v>0</v>
      </c>
      <c r="U357" s="288">
        <f>IF(OR('Exp Database'!T357=Lists!$G$2,'Exp Database'!T357=Lists!$G$3,'Exp Database'!T357=0),0,IF($F357=Lists!$G$2,('Exp Database'!T357/'Exp with units conversion'!$H357)*'Exp with units conversion'!$G357,'Exp Database'!T357*'Exp with units conversion'!$G357))</f>
        <v>0</v>
      </c>
      <c r="V357" s="288">
        <f>IF(OR('Exp Database'!U357=Lists!$G$2,'Exp Database'!U357=Lists!$G$3,'Exp Database'!U357=0),0,IF($F357=Lists!$G$2,('Exp Database'!U357/'Exp with units conversion'!$H357)*'Exp with units conversion'!$G357,'Exp Database'!U357*'Exp with units conversion'!$G357))</f>
        <v>0</v>
      </c>
      <c r="W357" s="288">
        <f>IF(OR('Exp Database'!V357=Lists!$G$2,'Exp Database'!V357=Lists!$G$3,'Exp Database'!V357=0),0,IF($F357=Lists!$G$2,('Exp Database'!V357/'Exp with units conversion'!$H357)*'Exp with units conversion'!$G357,'Exp Database'!V357*'Exp with units conversion'!$G357))</f>
        <v>0</v>
      </c>
      <c r="X357" s="288">
        <f>IF(OR('Exp Database'!W357=Lists!$G$2,'Exp Database'!W357=Lists!$G$3,'Exp Database'!W357=0),0,IF($F357=Lists!$G$2,('Exp Database'!W357/'Exp with units conversion'!$H357)*'Exp with units conversion'!$G357,'Exp Database'!W357*'Exp with units conversion'!$G357))</f>
        <v>0</v>
      </c>
      <c r="Y357" s="288">
        <f>IF(OR('Exp Database'!X357=Lists!$G$2,'Exp Database'!X357=Lists!$G$3,'Exp Database'!X357=0),0,IF($F357=Lists!$G$2,('Exp Database'!X357/'Exp with units conversion'!$H357)*'Exp with units conversion'!$G357,'Exp Database'!X357*'Exp with units conversion'!$G357))</f>
        <v>0</v>
      </c>
      <c r="Z357" s="288">
        <f>IF(OR('Exp Database'!Y357=Lists!$G$2,'Exp Database'!Y357=Lists!$G$3,'Exp Database'!Y357=0),0,IF($F357=Lists!$G$2,('Exp Database'!Y357/'Exp with units conversion'!$H357)*'Exp with units conversion'!$G357,'Exp Database'!Y357*'Exp with units conversion'!$G357))</f>
        <v>0</v>
      </c>
      <c r="AA357" s="288">
        <f>IF(OR('Exp Database'!Z357=Lists!$G$2,'Exp Database'!Z357=Lists!$G$3,'Exp Database'!Z357=0),0,IF($F357=Lists!$G$2,('Exp Database'!Z357/'Exp with units conversion'!$H357)*'Exp with units conversion'!$G357,'Exp Database'!Z357*'Exp with units conversion'!$G357))</f>
        <v>0</v>
      </c>
      <c r="AB357" s="288">
        <f>IF(OR('Exp Database'!AA357=Lists!$G$2,'Exp Database'!AA357=Lists!$G$3,'Exp Database'!AA357=0),0,IF($F357=Lists!$G$2,('Exp Database'!AA357/'Exp with units conversion'!$H357)*'Exp with units conversion'!$G357,'Exp Database'!AA357*'Exp with units conversion'!$G357))</f>
        <v>0</v>
      </c>
      <c r="AC357" s="288">
        <f>IF(OR('Exp Database'!AB357=Lists!$G$2,'Exp Database'!AB357=Lists!$G$3,'Exp Database'!AB357=0),0,IF($F357=Lists!$G$2,('Exp Database'!AB357/'Exp with units conversion'!$H357)*'Exp with units conversion'!$G357,'Exp Database'!AB357*'Exp with units conversion'!$G357))</f>
        <v>0</v>
      </c>
      <c r="AD357" s="288">
        <f>IF(OR('Exp Database'!AC357=Lists!$G$2,'Exp Database'!AC357=Lists!$G$3,'Exp Database'!AC357=0),0,IF($F357=Lists!$G$2,('Exp Database'!AC357/'Exp with units conversion'!$H357)*'Exp with units conversion'!$G357,'Exp Database'!AC357*'Exp with units conversion'!$G357))</f>
        <v>0</v>
      </c>
      <c r="AE357" s="288">
        <f>IF(OR('Exp Database'!AD357=Lists!$G$2,'Exp Database'!AD357=Lists!$G$3,'Exp Database'!AD357=0),0,IF($F357=Lists!$G$2,('Exp Database'!AD357/'Exp with units conversion'!$H357)*'Exp with units conversion'!$G357,'Exp Database'!AD357*'Exp with units conversion'!$G357))</f>
        <v>0</v>
      </c>
      <c r="AG357" s="288">
        <f t="shared" si="30"/>
        <v>1</v>
      </c>
      <c r="AH357" s="288">
        <f t="shared" si="31"/>
        <v>1</v>
      </c>
      <c r="AI357" s="288">
        <f t="shared" si="32"/>
        <v>1</v>
      </c>
      <c r="AJ357" s="288">
        <f t="shared" si="33"/>
        <v>1</v>
      </c>
    </row>
    <row r="358" spans="2:36" ht="15.75" thickBot="1">
      <c r="B358" s="288" t="str">
        <f t="shared" si="29"/>
        <v>Georgia2014</v>
      </c>
      <c r="C358" s="229" t="str">
        <f>'Exp Database'!C358</f>
        <v>Georgia</v>
      </c>
      <c r="D358" s="229">
        <f>'Exp Database'!D358</f>
        <v>2014</v>
      </c>
      <c r="E358" s="229">
        <f>'Exp Database'!E358</f>
        <v>0</v>
      </c>
      <c r="F358" s="229">
        <f>'Exp Database'!F358</f>
        <v>0</v>
      </c>
      <c r="G358" s="229">
        <f>IF('Exp Database'!G358="Units ( x 1)",1,IF('Exp Database'!G358="Thousands (x 1,000)",1000,IF('Exp Database'!G358="Millions (x 1,000,000)",1000000,)))</f>
        <v>0</v>
      </c>
      <c r="H358" s="230">
        <f>IF('Exp Database'!H358&gt;0,'Exp Database'!H358,'Exp Database'!J358)</f>
        <v>0</v>
      </c>
      <c r="I358" s="230">
        <f>'Exp Database'!H358</f>
        <v>0</v>
      </c>
      <c r="J358" s="229">
        <f>'Exp Database'!I358</f>
        <v>0</v>
      </c>
      <c r="K358" s="230">
        <f>'Exp Database'!J358</f>
        <v>0</v>
      </c>
      <c r="L358" s="302" t="str">
        <f>'Exp Database'!K358</f>
        <v>Policy dialogue</v>
      </c>
      <c r="M358" s="288">
        <f>'Exp Database'!L358</f>
        <v>9.1</v>
      </c>
      <c r="N358" s="288">
        <f>IF(OR('Exp Database'!M358=Lists!$G$2,'Exp Database'!M358=Lists!$G$3,'Exp Database'!M358=0),0,IF($F358=Lists!$G$2,('Exp Database'!M358/'Exp with units conversion'!$H358)*'Exp with units conversion'!$G358,'Exp Database'!M358*'Exp with units conversion'!$G358))</f>
        <v>0</v>
      </c>
      <c r="O358" s="288">
        <f>IF(OR('Exp Database'!N358=Lists!$G$2,'Exp Database'!N358=Lists!$G$3,'Exp Database'!N358=0),0,IF($F358=Lists!$G$2,('Exp Database'!N358/'Exp with units conversion'!$H358)*'Exp with units conversion'!$G358,'Exp Database'!N358*'Exp with units conversion'!$G358))</f>
        <v>0</v>
      </c>
      <c r="P358" s="288">
        <f>IF(OR('Exp Database'!O358=Lists!$G$2,'Exp Database'!O358=Lists!$G$3,'Exp Database'!O358=0),0,IF($F358=Lists!$G$2,('Exp Database'!O358/'Exp with units conversion'!$H358)*'Exp with units conversion'!$G358,'Exp Database'!O358*'Exp with units conversion'!$G358))</f>
        <v>0</v>
      </c>
      <c r="Q358" s="288">
        <f>IF(OR('Exp Database'!P358=Lists!$G$2,'Exp Database'!P358=Lists!$G$3,'Exp Database'!P358=0),0,IF($F358=Lists!$G$2,('Exp Database'!P358/'Exp with units conversion'!$H358)*'Exp with units conversion'!$G358,'Exp Database'!P358*'Exp with units conversion'!$G358))</f>
        <v>0</v>
      </c>
      <c r="R358" s="288">
        <f>IF(OR('Exp Database'!Q358=Lists!$G$2,'Exp Database'!Q358=Lists!$G$3,'Exp Database'!Q358=0),0,IF($F358=Lists!$G$2,('Exp Database'!Q358/'Exp with units conversion'!$H358)*'Exp with units conversion'!$G358,'Exp Database'!Q358*'Exp with units conversion'!$G358))</f>
        <v>0</v>
      </c>
      <c r="S358" s="288">
        <f>IF(OR('Exp Database'!R358=Lists!$G$2,'Exp Database'!R358=Lists!$G$3,'Exp Database'!R358=0),0,IF($F358=Lists!$G$2,('Exp Database'!R358/'Exp with units conversion'!$H358)*'Exp with units conversion'!$G358,'Exp Database'!R358*'Exp with units conversion'!$G358))</f>
        <v>0</v>
      </c>
      <c r="T358" s="288">
        <f>IF(OR('Exp Database'!S358=Lists!$G$2,'Exp Database'!S358=Lists!$G$3,'Exp Database'!S358=0),0,IF($F358=Lists!$G$2,('Exp Database'!S358/'Exp with units conversion'!$H358)*'Exp with units conversion'!$G358,'Exp Database'!S358*'Exp with units conversion'!$G358))</f>
        <v>0</v>
      </c>
      <c r="U358" s="288">
        <f>IF(OR('Exp Database'!T358=Lists!$G$2,'Exp Database'!T358=Lists!$G$3,'Exp Database'!T358=0),0,IF($F358=Lists!$G$2,('Exp Database'!T358/'Exp with units conversion'!$H358)*'Exp with units conversion'!$G358,'Exp Database'!T358*'Exp with units conversion'!$G358))</f>
        <v>0</v>
      </c>
      <c r="V358" s="288">
        <f>IF(OR('Exp Database'!U358=Lists!$G$2,'Exp Database'!U358=Lists!$G$3,'Exp Database'!U358=0),0,IF($F358=Lists!$G$2,('Exp Database'!U358/'Exp with units conversion'!$H358)*'Exp with units conversion'!$G358,'Exp Database'!U358*'Exp with units conversion'!$G358))</f>
        <v>0</v>
      </c>
      <c r="W358" s="288">
        <f>IF(OR('Exp Database'!V358=Lists!$G$2,'Exp Database'!V358=Lists!$G$3,'Exp Database'!V358=0),0,IF($F358=Lists!$G$2,('Exp Database'!V358/'Exp with units conversion'!$H358)*'Exp with units conversion'!$G358,'Exp Database'!V358*'Exp with units conversion'!$G358))</f>
        <v>0</v>
      </c>
      <c r="X358" s="288">
        <f>IF(OR('Exp Database'!W358=Lists!$G$2,'Exp Database'!W358=Lists!$G$3,'Exp Database'!W358=0),0,IF($F358=Lists!$G$2,('Exp Database'!W358/'Exp with units conversion'!$H358)*'Exp with units conversion'!$G358,'Exp Database'!W358*'Exp with units conversion'!$G358))</f>
        <v>0</v>
      </c>
      <c r="Y358" s="288">
        <f>IF(OR('Exp Database'!X358=Lists!$G$2,'Exp Database'!X358=Lists!$G$3,'Exp Database'!X358=0),0,IF($F358=Lists!$G$2,('Exp Database'!X358/'Exp with units conversion'!$H358)*'Exp with units conversion'!$G358,'Exp Database'!X358*'Exp with units conversion'!$G358))</f>
        <v>0</v>
      </c>
      <c r="Z358" s="288">
        <f>IF(OR('Exp Database'!Y358=Lists!$G$2,'Exp Database'!Y358=Lists!$G$3,'Exp Database'!Y358=0),0,IF($F358=Lists!$G$2,('Exp Database'!Y358/'Exp with units conversion'!$H358)*'Exp with units conversion'!$G358,'Exp Database'!Y358*'Exp with units conversion'!$G358))</f>
        <v>0</v>
      </c>
      <c r="AA358" s="288">
        <f>IF(OR('Exp Database'!Z358=Lists!$G$2,'Exp Database'!Z358=Lists!$G$3,'Exp Database'!Z358=0),0,IF($F358=Lists!$G$2,('Exp Database'!Z358/'Exp with units conversion'!$H358)*'Exp with units conversion'!$G358,'Exp Database'!Z358*'Exp with units conversion'!$G358))</f>
        <v>0</v>
      </c>
      <c r="AB358" s="288">
        <f>IF(OR('Exp Database'!AA358=Lists!$G$2,'Exp Database'!AA358=Lists!$G$3,'Exp Database'!AA358=0),0,IF($F358=Lists!$G$2,('Exp Database'!AA358/'Exp with units conversion'!$H358)*'Exp with units conversion'!$G358,'Exp Database'!AA358*'Exp with units conversion'!$G358))</f>
        <v>0</v>
      </c>
      <c r="AC358" s="288">
        <f>IF(OR('Exp Database'!AB358=Lists!$G$2,'Exp Database'!AB358=Lists!$G$3,'Exp Database'!AB358=0),0,IF($F358=Lists!$G$2,('Exp Database'!AB358/'Exp with units conversion'!$H358)*'Exp with units conversion'!$G358,'Exp Database'!AB358*'Exp with units conversion'!$G358))</f>
        <v>0</v>
      </c>
      <c r="AD358" s="288">
        <f>IF(OR('Exp Database'!AC358=Lists!$G$2,'Exp Database'!AC358=Lists!$G$3,'Exp Database'!AC358=0),0,IF($F358=Lists!$G$2,('Exp Database'!AC358/'Exp with units conversion'!$H358)*'Exp with units conversion'!$G358,'Exp Database'!AC358*'Exp with units conversion'!$G358))</f>
        <v>0</v>
      </c>
      <c r="AE358" s="288">
        <f>IF(OR('Exp Database'!AD358=Lists!$G$2,'Exp Database'!AD358=Lists!$G$3,'Exp Database'!AD358=0),0,IF($F358=Lists!$G$2,('Exp Database'!AD358/'Exp with units conversion'!$H358)*'Exp with units conversion'!$G358,'Exp Database'!AD358*'Exp with units conversion'!$G358))</f>
        <v>0</v>
      </c>
      <c r="AG358" s="288">
        <f t="shared" si="30"/>
        <v>1</v>
      </c>
      <c r="AH358" s="288">
        <f t="shared" si="31"/>
        <v>1</v>
      </c>
      <c r="AI358" s="288">
        <f t="shared" si="32"/>
        <v>1</v>
      </c>
      <c r="AJ358" s="288">
        <f t="shared" si="33"/>
        <v>1</v>
      </c>
    </row>
    <row r="359" spans="2:36" ht="30.75" thickBot="1">
      <c r="B359" s="288" t="str">
        <f t="shared" si="29"/>
        <v>Georgia2014</v>
      </c>
      <c r="C359" s="229" t="str">
        <f>'Exp Database'!C359</f>
        <v>Georgia</v>
      </c>
      <c r="D359" s="229">
        <f>'Exp Database'!D359</f>
        <v>2014</v>
      </c>
      <c r="E359" s="229">
        <f>'Exp Database'!E359</f>
        <v>0</v>
      </c>
      <c r="F359" s="229">
        <f>'Exp Database'!F359</f>
        <v>0</v>
      </c>
      <c r="G359" s="229">
        <f>IF('Exp Database'!G359="Units ( x 1)",1,IF('Exp Database'!G359="Thousands (x 1,000)",1000,IF('Exp Database'!G359="Millions (x 1,000,000)",1000000,)))</f>
        <v>0</v>
      </c>
      <c r="H359" s="230">
        <f>IF('Exp Database'!H359&gt;0,'Exp Database'!H359,'Exp Database'!J359)</f>
        <v>0</v>
      </c>
      <c r="I359" s="230">
        <f>'Exp Database'!H359</f>
        <v>0</v>
      </c>
      <c r="J359" s="229">
        <f>'Exp Database'!I359</f>
        <v>0</v>
      </c>
      <c r="K359" s="230">
        <f>'Exp Database'!J359</f>
        <v>0</v>
      </c>
      <c r="L359" s="302" t="str">
        <f>'Exp Database'!K359</f>
        <v>Key human rights programmes</v>
      </c>
      <c r="M359" s="288">
        <f>'Exp Database'!L359</f>
        <v>9.1999999999999993</v>
      </c>
      <c r="N359" s="288">
        <f>IF(OR('Exp Database'!M359=Lists!$G$2,'Exp Database'!M359=Lists!$G$3,'Exp Database'!M359=0),0,IF($F359=Lists!$G$2,('Exp Database'!M359/'Exp with units conversion'!$H359)*'Exp with units conversion'!$G359,'Exp Database'!M359*'Exp with units conversion'!$G359))</f>
        <v>0</v>
      </c>
      <c r="O359" s="288">
        <f>IF(OR('Exp Database'!N359=Lists!$G$2,'Exp Database'!N359=Lists!$G$3,'Exp Database'!N359=0),0,IF($F359=Lists!$G$2,('Exp Database'!N359/'Exp with units conversion'!$H359)*'Exp with units conversion'!$G359,'Exp Database'!N359*'Exp with units conversion'!$G359))</f>
        <v>0</v>
      </c>
      <c r="P359" s="288">
        <f>IF(OR('Exp Database'!O359=Lists!$G$2,'Exp Database'!O359=Lists!$G$3,'Exp Database'!O359=0),0,IF($F359=Lists!$G$2,('Exp Database'!O359/'Exp with units conversion'!$H359)*'Exp with units conversion'!$G359,'Exp Database'!O359*'Exp with units conversion'!$G359))</f>
        <v>0</v>
      </c>
      <c r="Q359" s="288">
        <f>IF(OR('Exp Database'!P359=Lists!$G$2,'Exp Database'!P359=Lists!$G$3,'Exp Database'!P359=0),0,IF($F359=Lists!$G$2,('Exp Database'!P359/'Exp with units conversion'!$H359)*'Exp with units conversion'!$G359,'Exp Database'!P359*'Exp with units conversion'!$G359))</f>
        <v>0</v>
      </c>
      <c r="R359" s="288">
        <f>IF(OR('Exp Database'!Q359=Lists!$G$2,'Exp Database'!Q359=Lists!$G$3,'Exp Database'!Q359=0),0,IF($F359=Lists!$G$2,('Exp Database'!Q359/'Exp with units conversion'!$H359)*'Exp with units conversion'!$G359,'Exp Database'!Q359*'Exp with units conversion'!$G359))</f>
        <v>0</v>
      </c>
      <c r="S359" s="288">
        <f>IF(OR('Exp Database'!R359=Lists!$G$2,'Exp Database'!R359=Lists!$G$3,'Exp Database'!R359=0),0,IF($F359=Lists!$G$2,('Exp Database'!R359/'Exp with units conversion'!$H359)*'Exp with units conversion'!$G359,'Exp Database'!R359*'Exp with units conversion'!$G359))</f>
        <v>0</v>
      </c>
      <c r="T359" s="288">
        <f>IF(OR('Exp Database'!S359=Lists!$G$2,'Exp Database'!S359=Lists!$G$3,'Exp Database'!S359=0),0,IF($F359=Lists!$G$2,('Exp Database'!S359/'Exp with units conversion'!$H359)*'Exp with units conversion'!$G359,'Exp Database'!S359*'Exp with units conversion'!$G359))</f>
        <v>0</v>
      </c>
      <c r="U359" s="288">
        <f>IF(OR('Exp Database'!T359=Lists!$G$2,'Exp Database'!T359=Lists!$G$3,'Exp Database'!T359=0),0,IF($F359=Lists!$G$2,('Exp Database'!T359/'Exp with units conversion'!$H359)*'Exp with units conversion'!$G359,'Exp Database'!T359*'Exp with units conversion'!$G359))</f>
        <v>0</v>
      </c>
      <c r="V359" s="288">
        <f>IF(OR('Exp Database'!U359=Lists!$G$2,'Exp Database'!U359=Lists!$G$3,'Exp Database'!U359=0),0,IF($F359=Lists!$G$2,('Exp Database'!U359/'Exp with units conversion'!$H359)*'Exp with units conversion'!$G359,'Exp Database'!U359*'Exp with units conversion'!$G359))</f>
        <v>0</v>
      </c>
      <c r="W359" s="288">
        <f>IF(OR('Exp Database'!V359=Lists!$G$2,'Exp Database'!V359=Lists!$G$3,'Exp Database'!V359=0),0,IF($F359=Lists!$G$2,('Exp Database'!V359/'Exp with units conversion'!$H359)*'Exp with units conversion'!$G359,'Exp Database'!V359*'Exp with units conversion'!$G359))</f>
        <v>0</v>
      </c>
      <c r="X359" s="288">
        <f>IF(OR('Exp Database'!W359=Lists!$G$2,'Exp Database'!W359=Lists!$G$3,'Exp Database'!W359=0),0,IF($F359=Lists!$G$2,('Exp Database'!W359/'Exp with units conversion'!$H359)*'Exp with units conversion'!$G359,'Exp Database'!W359*'Exp with units conversion'!$G359))</f>
        <v>0</v>
      </c>
      <c r="Y359" s="288">
        <f>IF(OR('Exp Database'!X359=Lists!$G$2,'Exp Database'!X359=Lists!$G$3,'Exp Database'!X359=0),0,IF($F359=Lists!$G$2,('Exp Database'!X359/'Exp with units conversion'!$H359)*'Exp with units conversion'!$G359,'Exp Database'!X359*'Exp with units conversion'!$G359))</f>
        <v>0</v>
      </c>
      <c r="Z359" s="288">
        <f>IF(OR('Exp Database'!Y359=Lists!$G$2,'Exp Database'!Y359=Lists!$G$3,'Exp Database'!Y359=0),0,IF($F359=Lists!$G$2,('Exp Database'!Y359/'Exp with units conversion'!$H359)*'Exp with units conversion'!$G359,'Exp Database'!Y359*'Exp with units conversion'!$G359))</f>
        <v>0</v>
      </c>
      <c r="AA359" s="288">
        <f>IF(OR('Exp Database'!Z359=Lists!$G$2,'Exp Database'!Z359=Lists!$G$3,'Exp Database'!Z359=0),0,IF($F359=Lists!$G$2,('Exp Database'!Z359/'Exp with units conversion'!$H359)*'Exp with units conversion'!$G359,'Exp Database'!Z359*'Exp with units conversion'!$G359))</f>
        <v>0</v>
      </c>
      <c r="AB359" s="288">
        <f>IF(OR('Exp Database'!AA359=Lists!$G$2,'Exp Database'!AA359=Lists!$G$3,'Exp Database'!AA359=0),0,IF($F359=Lists!$G$2,('Exp Database'!AA359/'Exp with units conversion'!$H359)*'Exp with units conversion'!$G359,'Exp Database'!AA359*'Exp with units conversion'!$G359))</f>
        <v>0</v>
      </c>
      <c r="AC359" s="288">
        <f>IF(OR('Exp Database'!AB359=Lists!$G$2,'Exp Database'!AB359=Lists!$G$3,'Exp Database'!AB359=0),0,IF($F359=Lists!$G$2,('Exp Database'!AB359/'Exp with units conversion'!$H359)*'Exp with units conversion'!$G359,'Exp Database'!AB359*'Exp with units conversion'!$G359))</f>
        <v>0</v>
      </c>
      <c r="AD359" s="288">
        <f>IF(OR('Exp Database'!AC359=Lists!$G$2,'Exp Database'!AC359=Lists!$G$3,'Exp Database'!AC359=0),0,IF($F359=Lists!$G$2,('Exp Database'!AC359/'Exp with units conversion'!$H359)*'Exp with units conversion'!$G359,'Exp Database'!AC359*'Exp with units conversion'!$G359))</f>
        <v>0</v>
      </c>
      <c r="AE359" s="288">
        <f>IF(OR('Exp Database'!AD359=Lists!$G$2,'Exp Database'!AD359=Lists!$G$3,'Exp Database'!AD359=0),0,IF($F359=Lists!$G$2,('Exp Database'!AD359/'Exp with units conversion'!$H359)*'Exp with units conversion'!$G359,'Exp Database'!AD359*'Exp with units conversion'!$G359))</f>
        <v>0</v>
      </c>
      <c r="AG359" s="288">
        <f t="shared" si="30"/>
        <v>1</v>
      </c>
      <c r="AH359" s="288">
        <f t="shared" si="31"/>
        <v>1</v>
      </c>
      <c r="AI359" s="288">
        <f t="shared" si="32"/>
        <v>1</v>
      </c>
      <c r="AJ359" s="288">
        <f t="shared" si="33"/>
        <v>1</v>
      </c>
    </row>
    <row r="360" spans="2:36" ht="15.75" thickBot="1">
      <c r="B360" s="288" t="str">
        <f t="shared" si="29"/>
        <v>Georgia2014</v>
      </c>
      <c r="C360" s="229" t="str">
        <f>'Exp Database'!C360</f>
        <v>Georgia</v>
      </c>
      <c r="D360" s="229">
        <f>'Exp Database'!D360</f>
        <v>2014</v>
      </c>
      <c r="E360" s="229">
        <f>'Exp Database'!E360</f>
        <v>0</v>
      </c>
      <c r="F360" s="229">
        <f>'Exp Database'!F360</f>
        <v>0</v>
      </c>
      <c r="G360" s="229">
        <f>IF('Exp Database'!G360="Units ( x 1)",1,IF('Exp Database'!G360="Thousands (x 1,000)",1000,IF('Exp Database'!G360="Millions (x 1,000,000)",1000000,)))</f>
        <v>0</v>
      </c>
      <c r="H360" s="230">
        <f>IF('Exp Database'!H360&gt;0,'Exp Database'!H360,'Exp Database'!J360)</f>
        <v>0</v>
      </c>
      <c r="I360" s="230">
        <f>'Exp Database'!H360</f>
        <v>0</v>
      </c>
      <c r="J360" s="229">
        <f>'Exp Database'!I360</f>
        <v>0</v>
      </c>
      <c r="K360" s="230">
        <f>'Exp Database'!J360</f>
        <v>0</v>
      </c>
      <c r="L360" s="302">
        <f>'Exp Database'!K360</f>
        <v>0</v>
      </c>
      <c r="M360" s="288">
        <f>'Exp Database'!L360</f>
        <v>0</v>
      </c>
      <c r="N360" s="288">
        <f>IF(OR('Exp Database'!M360=Lists!$G$2,'Exp Database'!M360=Lists!$G$3,'Exp Database'!M360=0),0,IF($F360=Lists!$G$2,('Exp Database'!M360/'Exp with units conversion'!$H360)*'Exp with units conversion'!$G360,'Exp Database'!M360*'Exp with units conversion'!$G360))</f>
        <v>0</v>
      </c>
      <c r="O360" s="288">
        <f>IF(OR('Exp Database'!N360=Lists!$G$2,'Exp Database'!N360=Lists!$G$3,'Exp Database'!N360=0),0,IF($F360=Lists!$G$2,('Exp Database'!N360/'Exp with units conversion'!$H360)*'Exp with units conversion'!$G360,'Exp Database'!N360*'Exp with units conversion'!$G360))</f>
        <v>0</v>
      </c>
      <c r="P360" s="288">
        <f>IF(OR('Exp Database'!O360=Lists!$G$2,'Exp Database'!O360=Lists!$G$3,'Exp Database'!O360=0),0,IF($F360=Lists!$G$2,('Exp Database'!O360/'Exp with units conversion'!$H360)*'Exp with units conversion'!$G360,'Exp Database'!O360*'Exp with units conversion'!$G360))</f>
        <v>0</v>
      </c>
      <c r="Q360" s="288">
        <f>IF(OR('Exp Database'!P360=Lists!$G$2,'Exp Database'!P360=Lists!$G$3,'Exp Database'!P360=0),0,IF($F360=Lists!$G$2,('Exp Database'!P360/'Exp with units conversion'!$H360)*'Exp with units conversion'!$G360,'Exp Database'!P360*'Exp with units conversion'!$G360))</f>
        <v>0</v>
      </c>
      <c r="R360" s="288">
        <f>IF(OR('Exp Database'!Q360=Lists!$G$2,'Exp Database'!Q360=Lists!$G$3,'Exp Database'!Q360=0),0,IF($F360=Lists!$G$2,('Exp Database'!Q360/'Exp with units conversion'!$H360)*'Exp with units conversion'!$G360,'Exp Database'!Q360*'Exp with units conversion'!$G360))</f>
        <v>0</v>
      </c>
      <c r="S360" s="288">
        <f>IF(OR('Exp Database'!R360=Lists!$G$2,'Exp Database'!R360=Lists!$G$3,'Exp Database'!R360=0),0,IF($F360=Lists!$G$2,('Exp Database'!R360/'Exp with units conversion'!$H360)*'Exp with units conversion'!$G360,'Exp Database'!R360*'Exp with units conversion'!$G360))</f>
        <v>0</v>
      </c>
      <c r="T360" s="288">
        <f>IF(OR('Exp Database'!S360=Lists!$G$2,'Exp Database'!S360=Lists!$G$3,'Exp Database'!S360=0),0,IF($F360=Lists!$G$2,('Exp Database'!S360/'Exp with units conversion'!$H360)*'Exp with units conversion'!$G360,'Exp Database'!S360*'Exp with units conversion'!$G360))</f>
        <v>0</v>
      </c>
      <c r="U360" s="288">
        <f>IF(OR('Exp Database'!T360=Lists!$G$2,'Exp Database'!T360=Lists!$G$3,'Exp Database'!T360=0),0,IF($F360=Lists!$G$2,('Exp Database'!T360/'Exp with units conversion'!$H360)*'Exp with units conversion'!$G360,'Exp Database'!T360*'Exp with units conversion'!$G360))</f>
        <v>0</v>
      </c>
      <c r="V360" s="288">
        <f>IF(OR('Exp Database'!U360=Lists!$G$2,'Exp Database'!U360=Lists!$G$3,'Exp Database'!U360=0),0,IF($F360=Lists!$G$2,('Exp Database'!U360/'Exp with units conversion'!$H360)*'Exp with units conversion'!$G360,'Exp Database'!U360*'Exp with units conversion'!$G360))</f>
        <v>0</v>
      </c>
      <c r="W360" s="288">
        <f>IF(OR('Exp Database'!V360=Lists!$G$2,'Exp Database'!V360=Lists!$G$3,'Exp Database'!V360=0),0,IF($F360=Lists!$G$2,('Exp Database'!V360/'Exp with units conversion'!$H360)*'Exp with units conversion'!$G360,'Exp Database'!V360*'Exp with units conversion'!$G360))</f>
        <v>0</v>
      </c>
      <c r="X360" s="288">
        <f>IF(OR('Exp Database'!W360=Lists!$G$2,'Exp Database'!W360=Lists!$G$3,'Exp Database'!W360=0),0,IF($F360=Lists!$G$2,('Exp Database'!W360/'Exp with units conversion'!$H360)*'Exp with units conversion'!$G360,'Exp Database'!W360*'Exp with units conversion'!$G360))</f>
        <v>0</v>
      </c>
      <c r="Y360" s="288">
        <f>IF(OR('Exp Database'!X360=Lists!$G$2,'Exp Database'!X360=Lists!$G$3,'Exp Database'!X360=0),0,IF($F360=Lists!$G$2,('Exp Database'!X360/'Exp with units conversion'!$H360)*'Exp with units conversion'!$G360,'Exp Database'!X360*'Exp with units conversion'!$G360))</f>
        <v>0</v>
      </c>
      <c r="Z360" s="288">
        <f>IF(OR('Exp Database'!Y360=Lists!$G$2,'Exp Database'!Y360=Lists!$G$3,'Exp Database'!Y360=0),0,IF($F360=Lists!$G$2,('Exp Database'!Y360/'Exp with units conversion'!$H360)*'Exp with units conversion'!$G360,'Exp Database'!Y360*'Exp with units conversion'!$G360))</f>
        <v>0</v>
      </c>
      <c r="AA360" s="288">
        <f>IF(OR('Exp Database'!Z360=Lists!$G$2,'Exp Database'!Z360=Lists!$G$3,'Exp Database'!Z360=0),0,IF($F360=Lists!$G$2,('Exp Database'!Z360/'Exp with units conversion'!$H360)*'Exp with units conversion'!$G360,'Exp Database'!Z360*'Exp with units conversion'!$G360))</f>
        <v>0</v>
      </c>
      <c r="AB360" s="288">
        <f>IF(OR('Exp Database'!AA360=Lists!$G$2,'Exp Database'!AA360=Lists!$G$3,'Exp Database'!AA360=0),0,IF($F360=Lists!$G$2,('Exp Database'!AA360/'Exp with units conversion'!$H360)*'Exp with units conversion'!$G360,'Exp Database'!AA360*'Exp with units conversion'!$G360))</f>
        <v>0</v>
      </c>
      <c r="AC360" s="288">
        <f>IF(OR('Exp Database'!AB360=Lists!$G$2,'Exp Database'!AB360=Lists!$G$3,'Exp Database'!AB360=0),0,IF($F360=Lists!$G$2,('Exp Database'!AB360/'Exp with units conversion'!$H360)*'Exp with units conversion'!$G360,'Exp Database'!AB360*'Exp with units conversion'!$G360))</f>
        <v>0</v>
      </c>
      <c r="AD360" s="288">
        <f>IF(OR('Exp Database'!AC360=Lists!$G$2,'Exp Database'!AC360=Lists!$G$3,'Exp Database'!AC360=0),0,IF($F360=Lists!$G$2,('Exp Database'!AC360/'Exp with units conversion'!$H360)*'Exp with units conversion'!$G360,'Exp Database'!AC360*'Exp with units conversion'!$G360))</f>
        <v>0</v>
      </c>
      <c r="AE360" s="288">
        <f>IF(OR('Exp Database'!AD360=Lists!$G$2,'Exp Database'!AD360=Lists!$G$3,'Exp Database'!AD360=0),0,IF($F360=Lists!$G$2,('Exp Database'!AD360/'Exp with units conversion'!$H360)*'Exp with units conversion'!$G360,'Exp Database'!AD360*'Exp with units conversion'!$G360))</f>
        <v>0</v>
      </c>
      <c r="AG360" s="288">
        <f t="shared" si="30"/>
        <v>1</v>
      </c>
      <c r="AH360" s="288">
        <f t="shared" si="31"/>
        <v>1</v>
      </c>
      <c r="AI360" s="288">
        <f t="shared" si="32"/>
        <v>1</v>
      </c>
      <c r="AJ360" s="288">
        <f t="shared" si="33"/>
        <v>1</v>
      </c>
    </row>
    <row r="361" spans="2:36" ht="45.75" thickBot="1">
      <c r="B361" s="288" t="str">
        <f t="shared" si="29"/>
        <v>Georgia2014</v>
      </c>
      <c r="C361" s="229" t="str">
        <f>'Exp Database'!C361</f>
        <v>Georgia</v>
      </c>
      <c r="D361" s="229">
        <f>'Exp Database'!D361</f>
        <v>2014</v>
      </c>
      <c r="E361" s="229">
        <f>'Exp Database'!E361</f>
        <v>0</v>
      </c>
      <c r="F361" s="229">
        <f>'Exp Database'!F361</f>
        <v>0</v>
      </c>
      <c r="G361" s="229">
        <f>IF('Exp Database'!G361="Units ( x 1)",1,IF('Exp Database'!G361="Thousands (x 1,000)",1000,IF('Exp Database'!G361="Millions (x 1,000,000)",1000000,)))</f>
        <v>0</v>
      </c>
      <c r="H361" s="230">
        <f>IF('Exp Database'!H361&gt;0,'Exp Database'!H361,'Exp Database'!J361)</f>
        <v>0</v>
      </c>
      <c r="I361" s="230">
        <f>'Exp Database'!H361</f>
        <v>0</v>
      </c>
      <c r="J361" s="229">
        <f>'Exp Database'!I361</f>
        <v>0</v>
      </c>
      <c r="K361" s="230">
        <f>'Exp Database'!J361</f>
        <v>0</v>
      </c>
      <c r="L361" s="302" t="str">
        <f>'Exp Database'!K361</f>
        <v>AIDS-specific institutional development</v>
      </c>
      <c r="M361" s="288">
        <f>'Exp Database'!L361</f>
        <v>9.3000000000000007</v>
      </c>
      <c r="N361" s="288">
        <f>IF(OR('Exp Database'!M361=Lists!$G$2,'Exp Database'!M361=Lists!$G$3,'Exp Database'!M361=0),0,IF($F361=Lists!$G$2,('Exp Database'!M361/'Exp with units conversion'!$H361)*'Exp with units conversion'!$G361,'Exp Database'!M361*'Exp with units conversion'!$G361))</f>
        <v>0</v>
      </c>
      <c r="O361" s="288">
        <f>IF(OR('Exp Database'!N361=Lists!$G$2,'Exp Database'!N361=Lists!$G$3,'Exp Database'!N361=0),0,IF($F361=Lists!$G$2,('Exp Database'!N361/'Exp with units conversion'!$H361)*'Exp with units conversion'!$G361,'Exp Database'!N361*'Exp with units conversion'!$G361))</f>
        <v>0</v>
      </c>
      <c r="P361" s="288">
        <f>IF(OR('Exp Database'!O361=Lists!$G$2,'Exp Database'!O361=Lists!$G$3,'Exp Database'!O361=0),0,IF($F361=Lists!$G$2,('Exp Database'!O361/'Exp with units conversion'!$H361)*'Exp with units conversion'!$G361,'Exp Database'!O361*'Exp with units conversion'!$G361))</f>
        <v>0</v>
      </c>
      <c r="Q361" s="288">
        <f>IF(OR('Exp Database'!P361=Lists!$G$2,'Exp Database'!P361=Lists!$G$3,'Exp Database'!P361=0),0,IF($F361=Lists!$G$2,('Exp Database'!P361/'Exp with units conversion'!$H361)*'Exp with units conversion'!$G361,'Exp Database'!P361*'Exp with units conversion'!$G361))</f>
        <v>0</v>
      </c>
      <c r="R361" s="288">
        <f>IF(OR('Exp Database'!Q361=Lists!$G$2,'Exp Database'!Q361=Lists!$G$3,'Exp Database'!Q361=0),0,IF($F361=Lists!$G$2,('Exp Database'!Q361/'Exp with units conversion'!$H361)*'Exp with units conversion'!$G361,'Exp Database'!Q361*'Exp with units conversion'!$G361))</f>
        <v>0</v>
      </c>
      <c r="S361" s="288">
        <f>IF(OR('Exp Database'!R361=Lists!$G$2,'Exp Database'!R361=Lists!$G$3,'Exp Database'!R361=0),0,IF($F361=Lists!$G$2,('Exp Database'!R361/'Exp with units conversion'!$H361)*'Exp with units conversion'!$G361,'Exp Database'!R361*'Exp with units conversion'!$G361))</f>
        <v>0</v>
      </c>
      <c r="T361" s="288">
        <f>IF(OR('Exp Database'!S361=Lists!$G$2,'Exp Database'!S361=Lists!$G$3,'Exp Database'!S361=0),0,IF($F361=Lists!$G$2,('Exp Database'!S361/'Exp with units conversion'!$H361)*'Exp with units conversion'!$G361,'Exp Database'!S361*'Exp with units conversion'!$G361))</f>
        <v>0</v>
      </c>
      <c r="U361" s="288">
        <f>IF(OR('Exp Database'!T361=Lists!$G$2,'Exp Database'!T361=Lists!$G$3,'Exp Database'!T361=0),0,IF($F361=Lists!$G$2,('Exp Database'!T361/'Exp with units conversion'!$H361)*'Exp with units conversion'!$G361,'Exp Database'!T361*'Exp with units conversion'!$G361))</f>
        <v>0</v>
      </c>
      <c r="V361" s="288">
        <f>IF(OR('Exp Database'!U361=Lists!$G$2,'Exp Database'!U361=Lists!$G$3,'Exp Database'!U361=0),0,IF($F361=Lists!$G$2,('Exp Database'!U361/'Exp with units conversion'!$H361)*'Exp with units conversion'!$G361,'Exp Database'!U361*'Exp with units conversion'!$G361))</f>
        <v>0</v>
      </c>
      <c r="W361" s="288">
        <f>IF(OR('Exp Database'!V361=Lists!$G$2,'Exp Database'!V361=Lists!$G$3,'Exp Database'!V361=0),0,IF($F361=Lists!$G$2,('Exp Database'!V361/'Exp with units conversion'!$H361)*'Exp with units conversion'!$G361,'Exp Database'!V361*'Exp with units conversion'!$G361))</f>
        <v>0</v>
      </c>
      <c r="X361" s="288">
        <f>IF(OR('Exp Database'!W361=Lists!$G$2,'Exp Database'!W361=Lists!$G$3,'Exp Database'!W361=0),0,IF($F361=Lists!$G$2,('Exp Database'!W361/'Exp with units conversion'!$H361)*'Exp with units conversion'!$G361,'Exp Database'!W361*'Exp with units conversion'!$G361))</f>
        <v>0</v>
      </c>
      <c r="Y361" s="288">
        <f>IF(OR('Exp Database'!X361=Lists!$G$2,'Exp Database'!X361=Lists!$G$3,'Exp Database'!X361=0),0,IF($F361=Lists!$G$2,('Exp Database'!X361/'Exp with units conversion'!$H361)*'Exp with units conversion'!$G361,'Exp Database'!X361*'Exp with units conversion'!$G361))</f>
        <v>0</v>
      </c>
      <c r="Z361" s="288">
        <f>IF(OR('Exp Database'!Y361=Lists!$G$2,'Exp Database'!Y361=Lists!$G$3,'Exp Database'!Y361=0),0,IF($F361=Lists!$G$2,('Exp Database'!Y361/'Exp with units conversion'!$H361)*'Exp with units conversion'!$G361,'Exp Database'!Y361*'Exp with units conversion'!$G361))</f>
        <v>0</v>
      </c>
      <c r="AA361" s="288">
        <f>IF(OR('Exp Database'!Z361=Lists!$G$2,'Exp Database'!Z361=Lists!$G$3,'Exp Database'!Z361=0),0,IF($F361=Lists!$G$2,('Exp Database'!Z361/'Exp with units conversion'!$H361)*'Exp with units conversion'!$G361,'Exp Database'!Z361*'Exp with units conversion'!$G361))</f>
        <v>0</v>
      </c>
      <c r="AB361" s="288">
        <f>IF(OR('Exp Database'!AA361=Lists!$G$2,'Exp Database'!AA361=Lists!$G$3,'Exp Database'!AA361=0),0,IF($F361=Lists!$G$2,('Exp Database'!AA361/'Exp with units conversion'!$H361)*'Exp with units conversion'!$G361,'Exp Database'!AA361*'Exp with units conversion'!$G361))</f>
        <v>0</v>
      </c>
      <c r="AC361" s="288">
        <f>IF(OR('Exp Database'!AB361=Lists!$G$2,'Exp Database'!AB361=Lists!$G$3,'Exp Database'!AB361=0),0,IF($F361=Lists!$G$2,('Exp Database'!AB361/'Exp with units conversion'!$H361)*'Exp with units conversion'!$G361,'Exp Database'!AB361*'Exp with units conversion'!$G361))</f>
        <v>0</v>
      </c>
      <c r="AD361" s="288">
        <f>IF(OR('Exp Database'!AC361=Lists!$G$2,'Exp Database'!AC361=Lists!$G$3,'Exp Database'!AC361=0),0,IF($F361=Lists!$G$2,('Exp Database'!AC361/'Exp with units conversion'!$H361)*'Exp with units conversion'!$G361,'Exp Database'!AC361*'Exp with units conversion'!$G361))</f>
        <v>0</v>
      </c>
      <c r="AE361" s="288">
        <f>IF(OR('Exp Database'!AD361=Lists!$G$2,'Exp Database'!AD361=Lists!$G$3,'Exp Database'!AD361=0),0,IF($F361=Lists!$G$2,('Exp Database'!AD361/'Exp with units conversion'!$H361)*'Exp with units conversion'!$G361,'Exp Database'!AD361*'Exp with units conversion'!$G361))</f>
        <v>0</v>
      </c>
      <c r="AG361" s="288">
        <f t="shared" si="30"/>
        <v>1</v>
      </c>
      <c r="AH361" s="288">
        <f t="shared" si="31"/>
        <v>1</v>
      </c>
      <c r="AI361" s="288">
        <f t="shared" si="32"/>
        <v>1</v>
      </c>
      <c r="AJ361" s="288">
        <f t="shared" si="33"/>
        <v>1</v>
      </c>
    </row>
    <row r="362" spans="2:36" ht="15.75" thickBot="1">
      <c r="B362" s="288" t="str">
        <f t="shared" si="29"/>
        <v>Georgia2014</v>
      </c>
      <c r="C362" s="229" t="str">
        <f>'Exp Database'!C362</f>
        <v>Georgia</v>
      </c>
      <c r="D362" s="229">
        <f>'Exp Database'!D362</f>
        <v>2014</v>
      </c>
      <c r="E362" s="229">
        <f>'Exp Database'!E362</f>
        <v>0</v>
      </c>
      <c r="F362" s="229">
        <f>'Exp Database'!F362</f>
        <v>0</v>
      </c>
      <c r="G362" s="229">
        <f>IF('Exp Database'!G362="Units ( x 1)",1,IF('Exp Database'!G362="Thousands (x 1,000)",1000,IF('Exp Database'!G362="Millions (x 1,000,000)",1000000,)))</f>
        <v>0</v>
      </c>
      <c r="H362" s="230">
        <f>IF('Exp Database'!H362&gt;0,'Exp Database'!H362,'Exp Database'!J362)</f>
        <v>0</v>
      </c>
      <c r="I362" s="230">
        <f>'Exp Database'!H362</f>
        <v>0</v>
      </c>
      <c r="J362" s="229">
        <f>'Exp Database'!I362</f>
        <v>0</v>
      </c>
      <c r="K362" s="230">
        <f>'Exp Database'!J362</f>
        <v>0</v>
      </c>
      <c r="L362" s="302">
        <f>'Exp Database'!K362</f>
        <v>0</v>
      </c>
      <c r="M362" s="288">
        <f>'Exp Database'!L362</f>
        <v>0</v>
      </c>
      <c r="N362" s="288">
        <f>IF(OR('Exp Database'!M362=Lists!$G$2,'Exp Database'!M362=Lists!$G$3,'Exp Database'!M362=0),0,IF($F362=Lists!$G$2,('Exp Database'!M362/'Exp with units conversion'!$H362)*'Exp with units conversion'!$G362,'Exp Database'!M362*'Exp with units conversion'!$G362))</f>
        <v>0</v>
      </c>
      <c r="O362" s="288">
        <f>IF(OR('Exp Database'!N362=Lists!$G$2,'Exp Database'!N362=Lists!$G$3,'Exp Database'!N362=0),0,IF($F362=Lists!$G$2,('Exp Database'!N362/'Exp with units conversion'!$H362)*'Exp with units conversion'!$G362,'Exp Database'!N362*'Exp with units conversion'!$G362))</f>
        <v>0</v>
      </c>
      <c r="P362" s="288">
        <f>IF(OR('Exp Database'!O362=Lists!$G$2,'Exp Database'!O362=Lists!$G$3,'Exp Database'!O362=0),0,IF($F362=Lists!$G$2,('Exp Database'!O362/'Exp with units conversion'!$H362)*'Exp with units conversion'!$G362,'Exp Database'!O362*'Exp with units conversion'!$G362))</f>
        <v>0</v>
      </c>
      <c r="Q362" s="288">
        <f>IF(OR('Exp Database'!P362=Lists!$G$2,'Exp Database'!P362=Lists!$G$3,'Exp Database'!P362=0),0,IF($F362=Lists!$G$2,('Exp Database'!P362/'Exp with units conversion'!$H362)*'Exp with units conversion'!$G362,'Exp Database'!P362*'Exp with units conversion'!$G362))</f>
        <v>0</v>
      </c>
      <c r="R362" s="288">
        <f>IF(OR('Exp Database'!Q362=Lists!$G$2,'Exp Database'!Q362=Lists!$G$3,'Exp Database'!Q362=0),0,IF($F362=Lists!$G$2,('Exp Database'!Q362/'Exp with units conversion'!$H362)*'Exp with units conversion'!$G362,'Exp Database'!Q362*'Exp with units conversion'!$G362))</f>
        <v>0</v>
      </c>
      <c r="S362" s="288">
        <f>IF(OR('Exp Database'!R362=Lists!$G$2,'Exp Database'!R362=Lists!$G$3,'Exp Database'!R362=0),0,IF($F362=Lists!$G$2,('Exp Database'!R362/'Exp with units conversion'!$H362)*'Exp with units conversion'!$G362,'Exp Database'!R362*'Exp with units conversion'!$G362))</f>
        <v>0</v>
      </c>
      <c r="T362" s="288">
        <f>IF(OR('Exp Database'!S362=Lists!$G$2,'Exp Database'!S362=Lists!$G$3,'Exp Database'!S362=0),0,IF($F362=Lists!$G$2,('Exp Database'!S362/'Exp with units conversion'!$H362)*'Exp with units conversion'!$G362,'Exp Database'!S362*'Exp with units conversion'!$G362))</f>
        <v>0</v>
      </c>
      <c r="U362" s="288">
        <f>IF(OR('Exp Database'!T362=Lists!$G$2,'Exp Database'!T362=Lists!$G$3,'Exp Database'!T362=0),0,IF($F362=Lists!$G$2,('Exp Database'!T362/'Exp with units conversion'!$H362)*'Exp with units conversion'!$G362,'Exp Database'!T362*'Exp with units conversion'!$G362))</f>
        <v>0</v>
      </c>
      <c r="V362" s="288">
        <f>IF(OR('Exp Database'!U362=Lists!$G$2,'Exp Database'!U362=Lists!$G$3,'Exp Database'!U362=0),0,IF($F362=Lists!$G$2,('Exp Database'!U362/'Exp with units conversion'!$H362)*'Exp with units conversion'!$G362,'Exp Database'!U362*'Exp with units conversion'!$G362))</f>
        <v>0</v>
      </c>
      <c r="W362" s="288">
        <f>IF(OR('Exp Database'!V362=Lists!$G$2,'Exp Database'!V362=Lists!$G$3,'Exp Database'!V362=0),0,IF($F362=Lists!$G$2,('Exp Database'!V362/'Exp with units conversion'!$H362)*'Exp with units conversion'!$G362,'Exp Database'!V362*'Exp with units conversion'!$G362))</f>
        <v>0</v>
      </c>
      <c r="X362" s="288">
        <f>IF(OR('Exp Database'!W362=Lists!$G$2,'Exp Database'!W362=Lists!$G$3,'Exp Database'!W362=0),0,IF($F362=Lists!$G$2,('Exp Database'!W362/'Exp with units conversion'!$H362)*'Exp with units conversion'!$G362,'Exp Database'!W362*'Exp with units conversion'!$G362))</f>
        <v>0</v>
      </c>
      <c r="Y362" s="288">
        <f>IF(OR('Exp Database'!X362=Lists!$G$2,'Exp Database'!X362=Lists!$G$3,'Exp Database'!X362=0),0,IF($F362=Lists!$G$2,('Exp Database'!X362/'Exp with units conversion'!$H362)*'Exp with units conversion'!$G362,'Exp Database'!X362*'Exp with units conversion'!$G362))</f>
        <v>0</v>
      </c>
      <c r="Z362" s="288">
        <f>IF(OR('Exp Database'!Y362=Lists!$G$2,'Exp Database'!Y362=Lists!$G$3,'Exp Database'!Y362=0),0,IF($F362=Lists!$G$2,('Exp Database'!Y362/'Exp with units conversion'!$H362)*'Exp with units conversion'!$G362,'Exp Database'!Y362*'Exp with units conversion'!$G362))</f>
        <v>0</v>
      </c>
      <c r="AA362" s="288">
        <f>IF(OR('Exp Database'!Z362=Lists!$G$2,'Exp Database'!Z362=Lists!$G$3,'Exp Database'!Z362=0),0,IF($F362=Lists!$G$2,('Exp Database'!Z362/'Exp with units conversion'!$H362)*'Exp with units conversion'!$G362,'Exp Database'!Z362*'Exp with units conversion'!$G362))</f>
        <v>0</v>
      </c>
      <c r="AB362" s="288">
        <f>IF(OR('Exp Database'!AA362=Lists!$G$2,'Exp Database'!AA362=Lists!$G$3,'Exp Database'!AA362=0),0,IF($F362=Lists!$G$2,('Exp Database'!AA362/'Exp with units conversion'!$H362)*'Exp with units conversion'!$G362,'Exp Database'!AA362*'Exp with units conversion'!$G362))</f>
        <v>0</v>
      </c>
      <c r="AC362" s="288">
        <f>IF(OR('Exp Database'!AB362=Lists!$G$2,'Exp Database'!AB362=Lists!$G$3,'Exp Database'!AB362=0),0,IF($F362=Lists!$G$2,('Exp Database'!AB362/'Exp with units conversion'!$H362)*'Exp with units conversion'!$G362,'Exp Database'!AB362*'Exp with units conversion'!$G362))</f>
        <v>0</v>
      </c>
      <c r="AD362" s="288">
        <f>IF(OR('Exp Database'!AC362=Lists!$G$2,'Exp Database'!AC362=Lists!$G$3,'Exp Database'!AC362=0),0,IF($F362=Lists!$G$2,('Exp Database'!AC362/'Exp with units conversion'!$H362)*'Exp with units conversion'!$G362,'Exp Database'!AC362*'Exp with units conversion'!$G362))</f>
        <v>0</v>
      </c>
      <c r="AE362" s="288">
        <f>IF(OR('Exp Database'!AD362=Lists!$G$2,'Exp Database'!AD362=Lists!$G$3,'Exp Database'!AD362=0),0,IF($F362=Lists!$G$2,('Exp Database'!AD362/'Exp with units conversion'!$H362)*'Exp with units conversion'!$G362,'Exp Database'!AD362*'Exp with units conversion'!$G362))</f>
        <v>0</v>
      </c>
      <c r="AG362" s="288">
        <f t="shared" si="30"/>
        <v>1</v>
      </c>
      <c r="AH362" s="288">
        <f t="shared" si="31"/>
        <v>1</v>
      </c>
      <c r="AI362" s="288">
        <f t="shared" si="32"/>
        <v>1</v>
      </c>
      <c r="AJ362" s="288">
        <f t="shared" si="33"/>
        <v>1</v>
      </c>
    </row>
    <row r="363" spans="2:36" ht="60.75" thickBot="1">
      <c r="B363" s="288" t="str">
        <f t="shared" si="29"/>
        <v>Georgia2014</v>
      </c>
      <c r="C363" s="229" t="str">
        <f>'Exp Database'!C363</f>
        <v>Georgia</v>
      </c>
      <c r="D363" s="229">
        <f>'Exp Database'!D363</f>
        <v>2014</v>
      </c>
      <c r="E363" s="229">
        <f>'Exp Database'!E363</f>
        <v>0</v>
      </c>
      <c r="F363" s="229">
        <f>'Exp Database'!F363</f>
        <v>0</v>
      </c>
      <c r="G363" s="229">
        <f>IF('Exp Database'!G363="Units ( x 1)",1,IF('Exp Database'!G363="Thousands (x 1,000)",1000,IF('Exp Database'!G363="Millions (x 1,000,000)",1000000,)))</f>
        <v>0</v>
      </c>
      <c r="H363" s="230">
        <f>IF('Exp Database'!H363&gt;0,'Exp Database'!H363,'Exp Database'!J363)</f>
        <v>0</v>
      </c>
      <c r="I363" s="230">
        <f>'Exp Database'!H363</f>
        <v>0</v>
      </c>
      <c r="J363" s="229">
        <f>'Exp Database'!I363</f>
        <v>0</v>
      </c>
      <c r="K363" s="230">
        <f>'Exp Database'!J363</f>
        <v>0</v>
      </c>
      <c r="L363" s="302" t="str">
        <f>'Exp Database'!K363</f>
        <v>TB / HIV co-infection, diagnosis and treatment (sub-total)</v>
      </c>
      <c r="M363" s="288">
        <f>'Exp Database'!L363</f>
        <v>10</v>
      </c>
      <c r="N363" s="288">
        <f>IF(OR('Exp Database'!M363=Lists!$G$2,'Exp Database'!M363=Lists!$G$3,'Exp Database'!M363=0),0,IF($F363=Lists!$G$2,('Exp Database'!M363/'Exp with units conversion'!$H363)*'Exp with units conversion'!$G363,'Exp Database'!M363*'Exp with units conversion'!$G363))</f>
        <v>0</v>
      </c>
      <c r="O363" s="288">
        <f>IF(OR('Exp Database'!N363=Lists!$G$2,'Exp Database'!N363=Lists!$G$3,'Exp Database'!N363=0),0,IF($F363=Lists!$G$2,('Exp Database'!N363/'Exp with units conversion'!$H363)*'Exp with units conversion'!$G363,'Exp Database'!N363*'Exp with units conversion'!$G363))</f>
        <v>0</v>
      </c>
      <c r="P363" s="288">
        <f>IF(OR('Exp Database'!O363=Lists!$G$2,'Exp Database'!O363=Lists!$G$3,'Exp Database'!O363=0),0,IF($F363=Lists!$G$2,('Exp Database'!O363/'Exp with units conversion'!$H363)*'Exp with units conversion'!$G363,'Exp Database'!O363*'Exp with units conversion'!$G363))</f>
        <v>0</v>
      </c>
      <c r="Q363" s="288">
        <f>IF(OR('Exp Database'!P363=Lists!$G$2,'Exp Database'!P363=Lists!$G$3,'Exp Database'!P363=0),0,IF($F363=Lists!$G$2,('Exp Database'!P363/'Exp with units conversion'!$H363)*'Exp with units conversion'!$G363,'Exp Database'!P363*'Exp with units conversion'!$G363))</f>
        <v>0</v>
      </c>
      <c r="R363" s="288">
        <f>IF(OR('Exp Database'!Q363=Lists!$G$2,'Exp Database'!Q363=Lists!$G$3,'Exp Database'!Q363=0),0,IF($F363=Lists!$G$2,('Exp Database'!Q363/'Exp with units conversion'!$H363)*'Exp with units conversion'!$G363,'Exp Database'!Q363*'Exp with units conversion'!$G363))</f>
        <v>0</v>
      </c>
      <c r="S363" s="288">
        <f>IF(OR('Exp Database'!R363=Lists!$G$2,'Exp Database'!R363=Lists!$G$3,'Exp Database'!R363=0),0,IF($F363=Lists!$G$2,('Exp Database'!R363/'Exp with units conversion'!$H363)*'Exp with units conversion'!$G363,'Exp Database'!R363*'Exp with units conversion'!$G363))</f>
        <v>0</v>
      </c>
      <c r="T363" s="288">
        <f>IF(OR('Exp Database'!S363=Lists!$G$2,'Exp Database'!S363=Lists!$G$3,'Exp Database'!S363=0),0,IF($F363=Lists!$G$2,('Exp Database'!S363/'Exp with units conversion'!$H363)*'Exp with units conversion'!$G363,'Exp Database'!S363*'Exp with units conversion'!$G363))</f>
        <v>0</v>
      </c>
      <c r="U363" s="288">
        <f>IF(OR('Exp Database'!T363=Lists!$G$2,'Exp Database'!T363=Lists!$G$3,'Exp Database'!T363=0),0,IF($F363=Lists!$G$2,('Exp Database'!T363/'Exp with units conversion'!$H363)*'Exp with units conversion'!$G363,'Exp Database'!T363*'Exp with units conversion'!$G363))</f>
        <v>0</v>
      </c>
      <c r="V363" s="288">
        <f>IF(OR('Exp Database'!U363=Lists!$G$2,'Exp Database'!U363=Lists!$G$3,'Exp Database'!U363=0),0,IF($F363=Lists!$G$2,('Exp Database'!U363/'Exp with units conversion'!$H363)*'Exp with units conversion'!$G363,'Exp Database'!U363*'Exp with units conversion'!$G363))</f>
        <v>0</v>
      </c>
      <c r="W363" s="288">
        <f>IF(OR('Exp Database'!V363=Lists!$G$2,'Exp Database'!V363=Lists!$G$3,'Exp Database'!V363=0),0,IF($F363=Lists!$G$2,('Exp Database'!V363/'Exp with units conversion'!$H363)*'Exp with units conversion'!$G363,'Exp Database'!V363*'Exp with units conversion'!$G363))</f>
        <v>0</v>
      </c>
      <c r="X363" s="288">
        <f>IF(OR('Exp Database'!W363=Lists!$G$2,'Exp Database'!W363=Lists!$G$3,'Exp Database'!W363=0),0,IF($F363=Lists!$G$2,('Exp Database'!W363/'Exp with units conversion'!$H363)*'Exp with units conversion'!$G363,'Exp Database'!W363*'Exp with units conversion'!$G363))</f>
        <v>0</v>
      </c>
      <c r="Y363" s="288">
        <f>IF(OR('Exp Database'!X363=Lists!$G$2,'Exp Database'!X363=Lists!$G$3,'Exp Database'!X363=0),0,IF($F363=Lists!$G$2,('Exp Database'!X363/'Exp with units conversion'!$H363)*'Exp with units conversion'!$G363,'Exp Database'!X363*'Exp with units conversion'!$G363))</f>
        <v>0</v>
      </c>
      <c r="Z363" s="288">
        <f>IF(OR('Exp Database'!Y363=Lists!$G$2,'Exp Database'!Y363=Lists!$G$3,'Exp Database'!Y363=0),0,IF($F363=Lists!$G$2,('Exp Database'!Y363/'Exp with units conversion'!$H363)*'Exp with units conversion'!$G363,'Exp Database'!Y363*'Exp with units conversion'!$G363))</f>
        <v>0</v>
      </c>
      <c r="AA363" s="288">
        <f>IF(OR('Exp Database'!Z363=Lists!$G$2,'Exp Database'!Z363=Lists!$G$3,'Exp Database'!Z363=0),0,IF($F363=Lists!$G$2,('Exp Database'!Z363/'Exp with units conversion'!$H363)*'Exp with units conversion'!$G363,'Exp Database'!Z363*'Exp with units conversion'!$G363))</f>
        <v>0</v>
      </c>
      <c r="AB363" s="288">
        <f>IF(OR('Exp Database'!AA363=Lists!$G$2,'Exp Database'!AA363=Lists!$G$3,'Exp Database'!AA363=0),0,IF($F363=Lists!$G$2,('Exp Database'!AA363/'Exp with units conversion'!$H363)*'Exp with units conversion'!$G363,'Exp Database'!AA363*'Exp with units conversion'!$G363))</f>
        <v>0</v>
      </c>
      <c r="AC363" s="288">
        <f>IF(OR('Exp Database'!AB363=Lists!$G$2,'Exp Database'!AB363=Lists!$G$3,'Exp Database'!AB363=0),0,IF($F363=Lists!$G$2,('Exp Database'!AB363/'Exp with units conversion'!$H363)*'Exp with units conversion'!$G363,'Exp Database'!AB363*'Exp with units conversion'!$G363))</f>
        <v>0</v>
      </c>
      <c r="AD363" s="288">
        <f>IF(OR('Exp Database'!AC363=Lists!$G$2,'Exp Database'!AC363=Lists!$G$3,'Exp Database'!AC363=0),0,IF($F363=Lists!$G$2,('Exp Database'!AC363/'Exp with units conversion'!$H363)*'Exp with units conversion'!$G363,'Exp Database'!AC363*'Exp with units conversion'!$G363))</f>
        <v>0</v>
      </c>
      <c r="AE363" s="288">
        <f>IF(OR('Exp Database'!AD363=Lists!$G$2,'Exp Database'!AD363=Lists!$G$3,'Exp Database'!AD363=0),0,IF($F363=Lists!$G$2,('Exp Database'!AD363/'Exp with units conversion'!$H363)*'Exp with units conversion'!$G363,'Exp Database'!AD363*'Exp with units conversion'!$G363))</f>
        <v>0</v>
      </c>
      <c r="AG363" s="288">
        <f t="shared" si="30"/>
        <v>1</v>
      </c>
      <c r="AH363" s="288">
        <f t="shared" si="31"/>
        <v>1</v>
      </c>
      <c r="AI363" s="288">
        <f t="shared" si="32"/>
        <v>1</v>
      </c>
      <c r="AJ363" s="288">
        <f t="shared" si="33"/>
        <v>1</v>
      </c>
    </row>
    <row r="364" spans="2:36" ht="30.75" thickBot="1">
      <c r="B364" s="288" t="str">
        <f t="shared" si="29"/>
        <v>Georgia2014</v>
      </c>
      <c r="C364" s="229" t="str">
        <f>'Exp Database'!C364</f>
        <v>Georgia</v>
      </c>
      <c r="D364" s="229">
        <f>'Exp Database'!D364</f>
        <v>2014</v>
      </c>
      <c r="E364" s="229">
        <f>'Exp Database'!E364</f>
        <v>0</v>
      </c>
      <c r="F364" s="229">
        <f>'Exp Database'!F364</f>
        <v>0</v>
      </c>
      <c r="G364" s="229">
        <f>IF('Exp Database'!G364="Units ( x 1)",1,IF('Exp Database'!G364="Thousands (x 1,000)",1000,IF('Exp Database'!G364="Millions (x 1,000,000)",1000000,)))</f>
        <v>0</v>
      </c>
      <c r="H364" s="230">
        <f>IF('Exp Database'!H364&gt;0,'Exp Database'!H364,'Exp Database'!J364)</f>
        <v>0</v>
      </c>
      <c r="I364" s="230">
        <f>'Exp Database'!H364</f>
        <v>0</v>
      </c>
      <c r="J364" s="229">
        <f>'Exp Database'!I364</f>
        <v>0</v>
      </c>
      <c r="K364" s="230">
        <f>'Exp Database'!J364</f>
        <v>0</v>
      </c>
      <c r="L364" s="302" t="str">
        <f>'Exp Database'!K364</f>
        <v>TB screening and diagnosis in PLHIV</v>
      </c>
      <c r="M364" s="288">
        <f>'Exp Database'!L364</f>
        <v>10.1</v>
      </c>
      <c r="N364" s="288">
        <f>IF(OR('Exp Database'!M364=Lists!$G$2,'Exp Database'!M364=Lists!$G$3,'Exp Database'!M364=0),0,IF($F364=Lists!$G$2,('Exp Database'!M364/'Exp with units conversion'!$H364)*'Exp with units conversion'!$G364,'Exp Database'!M364*'Exp with units conversion'!$G364))</f>
        <v>0</v>
      </c>
      <c r="O364" s="288">
        <f>IF(OR('Exp Database'!N364=Lists!$G$2,'Exp Database'!N364=Lists!$G$3,'Exp Database'!N364=0),0,IF($F364=Lists!$G$2,('Exp Database'!N364/'Exp with units conversion'!$H364)*'Exp with units conversion'!$G364,'Exp Database'!N364*'Exp with units conversion'!$G364))</f>
        <v>0</v>
      </c>
      <c r="P364" s="288">
        <f>IF(OR('Exp Database'!O364=Lists!$G$2,'Exp Database'!O364=Lists!$G$3,'Exp Database'!O364=0),0,IF($F364=Lists!$G$2,('Exp Database'!O364/'Exp with units conversion'!$H364)*'Exp with units conversion'!$G364,'Exp Database'!O364*'Exp with units conversion'!$G364))</f>
        <v>0</v>
      </c>
      <c r="Q364" s="288">
        <f>IF(OR('Exp Database'!P364=Lists!$G$2,'Exp Database'!P364=Lists!$G$3,'Exp Database'!P364=0),0,IF($F364=Lists!$G$2,('Exp Database'!P364/'Exp with units conversion'!$H364)*'Exp with units conversion'!$G364,'Exp Database'!P364*'Exp with units conversion'!$G364))</f>
        <v>0</v>
      </c>
      <c r="R364" s="288">
        <f>IF(OR('Exp Database'!Q364=Lists!$G$2,'Exp Database'!Q364=Lists!$G$3,'Exp Database'!Q364=0),0,IF($F364=Lists!$G$2,('Exp Database'!Q364/'Exp with units conversion'!$H364)*'Exp with units conversion'!$G364,'Exp Database'!Q364*'Exp with units conversion'!$G364))</f>
        <v>0</v>
      </c>
      <c r="S364" s="288">
        <f>IF(OR('Exp Database'!R364=Lists!$G$2,'Exp Database'!R364=Lists!$G$3,'Exp Database'!R364=0),0,IF($F364=Lists!$G$2,('Exp Database'!R364/'Exp with units conversion'!$H364)*'Exp with units conversion'!$G364,'Exp Database'!R364*'Exp with units conversion'!$G364))</f>
        <v>0</v>
      </c>
      <c r="T364" s="288">
        <f>IF(OR('Exp Database'!S364=Lists!$G$2,'Exp Database'!S364=Lists!$G$3,'Exp Database'!S364=0),0,IF($F364=Lists!$G$2,('Exp Database'!S364/'Exp with units conversion'!$H364)*'Exp with units conversion'!$G364,'Exp Database'!S364*'Exp with units conversion'!$G364))</f>
        <v>0</v>
      </c>
      <c r="U364" s="288">
        <f>IF(OR('Exp Database'!T364=Lists!$G$2,'Exp Database'!T364=Lists!$G$3,'Exp Database'!T364=0),0,IF($F364=Lists!$G$2,('Exp Database'!T364/'Exp with units conversion'!$H364)*'Exp with units conversion'!$G364,'Exp Database'!T364*'Exp with units conversion'!$G364))</f>
        <v>0</v>
      </c>
      <c r="V364" s="288">
        <f>IF(OR('Exp Database'!U364=Lists!$G$2,'Exp Database'!U364=Lists!$G$3,'Exp Database'!U364=0),0,IF($F364=Lists!$G$2,('Exp Database'!U364/'Exp with units conversion'!$H364)*'Exp with units conversion'!$G364,'Exp Database'!U364*'Exp with units conversion'!$G364))</f>
        <v>0</v>
      </c>
      <c r="W364" s="288">
        <f>IF(OR('Exp Database'!V364=Lists!$G$2,'Exp Database'!V364=Lists!$G$3,'Exp Database'!V364=0),0,IF($F364=Lists!$G$2,('Exp Database'!V364/'Exp with units conversion'!$H364)*'Exp with units conversion'!$G364,'Exp Database'!V364*'Exp with units conversion'!$G364))</f>
        <v>0</v>
      </c>
      <c r="X364" s="288">
        <f>IF(OR('Exp Database'!W364=Lists!$G$2,'Exp Database'!W364=Lists!$G$3,'Exp Database'!W364=0),0,IF($F364=Lists!$G$2,('Exp Database'!W364/'Exp with units conversion'!$H364)*'Exp with units conversion'!$G364,'Exp Database'!W364*'Exp with units conversion'!$G364))</f>
        <v>0</v>
      </c>
      <c r="Y364" s="288">
        <f>IF(OR('Exp Database'!X364=Lists!$G$2,'Exp Database'!X364=Lists!$G$3,'Exp Database'!X364=0),0,IF($F364=Lists!$G$2,('Exp Database'!X364/'Exp with units conversion'!$H364)*'Exp with units conversion'!$G364,'Exp Database'!X364*'Exp with units conversion'!$G364))</f>
        <v>0</v>
      </c>
      <c r="Z364" s="288">
        <f>IF(OR('Exp Database'!Y364=Lists!$G$2,'Exp Database'!Y364=Lists!$G$3,'Exp Database'!Y364=0),0,IF($F364=Lists!$G$2,('Exp Database'!Y364/'Exp with units conversion'!$H364)*'Exp with units conversion'!$G364,'Exp Database'!Y364*'Exp with units conversion'!$G364))</f>
        <v>0</v>
      </c>
      <c r="AA364" s="288">
        <f>IF(OR('Exp Database'!Z364=Lists!$G$2,'Exp Database'!Z364=Lists!$G$3,'Exp Database'!Z364=0),0,IF($F364=Lists!$G$2,('Exp Database'!Z364/'Exp with units conversion'!$H364)*'Exp with units conversion'!$G364,'Exp Database'!Z364*'Exp with units conversion'!$G364))</f>
        <v>0</v>
      </c>
      <c r="AB364" s="288">
        <f>IF(OR('Exp Database'!AA364=Lists!$G$2,'Exp Database'!AA364=Lists!$G$3,'Exp Database'!AA364=0),0,IF($F364=Lists!$G$2,('Exp Database'!AA364/'Exp with units conversion'!$H364)*'Exp with units conversion'!$G364,'Exp Database'!AA364*'Exp with units conversion'!$G364))</f>
        <v>0</v>
      </c>
      <c r="AC364" s="288">
        <f>IF(OR('Exp Database'!AB364=Lists!$G$2,'Exp Database'!AB364=Lists!$G$3,'Exp Database'!AB364=0),0,IF($F364=Lists!$G$2,('Exp Database'!AB364/'Exp with units conversion'!$H364)*'Exp with units conversion'!$G364,'Exp Database'!AB364*'Exp with units conversion'!$G364))</f>
        <v>0</v>
      </c>
      <c r="AD364" s="288">
        <f>IF(OR('Exp Database'!AC364=Lists!$G$2,'Exp Database'!AC364=Lists!$G$3,'Exp Database'!AC364=0),0,IF($F364=Lists!$G$2,('Exp Database'!AC364/'Exp with units conversion'!$H364)*'Exp with units conversion'!$G364,'Exp Database'!AC364*'Exp with units conversion'!$G364))</f>
        <v>0</v>
      </c>
      <c r="AE364" s="288">
        <f>IF(OR('Exp Database'!AD364=Lists!$G$2,'Exp Database'!AD364=Lists!$G$3,'Exp Database'!AD364=0),0,IF($F364=Lists!$G$2,('Exp Database'!AD364/'Exp with units conversion'!$H364)*'Exp with units conversion'!$G364,'Exp Database'!AD364*'Exp with units conversion'!$G364))</f>
        <v>0</v>
      </c>
      <c r="AG364" s="288">
        <f t="shared" si="30"/>
        <v>1</v>
      </c>
      <c r="AH364" s="288">
        <f t="shared" si="31"/>
        <v>1</v>
      </c>
      <c r="AI364" s="288">
        <f t="shared" si="32"/>
        <v>1</v>
      </c>
      <c r="AJ364" s="288">
        <f t="shared" si="33"/>
        <v>1</v>
      </c>
    </row>
    <row r="365" spans="2:36" ht="30.75" thickBot="1">
      <c r="B365" s="288" t="str">
        <f t="shared" si="29"/>
        <v>Georgia2014</v>
      </c>
      <c r="C365" s="229" t="str">
        <f>'Exp Database'!C365</f>
        <v>Georgia</v>
      </c>
      <c r="D365" s="229">
        <f>'Exp Database'!D365</f>
        <v>2014</v>
      </c>
      <c r="E365" s="229">
        <f>'Exp Database'!E365</f>
        <v>0</v>
      </c>
      <c r="F365" s="229">
        <f>'Exp Database'!F365</f>
        <v>0</v>
      </c>
      <c r="G365" s="229">
        <f>IF('Exp Database'!G365="Units ( x 1)",1,IF('Exp Database'!G365="Thousands (x 1,000)",1000,IF('Exp Database'!G365="Millions (x 1,000,000)",1000000,)))</f>
        <v>0</v>
      </c>
      <c r="H365" s="230">
        <f>IF('Exp Database'!H365&gt;0,'Exp Database'!H365,'Exp Database'!J365)</f>
        <v>0</v>
      </c>
      <c r="I365" s="230">
        <f>'Exp Database'!H365</f>
        <v>0</v>
      </c>
      <c r="J365" s="229">
        <f>'Exp Database'!I365</f>
        <v>0</v>
      </c>
      <c r="K365" s="230">
        <f>'Exp Database'!J365</f>
        <v>0</v>
      </c>
      <c r="L365" s="302" t="str">
        <f>'Exp Database'!K365</f>
        <v>TB prevention and treatment for PLHIV</v>
      </c>
      <c r="M365" s="288">
        <f>'Exp Database'!L365</f>
        <v>10.199999999999999</v>
      </c>
      <c r="N365" s="288">
        <f>IF(OR('Exp Database'!M365=Lists!$G$2,'Exp Database'!M365=Lists!$G$3,'Exp Database'!M365=0),0,IF($F365=Lists!$G$2,('Exp Database'!M365/'Exp with units conversion'!$H365)*'Exp with units conversion'!$G365,'Exp Database'!M365*'Exp with units conversion'!$G365))</f>
        <v>0</v>
      </c>
      <c r="O365" s="288">
        <f>IF(OR('Exp Database'!N365=Lists!$G$2,'Exp Database'!N365=Lists!$G$3,'Exp Database'!N365=0),0,IF($F365=Lists!$G$2,('Exp Database'!N365/'Exp with units conversion'!$H365)*'Exp with units conversion'!$G365,'Exp Database'!N365*'Exp with units conversion'!$G365))</f>
        <v>0</v>
      </c>
      <c r="P365" s="288">
        <f>IF(OR('Exp Database'!O365=Lists!$G$2,'Exp Database'!O365=Lists!$G$3,'Exp Database'!O365=0),0,IF($F365=Lists!$G$2,('Exp Database'!O365/'Exp with units conversion'!$H365)*'Exp with units conversion'!$G365,'Exp Database'!O365*'Exp with units conversion'!$G365))</f>
        <v>0</v>
      </c>
      <c r="Q365" s="288">
        <f>IF(OR('Exp Database'!P365=Lists!$G$2,'Exp Database'!P365=Lists!$G$3,'Exp Database'!P365=0),0,IF($F365=Lists!$G$2,('Exp Database'!P365/'Exp with units conversion'!$H365)*'Exp with units conversion'!$G365,'Exp Database'!P365*'Exp with units conversion'!$G365))</f>
        <v>0</v>
      </c>
      <c r="R365" s="288">
        <f>IF(OR('Exp Database'!Q365=Lists!$G$2,'Exp Database'!Q365=Lists!$G$3,'Exp Database'!Q365=0),0,IF($F365=Lists!$G$2,('Exp Database'!Q365/'Exp with units conversion'!$H365)*'Exp with units conversion'!$G365,'Exp Database'!Q365*'Exp with units conversion'!$G365))</f>
        <v>0</v>
      </c>
      <c r="S365" s="288">
        <f>IF(OR('Exp Database'!R365=Lists!$G$2,'Exp Database'!R365=Lists!$G$3,'Exp Database'!R365=0),0,IF($F365=Lists!$G$2,('Exp Database'!R365/'Exp with units conversion'!$H365)*'Exp with units conversion'!$G365,'Exp Database'!R365*'Exp with units conversion'!$G365))</f>
        <v>0</v>
      </c>
      <c r="T365" s="288">
        <f>IF(OR('Exp Database'!S365=Lists!$G$2,'Exp Database'!S365=Lists!$G$3,'Exp Database'!S365=0),0,IF($F365=Lists!$G$2,('Exp Database'!S365/'Exp with units conversion'!$H365)*'Exp with units conversion'!$G365,'Exp Database'!S365*'Exp with units conversion'!$G365))</f>
        <v>0</v>
      </c>
      <c r="U365" s="288">
        <f>IF(OR('Exp Database'!T365=Lists!$G$2,'Exp Database'!T365=Lists!$G$3,'Exp Database'!T365=0),0,IF($F365=Lists!$G$2,('Exp Database'!T365/'Exp with units conversion'!$H365)*'Exp with units conversion'!$G365,'Exp Database'!T365*'Exp with units conversion'!$G365))</f>
        <v>0</v>
      </c>
      <c r="V365" s="288">
        <f>IF(OR('Exp Database'!U365=Lists!$G$2,'Exp Database'!U365=Lists!$G$3,'Exp Database'!U365=0),0,IF($F365=Lists!$G$2,('Exp Database'!U365/'Exp with units conversion'!$H365)*'Exp with units conversion'!$G365,'Exp Database'!U365*'Exp with units conversion'!$G365))</f>
        <v>0</v>
      </c>
      <c r="W365" s="288">
        <f>IF(OR('Exp Database'!V365=Lists!$G$2,'Exp Database'!V365=Lists!$G$3,'Exp Database'!V365=0),0,IF($F365=Lists!$G$2,('Exp Database'!V365/'Exp with units conversion'!$H365)*'Exp with units conversion'!$G365,'Exp Database'!V365*'Exp with units conversion'!$G365))</f>
        <v>0</v>
      </c>
      <c r="X365" s="288">
        <f>IF(OR('Exp Database'!W365=Lists!$G$2,'Exp Database'!W365=Lists!$G$3,'Exp Database'!W365=0),0,IF($F365=Lists!$G$2,('Exp Database'!W365/'Exp with units conversion'!$H365)*'Exp with units conversion'!$G365,'Exp Database'!W365*'Exp with units conversion'!$G365))</f>
        <v>0</v>
      </c>
      <c r="Y365" s="288">
        <f>IF(OR('Exp Database'!X365=Lists!$G$2,'Exp Database'!X365=Lists!$G$3,'Exp Database'!X365=0),0,IF($F365=Lists!$G$2,('Exp Database'!X365/'Exp with units conversion'!$H365)*'Exp with units conversion'!$G365,'Exp Database'!X365*'Exp with units conversion'!$G365))</f>
        <v>0</v>
      </c>
      <c r="Z365" s="288">
        <f>IF(OR('Exp Database'!Y365=Lists!$G$2,'Exp Database'!Y365=Lists!$G$3,'Exp Database'!Y365=0),0,IF($F365=Lists!$G$2,('Exp Database'!Y365/'Exp with units conversion'!$H365)*'Exp with units conversion'!$G365,'Exp Database'!Y365*'Exp with units conversion'!$G365))</f>
        <v>0</v>
      </c>
      <c r="AA365" s="288">
        <f>IF(OR('Exp Database'!Z365=Lists!$G$2,'Exp Database'!Z365=Lists!$G$3,'Exp Database'!Z365=0),0,IF($F365=Lists!$G$2,('Exp Database'!Z365/'Exp with units conversion'!$H365)*'Exp with units conversion'!$G365,'Exp Database'!Z365*'Exp with units conversion'!$G365))</f>
        <v>0</v>
      </c>
      <c r="AB365" s="288">
        <f>IF(OR('Exp Database'!AA365=Lists!$G$2,'Exp Database'!AA365=Lists!$G$3,'Exp Database'!AA365=0),0,IF($F365=Lists!$G$2,('Exp Database'!AA365/'Exp with units conversion'!$H365)*'Exp with units conversion'!$G365,'Exp Database'!AA365*'Exp with units conversion'!$G365))</f>
        <v>0</v>
      </c>
      <c r="AC365" s="288">
        <f>IF(OR('Exp Database'!AB365=Lists!$G$2,'Exp Database'!AB365=Lists!$G$3,'Exp Database'!AB365=0),0,IF($F365=Lists!$G$2,('Exp Database'!AB365/'Exp with units conversion'!$H365)*'Exp with units conversion'!$G365,'Exp Database'!AB365*'Exp with units conversion'!$G365))</f>
        <v>0</v>
      </c>
      <c r="AD365" s="288">
        <f>IF(OR('Exp Database'!AC365=Lists!$G$2,'Exp Database'!AC365=Lists!$G$3,'Exp Database'!AC365=0),0,IF($F365=Lists!$G$2,('Exp Database'!AC365/'Exp with units conversion'!$H365)*'Exp with units conversion'!$G365,'Exp Database'!AC365*'Exp with units conversion'!$G365))</f>
        <v>0</v>
      </c>
      <c r="AE365" s="288">
        <f>IF(OR('Exp Database'!AD365=Lists!$G$2,'Exp Database'!AD365=Lists!$G$3,'Exp Database'!AD365=0),0,IF($F365=Lists!$G$2,('Exp Database'!AD365/'Exp with units conversion'!$H365)*'Exp with units conversion'!$G365,'Exp Database'!AD365*'Exp with units conversion'!$G365))</f>
        <v>0</v>
      </c>
      <c r="AG365" s="288">
        <f t="shared" si="30"/>
        <v>1</v>
      </c>
      <c r="AH365" s="288">
        <f t="shared" si="31"/>
        <v>1</v>
      </c>
      <c r="AI365" s="288">
        <f t="shared" si="32"/>
        <v>1</v>
      </c>
      <c r="AJ365" s="288">
        <f t="shared" si="33"/>
        <v>1</v>
      </c>
    </row>
    <row r="366" spans="2:36" ht="15.75" thickBot="1">
      <c r="B366" s="288" t="str">
        <f t="shared" si="29"/>
        <v>Georgia2014</v>
      </c>
      <c r="C366" s="229" t="str">
        <f>'Exp Database'!C366</f>
        <v>Georgia</v>
      </c>
      <c r="D366" s="229">
        <f>'Exp Database'!D366</f>
        <v>2014</v>
      </c>
      <c r="E366" s="229">
        <f>'Exp Database'!E366</f>
        <v>0</v>
      </c>
      <c r="F366" s="229">
        <f>'Exp Database'!F366</f>
        <v>0</v>
      </c>
      <c r="G366" s="229">
        <f>IF('Exp Database'!G366="Units ( x 1)",1,IF('Exp Database'!G366="Thousands (x 1,000)",1000,IF('Exp Database'!G366="Millions (x 1,000,000)",1000000,)))</f>
        <v>0</v>
      </c>
      <c r="H366" s="230">
        <f>IF('Exp Database'!H366&gt;0,'Exp Database'!H366,'Exp Database'!J366)</f>
        <v>0</v>
      </c>
      <c r="I366" s="230">
        <f>'Exp Database'!H366</f>
        <v>0</v>
      </c>
      <c r="J366" s="229">
        <f>'Exp Database'!I366</f>
        <v>0</v>
      </c>
      <c r="K366" s="230">
        <f>'Exp Database'!J366</f>
        <v>0</v>
      </c>
      <c r="L366" s="302">
        <f>'Exp Database'!K366</f>
        <v>0</v>
      </c>
      <c r="M366" s="288">
        <f>'Exp Database'!L366</f>
        <v>0</v>
      </c>
      <c r="N366" s="288">
        <f>IF(OR('Exp Database'!M366=Lists!$G$2,'Exp Database'!M366=Lists!$G$3,'Exp Database'!M366=0),0,IF($F366=Lists!$G$2,('Exp Database'!M366/'Exp with units conversion'!$H366)*'Exp with units conversion'!$G366,'Exp Database'!M366*'Exp with units conversion'!$G366))</f>
        <v>0</v>
      </c>
      <c r="O366" s="288">
        <f>IF(OR('Exp Database'!N366=Lists!$G$2,'Exp Database'!N366=Lists!$G$3,'Exp Database'!N366=0),0,IF($F366=Lists!$G$2,('Exp Database'!N366/'Exp with units conversion'!$H366)*'Exp with units conversion'!$G366,'Exp Database'!N366*'Exp with units conversion'!$G366))</f>
        <v>0</v>
      </c>
      <c r="P366" s="288">
        <f>IF(OR('Exp Database'!O366=Lists!$G$2,'Exp Database'!O366=Lists!$G$3,'Exp Database'!O366=0),0,IF($F366=Lists!$G$2,('Exp Database'!O366/'Exp with units conversion'!$H366)*'Exp with units conversion'!$G366,'Exp Database'!O366*'Exp with units conversion'!$G366))</f>
        <v>0</v>
      </c>
      <c r="Q366" s="288">
        <f>IF(OR('Exp Database'!P366=Lists!$G$2,'Exp Database'!P366=Lists!$G$3,'Exp Database'!P366=0),0,IF($F366=Lists!$G$2,('Exp Database'!P366/'Exp with units conversion'!$H366)*'Exp with units conversion'!$G366,'Exp Database'!P366*'Exp with units conversion'!$G366))</f>
        <v>0</v>
      </c>
      <c r="R366" s="288">
        <f>IF(OR('Exp Database'!Q366=Lists!$G$2,'Exp Database'!Q366=Lists!$G$3,'Exp Database'!Q366=0),0,IF($F366=Lists!$G$2,('Exp Database'!Q366/'Exp with units conversion'!$H366)*'Exp with units conversion'!$G366,'Exp Database'!Q366*'Exp with units conversion'!$G366))</f>
        <v>0</v>
      </c>
      <c r="S366" s="288">
        <f>IF(OR('Exp Database'!R366=Lists!$G$2,'Exp Database'!R366=Lists!$G$3,'Exp Database'!R366=0),0,IF($F366=Lists!$G$2,('Exp Database'!R366/'Exp with units conversion'!$H366)*'Exp with units conversion'!$G366,'Exp Database'!R366*'Exp with units conversion'!$G366))</f>
        <v>0</v>
      </c>
      <c r="T366" s="288">
        <f>IF(OR('Exp Database'!S366=Lists!$G$2,'Exp Database'!S366=Lists!$G$3,'Exp Database'!S366=0),0,IF($F366=Lists!$G$2,('Exp Database'!S366/'Exp with units conversion'!$H366)*'Exp with units conversion'!$G366,'Exp Database'!S366*'Exp with units conversion'!$G366))</f>
        <v>0</v>
      </c>
      <c r="U366" s="288">
        <f>IF(OR('Exp Database'!T366=Lists!$G$2,'Exp Database'!T366=Lists!$G$3,'Exp Database'!T366=0),0,IF($F366=Lists!$G$2,('Exp Database'!T366/'Exp with units conversion'!$H366)*'Exp with units conversion'!$G366,'Exp Database'!T366*'Exp with units conversion'!$G366))</f>
        <v>0</v>
      </c>
      <c r="V366" s="288">
        <f>IF(OR('Exp Database'!U366=Lists!$G$2,'Exp Database'!U366=Lists!$G$3,'Exp Database'!U366=0),0,IF($F366=Lists!$G$2,('Exp Database'!U366/'Exp with units conversion'!$H366)*'Exp with units conversion'!$G366,'Exp Database'!U366*'Exp with units conversion'!$G366))</f>
        <v>0</v>
      </c>
      <c r="W366" s="288">
        <f>IF(OR('Exp Database'!V366=Lists!$G$2,'Exp Database'!V366=Lists!$G$3,'Exp Database'!V366=0),0,IF($F366=Lists!$G$2,('Exp Database'!V366/'Exp with units conversion'!$H366)*'Exp with units conversion'!$G366,'Exp Database'!V366*'Exp with units conversion'!$G366))</f>
        <v>0</v>
      </c>
      <c r="X366" s="288">
        <f>IF(OR('Exp Database'!W366=Lists!$G$2,'Exp Database'!W366=Lists!$G$3,'Exp Database'!W366=0),0,IF($F366=Lists!$G$2,('Exp Database'!W366/'Exp with units conversion'!$H366)*'Exp with units conversion'!$G366,'Exp Database'!W366*'Exp with units conversion'!$G366))</f>
        <v>0</v>
      </c>
      <c r="Y366" s="288">
        <f>IF(OR('Exp Database'!X366=Lists!$G$2,'Exp Database'!X366=Lists!$G$3,'Exp Database'!X366=0),0,IF($F366=Lists!$G$2,('Exp Database'!X366/'Exp with units conversion'!$H366)*'Exp with units conversion'!$G366,'Exp Database'!X366*'Exp with units conversion'!$G366))</f>
        <v>0</v>
      </c>
      <c r="Z366" s="288">
        <f>IF(OR('Exp Database'!Y366=Lists!$G$2,'Exp Database'!Y366=Lists!$G$3,'Exp Database'!Y366=0),0,IF($F366=Lists!$G$2,('Exp Database'!Y366/'Exp with units conversion'!$H366)*'Exp with units conversion'!$G366,'Exp Database'!Y366*'Exp with units conversion'!$G366))</f>
        <v>0</v>
      </c>
      <c r="AA366" s="288">
        <f>IF(OR('Exp Database'!Z366=Lists!$G$2,'Exp Database'!Z366=Lists!$G$3,'Exp Database'!Z366=0),0,IF($F366=Lists!$G$2,('Exp Database'!Z366/'Exp with units conversion'!$H366)*'Exp with units conversion'!$G366,'Exp Database'!Z366*'Exp with units conversion'!$G366))</f>
        <v>0</v>
      </c>
      <c r="AB366" s="288">
        <f>IF(OR('Exp Database'!AA366=Lists!$G$2,'Exp Database'!AA366=Lists!$G$3,'Exp Database'!AA366=0),0,IF($F366=Lists!$G$2,('Exp Database'!AA366/'Exp with units conversion'!$H366)*'Exp with units conversion'!$G366,'Exp Database'!AA366*'Exp with units conversion'!$G366))</f>
        <v>0</v>
      </c>
      <c r="AC366" s="288">
        <f>IF(OR('Exp Database'!AB366=Lists!$G$2,'Exp Database'!AB366=Lists!$G$3,'Exp Database'!AB366=0),0,IF($F366=Lists!$G$2,('Exp Database'!AB366/'Exp with units conversion'!$H366)*'Exp with units conversion'!$G366,'Exp Database'!AB366*'Exp with units conversion'!$G366))</f>
        <v>0</v>
      </c>
      <c r="AD366" s="288">
        <f>IF(OR('Exp Database'!AC366=Lists!$G$2,'Exp Database'!AC366=Lists!$G$3,'Exp Database'!AC366=0),0,IF($F366=Lists!$G$2,('Exp Database'!AC366/'Exp with units conversion'!$H366)*'Exp with units conversion'!$G366,'Exp Database'!AC366*'Exp with units conversion'!$G366))</f>
        <v>0</v>
      </c>
      <c r="AE366" s="288">
        <f>IF(OR('Exp Database'!AD366=Lists!$G$2,'Exp Database'!AD366=Lists!$G$3,'Exp Database'!AD366=0),0,IF($F366=Lists!$G$2,('Exp Database'!AD366/'Exp with units conversion'!$H366)*'Exp with units conversion'!$G366,'Exp Database'!AD366*'Exp with units conversion'!$G366))</f>
        <v>0</v>
      </c>
      <c r="AG366" s="288">
        <f t="shared" si="30"/>
        <v>1</v>
      </c>
      <c r="AH366" s="288">
        <f t="shared" si="31"/>
        <v>1</v>
      </c>
      <c r="AI366" s="288">
        <f t="shared" si="32"/>
        <v>1</v>
      </c>
      <c r="AJ366" s="288">
        <f t="shared" si="33"/>
        <v>1</v>
      </c>
    </row>
    <row r="367" spans="2:36" ht="15.75" thickBot="1">
      <c r="B367" s="288" t="str">
        <f t="shared" si="29"/>
        <v>Georgia2014</v>
      </c>
      <c r="C367" s="229" t="str">
        <f>'Exp Database'!C367</f>
        <v>Georgia</v>
      </c>
      <c r="D367" s="229">
        <f>'Exp Database'!D367</f>
        <v>2014</v>
      </c>
      <c r="E367" s="229">
        <f>'Exp Database'!E367</f>
        <v>0</v>
      </c>
      <c r="F367" s="229">
        <f>'Exp Database'!F367</f>
        <v>0</v>
      </c>
      <c r="G367" s="229">
        <f>IF('Exp Database'!G367="Units ( x 1)",1,IF('Exp Database'!G367="Thousands (x 1,000)",1000,IF('Exp Database'!G367="Millions (x 1,000,000)",1000000,)))</f>
        <v>0</v>
      </c>
      <c r="H367" s="230">
        <f>IF('Exp Database'!H367&gt;0,'Exp Database'!H367,'Exp Database'!J367)</f>
        <v>0</v>
      </c>
      <c r="I367" s="230">
        <f>'Exp Database'!H367</f>
        <v>0</v>
      </c>
      <c r="J367" s="229">
        <f>'Exp Database'!I367</f>
        <v>0</v>
      </c>
      <c r="K367" s="230">
        <f>'Exp Database'!J367</f>
        <v>0</v>
      </c>
      <c r="L367" s="302" t="str">
        <f>'Exp Database'!K367</f>
        <v>Total</v>
      </c>
      <c r="M367" s="288">
        <f>'Exp Database'!L367</f>
        <v>0</v>
      </c>
      <c r="N367" s="288">
        <f>IF(OR('Exp Database'!M367=Lists!$G$2,'Exp Database'!M367=Lists!$G$3,'Exp Database'!M367=0),0,IF($F367=Lists!$G$2,('Exp Database'!M367/'Exp with units conversion'!$H367)*'Exp with units conversion'!$G367,'Exp Database'!M367*'Exp with units conversion'!$G367))</f>
        <v>0</v>
      </c>
      <c r="O367" s="288">
        <f>IF(OR('Exp Database'!N367=Lists!$G$2,'Exp Database'!N367=Lists!$G$3,'Exp Database'!N367=0),0,IF($F367=Lists!$G$2,('Exp Database'!N367/'Exp with units conversion'!$H367)*'Exp with units conversion'!$G367,'Exp Database'!N367*'Exp with units conversion'!$G367))</f>
        <v>0</v>
      </c>
      <c r="P367" s="288">
        <f>IF(OR('Exp Database'!O367=Lists!$G$2,'Exp Database'!O367=Lists!$G$3,'Exp Database'!O367=0),0,IF($F367=Lists!$G$2,('Exp Database'!O367/'Exp with units conversion'!$H367)*'Exp with units conversion'!$G367,'Exp Database'!O367*'Exp with units conversion'!$G367))</f>
        <v>0</v>
      </c>
      <c r="Q367" s="288">
        <f>IF(OR('Exp Database'!P367=Lists!$G$2,'Exp Database'!P367=Lists!$G$3,'Exp Database'!P367=0),0,IF($F367=Lists!$G$2,('Exp Database'!P367/'Exp with units conversion'!$H367)*'Exp with units conversion'!$G367,'Exp Database'!P367*'Exp with units conversion'!$G367))</f>
        <v>0</v>
      </c>
      <c r="R367" s="288">
        <f>IF(OR('Exp Database'!Q367=Lists!$G$2,'Exp Database'!Q367=Lists!$G$3,'Exp Database'!Q367=0),0,IF($F367=Lists!$G$2,('Exp Database'!Q367/'Exp with units conversion'!$H367)*'Exp with units conversion'!$G367,'Exp Database'!Q367*'Exp with units conversion'!$G367))</f>
        <v>0</v>
      </c>
      <c r="S367" s="288">
        <f>IF(OR('Exp Database'!R367=Lists!$G$2,'Exp Database'!R367=Lists!$G$3,'Exp Database'!R367=0),0,IF($F367=Lists!$G$2,('Exp Database'!R367/'Exp with units conversion'!$H367)*'Exp with units conversion'!$G367,'Exp Database'!R367*'Exp with units conversion'!$G367))</f>
        <v>0</v>
      </c>
      <c r="T367" s="288">
        <f>IF(OR('Exp Database'!S367=Lists!$G$2,'Exp Database'!S367=Lists!$G$3,'Exp Database'!S367=0),0,IF($F367=Lists!$G$2,('Exp Database'!S367/'Exp with units conversion'!$H367)*'Exp with units conversion'!$G367,'Exp Database'!S367*'Exp with units conversion'!$G367))</f>
        <v>0</v>
      </c>
      <c r="U367" s="288">
        <f>IF(OR('Exp Database'!T367=Lists!$G$2,'Exp Database'!T367=Lists!$G$3,'Exp Database'!T367=0),0,IF($F367=Lists!$G$2,('Exp Database'!T367/'Exp with units conversion'!$H367)*'Exp with units conversion'!$G367,'Exp Database'!T367*'Exp with units conversion'!$G367))</f>
        <v>0</v>
      </c>
      <c r="V367" s="288">
        <f>IF(OR('Exp Database'!U367=Lists!$G$2,'Exp Database'!U367=Lists!$G$3,'Exp Database'!U367=0),0,IF($F367=Lists!$G$2,('Exp Database'!U367/'Exp with units conversion'!$H367)*'Exp with units conversion'!$G367,'Exp Database'!U367*'Exp with units conversion'!$G367))</f>
        <v>0</v>
      </c>
      <c r="W367" s="288">
        <f>IF(OR('Exp Database'!V367=Lists!$G$2,'Exp Database'!V367=Lists!$G$3,'Exp Database'!V367=0),0,IF($F367=Lists!$G$2,('Exp Database'!V367/'Exp with units conversion'!$H367)*'Exp with units conversion'!$G367,'Exp Database'!V367*'Exp with units conversion'!$G367))</f>
        <v>0</v>
      </c>
      <c r="X367" s="288">
        <f>IF(OR('Exp Database'!W367=Lists!$G$2,'Exp Database'!W367=Lists!$G$3,'Exp Database'!W367=0),0,IF($F367=Lists!$G$2,('Exp Database'!W367/'Exp with units conversion'!$H367)*'Exp with units conversion'!$G367,'Exp Database'!W367*'Exp with units conversion'!$G367))</f>
        <v>0</v>
      </c>
      <c r="Y367" s="288">
        <f>IF(OR('Exp Database'!X367=Lists!$G$2,'Exp Database'!X367=Lists!$G$3,'Exp Database'!X367=0),0,IF($F367=Lists!$G$2,('Exp Database'!X367/'Exp with units conversion'!$H367)*'Exp with units conversion'!$G367,'Exp Database'!X367*'Exp with units conversion'!$G367))</f>
        <v>0</v>
      </c>
      <c r="Z367" s="288">
        <f>IF(OR('Exp Database'!Y367=Lists!$G$2,'Exp Database'!Y367=Lists!$G$3,'Exp Database'!Y367=0),0,IF($F367=Lists!$G$2,('Exp Database'!Y367/'Exp with units conversion'!$H367)*'Exp with units conversion'!$G367,'Exp Database'!Y367*'Exp with units conversion'!$G367))</f>
        <v>0</v>
      </c>
      <c r="AA367" s="288">
        <f>IF(OR('Exp Database'!Z367=Lists!$G$2,'Exp Database'!Z367=Lists!$G$3,'Exp Database'!Z367=0),0,IF($F367=Lists!$G$2,('Exp Database'!Z367/'Exp with units conversion'!$H367)*'Exp with units conversion'!$G367,'Exp Database'!Z367*'Exp with units conversion'!$G367))</f>
        <v>0</v>
      </c>
      <c r="AB367" s="288">
        <f>IF(OR('Exp Database'!AA367=Lists!$G$2,'Exp Database'!AA367=Lists!$G$3,'Exp Database'!AA367=0),0,IF($F367=Lists!$G$2,('Exp Database'!AA367/'Exp with units conversion'!$H367)*'Exp with units conversion'!$G367,'Exp Database'!AA367*'Exp with units conversion'!$G367))</f>
        <v>0</v>
      </c>
      <c r="AC367" s="288">
        <f>IF(OR('Exp Database'!AB367=Lists!$G$2,'Exp Database'!AB367=Lists!$G$3,'Exp Database'!AB367=0),0,IF($F367=Lists!$G$2,('Exp Database'!AB367/'Exp with units conversion'!$H367)*'Exp with units conversion'!$G367,'Exp Database'!AB367*'Exp with units conversion'!$G367))</f>
        <v>0</v>
      </c>
      <c r="AD367" s="288">
        <f>IF(OR('Exp Database'!AC367=Lists!$G$2,'Exp Database'!AC367=Lists!$G$3,'Exp Database'!AC367=0),0,IF($F367=Lists!$G$2,('Exp Database'!AC367/'Exp with units conversion'!$H367)*'Exp with units conversion'!$G367,'Exp Database'!AC367*'Exp with units conversion'!$G367))</f>
        <v>0</v>
      </c>
      <c r="AE367" s="288">
        <f>IF(OR('Exp Database'!AD367=Lists!$G$2,'Exp Database'!AD367=Lists!$G$3,'Exp Database'!AD367=0),0,IF($F367=Lists!$G$2,('Exp Database'!AD367/'Exp with units conversion'!$H367)*'Exp with units conversion'!$G367,'Exp Database'!AD367*'Exp with units conversion'!$G367))</f>
        <v>0</v>
      </c>
      <c r="AG367" s="288">
        <f t="shared" si="30"/>
        <v>1</v>
      </c>
      <c r="AH367" s="288">
        <f t="shared" si="31"/>
        <v>1</v>
      </c>
      <c r="AI367" s="288">
        <f t="shared" si="32"/>
        <v>1</v>
      </c>
      <c r="AJ367" s="288">
        <f t="shared" si="33"/>
        <v>1</v>
      </c>
    </row>
    <row r="368" spans="2:36" ht="15.75" thickBot="1">
      <c r="B368" s="288" t="str">
        <f t="shared" si="29"/>
        <v>Georgia2014</v>
      </c>
      <c r="C368" s="229" t="str">
        <f>'Exp Database'!C368</f>
        <v>Georgia</v>
      </c>
      <c r="D368" s="229">
        <f>'Exp Database'!D368</f>
        <v>2014</v>
      </c>
      <c r="E368" s="229">
        <f>'Exp Database'!E368</f>
        <v>0</v>
      </c>
      <c r="F368" s="229">
        <f>'Exp Database'!F368</f>
        <v>0</v>
      </c>
      <c r="G368" s="229">
        <f>IF('Exp Database'!G368="Units ( x 1)",1,IF('Exp Database'!G368="Thousands (x 1,000)",1000,IF('Exp Database'!G368="Millions (x 1,000,000)",1000000,)))</f>
        <v>0</v>
      </c>
      <c r="H368" s="230">
        <f>IF('Exp Database'!H368&gt;0,'Exp Database'!H368,'Exp Database'!J368)</f>
        <v>0</v>
      </c>
      <c r="I368" s="230">
        <f>'Exp Database'!H368</f>
        <v>0</v>
      </c>
      <c r="J368" s="229">
        <f>'Exp Database'!I368</f>
        <v>0</v>
      </c>
      <c r="K368" s="230">
        <f>'Exp Database'!J368</f>
        <v>0</v>
      </c>
      <c r="L368" s="302">
        <f>'Exp Database'!K368</f>
        <v>0</v>
      </c>
      <c r="M368" s="288">
        <f>'Exp Database'!L368</f>
        <v>0</v>
      </c>
      <c r="N368" s="288">
        <f>IF(OR('Exp Database'!M368=Lists!$G$2,'Exp Database'!M368=Lists!$G$3,'Exp Database'!M368=0),0,IF($F368=Lists!$G$2,('Exp Database'!M368/'Exp with units conversion'!$H368)*'Exp with units conversion'!$G368,'Exp Database'!M368*'Exp with units conversion'!$G368))</f>
        <v>0</v>
      </c>
      <c r="O368" s="288">
        <f>IF(OR('Exp Database'!N368=Lists!$G$2,'Exp Database'!N368=Lists!$G$3,'Exp Database'!N368=0),0,IF($F368=Lists!$G$2,('Exp Database'!N368/'Exp with units conversion'!$H368)*'Exp with units conversion'!$G368,'Exp Database'!N368*'Exp with units conversion'!$G368))</f>
        <v>0</v>
      </c>
      <c r="P368" s="288">
        <f>IF(OR('Exp Database'!O368=Lists!$G$2,'Exp Database'!O368=Lists!$G$3,'Exp Database'!O368=0),0,IF($F368=Lists!$G$2,('Exp Database'!O368/'Exp with units conversion'!$H368)*'Exp with units conversion'!$G368,'Exp Database'!O368*'Exp with units conversion'!$G368))</f>
        <v>0</v>
      </c>
      <c r="Q368" s="288">
        <f>IF(OR('Exp Database'!P368=Lists!$G$2,'Exp Database'!P368=Lists!$G$3,'Exp Database'!P368=0),0,IF($F368=Lists!$G$2,('Exp Database'!P368/'Exp with units conversion'!$H368)*'Exp with units conversion'!$G368,'Exp Database'!P368*'Exp with units conversion'!$G368))</f>
        <v>0</v>
      </c>
      <c r="R368" s="288">
        <f>IF(OR('Exp Database'!Q368=Lists!$G$2,'Exp Database'!Q368=Lists!$G$3,'Exp Database'!Q368=0),0,IF($F368=Lists!$G$2,('Exp Database'!Q368/'Exp with units conversion'!$H368)*'Exp with units conversion'!$G368,'Exp Database'!Q368*'Exp with units conversion'!$G368))</f>
        <v>0</v>
      </c>
      <c r="S368" s="288">
        <f>IF(OR('Exp Database'!R368=Lists!$G$2,'Exp Database'!R368=Lists!$G$3,'Exp Database'!R368=0),0,IF($F368=Lists!$G$2,('Exp Database'!R368/'Exp with units conversion'!$H368)*'Exp with units conversion'!$G368,'Exp Database'!R368*'Exp with units conversion'!$G368))</f>
        <v>0</v>
      </c>
      <c r="T368" s="288">
        <f>IF(OR('Exp Database'!S368=Lists!$G$2,'Exp Database'!S368=Lists!$G$3,'Exp Database'!S368=0),0,IF($F368=Lists!$G$2,('Exp Database'!S368/'Exp with units conversion'!$H368)*'Exp with units conversion'!$G368,'Exp Database'!S368*'Exp with units conversion'!$G368))</f>
        <v>0</v>
      </c>
      <c r="U368" s="288">
        <f>IF(OR('Exp Database'!T368=Lists!$G$2,'Exp Database'!T368=Lists!$G$3,'Exp Database'!T368=0),0,IF($F368=Lists!$G$2,('Exp Database'!T368/'Exp with units conversion'!$H368)*'Exp with units conversion'!$G368,'Exp Database'!T368*'Exp with units conversion'!$G368))</f>
        <v>0</v>
      </c>
      <c r="V368" s="288">
        <f>IF(OR('Exp Database'!U368=Lists!$G$2,'Exp Database'!U368=Lists!$G$3,'Exp Database'!U368=0),0,IF($F368=Lists!$G$2,('Exp Database'!U368/'Exp with units conversion'!$H368)*'Exp with units conversion'!$G368,'Exp Database'!U368*'Exp with units conversion'!$G368))</f>
        <v>0</v>
      </c>
      <c r="W368" s="288">
        <f>IF(OR('Exp Database'!V368=Lists!$G$2,'Exp Database'!V368=Lists!$G$3,'Exp Database'!V368=0),0,IF($F368=Lists!$G$2,('Exp Database'!V368/'Exp with units conversion'!$H368)*'Exp with units conversion'!$G368,'Exp Database'!V368*'Exp with units conversion'!$G368))</f>
        <v>0</v>
      </c>
      <c r="X368" s="288">
        <f>IF(OR('Exp Database'!W368=Lists!$G$2,'Exp Database'!W368=Lists!$G$3,'Exp Database'!W368=0),0,IF($F368=Lists!$G$2,('Exp Database'!W368/'Exp with units conversion'!$H368)*'Exp with units conversion'!$G368,'Exp Database'!W368*'Exp with units conversion'!$G368))</f>
        <v>0</v>
      </c>
      <c r="Y368" s="288">
        <f>IF(OR('Exp Database'!X368=Lists!$G$2,'Exp Database'!X368=Lists!$G$3,'Exp Database'!X368=0),0,IF($F368=Lists!$G$2,('Exp Database'!X368/'Exp with units conversion'!$H368)*'Exp with units conversion'!$G368,'Exp Database'!X368*'Exp with units conversion'!$G368))</f>
        <v>0</v>
      </c>
      <c r="Z368" s="288">
        <f>IF(OR('Exp Database'!Y368=Lists!$G$2,'Exp Database'!Y368=Lists!$G$3,'Exp Database'!Y368=0),0,IF($F368=Lists!$G$2,('Exp Database'!Y368/'Exp with units conversion'!$H368)*'Exp with units conversion'!$G368,'Exp Database'!Y368*'Exp with units conversion'!$G368))</f>
        <v>0</v>
      </c>
      <c r="AA368" s="288">
        <f>IF(OR('Exp Database'!Z368=Lists!$G$2,'Exp Database'!Z368=Lists!$G$3,'Exp Database'!Z368=0),0,IF($F368=Lists!$G$2,('Exp Database'!Z368/'Exp with units conversion'!$H368)*'Exp with units conversion'!$G368,'Exp Database'!Z368*'Exp with units conversion'!$G368))</f>
        <v>0</v>
      </c>
      <c r="AB368" s="288">
        <f>IF(OR('Exp Database'!AA368=Lists!$G$2,'Exp Database'!AA368=Lists!$G$3,'Exp Database'!AA368=0),0,IF($F368=Lists!$G$2,('Exp Database'!AA368/'Exp with units conversion'!$H368)*'Exp with units conversion'!$G368,'Exp Database'!AA368*'Exp with units conversion'!$G368))</f>
        <v>0</v>
      </c>
      <c r="AC368" s="288">
        <f>IF(OR('Exp Database'!AB368=Lists!$G$2,'Exp Database'!AB368=Lists!$G$3,'Exp Database'!AB368=0),0,IF($F368=Lists!$G$2,('Exp Database'!AB368/'Exp with units conversion'!$H368)*'Exp with units conversion'!$G368,'Exp Database'!AB368*'Exp with units conversion'!$G368))</f>
        <v>0</v>
      </c>
      <c r="AD368" s="288">
        <f>IF(OR('Exp Database'!AC368=Lists!$G$2,'Exp Database'!AC368=Lists!$G$3,'Exp Database'!AC368=0),0,IF($F368=Lists!$G$2,('Exp Database'!AC368/'Exp with units conversion'!$H368)*'Exp with units conversion'!$G368,'Exp Database'!AC368*'Exp with units conversion'!$G368))</f>
        <v>0</v>
      </c>
      <c r="AE368" s="288">
        <f>IF(OR('Exp Database'!AD368=Lists!$G$2,'Exp Database'!AD368=Lists!$G$3,'Exp Database'!AD368=0),0,IF($F368=Lists!$G$2,('Exp Database'!AD368/'Exp with units conversion'!$H368)*'Exp with units conversion'!$G368,'Exp Database'!AD368*'Exp with units conversion'!$G368))</f>
        <v>0</v>
      </c>
      <c r="AG368" s="288">
        <f t="shared" si="30"/>
        <v>1</v>
      </c>
      <c r="AH368" s="288">
        <f t="shared" si="31"/>
        <v>1</v>
      </c>
      <c r="AI368" s="288">
        <f t="shared" si="32"/>
        <v>1</v>
      </c>
      <c r="AJ368" s="288">
        <f t="shared" si="33"/>
        <v>1</v>
      </c>
    </row>
    <row r="369" spans="2:36" ht="135.75" thickBot="1">
      <c r="B369" s="288" t="str">
        <f t="shared" si="29"/>
        <v>Georgia2014</v>
      </c>
      <c r="C369" s="229" t="str">
        <f>'Exp Database'!C369</f>
        <v>Georgia</v>
      </c>
      <c r="D369" s="229">
        <f>'Exp Database'!D369</f>
        <v>2014</v>
      </c>
      <c r="E369" s="229">
        <f>'Exp Database'!E369</f>
        <v>0</v>
      </c>
      <c r="F369" s="229">
        <f>'Exp Database'!F369</f>
        <v>0</v>
      </c>
      <c r="G369" s="229">
        <f>IF('Exp Database'!G369="Units ( x 1)",1,IF('Exp Database'!G369="Thousands (x 1,000)",1000,IF('Exp Database'!G369="Millions (x 1,000,000)",1000000,)))</f>
        <v>0</v>
      </c>
      <c r="H369" s="230">
        <f>IF('Exp Database'!H369&gt;0,'Exp Database'!H369,'Exp Database'!J369)</f>
        <v>0</v>
      </c>
      <c r="I369" s="230">
        <f>'Exp Database'!H369</f>
        <v>0</v>
      </c>
      <c r="J369" s="229">
        <f>'Exp Database'!I369</f>
        <v>0</v>
      </c>
      <c r="K369" s="230">
        <f>'Exp Database'!J369</f>
        <v>0</v>
      </c>
      <c r="L369" s="302" t="str">
        <f>'Exp Database'!K369</f>
        <v>Other essential programmes outside the suggested framework of core HIV and AIDS programmes (please list below and specify)</v>
      </c>
      <c r="M369" s="288">
        <f>'Exp Database'!L369</f>
        <v>0</v>
      </c>
      <c r="N369" s="288">
        <f>IF(OR('Exp Database'!M369=Lists!$G$2,'Exp Database'!M369=Lists!$G$3,'Exp Database'!M369=0),0,IF($F369=Lists!$G$2,('Exp Database'!M369/'Exp with units conversion'!$H369)*'Exp with units conversion'!$G369,'Exp Database'!M369*'Exp with units conversion'!$G369))</f>
        <v>0</v>
      </c>
      <c r="O369" s="288">
        <f>IF(OR('Exp Database'!N369=Lists!$G$2,'Exp Database'!N369=Lists!$G$3,'Exp Database'!N369=0),0,IF($F369=Lists!$G$2,('Exp Database'!N369/'Exp with units conversion'!$H369)*'Exp with units conversion'!$G369,'Exp Database'!N369*'Exp with units conversion'!$G369))</f>
        <v>0</v>
      </c>
      <c r="P369" s="288">
        <f>IF(OR('Exp Database'!O369=Lists!$G$2,'Exp Database'!O369=Lists!$G$3,'Exp Database'!O369=0),0,IF($F369=Lists!$G$2,('Exp Database'!O369/'Exp with units conversion'!$H369)*'Exp with units conversion'!$G369,'Exp Database'!O369*'Exp with units conversion'!$G369))</f>
        <v>0</v>
      </c>
      <c r="Q369" s="288">
        <f>IF(OR('Exp Database'!P369=Lists!$G$2,'Exp Database'!P369=Lists!$G$3,'Exp Database'!P369=0),0,IF($F369=Lists!$G$2,('Exp Database'!P369/'Exp with units conversion'!$H369)*'Exp with units conversion'!$G369,'Exp Database'!P369*'Exp with units conversion'!$G369))</f>
        <v>0</v>
      </c>
      <c r="R369" s="288">
        <f>IF(OR('Exp Database'!Q369=Lists!$G$2,'Exp Database'!Q369=Lists!$G$3,'Exp Database'!Q369=0),0,IF($F369=Lists!$G$2,('Exp Database'!Q369/'Exp with units conversion'!$H369)*'Exp with units conversion'!$G369,'Exp Database'!Q369*'Exp with units conversion'!$G369))</f>
        <v>0</v>
      </c>
      <c r="S369" s="288">
        <f>IF(OR('Exp Database'!R369=Lists!$G$2,'Exp Database'!R369=Lists!$G$3,'Exp Database'!R369=0),0,IF($F369=Lists!$G$2,('Exp Database'!R369/'Exp with units conversion'!$H369)*'Exp with units conversion'!$G369,'Exp Database'!R369*'Exp with units conversion'!$G369))</f>
        <v>0</v>
      </c>
      <c r="T369" s="288">
        <f>IF(OR('Exp Database'!S369=Lists!$G$2,'Exp Database'!S369=Lists!$G$3,'Exp Database'!S369=0),0,IF($F369=Lists!$G$2,('Exp Database'!S369/'Exp with units conversion'!$H369)*'Exp with units conversion'!$G369,'Exp Database'!S369*'Exp with units conversion'!$G369))</f>
        <v>0</v>
      </c>
      <c r="U369" s="288">
        <f>IF(OR('Exp Database'!T369=Lists!$G$2,'Exp Database'!T369=Lists!$G$3,'Exp Database'!T369=0),0,IF($F369=Lists!$G$2,('Exp Database'!T369/'Exp with units conversion'!$H369)*'Exp with units conversion'!$G369,'Exp Database'!T369*'Exp with units conversion'!$G369))</f>
        <v>0</v>
      </c>
      <c r="V369" s="288">
        <f>IF(OR('Exp Database'!U369=Lists!$G$2,'Exp Database'!U369=Lists!$G$3,'Exp Database'!U369=0),0,IF($F369=Lists!$G$2,('Exp Database'!U369/'Exp with units conversion'!$H369)*'Exp with units conversion'!$G369,'Exp Database'!U369*'Exp with units conversion'!$G369))</f>
        <v>0</v>
      </c>
      <c r="W369" s="288">
        <f>IF(OR('Exp Database'!V369=Lists!$G$2,'Exp Database'!V369=Lists!$G$3,'Exp Database'!V369=0),0,IF($F369=Lists!$G$2,('Exp Database'!V369/'Exp with units conversion'!$H369)*'Exp with units conversion'!$G369,'Exp Database'!V369*'Exp with units conversion'!$G369))</f>
        <v>0</v>
      </c>
      <c r="X369" s="288">
        <f>IF(OR('Exp Database'!W369=Lists!$G$2,'Exp Database'!W369=Lists!$G$3,'Exp Database'!W369=0),0,IF($F369=Lists!$G$2,('Exp Database'!W369/'Exp with units conversion'!$H369)*'Exp with units conversion'!$G369,'Exp Database'!W369*'Exp with units conversion'!$G369))</f>
        <v>0</v>
      </c>
      <c r="Y369" s="288">
        <f>IF(OR('Exp Database'!X369=Lists!$G$2,'Exp Database'!X369=Lists!$G$3,'Exp Database'!X369=0),0,IF($F369=Lists!$G$2,('Exp Database'!X369/'Exp with units conversion'!$H369)*'Exp with units conversion'!$G369,'Exp Database'!X369*'Exp with units conversion'!$G369))</f>
        <v>0</v>
      </c>
      <c r="Z369" s="288">
        <f>IF(OR('Exp Database'!Y369=Lists!$G$2,'Exp Database'!Y369=Lists!$G$3,'Exp Database'!Y369=0),0,IF($F369=Lists!$G$2,('Exp Database'!Y369/'Exp with units conversion'!$H369)*'Exp with units conversion'!$G369,'Exp Database'!Y369*'Exp with units conversion'!$G369))</f>
        <v>0</v>
      </c>
      <c r="AA369" s="288">
        <f>IF(OR('Exp Database'!Z369=Lists!$G$2,'Exp Database'!Z369=Lists!$G$3,'Exp Database'!Z369=0),0,IF($F369=Lists!$G$2,('Exp Database'!Z369/'Exp with units conversion'!$H369)*'Exp with units conversion'!$G369,'Exp Database'!Z369*'Exp with units conversion'!$G369))</f>
        <v>0</v>
      </c>
      <c r="AB369" s="288">
        <f>IF(OR('Exp Database'!AA369=Lists!$G$2,'Exp Database'!AA369=Lists!$G$3,'Exp Database'!AA369=0),0,IF($F369=Lists!$G$2,('Exp Database'!AA369/'Exp with units conversion'!$H369)*'Exp with units conversion'!$G369,'Exp Database'!AA369*'Exp with units conversion'!$G369))</f>
        <v>0</v>
      </c>
      <c r="AC369" s="288">
        <f>IF(OR('Exp Database'!AB369=Lists!$G$2,'Exp Database'!AB369=Lists!$G$3,'Exp Database'!AB369=0),0,IF($F369=Lists!$G$2,('Exp Database'!AB369/'Exp with units conversion'!$H369)*'Exp with units conversion'!$G369,'Exp Database'!AB369*'Exp with units conversion'!$G369))</f>
        <v>0</v>
      </c>
      <c r="AD369" s="288">
        <f>IF(OR('Exp Database'!AC369=Lists!$G$2,'Exp Database'!AC369=Lists!$G$3,'Exp Database'!AC369=0),0,IF($F369=Lists!$G$2,('Exp Database'!AC369/'Exp with units conversion'!$H369)*'Exp with units conversion'!$G369,'Exp Database'!AC369*'Exp with units conversion'!$G369))</f>
        <v>0</v>
      </c>
      <c r="AE369" s="288">
        <f>IF(OR('Exp Database'!AD369=Lists!$G$2,'Exp Database'!AD369=Lists!$G$3,'Exp Database'!AD369=0),0,IF($F369=Lists!$G$2,('Exp Database'!AD369/'Exp with units conversion'!$H369)*'Exp with units conversion'!$G369,'Exp Database'!AD369*'Exp with units conversion'!$G369))</f>
        <v>0</v>
      </c>
      <c r="AG369" s="288">
        <f t="shared" si="30"/>
        <v>1</v>
      </c>
      <c r="AH369" s="288">
        <f t="shared" si="31"/>
        <v>1</v>
      </c>
      <c r="AI369" s="288">
        <f t="shared" si="32"/>
        <v>1</v>
      </c>
      <c r="AJ369" s="288">
        <f t="shared" si="33"/>
        <v>1</v>
      </c>
    </row>
    <row r="370" spans="2:36" ht="15.75" thickBot="1">
      <c r="B370" s="288" t="str">
        <f t="shared" si="29"/>
        <v>Georgia2014</v>
      </c>
      <c r="C370" s="229" t="str">
        <f>'Exp Database'!C370</f>
        <v>Georgia</v>
      </c>
      <c r="D370" s="229">
        <f>'Exp Database'!D370</f>
        <v>2014</v>
      </c>
      <c r="E370" s="229">
        <f>'Exp Database'!E370</f>
        <v>0</v>
      </c>
      <c r="F370" s="229">
        <f>'Exp Database'!F370</f>
        <v>0</v>
      </c>
      <c r="G370" s="229">
        <f>IF('Exp Database'!G370="Units ( x 1)",1,IF('Exp Database'!G370="Thousands (x 1,000)",1000,IF('Exp Database'!G370="Millions (x 1,000,000)",1000000,)))</f>
        <v>0</v>
      </c>
      <c r="H370" s="230">
        <f>IF('Exp Database'!H370&gt;0,'Exp Database'!H370,'Exp Database'!J370)</f>
        <v>0</v>
      </c>
      <c r="I370" s="230">
        <f>'Exp Database'!H370</f>
        <v>0</v>
      </c>
      <c r="J370" s="229">
        <f>'Exp Database'!I370</f>
        <v>0</v>
      </c>
      <c r="K370" s="230">
        <f>'Exp Database'!J370</f>
        <v>0</v>
      </c>
      <c r="L370" s="302">
        <f>'Exp Database'!K370</f>
        <v>0</v>
      </c>
      <c r="M370" s="288">
        <f>'Exp Database'!L370</f>
        <v>0</v>
      </c>
      <c r="N370" s="288">
        <f>IF(OR('Exp Database'!M370=Lists!$G$2,'Exp Database'!M370=Lists!$G$3,'Exp Database'!M370=0),0,IF($F370=Lists!$G$2,('Exp Database'!M370/'Exp with units conversion'!$H370)*'Exp with units conversion'!$G370,'Exp Database'!M370*'Exp with units conversion'!$G370))</f>
        <v>0</v>
      </c>
      <c r="O370" s="288">
        <f>IF(OR('Exp Database'!N370=Lists!$G$2,'Exp Database'!N370=Lists!$G$3,'Exp Database'!N370=0),0,IF($F370=Lists!$G$2,('Exp Database'!N370/'Exp with units conversion'!$H370)*'Exp with units conversion'!$G370,'Exp Database'!N370*'Exp with units conversion'!$G370))</f>
        <v>0</v>
      </c>
      <c r="P370" s="288">
        <f>IF(OR('Exp Database'!O370=Lists!$G$2,'Exp Database'!O370=Lists!$G$3,'Exp Database'!O370=0),0,IF($F370=Lists!$G$2,('Exp Database'!O370/'Exp with units conversion'!$H370)*'Exp with units conversion'!$G370,'Exp Database'!O370*'Exp with units conversion'!$G370))</f>
        <v>0</v>
      </c>
      <c r="Q370" s="288">
        <f>IF(OR('Exp Database'!P370=Lists!$G$2,'Exp Database'!P370=Lists!$G$3,'Exp Database'!P370=0),0,IF($F370=Lists!$G$2,('Exp Database'!P370/'Exp with units conversion'!$H370)*'Exp with units conversion'!$G370,'Exp Database'!P370*'Exp with units conversion'!$G370))</f>
        <v>0</v>
      </c>
      <c r="R370" s="288">
        <f>IF(OR('Exp Database'!Q370=Lists!$G$2,'Exp Database'!Q370=Lists!$G$3,'Exp Database'!Q370=0),0,IF($F370=Lists!$G$2,('Exp Database'!Q370/'Exp with units conversion'!$H370)*'Exp with units conversion'!$G370,'Exp Database'!Q370*'Exp with units conversion'!$G370))</f>
        <v>0</v>
      </c>
      <c r="S370" s="288">
        <f>IF(OR('Exp Database'!R370=Lists!$G$2,'Exp Database'!R370=Lists!$G$3,'Exp Database'!R370=0),0,IF($F370=Lists!$G$2,('Exp Database'!R370/'Exp with units conversion'!$H370)*'Exp with units conversion'!$G370,'Exp Database'!R370*'Exp with units conversion'!$G370))</f>
        <v>0</v>
      </c>
      <c r="T370" s="288">
        <f>IF(OR('Exp Database'!S370=Lists!$G$2,'Exp Database'!S370=Lists!$G$3,'Exp Database'!S370=0),0,IF($F370=Lists!$G$2,('Exp Database'!S370/'Exp with units conversion'!$H370)*'Exp with units conversion'!$G370,'Exp Database'!S370*'Exp with units conversion'!$G370))</f>
        <v>0</v>
      </c>
      <c r="U370" s="288">
        <f>IF(OR('Exp Database'!T370=Lists!$G$2,'Exp Database'!T370=Lists!$G$3,'Exp Database'!T370=0),0,IF($F370=Lists!$G$2,('Exp Database'!T370/'Exp with units conversion'!$H370)*'Exp with units conversion'!$G370,'Exp Database'!T370*'Exp with units conversion'!$G370))</f>
        <v>0</v>
      </c>
      <c r="V370" s="288">
        <f>IF(OR('Exp Database'!U370=Lists!$G$2,'Exp Database'!U370=Lists!$G$3,'Exp Database'!U370=0),0,IF($F370=Lists!$G$2,('Exp Database'!U370/'Exp with units conversion'!$H370)*'Exp with units conversion'!$G370,'Exp Database'!U370*'Exp with units conversion'!$G370))</f>
        <v>0</v>
      </c>
      <c r="W370" s="288">
        <f>IF(OR('Exp Database'!V370=Lists!$G$2,'Exp Database'!V370=Lists!$G$3,'Exp Database'!V370=0),0,IF($F370=Lists!$G$2,('Exp Database'!V370/'Exp with units conversion'!$H370)*'Exp with units conversion'!$G370,'Exp Database'!V370*'Exp with units conversion'!$G370))</f>
        <v>0</v>
      </c>
      <c r="X370" s="288">
        <f>IF(OR('Exp Database'!W370=Lists!$G$2,'Exp Database'!W370=Lists!$G$3,'Exp Database'!W370=0),0,IF($F370=Lists!$G$2,('Exp Database'!W370/'Exp with units conversion'!$H370)*'Exp with units conversion'!$G370,'Exp Database'!W370*'Exp with units conversion'!$G370))</f>
        <v>0</v>
      </c>
      <c r="Y370" s="288">
        <f>IF(OR('Exp Database'!X370=Lists!$G$2,'Exp Database'!X370=Lists!$G$3,'Exp Database'!X370=0),0,IF($F370=Lists!$G$2,('Exp Database'!X370/'Exp with units conversion'!$H370)*'Exp with units conversion'!$G370,'Exp Database'!X370*'Exp with units conversion'!$G370))</f>
        <v>0</v>
      </c>
      <c r="Z370" s="288">
        <f>IF(OR('Exp Database'!Y370=Lists!$G$2,'Exp Database'!Y370=Lists!$G$3,'Exp Database'!Y370=0),0,IF($F370=Lists!$G$2,('Exp Database'!Y370/'Exp with units conversion'!$H370)*'Exp with units conversion'!$G370,'Exp Database'!Y370*'Exp with units conversion'!$G370))</f>
        <v>0</v>
      </c>
      <c r="AA370" s="288">
        <f>IF(OR('Exp Database'!Z370=Lists!$G$2,'Exp Database'!Z370=Lists!$G$3,'Exp Database'!Z370=0),0,IF($F370=Lists!$G$2,('Exp Database'!Z370/'Exp with units conversion'!$H370)*'Exp with units conversion'!$G370,'Exp Database'!Z370*'Exp with units conversion'!$G370))</f>
        <v>0</v>
      </c>
      <c r="AB370" s="288">
        <f>IF(OR('Exp Database'!AA370=Lists!$G$2,'Exp Database'!AA370=Lists!$G$3,'Exp Database'!AA370=0),0,IF($F370=Lists!$G$2,('Exp Database'!AA370/'Exp with units conversion'!$H370)*'Exp with units conversion'!$G370,'Exp Database'!AA370*'Exp with units conversion'!$G370))</f>
        <v>0</v>
      </c>
      <c r="AC370" s="288">
        <f>IF(OR('Exp Database'!AB370=Lists!$G$2,'Exp Database'!AB370=Lists!$G$3,'Exp Database'!AB370=0),0,IF($F370=Lists!$G$2,('Exp Database'!AB370/'Exp with units conversion'!$H370)*'Exp with units conversion'!$G370,'Exp Database'!AB370*'Exp with units conversion'!$G370))</f>
        <v>0</v>
      </c>
      <c r="AD370" s="288">
        <f>IF(OR('Exp Database'!AC370=Lists!$G$2,'Exp Database'!AC370=Lists!$G$3,'Exp Database'!AC370=0),0,IF($F370=Lists!$G$2,('Exp Database'!AC370/'Exp with units conversion'!$H370)*'Exp with units conversion'!$G370,'Exp Database'!AC370*'Exp with units conversion'!$G370))</f>
        <v>0</v>
      </c>
      <c r="AE370" s="288">
        <f>IF(OR('Exp Database'!AD370=Lists!$G$2,'Exp Database'!AD370=Lists!$G$3,'Exp Database'!AD370=0),0,IF($F370=Lists!$G$2,('Exp Database'!AD370/'Exp with units conversion'!$H370)*'Exp with units conversion'!$G370,'Exp Database'!AD370*'Exp with units conversion'!$G370))</f>
        <v>0</v>
      </c>
      <c r="AG370" s="288">
        <f t="shared" si="30"/>
        <v>1</v>
      </c>
      <c r="AH370" s="288">
        <f t="shared" si="31"/>
        <v>1</v>
      </c>
      <c r="AI370" s="288">
        <f t="shared" si="32"/>
        <v>1</v>
      </c>
      <c r="AJ370" s="288">
        <f t="shared" si="33"/>
        <v>1</v>
      </c>
    </row>
    <row r="371" spans="2:36" ht="15.75" thickBot="1">
      <c r="B371" s="288" t="str">
        <f t="shared" si="29"/>
        <v>Georgia2014</v>
      </c>
      <c r="C371" s="229" t="str">
        <f>'Exp Database'!C371</f>
        <v>Georgia</v>
      </c>
      <c r="D371" s="229">
        <f>'Exp Database'!D371</f>
        <v>2014</v>
      </c>
      <c r="E371" s="229">
        <f>'Exp Database'!E371</f>
        <v>0</v>
      </c>
      <c r="F371" s="229">
        <f>'Exp Database'!F371</f>
        <v>0</v>
      </c>
      <c r="G371" s="229">
        <f>IF('Exp Database'!G371="Units ( x 1)",1,IF('Exp Database'!G371="Thousands (x 1,000)",1000,IF('Exp Database'!G371="Millions (x 1,000,000)",1000000,)))</f>
        <v>0</v>
      </c>
      <c r="H371" s="230">
        <f>IF('Exp Database'!H371&gt;0,'Exp Database'!H371,'Exp Database'!J371)</f>
        <v>0</v>
      </c>
      <c r="I371" s="230">
        <f>'Exp Database'!H371</f>
        <v>0</v>
      </c>
      <c r="J371" s="229">
        <f>'Exp Database'!I371</f>
        <v>0</v>
      </c>
      <c r="K371" s="230">
        <f>'Exp Database'!J371</f>
        <v>0</v>
      </c>
      <c r="L371" s="302">
        <f>'Exp Database'!K371</f>
        <v>0</v>
      </c>
      <c r="M371" s="288">
        <f>'Exp Database'!L371</f>
        <v>0</v>
      </c>
      <c r="N371" s="288">
        <f>IF(OR('Exp Database'!M371=Lists!$G$2,'Exp Database'!M371=Lists!$G$3,'Exp Database'!M371=0),0,IF($F371=Lists!$G$2,('Exp Database'!M371/'Exp with units conversion'!$H371)*'Exp with units conversion'!$G371,'Exp Database'!M371*'Exp with units conversion'!$G371))</f>
        <v>0</v>
      </c>
      <c r="O371" s="288">
        <f>IF(OR('Exp Database'!N371=Lists!$G$2,'Exp Database'!N371=Lists!$G$3,'Exp Database'!N371=0),0,IF($F371=Lists!$G$2,('Exp Database'!N371/'Exp with units conversion'!$H371)*'Exp with units conversion'!$G371,'Exp Database'!N371*'Exp with units conversion'!$G371))</f>
        <v>0</v>
      </c>
      <c r="P371" s="288">
        <f>IF(OR('Exp Database'!O371=Lists!$G$2,'Exp Database'!O371=Lists!$G$3,'Exp Database'!O371=0),0,IF($F371=Lists!$G$2,('Exp Database'!O371/'Exp with units conversion'!$H371)*'Exp with units conversion'!$G371,'Exp Database'!O371*'Exp with units conversion'!$G371))</f>
        <v>0</v>
      </c>
      <c r="Q371" s="288">
        <f>IF(OR('Exp Database'!P371=Lists!$G$2,'Exp Database'!P371=Lists!$G$3,'Exp Database'!P371=0),0,IF($F371=Lists!$G$2,('Exp Database'!P371/'Exp with units conversion'!$H371)*'Exp with units conversion'!$G371,'Exp Database'!P371*'Exp with units conversion'!$G371))</f>
        <v>0</v>
      </c>
      <c r="R371" s="288">
        <f>IF(OR('Exp Database'!Q371=Lists!$G$2,'Exp Database'!Q371=Lists!$G$3,'Exp Database'!Q371=0),0,IF($F371=Lists!$G$2,('Exp Database'!Q371/'Exp with units conversion'!$H371)*'Exp with units conversion'!$G371,'Exp Database'!Q371*'Exp with units conversion'!$G371))</f>
        <v>0</v>
      </c>
      <c r="S371" s="288">
        <f>IF(OR('Exp Database'!R371=Lists!$G$2,'Exp Database'!R371=Lists!$G$3,'Exp Database'!R371=0),0,IF($F371=Lists!$G$2,('Exp Database'!R371/'Exp with units conversion'!$H371)*'Exp with units conversion'!$G371,'Exp Database'!R371*'Exp with units conversion'!$G371))</f>
        <v>0</v>
      </c>
      <c r="T371" s="288">
        <f>IF(OR('Exp Database'!S371=Lists!$G$2,'Exp Database'!S371=Lists!$G$3,'Exp Database'!S371=0),0,IF($F371=Lists!$G$2,('Exp Database'!S371/'Exp with units conversion'!$H371)*'Exp with units conversion'!$G371,'Exp Database'!S371*'Exp with units conversion'!$G371))</f>
        <v>0</v>
      </c>
      <c r="U371" s="288">
        <f>IF(OR('Exp Database'!T371=Lists!$G$2,'Exp Database'!T371=Lists!$G$3,'Exp Database'!T371=0),0,IF($F371=Lists!$G$2,('Exp Database'!T371/'Exp with units conversion'!$H371)*'Exp with units conversion'!$G371,'Exp Database'!T371*'Exp with units conversion'!$G371))</f>
        <v>0</v>
      </c>
      <c r="V371" s="288">
        <f>IF(OR('Exp Database'!U371=Lists!$G$2,'Exp Database'!U371=Lists!$G$3,'Exp Database'!U371=0),0,IF($F371=Lists!$G$2,('Exp Database'!U371/'Exp with units conversion'!$H371)*'Exp with units conversion'!$G371,'Exp Database'!U371*'Exp with units conversion'!$G371))</f>
        <v>0</v>
      </c>
      <c r="W371" s="288">
        <f>IF(OR('Exp Database'!V371=Lists!$G$2,'Exp Database'!V371=Lists!$G$3,'Exp Database'!V371=0),0,IF($F371=Lists!$G$2,('Exp Database'!V371/'Exp with units conversion'!$H371)*'Exp with units conversion'!$G371,'Exp Database'!V371*'Exp with units conversion'!$G371))</f>
        <v>0</v>
      </c>
      <c r="X371" s="288">
        <f>IF(OR('Exp Database'!W371=Lists!$G$2,'Exp Database'!W371=Lists!$G$3,'Exp Database'!W371=0),0,IF($F371=Lists!$G$2,('Exp Database'!W371/'Exp with units conversion'!$H371)*'Exp with units conversion'!$G371,'Exp Database'!W371*'Exp with units conversion'!$G371))</f>
        <v>0</v>
      </c>
      <c r="Y371" s="288">
        <f>IF(OR('Exp Database'!X371=Lists!$G$2,'Exp Database'!X371=Lists!$G$3,'Exp Database'!X371=0),0,IF($F371=Lists!$G$2,('Exp Database'!X371/'Exp with units conversion'!$H371)*'Exp with units conversion'!$G371,'Exp Database'!X371*'Exp with units conversion'!$G371))</f>
        <v>0</v>
      </c>
      <c r="Z371" s="288">
        <f>IF(OR('Exp Database'!Y371=Lists!$G$2,'Exp Database'!Y371=Lists!$G$3,'Exp Database'!Y371=0),0,IF($F371=Lists!$G$2,('Exp Database'!Y371/'Exp with units conversion'!$H371)*'Exp with units conversion'!$G371,'Exp Database'!Y371*'Exp with units conversion'!$G371))</f>
        <v>0</v>
      </c>
      <c r="AA371" s="288">
        <f>IF(OR('Exp Database'!Z371=Lists!$G$2,'Exp Database'!Z371=Lists!$G$3,'Exp Database'!Z371=0),0,IF($F371=Lists!$G$2,('Exp Database'!Z371/'Exp with units conversion'!$H371)*'Exp with units conversion'!$G371,'Exp Database'!Z371*'Exp with units conversion'!$G371))</f>
        <v>0</v>
      </c>
      <c r="AB371" s="288">
        <f>IF(OR('Exp Database'!AA371=Lists!$G$2,'Exp Database'!AA371=Lists!$G$3,'Exp Database'!AA371=0),0,IF($F371=Lists!$G$2,('Exp Database'!AA371/'Exp with units conversion'!$H371)*'Exp with units conversion'!$G371,'Exp Database'!AA371*'Exp with units conversion'!$G371))</f>
        <v>0</v>
      </c>
      <c r="AC371" s="288">
        <f>IF(OR('Exp Database'!AB371=Lists!$G$2,'Exp Database'!AB371=Lists!$G$3,'Exp Database'!AB371=0),0,IF($F371=Lists!$G$2,('Exp Database'!AB371/'Exp with units conversion'!$H371)*'Exp with units conversion'!$G371,'Exp Database'!AB371*'Exp with units conversion'!$G371))</f>
        <v>0</v>
      </c>
      <c r="AD371" s="288">
        <f>IF(OR('Exp Database'!AC371=Lists!$G$2,'Exp Database'!AC371=Lists!$G$3,'Exp Database'!AC371=0),0,IF($F371=Lists!$G$2,('Exp Database'!AC371/'Exp with units conversion'!$H371)*'Exp with units conversion'!$G371,'Exp Database'!AC371*'Exp with units conversion'!$G371))</f>
        <v>0</v>
      </c>
      <c r="AE371" s="288">
        <f>IF(OR('Exp Database'!AD371=Lists!$G$2,'Exp Database'!AD371=Lists!$G$3,'Exp Database'!AD371=0),0,IF($F371=Lists!$G$2,('Exp Database'!AD371/'Exp with units conversion'!$H371)*'Exp with units conversion'!$G371,'Exp Database'!AD371*'Exp with units conversion'!$G371))</f>
        <v>0</v>
      </c>
      <c r="AG371" s="288">
        <f t="shared" si="30"/>
        <v>1</v>
      </c>
      <c r="AH371" s="288">
        <f t="shared" si="31"/>
        <v>1</v>
      </c>
      <c r="AI371" s="288">
        <f t="shared" si="32"/>
        <v>1</v>
      </c>
      <c r="AJ371" s="288">
        <f t="shared" si="33"/>
        <v>1</v>
      </c>
    </row>
    <row r="372" spans="2:36" ht="15.75" thickBot="1">
      <c r="B372" s="288" t="str">
        <f t="shared" si="29"/>
        <v>Georgia2014</v>
      </c>
      <c r="C372" s="229" t="str">
        <f>'Exp Database'!C372</f>
        <v>Georgia</v>
      </c>
      <c r="D372" s="229">
        <f>'Exp Database'!D372</f>
        <v>2014</v>
      </c>
      <c r="E372" s="229">
        <f>'Exp Database'!E372</f>
        <v>0</v>
      </c>
      <c r="F372" s="229">
        <f>'Exp Database'!F372</f>
        <v>0</v>
      </c>
      <c r="G372" s="229">
        <f>IF('Exp Database'!G372="Units ( x 1)",1,IF('Exp Database'!G372="Thousands (x 1,000)",1000,IF('Exp Database'!G372="Millions (x 1,000,000)",1000000,)))</f>
        <v>0</v>
      </c>
      <c r="H372" s="230">
        <f>IF('Exp Database'!H372&gt;0,'Exp Database'!H372,'Exp Database'!J372)</f>
        <v>0</v>
      </c>
      <c r="I372" s="230">
        <f>'Exp Database'!H372</f>
        <v>0</v>
      </c>
      <c r="J372" s="229">
        <f>'Exp Database'!I372</f>
        <v>0</v>
      </c>
      <c r="K372" s="230">
        <f>'Exp Database'!J372</f>
        <v>0</v>
      </c>
      <c r="L372" s="302">
        <f>'Exp Database'!K372</f>
        <v>0</v>
      </c>
      <c r="M372" s="288">
        <f>'Exp Database'!L372</f>
        <v>0</v>
      </c>
      <c r="N372" s="288">
        <f>IF(OR('Exp Database'!M372=Lists!$G$2,'Exp Database'!M372=Lists!$G$3,'Exp Database'!M372=0),0,IF($F372=Lists!$G$2,('Exp Database'!M372/'Exp with units conversion'!$H372)*'Exp with units conversion'!$G372,'Exp Database'!M372*'Exp with units conversion'!$G372))</f>
        <v>0</v>
      </c>
      <c r="O372" s="288">
        <f>IF(OR('Exp Database'!N372=Lists!$G$2,'Exp Database'!N372=Lists!$G$3,'Exp Database'!N372=0),0,IF($F372=Lists!$G$2,('Exp Database'!N372/'Exp with units conversion'!$H372)*'Exp with units conversion'!$G372,'Exp Database'!N372*'Exp with units conversion'!$G372))</f>
        <v>0</v>
      </c>
      <c r="P372" s="288">
        <f>IF(OR('Exp Database'!O372=Lists!$G$2,'Exp Database'!O372=Lists!$G$3,'Exp Database'!O372=0),0,IF($F372=Lists!$G$2,('Exp Database'!O372/'Exp with units conversion'!$H372)*'Exp with units conversion'!$G372,'Exp Database'!O372*'Exp with units conversion'!$G372))</f>
        <v>0</v>
      </c>
      <c r="Q372" s="288">
        <f>IF(OR('Exp Database'!P372=Lists!$G$2,'Exp Database'!P372=Lists!$G$3,'Exp Database'!P372=0),0,IF($F372=Lists!$G$2,('Exp Database'!P372/'Exp with units conversion'!$H372)*'Exp with units conversion'!$G372,'Exp Database'!P372*'Exp with units conversion'!$G372))</f>
        <v>0</v>
      </c>
      <c r="R372" s="288">
        <f>IF(OR('Exp Database'!Q372=Lists!$G$2,'Exp Database'!Q372=Lists!$G$3,'Exp Database'!Q372=0),0,IF($F372=Lists!$G$2,('Exp Database'!Q372/'Exp with units conversion'!$H372)*'Exp with units conversion'!$G372,'Exp Database'!Q372*'Exp with units conversion'!$G372))</f>
        <v>0</v>
      </c>
      <c r="S372" s="288">
        <f>IF(OR('Exp Database'!R372=Lists!$G$2,'Exp Database'!R372=Lists!$G$3,'Exp Database'!R372=0),0,IF($F372=Lists!$G$2,('Exp Database'!R372/'Exp with units conversion'!$H372)*'Exp with units conversion'!$G372,'Exp Database'!R372*'Exp with units conversion'!$G372))</f>
        <v>0</v>
      </c>
      <c r="T372" s="288">
        <f>IF(OR('Exp Database'!S372=Lists!$G$2,'Exp Database'!S372=Lists!$G$3,'Exp Database'!S372=0),0,IF($F372=Lists!$G$2,('Exp Database'!S372/'Exp with units conversion'!$H372)*'Exp with units conversion'!$G372,'Exp Database'!S372*'Exp with units conversion'!$G372))</f>
        <v>0</v>
      </c>
      <c r="U372" s="288">
        <f>IF(OR('Exp Database'!T372=Lists!$G$2,'Exp Database'!T372=Lists!$G$3,'Exp Database'!T372=0),0,IF($F372=Lists!$G$2,('Exp Database'!T372/'Exp with units conversion'!$H372)*'Exp with units conversion'!$G372,'Exp Database'!T372*'Exp with units conversion'!$G372))</f>
        <v>0</v>
      </c>
      <c r="V372" s="288">
        <f>IF(OR('Exp Database'!U372=Lists!$G$2,'Exp Database'!U372=Lists!$G$3,'Exp Database'!U372=0),0,IF($F372=Lists!$G$2,('Exp Database'!U372/'Exp with units conversion'!$H372)*'Exp with units conversion'!$G372,'Exp Database'!U372*'Exp with units conversion'!$G372))</f>
        <v>0</v>
      </c>
      <c r="W372" s="288">
        <f>IF(OR('Exp Database'!V372=Lists!$G$2,'Exp Database'!V372=Lists!$G$3,'Exp Database'!V372=0),0,IF($F372=Lists!$G$2,('Exp Database'!V372/'Exp with units conversion'!$H372)*'Exp with units conversion'!$G372,'Exp Database'!V372*'Exp with units conversion'!$G372))</f>
        <v>0</v>
      </c>
      <c r="X372" s="288">
        <f>IF(OR('Exp Database'!W372=Lists!$G$2,'Exp Database'!W372=Lists!$G$3,'Exp Database'!W372=0),0,IF($F372=Lists!$G$2,('Exp Database'!W372/'Exp with units conversion'!$H372)*'Exp with units conversion'!$G372,'Exp Database'!W372*'Exp with units conversion'!$G372))</f>
        <v>0</v>
      </c>
      <c r="Y372" s="288">
        <f>IF(OR('Exp Database'!X372=Lists!$G$2,'Exp Database'!X372=Lists!$G$3,'Exp Database'!X372=0),0,IF($F372=Lists!$G$2,('Exp Database'!X372/'Exp with units conversion'!$H372)*'Exp with units conversion'!$G372,'Exp Database'!X372*'Exp with units conversion'!$G372))</f>
        <v>0</v>
      </c>
      <c r="Z372" s="288">
        <f>IF(OR('Exp Database'!Y372=Lists!$G$2,'Exp Database'!Y372=Lists!$G$3,'Exp Database'!Y372=0),0,IF($F372=Lists!$G$2,('Exp Database'!Y372/'Exp with units conversion'!$H372)*'Exp with units conversion'!$G372,'Exp Database'!Y372*'Exp with units conversion'!$G372))</f>
        <v>0</v>
      </c>
      <c r="AA372" s="288">
        <f>IF(OR('Exp Database'!Z372=Lists!$G$2,'Exp Database'!Z372=Lists!$G$3,'Exp Database'!Z372=0),0,IF($F372=Lists!$G$2,('Exp Database'!Z372/'Exp with units conversion'!$H372)*'Exp with units conversion'!$G372,'Exp Database'!Z372*'Exp with units conversion'!$G372))</f>
        <v>0</v>
      </c>
      <c r="AB372" s="288">
        <f>IF(OR('Exp Database'!AA372=Lists!$G$2,'Exp Database'!AA372=Lists!$G$3,'Exp Database'!AA372=0),0,IF($F372=Lists!$G$2,('Exp Database'!AA372/'Exp with units conversion'!$H372)*'Exp with units conversion'!$G372,'Exp Database'!AA372*'Exp with units conversion'!$G372))</f>
        <v>0</v>
      </c>
      <c r="AC372" s="288">
        <f>IF(OR('Exp Database'!AB372=Lists!$G$2,'Exp Database'!AB372=Lists!$G$3,'Exp Database'!AB372=0),0,IF($F372=Lists!$G$2,('Exp Database'!AB372/'Exp with units conversion'!$H372)*'Exp with units conversion'!$G372,'Exp Database'!AB372*'Exp with units conversion'!$G372))</f>
        <v>0</v>
      </c>
      <c r="AD372" s="288">
        <f>IF(OR('Exp Database'!AC372=Lists!$G$2,'Exp Database'!AC372=Lists!$G$3,'Exp Database'!AC372=0),0,IF($F372=Lists!$G$2,('Exp Database'!AC372/'Exp with units conversion'!$H372)*'Exp with units conversion'!$G372,'Exp Database'!AC372*'Exp with units conversion'!$G372))</f>
        <v>0</v>
      </c>
      <c r="AE372" s="288">
        <f>IF(OR('Exp Database'!AD372=Lists!$G$2,'Exp Database'!AD372=Lists!$G$3,'Exp Database'!AD372=0),0,IF($F372=Lists!$G$2,('Exp Database'!AD372/'Exp with units conversion'!$H372)*'Exp with units conversion'!$G372,'Exp Database'!AD372*'Exp with units conversion'!$G372))</f>
        <v>0</v>
      </c>
      <c r="AG372" s="288">
        <f t="shared" si="30"/>
        <v>1</v>
      </c>
      <c r="AH372" s="288">
        <f t="shared" si="31"/>
        <v>1</v>
      </c>
      <c r="AI372" s="288">
        <f t="shared" si="32"/>
        <v>1</v>
      </c>
      <c r="AJ372" s="288">
        <f t="shared" si="33"/>
        <v>1</v>
      </c>
    </row>
    <row r="373" spans="2:36" ht="15.75" thickBot="1">
      <c r="B373" s="288" t="str">
        <f t="shared" si="29"/>
        <v>Georgia2014</v>
      </c>
      <c r="C373" s="229" t="str">
        <f>'Exp Database'!C373</f>
        <v>Georgia</v>
      </c>
      <c r="D373" s="229">
        <f>'Exp Database'!D373</f>
        <v>2014</v>
      </c>
      <c r="E373" s="229">
        <f>'Exp Database'!E373</f>
        <v>0</v>
      </c>
      <c r="F373" s="229">
        <f>'Exp Database'!F373</f>
        <v>0</v>
      </c>
      <c r="G373" s="229">
        <f>IF('Exp Database'!G373="Units ( x 1)",1,IF('Exp Database'!G373="Thousands (x 1,000)",1000,IF('Exp Database'!G373="Millions (x 1,000,000)",1000000,)))</f>
        <v>0</v>
      </c>
      <c r="H373" s="230">
        <f>IF('Exp Database'!H373&gt;0,'Exp Database'!H373,'Exp Database'!J373)</f>
        <v>0</v>
      </c>
      <c r="I373" s="230">
        <f>'Exp Database'!H373</f>
        <v>0</v>
      </c>
      <c r="J373" s="229">
        <f>'Exp Database'!I373</f>
        <v>0</v>
      </c>
      <c r="K373" s="230">
        <f>'Exp Database'!J373</f>
        <v>0</v>
      </c>
      <c r="L373" s="302">
        <f>'Exp Database'!K373</f>
        <v>0</v>
      </c>
      <c r="M373" s="288">
        <f>'Exp Database'!L373</f>
        <v>0</v>
      </c>
      <c r="N373" s="288">
        <f>IF(OR('Exp Database'!M373=Lists!$G$2,'Exp Database'!M373=Lists!$G$3,'Exp Database'!M373=0),0,IF($F373=Lists!$G$2,('Exp Database'!M373/'Exp with units conversion'!$H373)*'Exp with units conversion'!$G373,'Exp Database'!M373*'Exp with units conversion'!$G373))</f>
        <v>0</v>
      </c>
      <c r="O373" s="288">
        <f>IF(OR('Exp Database'!N373=Lists!$G$2,'Exp Database'!N373=Lists!$G$3,'Exp Database'!N373=0),0,IF($F373=Lists!$G$2,('Exp Database'!N373/'Exp with units conversion'!$H373)*'Exp with units conversion'!$G373,'Exp Database'!N373*'Exp with units conversion'!$G373))</f>
        <v>0</v>
      </c>
      <c r="P373" s="288">
        <f>IF(OR('Exp Database'!O373=Lists!$G$2,'Exp Database'!O373=Lists!$G$3,'Exp Database'!O373=0),0,IF($F373=Lists!$G$2,('Exp Database'!O373/'Exp with units conversion'!$H373)*'Exp with units conversion'!$G373,'Exp Database'!O373*'Exp with units conversion'!$G373))</f>
        <v>0</v>
      </c>
      <c r="Q373" s="288">
        <f>IF(OR('Exp Database'!P373=Lists!$G$2,'Exp Database'!P373=Lists!$G$3,'Exp Database'!P373=0),0,IF($F373=Lists!$G$2,('Exp Database'!P373/'Exp with units conversion'!$H373)*'Exp with units conversion'!$G373,'Exp Database'!P373*'Exp with units conversion'!$G373))</f>
        <v>0</v>
      </c>
      <c r="R373" s="288">
        <f>IF(OR('Exp Database'!Q373=Lists!$G$2,'Exp Database'!Q373=Lists!$G$3,'Exp Database'!Q373=0),0,IF($F373=Lists!$G$2,('Exp Database'!Q373/'Exp with units conversion'!$H373)*'Exp with units conversion'!$G373,'Exp Database'!Q373*'Exp with units conversion'!$G373))</f>
        <v>0</v>
      </c>
      <c r="S373" s="288">
        <f>IF(OR('Exp Database'!R373=Lists!$G$2,'Exp Database'!R373=Lists!$G$3,'Exp Database'!R373=0),0,IF($F373=Lists!$G$2,('Exp Database'!R373/'Exp with units conversion'!$H373)*'Exp with units conversion'!$G373,'Exp Database'!R373*'Exp with units conversion'!$G373))</f>
        <v>0</v>
      </c>
      <c r="T373" s="288">
        <f>IF(OR('Exp Database'!S373=Lists!$G$2,'Exp Database'!S373=Lists!$G$3,'Exp Database'!S373=0),0,IF($F373=Lists!$G$2,('Exp Database'!S373/'Exp with units conversion'!$H373)*'Exp with units conversion'!$G373,'Exp Database'!S373*'Exp with units conversion'!$G373))</f>
        <v>0</v>
      </c>
      <c r="U373" s="288">
        <f>IF(OR('Exp Database'!T373=Lists!$G$2,'Exp Database'!T373=Lists!$G$3,'Exp Database'!T373=0),0,IF($F373=Lists!$G$2,('Exp Database'!T373/'Exp with units conversion'!$H373)*'Exp with units conversion'!$G373,'Exp Database'!T373*'Exp with units conversion'!$G373))</f>
        <v>0</v>
      </c>
      <c r="V373" s="288">
        <f>IF(OR('Exp Database'!U373=Lists!$G$2,'Exp Database'!U373=Lists!$G$3,'Exp Database'!U373=0),0,IF($F373=Lists!$G$2,('Exp Database'!U373/'Exp with units conversion'!$H373)*'Exp with units conversion'!$G373,'Exp Database'!U373*'Exp with units conversion'!$G373))</f>
        <v>0</v>
      </c>
      <c r="W373" s="288">
        <f>IF(OR('Exp Database'!V373=Lists!$G$2,'Exp Database'!V373=Lists!$G$3,'Exp Database'!V373=0),0,IF($F373=Lists!$G$2,('Exp Database'!V373/'Exp with units conversion'!$H373)*'Exp with units conversion'!$G373,'Exp Database'!V373*'Exp with units conversion'!$G373))</f>
        <v>0</v>
      </c>
      <c r="X373" s="288">
        <f>IF(OR('Exp Database'!W373=Lists!$G$2,'Exp Database'!W373=Lists!$G$3,'Exp Database'!W373=0),0,IF($F373=Lists!$G$2,('Exp Database'!W373/'Exp with units conversion'!$H373)*'Exp with units conversion'!$G373,'Exp Database'!W373*'Exp with units conversion'!$G373))</f>
        <v>0</v>
      </c>
      <c r="Y373" s="288">
        <f>IF(OR('Exp Database'!X373=Lists!$G$2,'Exp Database'!X373=Lists!$G$3,'Exp Database'!X373=0),0,IF($F373=Lists!$G$2,('Exp Database'!X373/'Exp with units conversion'!$H373)*'Exp with units conversion'!$G373,'Exp Database'!X373*'Exp with units conversion'!$G373))</f>
        <v>0</v>
      </c>
      <c r="Z373" s="288">
        <f>IF(OR('Exp Database'!Y373=Lists!$G$2,'Exp Database'!Y373=Lists!$G$3,'Exp Database'!Y373=0),0,IF($F373=Lists!$G$2,('Exp Database'!Y373/'Exp with units conversion'!$H373)*'Exp with units conversion'!$G373,'Exp Database'!Y373*'Exp with units conversion'!$G373))</f>
        <v>0</v>
      </c>
      <c r="AA373" s="288">
        <f>IF(OR('Exp Database'!Z373=Lists!$G$2,'Exp Database'!Z373=Lists!$G$3,'Exp Database'!Z373=0),0,IF($F373=Lists!$G$2,('Exp Database'!Z373/'Exp with units conversion'!$H373)*'Exp with units conversion'!$G373,'Exp Database'!Z373*'Exp with units conversion'!$G373))</f>
        <v>0</v>
      </c>
      <c r="AB373" s="288">
        <f>IF(OR('Exp Database'!AA373=Lists!$G$2,'Exp Database'!AA373=Lists!$G$3,'Exp Database'!AA373=0),0,IF($F373=Lists!$G$2,('Exp Database'!AA373/'Exp with units conversion'!$H373)*'Exp with units conversion'!$G373,'Exp Database'!AA373*'Exp with units conversion'!$G373))</f>
        <v>0</v>
      </c>
      <c r="AC373" s="288">
        <f>IF(OR('Exp Database'!AB373=Lists!$G$2,'Exp Database'!AB373=Lists!$G$3,'Exp Database'!AB373=0),0,IF($F373=Lists!$G$2,('Exp Database'!AB373/'Exp with units conversion'!$H373)*'Exp with units conversion'!$G373,'Exp Database'!AB373*'Exp with units conversion'!$G373))</f>
        <v>0</v>
      </c>
      <c r="AD373" s="288">
        <f>IF(OR('Exp Database'!AC373=Lists!$G$2,'Exp Database'!AC373=Lists!$G$3,'Exp Database'!AC373=0),0,IF($F373=Lists!$G$2,('Exp Database'!AC373/'Exp with units conversion'!$H373)*'Exp with units conversion'!$G373,'Exp Database'!AC373*'Exp with units conversion'!$G373))</f>
        <v>0</v>
      </c>
      <c r="AE373" s="288">
        <f>IF(OR('Exp Database'!AD373=Lists!$G$2,'Exp Database'!AD373=Lists!$G$3,'Exp Database'!AD373=0),0,IF($F373=Lists!$G$2,('Exp Database'!AD373/'Exp with units conversion'!$H373)*'Exp with units conversion'!$G373,'Exp Database'!AD373*'Exp with units conversion'!$G373))</f>
        <v>0</v>
      </c>
      <c r="AG373" s="288">
        <f t="shared" si="30"/>
        <v>1</v>
      </c>
      <c r="AH373" s="288">
        <f t="shared" si="31"/>
        <v>1</v>
      </c>
      <c r="AI373" s="288">
        <f t="shared" si="32"/>
        <v>1</v>
      </c>
      <c r="AJ373" s="288">
        <f t="shared" si="33"/>
        <v>1</v>
      </c>
    </row>
    <row r="374" spans="2:36" ht="15.75" thickBot="1">
      <c r="B374" s="288" t="str">
        <f t="shared" si="29"/>
        <v>Georgia2014</v>
      </c>
      <c r="C374" s="229" t="str">
        <f>'Exp Database'!C374</f>
        <v>Georgia</v>
      </c>
      <c r="D374" s="229">
        <f>'Exp Database'!D374</f>
        <v>2014</v>
      </c>
      <c r="E374" s="229">
        <f>'Exp Database'!E374</f>
        <v>0</v>
      </c>
      <c r="F374" s="229">
        <f>'Exp Database'!F374</f>
        <v>0</v>
      </c>
      <c r="G374" s="229">
        <f>IF('Exp Database'!G374="Units ( x 1)",1,IF('Exp Database'!G374="Thousands (x 1,000)",1000,IF('Exp Database'!G374="Millions (x 1,000,000)",1000000,)))</f>
        <v>0</v>
      </c>
      <c r="H374" s="230">
        <f>IF('Exp Database'!H374&gt;0,'Exp Database'!H374,'Exp Database'!J374)</f>
        <v>0</v>
      </c>
      <c r="I374" s="230">
        <f>'Exp Database'!H374</f>
        <v>0</v>
      </c>
      <c r="J374" s="229">
        <f>'Exp Database'!I374</f>
        <v>0</v>
      </c>
      <c r="K374" s="230">
        <f>'Exp Database'!J374</f>
        <v>0</v>
      </c>
      <c r="L374" s="302">
        <f>'Exp Database'!K374</f>
        <v>0</v>
      </c>
      <c r="M374" s="288">
        <f>'Exp Database'!L374</f>
        <v>0</v>
      </c>
      <c r="N374" s="288">
        <f>IF(OR('Exp Database'!M374=Lists!$G$2,'Exp Database'!M374=Lists!$G$3,'Exp Database'!M374=0),0,IF($F374=Lists!$G$2,('Exp Database'!M374/'Exp with units conversion'!$H374)*'Exp with units conversion'!$G374,'Exp Database'!M374*'Exp with units conversion'!$G374))</f>
        <v>0</v>
      </c>
      <c r="O374" s="288">
        <f>IF(OR('Exp Database'!N374=Lists!$G$2,'Exp Database'!N374=Lists!$G$3,'Exp Database'!N374=0),0,IF($F374=Lists!$G$2,('Exp Database'!N374/'Exp with units conversion'!$H374)*'Exp with units conversion'!$G374,'Exp Database'!N374*'Exp with units conversion'!$G374))</f>
        <v>0</v>
      </c>
      <c r="P374" s="288">
        <f>IF(OR('Exp Database'!O374=Lists!$G$2,'Exp Database'!O374=Lists!$G$3,'Exp Database'!O374=0),0,IF($F374=Lists!$G$2,('Exp Database'!O374/'Exp with units conversion'!$H374)*'Exp with units conversion'!$G374,'Exp Database'!O374*'Exp with units conversion'!$G374))</f>
        <v>0</v>
      </c>
      <c r="Q374" s="288">
        <f>IF(OR('Exp Database'!P374=Lists!$G$2,'Exp Database'!P374=Lists!$G$3,'Exp Database'!P374=0),0,IF($F374=Lists!$G$2,('Exp Database'!P374/'Exp with units conversion'!$H374)*'Exp with units conversion'!$G374,'Exp Database'!P374*'Exp with units conversion'!$G374))</f>
        <v>0</v>
      </c>
      <c r="R374" s="288">
        <f>IF(OR('Exp Database'!Q374=Lists!$G$2,'Exp Database'!Q374=Lists!$G$3,'Exp Database'!Q374=0),0,IF($F374=Lists!$G$2,('Exp Database'!Q374/'Exp with units conversion'!$H374)*'Exp with units conversion'!$G374,'Exp Database'!Q374*'Exp with units conversion'!$G374))</f>
        <v>0</v>
      </c>
      <c r="S374" s="288">
        <f>IF(OR('Exp Database'!R374=Lists!$G$2,'Exp Database'!R374=Lists!$G$3,'Exp Database'!R374=0),0,IF($F374=Lists!$G$2,('Exp Database'!R374/'Exp with units conversion'!$H374)*'Exp with units conversion'!$G374,'Exp Database'!R374*'Exp with units conversion'!$G374))</f>
        <v>0</v>
      </c>
      <c r="T374" s="288">
        <f>IF(OR('Exp Database'!S374=Lists!$G$2,'Exp Database'!S374=Lists!$G$3,'Exp Database'!S374=0),0,IF($F374=Lists!$G$2,('Exp Database'!S374/'Exp with units conversion'!$H374)*'Exp with units conversion'!$G374,'Exp Database'!S374*'Exp with units conversion'!$G374))</f>
        <v>0</v>
      </c>
      <c r="U374" s="288">
        <f>IF(OR('Exp Database'!T374=Lists!$G$2,'Exp Database'!T374=Lists!$G$3,'Exp Database'!T374=0),0,IF($F374=Lists!$G$2,('Exp Database'!T374/'Exp with units conversion'!$H374)*'Exp with units conversion'!$G374,'Exp Database'!T374*'Exp with units conversion'!$G374))</f>
        <v>0</v>
      </c>
      <c r="V374" s="288">
        <f>IF(OR('Exp Database'!U374=Lists!$G$2,'Exp Database'!U374=Lists!$G$3,'Exp Database'!U374=0),0,IF($F374=Lists!$G$2,('Exp Database'!U374/'Exp with units conversion'!$H374)*'Exp with units conversion'!$G374,'Exp Database'!U374*'Exp with units conversion'!$G374))</f>
        <v>0</v>
      </c>
      <c r="W374" s="288">
        <f>IF(OR('Exp Database'!V374=Lists!$G$2,'Exp Database'!V374=Lists!$G$3,'Exp Database'!V374=0),0,IF($F374=Lists!$G$2,('Exp Database'!V374/'Exp with units conversion'!$H374)*'Exp with units conversion'!$G374,'Exp Database'!V374*'Exp with units conversion'!$G374))</f>
        <v>0</v>
      </c>
      <c r="X374" s="288">
        <f>IF(OR('Exp Database'!W374=Lists!$G$2,'Exp Database'!W374=Lists!$G$3,'Exp Database'!W374=0),0,IF($F374=Lists!$G$2,('Exp Database'!W374/'Exp with units conversion'!$H374)*'Exp with units conversion'!$G374,'Exp Database'!W374*'Exp with units conversion'!$G374))</f>
        <v>0</v>
      </c>
      <c r="Y374" s="288">
        <f>IF(OR('Exp Database'!X374=Lists!$G$2,'Exp Database'!X374=Lists!$G$3,'Exp Database'!X374=0),0,IF($F374=Lists!$G$2,('Exp Database'!X374/'Exp with units conversion'!$H374)*'Exp with units conversion'!$G374,'Exp Database'!X374*'Exp with units conversion'!$G374))</f>
        <v>0</v>
      </c>
      <c r="Z374" s="288">
        <f>IF(OR('Exp Database'!Y374=Lists!$G$2,'Exp Database'!Y374=Lists!$G$3,'Exp Database'!Y374=0),0,IF($F374=Lists!$G$2,('Exp Database'!Y374/'Exp with units conversion'!$H374)*'Exp with units conversion'!$G374,'Exp Database'!Y374*'Exp with units conversion'!$G374))</f>
        <v>0</v>
      </c>
      <c r="AA374" s="288">
        <f>IF(OR('Exp Database'!Z374=Lists!$G$2,'Exp Database'!Z374=Lists!$G$3,'Exp Database'!Z374=0),0,IF($F374=Lists!$G$2,('Exp Database'!Z374/'Exp with units conversion'!$H374)*'Exp with units conversion'!$G374,'Exp Database'!Z374*'Exp with units conversion'!$G374))</f>
        <v>0</v>
      </c>
      <c r="AB374" s="288">
        <f>IF(OR('Exp Database'!AA374=Lists!$G$2,'Exp Database'!AA374=Lists!$G$3,'Exp Database'!AA374=0),0,IF($F374=Lists!$G$2,('Exp Database'!AA374/'Exp with units conversion'!$H374)*'Exp with units conversion'!$G374,'Exp Database'!AA374*'Exp with units conversion'!$G374))</f>
        <v>0</v>
      </c>
      <c r="AC374" s="288">
        <f>IF(OR('Exp Database'!AB374=Lists!$G$2,'Exp Database'!AB374=Lists!$G$3,'Exp Database'!AB374=0),0,IF($F374=Lists!$G$2,('Exp Database'!AB374/'Exp with units conversion'!$H374)*'Exp with units conversion'!$G374,'Exp Database'!AB374*'Exp with units conversion'!$G374))</f>
        <v>0</v>
      </c>
      <c r="AD374" s="288">
        <f>IF(OR('Exp Database'!AC374=Lists!$G$2,'Exp Database'!AC374=Lists!$G$3,'Exp Database'!AC374=0),0,IF($F374=Lists!$G$2,('Exp Database'!AC374/'Exp with units conversion'!$H374)*'Exp with units conversion'!$G374,'Exp Database'!AC374*'Exp with units conversion'!$G374))</f>
        <v>0</v>
      </c>
      <c r="AE374" s="288">
        <f>IF(OR('Exp Database'!AD374=Lists!$G$2,'Exp Database'!AD374=Lists!$G$3,'Exp Database'!AD374=0),0,IF($F374=Lists!$G$2,('Exp Database'!AD374/'Exp with units conversion'!$H374)*'Exp with units conversion'!$G374,'Exp Database'!AD374*'Exp with units conversion'!$G374))</f>
        <v>0</v>
      </c>
      <c r="AG374" s="288">
        <f t="shared" si="30"/>
        <v>1</v>
      </c>
      <c r="AH374" s="288">
        <f t="shared" si="31"/>
        <v>1</v>
      </c>
      <c r="AI374" s="288">
        <f t="shared" si="32"/>
        <v>1</v>
      </c>
      <c r="AJ374" s="288">
        <f t="shared" si="33"/>
        <v>1</v>
      </c>
    </row>
    <row r="375" spans="2:36" ht="15.75" thickBot="1">
      <c r="B375" s="288" t="str">
        <f t="shared" si="29"/>
        <v>Georgia2014</v>
      </c>
      <c r="C375" s="229" t="str">
        <f>'Exp Database'!C375</f>
        <v>Georgia</v>
      </c>
      <c r="D375" s="229">
        <f>'Exp Database'!D375</f>
        <v>2014</v>
      </c>
      <c r="E375" s="229">
        <f>'Exp Database'!E375</f>
        <v>0</v>
      </c>
      <c r="F375" s="229">
        <f>'Exp Database'!F375</f>
        <v>0</v>
      </c>
      <c r="G375" s="229">
        <f>IF('Exp Database'!G375="Units ( x 1)",1,IF('Exp Database'!G375="Thousands (x 1,000)",1000,IF('Exp Database'!G375="Millions (x 1,000,000)",1000000,)))</f>
        <v>0</v>
      </c>
      <c r="H375" s="230">
        <f>IF('Exp Database'!H375&gt;0,'Exp Database'!H375,'Exp Database'!J375)</f>
        <v>0</v>
      </c>
      <c r="I375" s="230">
        <f>'Exp Database'!H375</f>
        <v>0</v>
      </c>
      <c r="J375" s="229">
        <f>'Exp Database'!I375</f>
        <v>0</v>
      </c>
      <c r="K375" s="230">
        <f>'Exp Database'!J375</f>
        <v>0</v>
      </c>
      <c r="L375" s="302">
        <f>'Exp Database'!K375</f>
        <v>0</v>
      </c>
      <c r="M375" s="288">
        <f>'Exp Database'!L375</f>
        <v>0</v>
      </c>
      <c r="N375" s="288">
        <f>IF(OR('Exp Database'!M375=Lists!$G$2,'Exp Database'!M375=Lists!$G$3,'Exp Database'!M375=0),0,IF($F375=Lists!$G$2,('Exp Database'!M375/'Exp with units conversion'!$H375)*'Exp with units conversion'!$G375,'Exp Database'!M375*'Exp with units conversion'!$G375))</f>
        <v>0</v>
      </c>
      <c r="O375" s="288">
        <f>IF(OR('Exp Database'!N375=Lists!$G$2,'Exp Database'!N375=Lists!$G$3,'Exp Database'!N375=0),0,IF($F375=Lists!$G$2,('Exp Database'!N375/'Exp with units conversion'!$H375)*'Exp with units conversion'!$G375,'Exp Database'!N375*'Exp with units conversion'!$G375))</f>
        <v>0</v>
      </c>
      <c r="P375" s="288">
        <f>IF(OR('Exp Database'!O375=Lists!$G$2,'Exp Database'!O375=Lists!$G$3,'Exp Database'!O375=0),0,IF($F375=Lists!$G$2,('Exp Database'!O375/'Exp with units conversion'!$H375)*'Exp with units conversion'!$G375,'Exp Database'!O375*'Exp with units conversion'!$G375))</f>
        <v>0</v>
      </c>
      <c r="Q375" s="288">
        <f>IF(OR('Exp Database'!P375=Lists!$G$2,'Exp Database'!P375=Lists!$G$3,'Exp Database'!P375=0),0,IF($F375=Lists!$G$2,('Exp Database'!P375/'Exp with units conversion'!$H375)*'Exp with units conversion'!$G375,'Exp Database'!P375*'Exp with units conversion'!$G375))</f>
        <v>0</v>
      </c>
      <c r="R375" s="288">
        <f>IF(OR('Exp Database'!Q375=Lists!$G$2,'Exp Database'!Q375=Lists!$G$3,'Exp Database'!Q375=0),0,IF($F375=Lists!$G$2,('Exp Database'!Q375/'Exp with units conversion'!$H375)*'Exp with units conversion'!$G375,'Exp Database'!Q375*'Exp with units conversion'!$G375))</f>
        <v>0</v>
      </c>
      <c r="S375" s="288">
        <f>IF(OR('Exp Database'!R375=Lists!$G$2,'Exp Database'!R375=Lists!$G$3,'Exp Database'!R375=0),0,IF($F375=Lists!$G$2,('Exp Database'!R375/'Exp with units conversion'!$H375)*'Exp with units conversion'!$G375,'Exp Database'!R375*'Exp with units conversion'!$G375))</f>
        <v>0</v>
      </c>
      <c r="T375" s="288">
        <f>IF(OR('Exp Database'!S375=Lists!$G$2,'Exp Database'!S375=Lists!$G$3,'Exp Database'!S375=0),0,IF($F375=Lists!$G$2,('Exp Database'!S375/'Exp with units conversion'!$H375)*'Exp with units conversion'!$G375,'Exp Database'!S375*'Exp with units conversion'!$G375))</f>
        <v>0</v>
      </c>
      <c r="U375" s="288">
        <f>IF(OR('Exp Database'!T375=Lists!$G$2,'Exp Database'!T375=Lists!$G$3,'Exp Database'!T375=0),0,IF($F375=Lists!$G$2,('Exp Database'!T375/'Exp with units conversion'!$H375)*'Exp with units conversion'!$G375,'Exp Database'!T375*'Exp with units conversion'!$G375))</f>
        <v>0</v>
      </c>
      <c r="V375" s="288">
        <f>IF(OR('Exp Database'!U375=Lists!$G$2,'Exp Database'!U375=Lists!$G$3,'Exp Database'!U375=0),0,IF($F375=Lists!$G$2,('Exp Database'!U375/'Exp with units conversion'!$H375)*'Exp with units conversion'!$G375,'Exp Database'!U375*'Exp with units conversion'!$G375))</f>
        <v>0</v>
      </c>
      <c r="W375" s="288">
        <f>IF(OR('Exp Database'!V375=Lists!$G$2,'Exp Database'!V375=Lists!$G$3,'Exp Database'!V375=0),0,IF($F375=Lists!$G$2,('Exp Database'!V375/'Exp with units conversion'!$H375)*'Exp with units conversion'!$G375,'Exp Database'!V375*'Exp with units conversion'!$G375))</f>
        <v>0</v>
      </c>
      <c r="X375" s="288">
        <f>IF(OR('Exp Database'!W375=Lists!$G$2,'Exp Database'!W375=Lists!$G$3,'Exp Database'!W375=0),0,IF($F375=Lists!$G$2,('Exp Database'!W375/'Exp with units conversion'!$H375)*'Exp with units conversion'!$G375,'Exp Database'!W375*'Exp with units conversion'!$G375))</f>
        <v>0</v>
      </c>
      <c r="Y375" s="288">
        <f>IF(OR('Exp Database'!X375=Lists!$G$2,'Exp Database'!X375=Lists!$G$3,'Exp Database'!X375=0),0,IF($F375=Lists!$G$2,('Exp Database'!X375/'Exp with units conversion'!$H375)*'Exp with units conversion'!$G375,'Exp Database'!X375*'Exp with units conversion'!$G375))</f>
        <v>0</v>
      </c>
      <c r="Z375" s="288">
        <f>IF(OR('Exp Database'!Y375=Lists!$G$2,'Exp Database'!Y375=Lists!$G$3,'Exp Database'!Y375=0),0,IF($F375=Lists!$G$2,('Exp Database'!Y375/'Exp with units conversion'!$H375)*'Exp with units conversion'!$G375,'Exp Database'!Y375*'Exp with units conversion'!$G375))</f>
        <v>0</v>
      </c>
      <c r="AA375" s="288">
        <f>IF(OR('Exp Database'!Z375=Lists!$G$2,'Exp Database'!Z375=Lists!$G$3,'Exp Database'!Z375=0),0,IF($F375=Lists!$G$2,('Exp Database'!Z375/'Exp with units conversion'!$H375)*'Exp with units conversion'!$G375,'Exp Database'!Z375*'Exp with units conversion'!$G375))</f>
        <v>0</v>
      </c>
      <c r="AB375" s="288">
        <f>IF(OR('Exp Database'!AA375=Lists!$G$2,'Exp Database'!AA375=Lists!$G$3,'Exp Database'!AA375=0),0,IF($F375=Lists!$G$2,('Exp Database'!AA375/'Exp with units conversion'!$H375)*'Exp with units conversion'!$G375,'Exp Database'!AA375*'Exp with units conversion'!$G375))</f>
        <v>0</v>
      </c>
      <c r="AC375" s="288">
        <f>IF(OR('Exp Database'!AB375=Lists!$G$2,'Exp Database'!AB375=Lists!$G$3,'Exp Database'!AB375=0),0,IF($F375=Lists!$G$2,('Exp Database'!AB375/'Exp with units conversion'!$H375)*'Exp with units conversion'!$G375,'Exp Database'!AB375*'Exp with units conversion'!$G375))</f>
        <v>0</v>
      </c>
      <c r="AD375" s="288">
        <f>IF(OR('Exp Database'!AC375=Lists!$G$2,'Exp Database'!AC375=Lists!$G$3,'Exp Database'!AC375=0),0,IF($F375=Lists!$G$2,('Exp Database'!AC375/'Exp with units conversion'!$H375)*'Exp with units conversion'!$G375,'Exp Database'!AC375*'Exp with units conversion'!$G375))</f>
        <v>0</v>
      </c>
      <c r="AE375" s="288">
        <f>IF(OR('Exp Database'!AD375=Lists!$G$2,'Exp Database'!AD375=Lists!$G$3,'Exp Database'!AD375=0),0,IF($F375=Lists!$G$2,('Exp Database'!AD375/'Exp with units conversion'!$H375)*'Exp with units conversion'!$G375,'Exp Database'!AD375*'Exp with units conversion'!$G375))</f>
        <v>0</v>
      </c>
      <c r="AG375" s="288">
        <f t="shared" si="30"/>
        <v>1</v>
      </c>
      <c r="AH375" s="288">
        <f t="shared" si="31"/>
        <v>1</v>
      </c>
      <c r="AI375" s="288">
        <f t="shared" si="32"/>
        <v>1</v>
      </c>
      <c r="AJ375" s="288">
        <f t="shared" si="33"/>
        <v>1</v>
      </c>
    </row>
    <row r="376" spans="2:36" ht="15.75" thickBot="1">
      <c r="B376" s="288" t="str">
        <f t="shared" si="29"/>
        <v>Georgia2014</v>
      </c>
      <c r="C376" s="229" t="str">
        <f>'Exp Database'!C376</f>
        <v>Georgia</v>
      </c>
      <c r="D376" s="229">
        <f>'Exp Database'!D376</f>
        <v>2014</v>
      </c>
      <c r="E376" s="229">
        <f>'Exp Database'!E376</f>
        <v>0</v>
      </c>
      <c r="F376" s="229">
        <f>'Exp Database'!F376</f>
        <v>0</v>
      </c>
      <c r="G376" s="229">
        <f>IF('Exp Database'!G376="Units ( x 1)",1,IF('Exp Database'!G376="Thousands (x 1,000)",1000,IF('Exp Database'!G376="Millions (x 1,000,000)",1000000,)))</f>
        <v>0</v>
      </c>
      <c r="H376" s="230">
        <f>IF('Exp Database'!H376&gt;0,'Exp Database'!H376,'Exp Database'!J376)</f>
        <v>0</v>
      </c>
      <c r="I376" s="230">
        <f>'Exp Database'!H376</f>
        <v>0</v>
      </c>
      <c r="J376" s="229">
        <f>'Exp Database'!I376</f>
        <v>0</v>
      </c>
      <c r="K376" s="230">
        <f>'Exp Database'!J376</f>
        <v>0</v>
      </c>
      <c r="L376" s="302">
        <f>'Exp Database'!K376</f>
        <v>0</v>
      </c>
      <c r="M376" s="288">
        <f>'Exp Database'!L376</f>
        <v>0</v>
      </c>
      <c r="N376" s="288">
        <f>IF(OR('Exp Database'!M376=Lists!$G$2,'Exp Database'!M376=Lists!$G$3,'Exp Database'!M376=0),0,IF($F376=Lists!$G$2,('Exp Database'!M376/'Exp with units conversion'!$H376)*'Exp with units conversion'!$G376,'Exp Database'!M376*'Exp with units conversion'!$G376))</f>
        <v>0</v>
      </c>
      <c r="O376" s="288">
        <f>IF(OR('Exp Database'!N376=Lists!$G$2,'Exp Database'!N376=Lists!$G$3,'Exp Database'!N376=0),0,IF($F376=Lists!$G$2,('Exp Database'!N376/'Exp with units conversion'!$H376)*'Exp with units conversion'!$G376,'Exp Database'!N376*'Exp with units conversion'!$G376))</f>
        <v>0</v>
      </c>
      <c r="P376" s="288">
        <f>IF(OR('Exp Database'!O376=Lists!$G$2,'Exp Database'!O376=Lists!$G$3,'Exp Database'!O376=0),0,IF($F376=Lists!$G$2,('Exp Database'!O376/'Exp with units conversion'!$H376)*'Exp with units conversion'!$G376,'Exp Database'!O376*'Exp with units conversion'!$G376))</f>
        <v>0</v>
      </c>
      <c r="Q376" s="288">
        <f>IF(OR('Exp Database'!P376=Lists!$G$2,'Exp Database'!P376=Lists!$G$3,'Exp Database'!P376=0),0,IF($F376=Lists!$G$2,('Exp Database'!P376/'Exp with units conversion'!$H376)*'Exp with units conversion'!$G376,'Exp Database'!P376*'Exp with units conversion'!$G376))</f>
        <v>0</v>
      </c>
      <c r="R376" s="288">
        <f>IF(OR('Exp Database'!Q376=Lists!$G$2,'Exp Database'!Q376=Lists!$G$3,'Exp Database'!Q376=0),0,IF($F376=Lists!$G$2,('Exp Database'!Q376/'Exp with units conversion'!$H376)*'Exp with units conversion'!$G376,'Exp Database'!Q376*'Exp with units conversion'!$G376))</f>
        <v>0</v>
      </c>
      <c r="S376" s="288">
        <f>IF(OR('Exp Database'!R376=Lists!$G$2,'Exp Database'!R376=Lists!$G$3,'Exp Database'!R376=0),0,IF($F376=Lists!$G$2,('Exp Database'!R376/'Exp with units conversion'!$H376)*'Exp with units conversion'!$G376,'Exp Database'!R376*'Exp with units conversion'!$G376))</f>
        <v>0</v>
      </c>
      <c r="T376" s="288">
        <f>IF(OR('Exp Database'!S376=Lists!$G$2,'Exp Database'!S376=Lists!$G$3,'Exp Database'!S376=0),0,IF($F376=Lists!$G$2,('Exp Database'!S376/'Exp with units conversion'!$H376)*'Exp with units conversion'!$G376,'Exp Database'!S376*'Exp with units conversion'!$G376))</f>
        <v>0</v>
      </c>
      <c r="U376" s="288">
        <f>IF(OR('Exp Database'!T376=Lists!$G$2,'Exp Database'!T376=Lists!$G$3,'Exp Database'!T376=0),0,IF($F376=Lists!$G$2,('Exp Database'!T376/'Exp with units conversion'!$H376)*'Exp with units conversion'!$G376,'Exp Database'!T376*'Exp with units conversion'!$G376))</f>
        <v>0</v>
      </c>
      <c r="V376" s="288">
        <f>IF(OR('Exp Database'!U376=Lists!$G$2,'Exp Database'!U376=Lists!$G$3,'Exp Database'!U376=0),0,IF($F376=Lists!$G$2,('Exp Database'!U376/'Exp with units conversion'!$H376)*'Exp with units conversion'!$G376,'Exp Database'!U376*'Exp with units conversion'!$G376))</f>
        <v>0</v>
      </c>
      <c r="W376" s="288">
        <f>IF(OR('Exp Database'!V376=Lists!$G$2,'Exp Database'!V376=Lists!$G$3,'Exp Database'!V376=0),0,IF($F376=Lists!$G$2,('Exp Database'!V376/'Exp with units conversion'!$H376)*'Exp with units conversion'!$G376,'Exp Database'!V376*'Exp with units conversion'!$G376))</f>
        <v>0</v>
      </c>
      <c r="X376" s="288">
        <f>IF(OR('Exp Database'!W376=Lists!$G$2,'Exp Database'!W376=Lists!$G$3,'Exp Database'!W376=0),0,IF($F376=Lists!$G$2,('Exp Database'!W376/'Exp with units conversion'!$H376)*'Exp with units conversion'!$G376,'Exp Database'!W376*'Exp with units conversion'!$G376))</f>
        <v>0</v>
      </c>
      <c r="Y376" s="288">
        <f>IF(OR('Exp Database'!X376=Lists!$G$2,'Exp Database'!X376=Lists!$G$3,'Exp Database'!X376=0),0,IF($F376=Lists!$G$2,('Exp Database'!X376/'Exp with units conversion'!$H376)*'Exp with units conversion'!$G376,'Exp Database'!X376*'Exp with units conversion'!$G376))</f>
        <v>0</v>
      </c>
      <c r="Z376" s="288">
        <f>IF(OR('Exp Database'!Y376=Lists!$G$2,'Exp Database'!Y376=Lists!$G$3,'Exp Database'!Y376=0),0,IF($F376=Lists!$G$2,('Exp Database'!Y376/'Exp with units conversion'!$H376)*'Exp with units conversion'!$G376,'Exp Database'!Y376*'Exp with units conversion'!$G376))</f>
        <v>0</v>
      </c>
      <c r="AA376" s="288">
        <f>IF(OR('Exp Database'!Z376=Lists!$G$2,'Exp Database'!Z376=Lists!$G$3,'Exp Database'!Z376=0),0,IF($F376=Lists!$G$2,('Exp Database'!Z376/'Exp with units conversion'!$H376)*'Exp with units conversion'!$G376,'Exp Database'!Z376*'Exp with units conversion'!$G376))</f>
        <v>0</v>
      </c>
      <c r="AB376" s="288">
        <f>IF(OR('Exp Database'!AA376=Lists!$G$2,'Exp Database'!AA376=Lists!$G$3,'Exp Database'!AA376=0),0,IF($F376=Lists!$G$2,('Exp Database'!AA376/'Exp with units conversion'!$H376)*'Exp with units conversion'!$G376,'Exp Database'!AA376*'Exp with units conversion'!$G376))</f>
        <v>0</v>
      </c>
      <c r="AC376" s="288">
        <f>IF(OR('Exp Database'!AB376=Lists!$G$2,'Exp Database'!AB376=Lists!$G$3,'Exp Database'!AB376=0),0,IF($F376=Lists!$G$2,('Exp Database'!AB376/'Exp with units conversion'!$H376)*'Exp with units conversion'!$G376,'Exp Database'!AB376*'Exp with units conversion'!$G376))</f>
        <v>0</v>
      </c>
      <c r="AD376" s="288">
        <f>IF(OR('Exp Database'!AC376=Lists!$G$2,'Exp Database'!AC376=Lists!$G$3,'Exp Database'!AC376=0),0,IF($F376=Lists!$G$2,('Exp Database'!AC376/'Exp with units conversion'!$H376)*'Exp with units conversion'!$G376,'Exp Database'!AC376*'Exp with units conversion'!$G376))</f>
        <v>0</v>
      </c>
      <c r="AE376" s="288">
        <f>IF(OR('Exp Database'!AD376=Lists!$G$2,'Exp Database'!AD376=Lists!$G$3,'Exp Database'!AD376=0),0,IF($F376=Lists!$G$2,('Exp Database'!AD376/'Exp with units conversion'!$H376)*'Exp with units conversion'!$G376,'Exp Database'!AD376*'Exp with units conversion'!$G376))</f>
        <v>0</v>
      </c>
      <c r="AG376" s="288">
        <f t="shared" si="30"/>
        <v>1</v>
      </c>
      <c r="AH376" s="288">
        <f t="shared" si="31"/>
        <v>1</v>
      </c>
      <c r="AI376" s="288">
        <f t="shared" si="32"/>
        <v>1</v>
      </c>
      <c r="AJ376" s="288">
        <f t="shared" si="33"/>
        <v>1</v>
      </c>
    </row>
    <row r="377" spans="2:36" ht="15.75" thickBot="1">
      <c r="B377" s="288" t="str">
        <f t="shared" si="29"/>
        <v>Georgia2014</v>
      </c>
      <c r="C377" s="229" t="str">
        <f>'Exp Database'!C377</f>
        <v>Georgia</v>
      </c>
      <c r="D377" s="229">
        <f>'Exp Database'!D377</f>
        <v>2014</v>
      </c>
      <c r="E377" s="229">
        <f>'Exp Database'!E377</f>
        <v>0</v>
      </c>
      <c r="F377" s="229">
        <f>'Exp Database'!F377</f>
        <v>0</v>
      </c>
      <c r="G377" s="229">
        <f>IF('Exp Database'!G377="Units ( x 1)",1,IF('Exp Database'!G377="Thousands (x 1,000)",1000,IF('Exp Database'!G377="Millions (x 1,000,000)",1000000,)))</f>
        <v>0</v>
      </c>
      <c r="H377" s="230">
        <f>IF('Exp Database'!H377&gt;0,'Exp Database'!H377,'Exp Database'!J377)</f>
        <v>0</v>
      </c>
      <c r="I377" s="230">
        <f>'Exp Database'!H377</f>
        <v>0</v>
      </c>
      <c r="J377" s="229">
        <f>'Exp Database'!I377</f>
        <v>0</v>
      </c>
      <c r="K377" s="230">
        <f>'Exp Database'!J377</f>
        <v>0</v>
      </c>
      <c r="L377" s="302">
        <f>'Exp Database'!K377</f>
        <v>0</v>
      </c>
      <c r="M377" s="288">
        <f>'Exp Database'!L377</f>
        <v>0</v>
      </c>
      <c r="N377" s="288">
        <f>IF(OR('Exp Database'!M377=Lists!$G$2,'Exp Database'!M377=Lists!$G$3,'Exp Database'!M377=0),0,IF($F377=Lists!$G$2,('Exp Database'!M377/'Exp with units conversion'!$H377)*'Exp with units conversion'!$G377,'Exp Database'!M377*'Exp with units conversion'!$G377))</f>
        <v>0</v>
      </c>
      <c r="O377" s="288">
        <f>IF(OR('Exp Database'!N377=Lists!$G$2,'Exp Database'!N377=Lists!$G$3,'Exp Database'!N377=0),0,IF($F377=Lists!$G$2,('Exp Database'!N377/'Exp with units conversion'!$H377)*'Exp with units conversion'!$G377,'Exp Database'!N377*'Exp with units conversion'!$G377))</f>
        <v>0</v>
      </c>
      <c r="P377" s="288">
        <f>IF(OR('Exp Database'!O377=Lists!$G$2,'Exp Database'!O377=Lists!$G$3,'Exp Database'!O377=0),0,IF($F377=Lists!$G$2,('Exp Database'!O377/'Exp with units conversion'!$H377)*'Exp with units conversion'!$G377,'Exp Database'!O377*'Exp with units conversion'!$G377))</f>
        <v>0</v>
      </c>
      <c r="Q377" s="288">
        <f>IF(OR('Exp Database'!P377=Lists!$G$2,'Exp Database'!P377=Lists!$G$3,'Exp Database'!P377=0),0,IF($F377=Lists!$G$2,('Exp Database'!P377/'Exp with units conversion'!$H377)*'Exp with units conversion'!$G377,'Exp Database'!P377*'Exp with units conversion'!$G377))</f>
        <v>0</v>
      </c>
      <c r="R377" s="288">
        <f>IF(OR('Exp Database'!Q377=Lists!$G$2,'Exp Database'!Q377=Lists!$G$3,'Exp Database'!Q377=0),0,IF($F377=Lists!$G$2,('Exp Database'!Q377/'Exp with units conversion'!$H377)*'Exp with units conversion'!$G377,'Exp Database'!Q377*'Exp with units conversion'!$G377))</f>
        <v>0</v>
      </c>
      <c r="S377" s="288">
        <f>IF(OR('Exp Database'!R377=Lists!$G$2,'Exp Database'!R377=Lists!$G$3,'Exp Database'!R377=0),0,IF($F377=Lists!$G$2,('Exp Database'!R377/'Exp with units conversion'!$H377)*'Exp with units conversion'!$G377,'Exp Database'!R377*'Exp with units conversion'!$G377))</f>
        <v>0</v>
      </c>
      <c r="T377" s="288">
        <f>IF(OR('Exp Database'!S377=Lists!$G$2,'Exp Database'!S377=Lists!$G$3,'Exp Database'!S377=0),0,IF($F377=Lists!$G$2,('Exp Database'!S377/'Exp with units conversion'!$H377)*'Exp with units conversion'!$G377,'Exp Database'!S377*'Exp with units conversion'!$G377))</f>
        <v>0</v>
      </c>
      <c r="U377" s="288">
        <f>IF(OR('Exp Database'!T377=Lists!$G$2,'Exp Database'!T377=Lists!$G$3,'Exp Database'!T377=0),0,IF($F377=Lists!$G$2,('Exp Database'!T377/'Exp with units conversion'!$H377)*'Exp with units conversion'!$G377,'Exp Database'!T377*'Exp with units conversion'!$G377))</f>
        <v>0</v>
      </c>
      <c r="V377" s="288">
        <f>IF(OR('Exp Database'!U377=Lists!$G$2,'Exp Database'!U377=Lists!$G$3,'Exp Database'!U377=0),0,IF($F377=Lists!$G$2,('Exp Database'!U377/'Exp with units conversion'!$H377)*'Exp with units conversion'!$G377,'Exp Database'!U377*'Exp with units conversion'!$G377))</f>
        <v>0</v>
      </c>
      <c r="W377" s="288">
        <f>IF(OR('Exp Database'!V377=Lists!$G$2,'Exp Database'!V377=Lists!$G$3,'Exp Database'!V377=0),0,IF($F377=Lists!$G$2,('Exp Database'!V377/'Exp with units conversion'!$H377)*'Exp with units conversion'!$G377,'Exp Database'!V377*'Exp with units conversion'!$G377))</f>
        <v>0</v>
      </c>
      <c r="X377" s="288">
        <f>IF(OR('Exp Database'!W377=Lists!$G$2,'Exp Database'!W377=Lists!$G$3,'Exp Database'!W377=0),0,IF($F377=Lists!$G$2,('Exp Database'!W377/'Exp with units conversion'!$H377)*'Exp with units conversion'!$G377,'Exp Database'!W377*'Exp with units conversion'!$G377))</f>
        <v>0</v>
      </c>
      <c r="Y377" s="288">
        <f>IF(OR('Exp Database'!X377=Lists!$G$2,'Exp Database'!X377=Lists!$G$3,'Exp Database'!X377=0),0,IF($F377=Lists!$G$2,('Exp Database'!X377/'Exp with units conversion'!$H377)*'Exp with units conversion'!$G377,'Exp Database'!X377*'Exp with units conversion'!$G377))</f>
        <v>0</v>
      </c>
      <c r="Z377" s="288">
        <f>IF(OR('Exp Database'!Y377=Lists!$G$2,'Exp Database'!Y377=Lists!$G$3,'Exp Database'!Y377=0),0,IF($F377=Lists!$G$2,('Exp Database'!Y377/'Exp with units conversion'!$H377)*'Exp with units conversion'!$G377,'Exp Database'!Y377*'Exp with units conversion'!$G377))</f>
        <v>0</v>
      </c>
      <c r="AA377" s="288">
        <f>IF(OR('Exp Database'!Z377=Lists!$G$2,'Exp Database'!Z377=Lists!$G$3,'Exp Database'!Z377=0),0,IF($F377=Lists!$G$2,('Exp Database'!Z377/'Exp with units conversion'!$H377)*'Exp with units conversion'!$G377,'Exp Database'!Z377*'Exp with units conversion'!$G377))</f>
        <v>0</v>
      </c>
      <c r="AB377" s="288">
        <f>IF(OR('Exp Database'!AA377=Lists!$G$2,'Exp Database'!AA377=Lists!$G$3,'Exp Database'!AA377=0),0,IF($F377=Lists!$G$2,('Exp Database'!AA377/'Exp with units conversion'!$H377)*'Exp with units conversion'!$G377,'Exp Database'!AA377*'Exp with units conversion'!$G377))</f>
        <v>0</v>
      </c>
      <c r="AC377" s="288">
        <f>IF(OR('Exp Database'!AB377=Lists!$G$2,'Exp Database'!AB377=Lists!$G$3,'Exp Database'!AB377=0),0,IF($F377=Lists!$G$2,('Exp Database'!AB377/'Exp with units conversion'!$H377)*'Exp with units conversion'!$G377,'Exp Database'!AB377*'Exp with units conversion'!$G377))</f>
        <v>0</v>
      </c>
      <c r="AD377" s="288">
        <f>IF(OR('Exp Database'!AC377=Lists!$G$2,'Exp Database'!AC377=Lists!$G$3,'Exp Database'!AC377=0),0,IF($F377=Lists!$G$2,('Exp Database'!AC377/'Exp with units conversion'!$H377)*'Exp with units conversion'!$G377,'Exp Database'!AC377*'Exp with units conversion'!$G377))</f>
        <v>0</v>
      </c>
      <c r="AE377" s="288">
        <f>IF(OR('Exp Database'!AD377=Lists!$G$2,'Exp Database'!AD377=Lists!$G$3,'Exp Database'!AD377=0),0,IF($F377=Lists!$G$2,('Exp Database'!AD377/'Exp with units conversion'!$H377)*'Exp with units conversion'!$G377,'Exp Database'!AD377*'Exp with units conversion'!$G377))</f>
        <v>0</v>
      </c>
      <c r="AG377" s="288">
        <f t="shared" si="30"/>
        <v>1</v>
      </c>
      <c r="AH377" s="288">
        <f t="shared" si="31"/>
        <v>1</v>
      </c>
      <c r="AI377" s="288">
        <f t="shared" si="32"/>
        <v>1</v>
      </c>
      <c r="AJ377" s="288">
        <f t="shared" si="33"/>
        <v>1</v>
      </c>
    </row>
    <row r="378" spans="2:36" ht="15.75" thickBot="1">
      <c r="B378" s="288" t="str">
        <f t="shared" si="29"/>
        <v>Georgia2014</v>
      </c>
      <c r="C378" s="229" t="str">
        <f>'Exp Database'!C378</f>
        <v>Georgia</v>
      </c>
      <c r="D378" s="229">
        <f>'Exp Database'!D378</f>
        <v>2014</v>
      </c>
      <c r="E378" s="229">
        <f>'Exp Database'!E378</f>
        <v>0</v>
      </c>
      <c r="F378" s="229">
        <f>'Exp Database'!F378</f>
        <v>0</v>
      </c>
      <c r="G378" s="229">
        <f>IF('Exp Database'!G378="Units ( x 1)",1,IF('Exp Database'!G378="Thousands (x 1,000)",1000,IF('Exp Database'!G378="Millions (x 1,000,000)",1000000,)))</f>
        <v>0</v>
      </c>
      <c r="H378" s="230">
        <f>IF('Exp Database'!H378&gt;0,'Exp Database'!H378,'Exp Database'!J378)</f>
        <v>0</v>
      </c>
      <c r="I378" s="230">
        <f>'Exp Database'!H378</f>
        <v>0</v>
      </c>
      <c r="J378" s="229">
        <f>'Exp Database'!I378</f>
        <v>0</v>
      </c>
      <c r="K378" s="230">
        <f>'Exp Database'!J378</f>
        <v>0</v>
      </c>
      <c r="L378" s="302">
        <f>'Exp Database'!K378</f>
        <v>0</v>
      </c>
      <c r="M378" s="288">
        <f>'Exp Database'!L378</f>
        <v>0</v>
      </c>
      <c r="N378" s="288">
        <f>IF(OR('Exp Database'!M378=Lists!$G$2,'Exp Database'!M378=Lists!$G$3,'Exp Database'!M378=0),0,IF($F378=Lists!$G$2,('Exp Database'!M378/'Exp with units conversion'!$H378)*'Exp with units conversion'!$G378,'Exp Database'!M378*'Exp with units conversion'!$G378))</f>
        <v>0</v>
      </c>
      <c r="O378" s="288">
        <f>IF(OR('Exp Database'!N378=Lists!$G$2,'Exp Database'!N378=Lists!$G$3,'Exp Database'!N378=0),0,IF($F378=Lists!$G$2,('Exp Database'!N378/'Exp with units conversion'!$H378)*'Exp with units conversion'!$G378,'Exp Database'!N378*'Exp with units conversion'!$G378))</f>
        <v>0</v>
      </c>
      <c r="P378" s="288">
        <f>IF(OR('Exp Database'!O378=Lists!$G$2,'Exp Database'!O378=Lists!$G$3,'Exp Database'!O378=0),0,IF($F378=Lists!$G$2,('Exp Database'!O378/'Exp with units conversion'!$H378)*'Exp with units conversion'!$G378,'Exp Database'!O378*'Exp with units conversion'!$G378))</f>
        <v>0</v>
      </c>
      <c r="Q378" s="288">
        <f>IF(OR('Exp Database'!P378=Lists!$G$2,'Exp Database'!P378=Lists!$G$3,'Exp Database'!P378=0),0,IF($F378=Lists!$G$2,('Exp Database'!P378/'Exp with units conversion'!$H378)*'Exp with units conversion'!$G378,'Exp Database'!P378*'Exp with units conversion'!$G378))</f>
        <v>0</v>
      </c>
      <c r="R378" s="288">
        <f>IF(OR('Exp Database'!Q378=Lists!$G$2,'Exp Database'!Q378=Lists!$G$3,'Exp Database'!Q378=0),0,IF($F378=Lists!$G$2,('Exp Database'!Q378/'Exp with units conversion'!$H378)*'Exp with units conversion'!$G378,'Exp Database'!Q378*'Exp with units conversion'!$G378))</f>
        <v>0</v>
      </c>
      <c r="S378" s="288">
        <f>IF(OR('Exp Database'!R378=Lists!$G$2,'Exp Database'!R378=Lists!$G$3,'Exp Database'!R378=0),0,IF($F378=Lists!$G$2,('Exp Database'!R378/'Exp with units conversion'!$H378)*'Exp with units conversion'!$G378,'Exp Database'!R378*'Exp with units conversion'!$G378))</f>
        <v>0</v>
      </c>
      <c r="T378" s="288">
        <f>IF(OR('Exp Database'!S378=Lists!$G$2,'Exp Database'!S378=Lists!$G$3,'Exp Database'!S378=0),0,IF($F378=Lists!$G$2,('Exp Database'!S378/'Exp with units conversion'!$H378)*'Exp with units conversion'!$G378,'Exp Database'!S378*'Exp with units conversion'!$G378))</f>
        <v>0</v>
      </c>
      <c r="U378" s="288">
        <f>IF(OR('Exp Database'!T378=Lists!$G$2,'Exp Database'!T378=Lists!$G$3,'Exp Database'!T378=0),0,IF($F378=Lists!$G$2,('Exp Database'!T378/'Exp with units conversion'!$H378)*'Exp with units conversion'!$G378,'Exp Database'!T378*'Exp with units conversion'!$G378))</f>
        <v>0</v>
      </c>
      <c r="V378" s="288">
        <f>IF(OR('Exp Database'!U378=Lists!$G$2,'Exp Database'!U378=Lists!$G$3,'Exp Database'!U378=0),0,IF($F378=Lists!$G$2,('Exp Database'!U378/'Exp with units conversion'!$H378)*'Exp with units conversion'!$G378,'Exp Database'!U378*'Exp with units conversion'!$G378))</f>
        <v>0</v>
      </c>
      <c r="W378" s="288">
        <f>IF(OR('Exp Database'!V378=Lists!$G$2,'Exp Database'!V378=Lists!$G$3,'Exp Database'!V378=0),0,IF($F378=Lists!$G$2,('Exp Database'!V378/'Exp with units conversion'!$H378)*'Exp with units conversion'!$G378,'Exp Database'!V378*'Exp with units conversion'!$G378))</f>
        <v>0</v>
      </c>
      <c r="X378" s="288">
        <f>IF(OR('Exp Database'!W378=Lists!$G$2,'Exp Database'!W378=Lists!$G$3,'Exp Database'!W378=0),0,IF($F378=Lists!$G$2,('Exp Database'!W378/'Exp with units conversion'!$H378)*'Exp with units conversion'!$G378,'Exp Database'!W378*'Exp with units conversion'!$G378))</f>
        <v>0</v>
      </c>
      <c r="Y378" s="288">
        <f>IF(OR('Exp Database'!X378=Lists!$G$2,'Exp Database'!X378=Lists!$G$3,'Exp Database'!X378=0),0,IF($F378=Lists!$G$2,('Exp Database'!X378/'Exp with units conversion'!$H378)*'Exp with units conversion'!$G378,'Exp Database'!X378*'Exp with units conversion'!$G378))</f>
        <v>0</v>
      </c>
      <c r="Z378" s="288">
        <f>IF(OR('Exp Database'!Y378=Lists!$G$2,'Exp Database'!Y378=Lists!$G$3,'Exp Database'!Y378=0),0,IF($F378=Lists!$G$2,('Exp Database'!Y378/'Exp with units conversion'!$H378)*'Exp with units conversion'!$G378,'Exp Database'!Y378*'Exp with units conversion'!$G378))</f>
        <v>0</v>
      </c>
      <c r="AA378" s="288">
        <f>IF(OR('Exp Database'!Z378=Lists!$G$2,'Exp Database'!Z378=Lists!$G$3,'Exp Database'!Z378=0),0,IF($F378=Lists!$G$2,('Exp Database'!Z378/'Exp with units conversion'!$H378)*'Exp with units conversion'!$G378,'Exp Database'!Z378*'Exp with units conversion'!$G378))</f>
        <v>0</v>
      </c>
      <c r="AB378" s="288">
        <f>IF(OR('Exp Database'!AA378=Lists!$G$2,'Exp Database'!AA378=Lists!$G$3,'Exp Database'!AA378=0),0,IF($F378=Lists!$G$2,('Exp Database'!AA378/'Exp with units conversion'!$H378)*'Exp with units conversion'!$G378,'Exp Database'!AA378*'Exp with units conversion'!$G378))</f>
        <v>0</v>
      </c>
      <c r="AC378" s="288">
        <f>IF(OR('Exp Database'!AB378=Lists!$G$2,'Exp Database'!AB378=Lists!$G$3,'Exp Database'!AB378=0),0,IF($F378=Lists!$G$2,('Exp Database'!AB378/'Exp with units conversion'!$H378)*'Exp with units conversion'!$G378,'Exp Database'!AB378*'Exp with units conversion'!$G378))</f>
        <v>0</v>
      </c>
      <c r="AD378" s="288">
        <f>IF(OR('Exp Database'!AC378=Lists!$G$2,'Exp Database'!AC378=Lists!$G$3,'Exp Database'!AC378=0),0,IF($F378=Lists!$G$2,('Exp Database'!AC378/'Exp with units conversion'!$H378)*'Exp with units conversion'!$G378,'Exp Database'!AC378*'Exp with units conversion'!$G378))</f>
        <v>0</v>
      </c>
      <c r="AE378" s="288">
        <f>IF(OR('Exp Database'!AD378=Lists!$G$2,'Exp Database'!AD378=Lists!$G$3,'Exp Database'!AD378=0),0,IF($F378=Lists!$G$2,('Exp Database'!AD378/'Exp with units conversion'!$H378)*'Exp with units conversion'!$G378,'Exp Database'!AD378*'Exp with units conversion'!$G378))</f>
        <v>0</v>
      </c>
      <c r="AG378" s="288">
        <f t="shared" si="30"/>
        <v>1</v>
      </c>
      <c r="AH378" s="288">
        <f t="shared" si="31"/>
        <v>1</v>
      </c>
      <c r="AI378" s="288">
        <f t="shared" si="32"/>
        <v>1</v>
      </c>
      <c r="AJ378" s="288">
        <f t="shared" si="33"/>
        <v>1</v>
      </c>
    </row>
    <row r="379" spans="2:36" ht="15.75" thickBot="1">
      <c r="B379" s="288" t="str">
        <f t="shared" si="29"/>
        <v>Georgia2014</v>
      </c>
      <c r="C379" s="229" t="str">
        <f>'Exp Database'!C379</f>
        <v>Georgia</v>
      </c>
      <c r="D379" s="229">
        <f>'Exp Database'!D379</f>
        <v>2014</v>
      </c>
      <c r="E379" s="229">
        <f>'Exp Database'!E379</f>
        <v>0</v>
      </c>
      <c r="F379" s="229">
        <f>'Exp Database'!F379</f>
        <v>0</v>
      </c>
      <c r="G379" s="229">
        <f>IF('Exp Database'!G379="Units ( x 1)",1,IF('Exp Database'!G379="Thousands (x 1,000)",1000,IF('Exp Database'!G379="Millions (x 1,000,000)",1000000,)))</f>
        <v>0</v>
      </c>
      <c r="H379" s="230">
        <f>IF('Exp Database'!H379&gt;0,'Exp Database'!H379,'Exp Database'!J379)</f>
        <v>0</v>
      </c>
      <c r="I379" s="230">
        <f>'Exp Database'!H379</f>
        <v>0</v>
      </c>
      <c r="J379" s="229">
        <f>'Exp Database'!I379</f>
        <v>0</v>
      </c>
      <c r="K379" s="230">
        <f>'Exp Database'!J379</f>
        <v>0</v>
      </c>
      <c r="L379" s="302">
        <f>'Exp Database'!K379</f>
        <v>0</v>
      </c>
      <c r="M379" s="288">
        <f>'Exp Database'!L379</f>
        <v>0</v>
      </c>
      <c r="N379" s="288">
        <f>IF(OR('Exp Database'!M379=Lists!$G$2,'Exp Database'!M379=Lists!$G$3,'Exp Database'!M379=0),0,IF($F379=Lists!$G$2,('Exp Database'!M379/'Exp with units conversion'!$H379)*'Exp with units conversion'!$G379,'Exp Database'!M379*'Exp with units conversion'!$G379))</f>
        <v>0</v>
      </c>
      <c r="O379" s="288">
        <f>IF(OR('Exp Database'!N379=Lists!$G$2,'Exp Database'!N379=Lists!$G$3,'Exp Database'!N379=0),0,IF($F379=Lists!$G$2,('Exp Database'!N379/'Exp with units conversion'!$H379)*'Exp with units conversion'!$G379,'Exp Database'!N379*'Exp with units conversion'!$G379))</f>
        <v>0</v>
      </c>
      <c r="P379" s="288">
        <f>IF(OR('Exp Database'!O379=Lists!$G$2,'Exp Database'!O379=Lists!$G$3,'Exp Database'!O379=0),0,IF($F379=Lists!$G$2,('Exp Database'!O379/'Exp with units conversion'!$H379)*'Exp with units conversion'!$G379,'Exp Database'!O379*'Exp with units conversion'!$G379))</f>
        <v>0</v>
      </c>
      <c r="Q379" s="288">
        <f>IF(OR('Exp Database'!P379=Lists!$G$2,'Exp Database'!P379=Lists!$G$3,'Exp Database'!P379=0),0,IF($F379=Lists!$G$2,('Exp Database'!P379/'Exp with units conversion'!$H379)*'Exp with units conversion'!$G379,'Exp Database'!P379*'Exp with units conversion'!$G379))</f>
        <v>0</v>
      </c>
      <c r="R379" s="288">
        <f>IF(OR('Exp Database'!Q379=Lists!$G$2,'Exp Database'!Q379=Lists!$G$3,'Exp Database'!Q379=0),0,IF($F379=Lists!$G$2,('Exp Database'!Q379/'Exp with units conversion'!$H379)*'Exp with units conversion'!$G379,'Exp Database'!Q379*'Exp with units conversion'!$G379))</f>
        <v>0</v>
      </c>
      <c r="S379" s="288">
        <f>IF(OR('Exp Database'!R379=Lists!$G$2,'Exp Database'!R379=Lists!$G$3,'Exp Database'!R379=0),0,IF($F379=Lists!$G$2,('Exp Database'!R379/'Exp with units conversion'!$H379)*'Exp with units conversion'!$G379,'Exp Database'!R379*'Exp with units conversion'!$G379))</f>
        <v>0</v>
      </c>
      <c r="T379" s="288">
        <f>IF(OR('Exp Database'!S379=Lists!$G$2,'Exp Database'!S379=Lists!$G$3,'Exp Database'!S379=0),0,IF($F379=Lists!$G$2,('Exp Database'!S379/'Exp with units conversion'!$H379)*'Exp with units conversion'!$G379,'Exp Database'!S379*'Exp with units conversion'!$G379))</f>
        <v>0</v>
      </c>
      <c r="U379" s="288">
        <f>IF(OR('Exp Database'!T379=Lists!$G$2,'Exp Database'!T379=Lists!$G$3,'Exp Database'!T379=0),0,IF($F379=Lists!$G$2,('Exp Database'!T379/'Exp with units conversion'!$H379)*'Exp with units conversion'!$G379,'Exp Database'!T379*'Exp with units conversion'!$G379))</f>
        <v>0</v>
      </c>
      <c r="V379" s="288">
        <f>IF(OR('Exp Database'!U379=Lists!$G$2,'Exp Database'!U379=Lists!$G$3,'Exp Database'!U379=0),0,IF($F379=Lists!$G$2,('Exp Database'!U379/'Exp with units conversion'!$H379)*'Exp with units conversion'!$G379,'Exp Database'!U379*'Exp with units conversion'!$G379))</f>
        <v>0</v>
      </c>
      <c r="W379" s="288">
        <f>IF(OR('Exp Database'!V379=Lists!$G$2,'Exp Database'!V379=Lists!$G$3,'Exp Database'!V379=0),0,IF($F379=Lists!$G$2,('Exp Database'!V379/'Exp with units conversion'!$H379)*'Exp with units conversion'!$G379,'Exp Database'!V379*'Exp with units conversion'!$G379))</f>
        <v>0</v>
      </c>
      <c r="X379" s="288">
        <f>IF(OR('Exp Database'!W379=Lists!$G$2,'Exp Database'!W379=Lists!$G$3,'Exp Database'!W379=0),0,IF($F379=Lists!$G$2,('Exp Database'!W379/'Exp with units conversion'!$H379)*'Exp with units conversion'!$G379,'Exp Database'!W379*'Exp with units conversion'!$G379))</f>
        <v>0</v>
      </c>
      <c r="Y379" s="288">
        <f>IF(OR('Exp Database'!X379=Lists!$G$2,'Exp Database'!X379=Lists!$G$3,'Exp Database'!X379=0),0,IF($F379=Lists!$G$2,('Exp Database'!X379/'Exp with units conversion'!$H379)*'Exp with units conversion'!$G379,'Exp Database'!X379*'Exp with units conversion'!$G379))</f>
        <v>0</v>
      </c>
      <c r="Z379" s="288">
        <f>IF(OR('Exp Database'!Y379=Lists!$G$2,'Exp Database'!Y379=Lists!$G$3,'Exp Database'!Y379=0),0,IF($F379=Lists!$G$2,('Exp Database'!Y379/'Exp with units conversion'!$H379)*'Exp with units conversion'!$G379,'Exp Database'!Y379*'Exp with units conversion'!$G379))</f>
        <v>0</v>
      </c>
      <c r="AA379" s="288">
        <f>IF(OR('Exp Database'!Z379=Lists!$G$2,'Exp Database'!Z379=Lists!$G$3,'Exp Database'!Z379=0),0,IF($F379=Lists!$G$2,('Exp Database'!Z379/'Exp with units conversion'!$H379)*'Exp with units conversion'!$G379,'Exp Database'!Z379*'Exp with units conversion'!$G379))</f>
        <v>0</v>
      </c>
      <c r="AB379" s="288">
        <f>IF(OR('Exp Database'!AA379=Lists!$G$2,'Exp Database'!AA379=Lists!$G$3,'Exp Database'!AA379=0),0,IF($F379=Lists!$G$2,('Exp Database'!AA379/'Exp with units conversion'!$H379)*'Exp with units conversion'!$G379,'Exp Database'!AA379*'Exp with units conversion'!$G379))</f>
        <v>0</v>
      </c>
      <c r="AC379" s="288">
        <f>IF(OR('Exp Database'!AB379=Lists!$G$2,'Exp Database'!AB379=Lists!$G$3,'Exp Database'!AB379=0),0,IF($F379=Lists!$G$2,('Exp Database'!AB379/'Exp with units conversion'!$H379)*'Exp with units conversion'!$G379,'Exp Database'!AB379*'Exp with units conversion'!$G379))</f>
        <v>0</v>
      </c>
      <c r="AD379" s="288">
        <f>IF(OR('Exp Database'!AC379=Lists!$G$2,'Exp Database'!AC379=Lists!$G$3,'Exp Database'!AC379=0),0,IF($F379=Lists!$G$2,('Exp Database'!AC379/'Exp with units conversion'!$H379)*'Exp with units conversion'!$G379,'Exp Database'!AC379*'Exp with units conversion'!$G379))</f>
        <v>0</v>
      </c>
      <c r="AE379" s="288">
        <f>IF(OR('Exp Database'!AD379=Lists!$G$2,'Exp Database'!AD379=Lists!$G$3,'Exp Database'!AD379=0),0,IF($F379=Lists!$G$2,('Exp Database'!AD379/'Exp with units conversion'!$H379)*'Exp with units conversion'!$G379,'Exp Database'!AD379*'Exp with units conversion'!$G379))</f>
        <v>0</v>
      </c>
      <c r="AG379" s="288">
        <f t="shared" si="30"/>
        <v>1</v>
      </c>
      <c r="AH379" s="288">
        <f t="shared" si="31"/>
        <v>1</v>
      </c>
      <c r="AI379" s="288">
        <f t="shared" si="32"/>
        <v>1</v>
      </c>
      <c r="AJ379" s="288">
        <f t="shared" si="33"/>
        <v>1</v>
      </c>
    </row>
    <row r="380" spans="2:36" ht="15.75" thickBot="1">
      <c r="B380" s="288" t="str">
        <f t="shared" si="29"/>
        <v>Georgia2014</v>
      </c>
      <c r="C380" s="229" t="str">
        <f>'Exp Database'!C380</f>
        <v>Georgia</v>
      </c>
      <c r="D380" s="229">
        <f>'Exp Database'!D380</f>
        <v>2014</v>
      </c>
      <c r="E380" s="229">
        <f>'Exp Database'!E380</f>
        <v>0</v>
      </c>
      <c r="F380" s="229">
        <f>'Exp Database'!F380</f>
        <v>0</v>
      </c>
      <c r="G380" s="229">
        <f>IF('Exp Database'!G380="Units ( x 1)",1,IF('Exp Database'!G380="Thousands (x 1,000)",1000,IF('Exp Database'!G380="Millions (x 1,000,000)",1000000,)))</f>
        <v>0</v>
      </c>
      <c r="H380" s="230">
        <f>IF('Exp Database'!H380&gt;0,'Exp Database'!H380,'Exp Database'!J380)</f>
        <v>0</v>
      </c>
      <c r="I380" s="230">
        <f>'Exp Database'!H380</f>
        <v>0</v>
      </c>
      <c r="J380" s="229">
        <f>'Exp Database'!I380</f>
        <v>0</v>
      </c>
      <c r="K380" s="230">
        <f>'Exp Database'!J380</f>
        <v>0</v>
      </c>
      <c r="L380" s="302">
        <f>'Exp Database'!K380</f>
        <v>0</v>
      </c>
      <c r="M380" s="288">
        <f>'Exp Database'!L380</f>
        <v>0</v>
      </c>
      <c r="N380" s="288">
        <f>IF(OR('Exp Database'!M380=Lists!$G$2,'Exp Database'!M380=Lists!$G$3,'Exp Database'!M380=0),0,IF($F380=Lists!$G$2,('Exp Database'!M380/'Exp with units conversion'!$H380)*'Exp with units conversion'!$G380,'Exp Database'!M380*'Exp with units conversion'!$G380))</f>
        <v>0</v>
      </c>
      <c r="O380" s="288">
        <f>IF(OR('Exp Database'!N380=Lists!$G$2,'Exp Database'!N380=Lists!$G$3,'Exp Database'!N380=0),0,IF($F380=Lists!$G$2,('Exp Database'!N380/'Exp with units conversion'!$H380)*'Exp with units conversion'!$G380,'Exp Database'!N380*'Exp with units conversion'!$G380))</f>
        <v>0</v>
      </c>
      <c r="P380" s="288">
        <f>IF(OR('Exp Database'!O380=Lists!$G$2,'Exp Database'!O380=Lists!$G$3,'Exp Database'!O380=0),0,IF($F380=Lists!$G$2,('Exp Database'!O380/'Exp with units conversion'!$H380)*'Exp with units conversion'!$G380,'Exp Database'!O380*'Exp with units conversion'!$G380))</f>
        <v>0</v>
      </c>
      <c r="Q380" s="288">
        <f>IF(OR('Exp Database'!P380=Lists!$G$2,'Exp Database'!P380=Lists!$G$3,'Exp Database'!P380=0),0,IF($F380=Lists!$G$2,('Exp Database'!P380/'Exp with units conversion'!$H380)*'Exp with units conversion'!$G380,'Exp Database'!P380*'Exp with units conversion'!$G380))</f>
        <v>0</v>
      </c>
      <c r="R380" s="288">
        <f>IF(OR('Exp Database'!Q380=Lists!$G$2,'Exp Database'!Q380=Lists!$G$3,'Exp Database'!Q380=0),0,IF($F380=Lists!$G$2,('Exp Database'!Q380/'Exp with units conversion'!$H380)*'Exp with units conversion'!$G380,'Exp Database'!Q380*'Exp with units conversion'!$G380))</f>
        <v>0</v>
      </c>
      <c r="S380" s="288">
        <f>IF(OR('Exp Database'!R380=Lists!$G$2,'Exp Database'!R380=Lists!$G$3,'Exp Database'!R380=0),0,IF($F380=Lists!$G$2,('Exp Database'!R380/'Exp with units conversion'!$H380)*'Exp with units conversion'!$G380,'Exp Database'!R380*'Exp with units conversion'!$G380))</f>
        <v>0</v>
      </c>
      <c r="T380" s="288">
        <f>IF(OR('Exp Database'!S380=Lists!$G$2,'Exp Database'!S380=Lists!$G$3,'Exp Database'!S380=0),0,IF($F380=Lists!$G$2,('Exp Database'!S380/'Exp with units conversion'!$H380)*'Exp with units conversion'!$G380,'Exp Database'!S380*'Exp with units conversion'!$G380))</f>
        <v>0</v>
      </c>
      <c r="U380" s="288">
        <f>IF(OR('Exp Database'!T380=Lists!$G$2,'Exp Database'!T380=Lists!$G$3,'Exp Database'!T380=0),0,IF($F380=Lists!$G$2,('Exp Database'!T380/'Exp with units conversion'!$H380)*'Exp with units conversion'!$G380,'Exp Database'!T380*'Exp with units conversion'!$G380))</f>
        <v>0</v>
      </c>
      <c r="V380" s="288">
        <f>IF(OR('Exp Database'!U380=Lists!$G$2,'Exp Database'!U380=Lists!$G$3,'Exp Database'!U380=0),0,IF($F380=Lists!$G$2,('Exp Database'!U380/'Exp with units conversion'!$H380)*'Exp with units conversion'!$G380,'Exp Database'!U380*'Exp with units conversion'!$G380))</f>
        <v>0</v>
      </c>
      <c r="W380" s="288">
        <f>IF(OR('Exp Database'!V380=Lists!$G$2,'Exp Database'!V380=Lists!$G$3,'Exp Database'!V380=0),0,IF($F380=Lists!$G$2,('Exp Database'!V380/'Exp with units conversion'!$H380)*'Exp with units conversion'!$G380,'Exp Database'!V380*'Exp with units conversion'!$G380))</f>
        <v>0</v>
      </c>
      <c r="X380" s="288">
        <f>IF(OR('Exp Database'!W380=Lists!$G$2,'Exp Database'!W380=Lists!$G$3,'Exp Database'!W380=0),0,IF($F380=Lists!$G$2,('Exp Database'!W380/'Exp with units conversion'!$H380)*'Exp with units conversion'!$G380,'Exp Database'!W380*'Exp with units conversion'!$G380))</f>
        <v>0</v>
      </c>
      <c r="Y380" s="288">
        <f>IF(OR('Exp Database'!X380=Lists!$G$2,'Exp Database'!X380=Lists!$G$3,'Exp Database'!X380=0),0,IF($F380=Lists!$G$2,('Exp Database'!X380/'Exp with units conversion'!$H380)*'Exp with units conversion'!$G380,'Exp Database'!X380*'Exp with units conversion'!$G380))</f>
        <v>0</v>
      </c>
      <c r="Z380" s="288">
        <f>IF(OR('Exp Database'!Y380=Lists!$G$2,'Exp Database'!Y380=Lists!$G$3,'Exp Database'!Y380=0),0,IF($F380=Lists!$G$2,('Exp Database'!Y380/'Exp with units conversion'!$H380)*'Exp with units conversion'!$G380,'Exp Database'!Y380*'Exp with units conversion'!$G380))</f>
        <v>0</v>
      </c>
      <c r="AA380" s="288">
        <f>IF(OR('Exp Database'!Z380=Lists!$G$2,'Exp Database'!Z380=Lists!$G$3,'Exp Database'!Z380=0),0,IF($F380=Lists!$G$2,('Exp Database'!Z380/'Exp with units conversion'!$H380)*'Exp with units conversion'!$G380,'Exp Database'!Z380*'Exp with units conversion'!$G380))</f>
        <v>0</v>
      </c>
      <c r="AB380" s="288">
        <f>IF(OR('Exp Database'!AA380=Lists!$G$2,'Exp Database'!AA380=Lists!$G$3,'Exp Database'!AA380=0),0,IF($F380=Lists!$G$2,('Exp Database'!AA380/'Exp with units conversion'!$H380)*'Exp with units conversion'!$G380,'Exp Database'!AA380*'Exp with units conversion'!$G380))</f>
        <v>0</v>
      </c>
      <c r="AC380" s="288">
        <f>IF(OR('Exp Database'!AB380=Lists!$G$2,'Exp Database'!AB380=Lists!$G$3,'Exp Database'!AB380=0),0,IF($F380=Lists!$G$2,('Exp Database'!AB380/'Exp with units conversion'!$H380)*'Exp with units conversion'!$G380,'Exp Database'!AB380*'Exp with units conversion'!$G380))</f>
        <v>0</v>
      </c>
      <c r="AD380" s="288">
        <f>IF(OR('Exp Database'!AC380=Lists!$G$2,'Exp Database'!AC380=Lists!$G$3,'Exp Database'!AC380=0),0,IF($F380=Lists!$G$2,('Exp Database'!AC380/'Exp with units conversion'!$H380)*'Exp with units conversion'!$G380,'Exp Database'!AC380*'Exp with units conversion'!$G380))</f>
        <v>0</v>
      </c>
      <c r="AE380" s="288">
        <f>IF(OR('Exp Database'!AD380=Lists!$G$2,'Exp Database'!AD380=Lists!$G$3,'Exp Database'!AD380=0),0,IF($F380=Lists!$G$2,('Exp Database'!AD380/'Exp with units conversion'!$H380)*'Exp with units conversion'!$G380,'Exp Database'!AD380*'Exp with units conversion'!$G380))</f>
        <v>0</v>
      </c>
      <c r="AG380" s="288">
        <f t="shared" si="30"/>
        <v>1</v>
      </c>
      <c r="AH380" s="288">
        <f t="shared" si="31"/>
        <v>1</v>
      </c>
      <c r="AI380" s="288">
        <f t="shared" si="32"/>
        <v>1</v>
      </c>
      <c r="AJ380" s="288">
        <f t="shared" si="33"/>
        <v>1</v>
      </c>
    </row>
    <row r="381" spans="2:36" ht="15.75" thickBot="1">
      <c r="B381" s="288" t="str">
        <f t="shared" si="29"/>
        <v>Georgia2014</v>
      </c>
      <c r="C381" s="229" t="str">
        <f>'Exp Database'!C381</f>
        <v>Georgia</v>
      </c>
      <c r="D381" s="229">
        <f>'Exp Database'!D381</f>
        <v>2014</v>
      </c>
      <c r="E381" s="229">
        <f>'Exp Database'!E381</f>
        <v>0</v>
      </c>
      <c r="F381" s="229">
        <f>'Exp Database'!F381</f>
        <v>0</v>
      </c>
      <c r="G381" s="229">
        <f>IF('Exp Database'!G381="Units ( x 1)",1,IF('Exp Database'!G381="Thousands (x 1,000)",1000,IF('Exp Database'!G381="Millions (x 1,000,000)",1000000,)))</f>
        <v>0</v>
      </c>
      <c r="H381" s="230">
        <f>IF('Exp Database'!H381&gt;0,'Exp Database'!H381,'Exp Database'!J381)</f>
        <v>0</v>
      </c>
      <c r="I381" s="230">
        <f>'Exp Database'!H381</f>
        <v>0</v>
      </c>
      <c r="J381" s="229">
        <f>'Exp Database'!I381</f>
        <v>0</v>
      </c>
      <c r="K381" s="230">
        <f>'Exp Database'!J381</f>
        <v>0</v>
      </c>
      <c r="L381" s="302">
        <f>'Exp Database'!K381</f>
        <v>0</v>
      </c>
      <c r="M381" s="288">
        <f>'Exp Database'!L381</f>
        <v>0</v>
      </c>
      <c r="N381" s="288">
        <f>IF(OR('Exp Database'!M381=Lists!$G$2,'Exp Database'!M381=Lists!$G$3,'Exp Database'!M381=0),0,IF($F381=Lists!$G$2,('Exp Database'!M381/'Exp with units conversion'!$H381)*'Exp with units conversion'!$G381,'Exp Database'!M381*'Exp with units conversion'!$G381))</f>
        <v>0</v>
      </c>
      <c r="O381" s="288">
        <f>IF(OR('Exp Database'!N381=Lists!$G$2,'Exp Database'!N381=Lists!$G$3,'Exp Database'!N381=0),0,IF($F381=Lists!$G$2,('Exp Database'!N381/'Exp with units conversion'!$H381)*'Exp with units conversion'!$G381,'Exp Database'!N381*'Exp with units conversion'!$G381))</f>
        <v>0</v>
      </c>
      <c r="P381" s="288">
        <f>IF(OR('Exp Database'!O381=Lists!$G$2,'Exp Database'!O381=Lists!$G$3,'Exp Database'!O381=0),0,IF($F381=Lists!$G$2,('Exp Database'!O381/'Exp with units conversion'!$H381)*'Exp with units conversion'!$G381,'Exp Database'!O381*'Exp with units conversion'!$G381))</f>
        <v>0</v>
      </c>
      <c r="Q381" s="288">
        <f>IF(OR('Exp Database'!P381=Lists!$G$2,'Exp Database'!P381=Lists!$G$3,'Exp Database'!P381=0),0,IF($F381=Lists!$G$2,('Exp Database'!P381/'Exp with units conversion'!$H381)*'Exp with units conversion'!$G381,'Exp Database'!P381*'Exp with units conversion'!$G381))</f>
        <v>0</v>
      </c>
      <c r="R381" s="288">
        <f>IF(OR('Exp Database'!Q381=Lists!$G$2,'Exp Database'!Q381=Lists!$G$3,'Exp Database'!Q381=0),0,IF($F381=Lists!$G$2,('Exp Database'!Q381/'Exp with units conversion'!$H381)*'Exp with units conversion'!$G381,'Exp Database'!Q381*'Exp with units conversion'!$G381))</f>
        <v>0</v>
      </c>
      <c r="S381" s="288">
        <f>IF(OR('Exp Database'!R381=Lists!$G$2,'Exp Database'!R381=Lists!$G$3,'Exp Database'!R381=0),0,IF($F381=Lists!$G$2,('Exp Database'!R381/'Exp with units conversion'!$H381)*'Exp with units conversion'!$G381,'Exp Database'!R381*'Exp with units conversion'!$G381))</f>
        <v>0</v>
      </c>
      <c r="T381" s="288">
        <f>IF(OR('Exp Database'!S381=Lists!$G$2,'Exp Database'!S381=Lists!$G$3,'Exp Database'!S381=0),0,IF($F381=Lists!$G$2,('Exp Database'!S381/'Exp with units conversion'!$H381)*'Exp with units conversion'!$G381,'Exp Database'!S381*'Exp with units conversion'!$G381))</f>
        <v>0</v>
      </c>
      <c r="U381" s="288">
        <f>IF(OR('Exp Database'!T381=Lists!$G$2,'Exp Database'!T381=Lists!$G$3,'Exp Database'!T381=0),0,IF($F381=Lists!$G$2,('Exp Database'!T381/'Exp with units conversion'!$H381)*'Exp with units conversion'!$G381,'Exp Database'!T381*'Exp with units conversion'!$G381))</f>
        <v>0</v>
      </c>
      <c r="V381" s="288">
        <f>IF(OR('Exp Database'!U381=Lists!$G$2,'Exp Database'!U381=Lists!$G$3,'Exp Database'!U381=0),0,IF($F381=Lists!$G$2,('Exp Database'!U381/'Exp with units conversion'!$H381)*'Exp with units conversion'!$G381,'Exp Database'!U381*'Exp with units conversion'!$G381))</f>
        <v>0</v>
      </c>
      <c r="W381" s="288">
        <f>IF(OR('Exp Database'!V381=Lists!$G$2,'Exp Database'!V381=Lists!$G$3,'Exp Database'!V381=0),0,IF($F381=Lists!$G$2,('Exp Database'!V381/'Exp with units conversion'!$H381)*'Exp with units conversion'!$G381,'Exp Database'!V381*'Exp with units conversion'!$G381))</f>
        <v>0</v>
      </c>
      <c r="X381" s="288">
        <f>IF(OR('Exp Database'!W381=Lists!$G$2,'Exp Database'!W381=Lists!$G$3,'Exp Database'!W381=0),0,IF($F381=Lists!$G$2,('Exp Database'!W381/'Exp with units conversion'!$H381)*'Exp with units conversion'!$G381,'Exp Database'!W381*'Exp with units conversion'!$G381))</f>
        <v>0</v>
      </c>
      <c r="Y381" s="288">
        <f>IF(OR('Exp Database'!X381=Lists!$G$2,'Exp Database'!X381=Lists!$G$3,'Exp Database'!X381=0),0,IF($F381=Lists!$G$2,('Exp Database'!X381/'Exp with units conversion'!$H381)*'Exp with units conversion'!$G381,'Exp Database'!X381*'Exp with units conversion'!$G381))</f>
        <v>0</v>
      </c>
      <c r="Z381" s="288">
        <f>IF(OR('Exp Database'!Y381=Lists!$G$2,'Exp Database'!Y381=Lists!$G$3,'Exp Database'!Y381=0),0,IF($F381=Lists!$G$2,('Exp Database'!Y381/'Exp with units conversion'!$H381)*'Exp with units conversion'!$G381,'Exp Database'!Y381*'Exp with units conversion'!$G381))</f>
        <v>0</v>
      </c>
      <c r="AA381" s="288">
        <f>IF(OR('Exp Database'!Z381=Lists!$G$2,'Exp Database'!Z381=Lists!$G$3,'Exp Database'!Z381=0),0,IF($F381=Lists!$G$2,('Exp Database'!Z381/'Exp with units conversion'!$H381)*'Exp with units conversion'!$G381,'Exp Database'!Z381*'Exp with units conversion'!$G381))</f>
        <v>0</v>
      </c>
      <c r="AB381" s="288">
        <f>IF(OR('Exp Database'!AA381=Lists!$G$2,'Exp Database'!AA381=Lists!$G$3,'Exp Database'!AA381=0),0,IF($F381=Lists!$G$2,('Exp Database'!AA381/'Exp with units conversion'!$H381)*'Exp with units conversion'!$G381,'Exp Database'!AA381*'Exp with units conversion'!$G381))</f>
        <v>0</v>
      </c>
      <c r="AC381" s="288">
        <f>IF(OR('Exp Database'!AB381=Lists!$G$2,'Exp Database'!AB381=Lists!$G$3,'Exp Database'!AB381=0),0,IF($F381=Lists!$G$2,('Exp Database'!AB381/'Exp with units conversion'!$H381)*'Exp with units conversion'!$G381,'Exp Database'!AB381*'Exp with units conversion'!$G381))</f>
        <v>0</v>
      </c>
      <c r="AD381" s="288">
        <f>IF(OR('Exp Database'!AC381=Lists!$G$2,'Exp Database'!AC381=Lists!$G$3,'Exp Database'!AC381=0),0,IF($F381=Lists!$G$2,('Exp Database'!AC381/'Exp with units conversion'!$H381)*'Exp with units conversion'!$G381,'Exp Database'!AC381*'Exp with units conversion'!$G381))</f>
        <v>0</v>
      </c>
      <c r="AE381" s="288">
        <f>IF(OR('Exp Database'!AD381=Lists!$G$2,'Exp Database'!AD381=Lists!$G$3,'Exp Database'!AD381=0),0,IF($F381=Lists!$G$2,('Exp Database'!AD381/'Exp with units conversion'!$H381)*'Exp with units conversion'!$G381,'Exp Database'!AD381*'Exp with units conversion'!$G381))</f>
        <v>0</v>
      </c>
      <c r="AG381" s="288">
        <f t="shared" si="30"/>
        <v>1</v>
      </c>
      <c r="AH381" s="288">
        <f t="shared" si="31"/>
        <v>1</v>
      </c>
      <c r="AI381" s="288">
        <f t="shared" si="32"/>
        <v>1</v>
      </c>
      <c r="AJ381" s="288">
        <f t="shared" si="33"/>
        <v>1</v>
      </c>
    </row>
    <row r="382" spans="2:36" ht="15.75" thickBot="1">
      <c r="B382" s="288" t="str">
        <f t="shared" si="29"/>
        <v>Georgia2014</v>
      </c>
      <c r="C382" s="229" t="str">
        <f>'Exp Database'!C382</f>
        <v>Georgia</v>
      </c>
      <c r="D382" s="229">
        <f>'Exp Database'!D382</f>
        <v>2014</v>
      </c>
      <c r="E382" s="229">
        <f>'Exp Database'!E382</f>
        <v>0</v>
      </c>
      <c r="F382" s="229">
        <f>'Exp Database'!F382</f>
        <v>0</v>
      </c>
      <c r="G382" s="229">
        <f>IF('Exp Database'!G382="Units ( x 1)",1,IF('Exp Database'!G382="Thousands (x 1,000)",1000,IF('Exp Database'!G382="Millions (x 1,000,000)",1000000,)))</f>
        <v>0</v>
      </c>
      <c r="H382" s="230">
        <f>IF('Exp Database'!H382&gt;0,'Exp Database'!H382,'Exp Database'!J382)</f>
        <v>0</v>
      </c>
      <c r="I382" s="230">
        <f>'Exp Database'!H382</f>
        <v>0</v>
      </c>
      <c r="J382" s="229">
        <f>'Exp Database'!I382</f>
        <v>0</v>
      </c>
      <c r="K382" s="230">
        <f>'Exp Database'!J382</f>
        <v>0</v>
      </c>
      <c r="L382" s="302">
        <f>'Exp Database'!K382</f>
        <v>0</v>
      </c>
      <c r="M382" s="288">
        <f>'Exp Database'!L382</f>
        <v>0</v>
      </c>
      <c r="N382" s="288">
        <f>IF(OR('Exp Database'!M382=Lists!$G$2,'Exp Database'!M382=Lists!$G$3,'Exp Database'!M382=0),0,IF($F382=Lists!$G$2,('Exp Database'!M382/'Exp with units conversion'!$H382)*'Exp with units conversion'!$G382,'Exp Database'!M382*'Exp with units conversion'!$G382))</f>
        <v>0</v>
      </c>
      <c r="O382" s="288">
        <f>IF(OR('Exp Database'!N382=Lists!$G$2,'Exp Database'!N382=Lists!$G$3,'Exp Database'!N382=0),0,IF($F382=Lists!$G$2,('Exp Database'!N382/'Exp with units conversion'!$H382)*'Exp with units conversion'!$G382,'Exp Database'!N382*'Exp with units conversion'!$G382))</f>
        <v>0</v>
      </c>
      <c r="P382" s="288">
        <f>IF(OR('Exp Database'!O382=Lists!$G$2,'Exp Database'!O382=Lists!$G$3,'Exp Database'!O382=0),0,IF($F382=Lists!$G$2,('Exp Database'!O382/'Exp with units conversion'!$H382)*'Exp with units conversion'!$G382,'Exp Database'!O382*'Exp with units conversion'!$G382))</f>
        <v>0</v>
      </c>
      <c r="Q382" s="288">
        <f>IF(OR('Exp Database'!P382=Lists!$G$2,'Exp Database'!P382=Lists!$G$3,'Exp Database'!P382=0),0,IF($F382=Lists!$G$2,('Exp Database'!P382/'Exp with units conversion'!$H382)*'Exp with units conversion'!$G382,'Exp Database'!P382*'Exp with units conversion'!$G382))</f>
        <v>0</v>
      </c>
      <c r="R382" s="288">
        <f>IF(OR('Exp Database'!Q382=Lists!$G$2,'Exp Database'!Q382=Lists!$G$3,'Exp Database'!Q382=0),0,IF($F382=Lists!$G$2,('Exp Database'!Q382/'Exp with units conversion'!$H382)*'Exp with units conversion'!$G382,'Exp Database'!Q382*'Exp with units conversion'!$G382))</f>
        <v>0</v>
      </c>
      <c r="S382" s="288">
        <f>IF(OR('Exp Database'!R382=Lists!$G$2,'Exp Database'!R382=Lists!$G$3,'Exp Database'!R382=0),0,IF($F382=Lists!$G$2,('Exp Database'!R382/'Exp with units conversion'!$H382)*'Exp with units conversion'!$G382,'Exp Database'!R382*'Exp with units conversion'!$G382))</f>
        <v>0</v>
      </c>
      <c r="T382" s="288">
        <f>IF(OR('Exp Database'!S382=Lists!$G$2,'Exp Database'!S382=Lists!$G$3,'Exp Database'!S382=0),0,IF($F382=Lists!$G$2,('Exp Database'!S382/'Exp with units conversion'!$H382)*'Exp with units conversion'!$G382,'Exp Database'!S382*'Exp with units conversion'!$G382))</f>
        <v>0</v>
      </c>
      <c r="U382" s="288">
        <f>IF(OR('Exp Database'!T382=Lists!$G$2,'Exp Database'!T382=Lists!$G$3,'Exp Database'!T382=0),0,IF($F382=Lists!$G$2,('Exp Database'!T382/'Exp with units conversion'!$H382)*'Exp with units conversion'!$G382,'Exp Database'!T382*'Exp with units conversion'!$G382))</f>
        <v>0</v>
      </c>
      <c r="V382" s="288">
        <f>IF(OR('Exp Database'!U382=Lists!$G$2,'Exp Database'!U382=Lists!$G$3,'Exp Database'!U382=0),0,IF($F382=Lists!$G$2,('Exp Database'!U382/'Exp with units conversion'!$H382)*'Exp with units conversion'!$G382,'Exp Database'!U382*'Exp with units conversion'!$G382))</f>
        <v>0</v>
      </c>
      <c r="W382" s="288">
        <f>IF(OR('Exp Database'!V382=Lists!$G$2,'Exp Database'!V382=Lists!$G$3,'Exp Database'!V382=0),0,IF($F382=Lists!$G$2,('Exp Database'!V382/'Exp with units conversion'!$H382)*'Exp with units conversion'!$G382,'Exp Database'!V382*'Exp with units conversion'!$G382))</f>
        <v>0</v>
      </c>
      <c r="X382" s="288">
        <f>IF(OR('Exp Database'!W382=Lists!$G$2,'Exp Database'!W382=Lists!$G$3,'Exp Database'!W382=0),0,IF($F382=Lists!$G$2,('Exp Database'!W382/'Exp with units conversion'!$H382)*'Exp with units conversion'!$G382,'Exp Database'!W382*'Exp with units conversion'!$G382))</f>
        <v>0</v>
      </c>
      <c r="Y382" s="288">
        <f>IF(OR('Exp Database'!X382=Lists!$G$2,'Exp Database'!X382=Lists!$G$3,'Exp Database'!X382=0),0,IF($F382=Lists!$G$2,('Exp Database'!X382/'Exp with units conversion'!$H382)*'Exp with units conversion'!$G382,'Exp Database'!X382*'Exp with units conversion'!$G382))</f>
        <v>0</v>
      </c>
      <c r="Z382" s="288">
        <f>IF(OR('Exp Database'!Y382=Lists!$G$2,'Exp Database'!Y382=Lists!$G$3,'Exp Database'!Y382=0),0,IF($F382=Lists!$G$2,('Exp Database'!Y382/'Exp with units conversion'!$H382)*'Exp with units conversion'!$G382,'Exp Database'!Y382*'Exp with units conversion'!$G382))</f>
        <v>0</v>
      </c>
      <c r="AA382" s="288">
        <f>IF(OR('Exp Database'!Z382=Lists!$G$2,'Exp Database'!Z382=Lists!$G$3,'Exp Database'!Z382=0),0,IF($F382=Lists!$G$2,('Exp Database'!Z382/'Exp with units conversion'!$H382)*'Exp with units conversion'!$G382,'Exp Database'!Z382*'Exp with units conversion'!$G382))</f>
        <v>0</v>
      </c>
      <c r="AB382" s="288">
        <f>IF(OR('Exp Database'!AA382=Lists!$G$2,'Exp Database'!AA382=Lists!$G$3,'Exp Database'!AA382=0),0,IF($F382=Lists!$G$2,('Exp Database'!AA382/'Exp with units conversion'!$H382)*'Exp with units conversion'!$G382,'Exp Database'!AA382*'Exp with units conversion'!$G382))</f>
        <v>0</v>
      </c>
      <c r="AC382" s="288">
        <f>IF(OR('Exp Database'!AB382=Lists!$G$2,'Exp Database'!AB382=Lists!$G$3,'Exp Database'!AB382=0),0,IF($F382=Lists!$G$2,('Exp Database'!AB382/'Exp with units conversion'!$H382)*'Exp with units conversion'!$G382,'Exp Database'!AB382*'Exp with units conversion'!$G382))</f>
        <v>0</v>
      </c>
      <c r="AD382" s="288">
        <f>IF(OR('Exp Database'!AC382=Lists!$G$2,'Exp Database'!AC382=Lists!$G$3,'Exp Database'!AC382=0),0,IF($F382=Lists!$G$2,('Exp Database'!AC382/'Exp with units conversion'!$H382)*'Exp with units conversion'!$G382,'Exp Database'!AC382*'Exp with units conversion'!$G382))</f>
        <v>0</v>
      </c>
      <c r="AE382" s="288">
        <f>IF(OR('Exp Database'!AD382=Lists!$G$2,'Exp Database'!AD382=Lists!$G$3,'Exp Database'!AD382=0),0,IF($F382=Lists!$G$2,('Exp Database'!AD382/'Exp with units conversion'!$H382)*'Exp with units conversion'!$G382,'Exp Database'!AD382*'Exp with units conversion'!$G382))</f>
        <v>0</v>
      </c>
      <c r="AG382" s="288">
        <f t="shared" si="30"/>
        <v>1</v>
      </c>
      <c r="AH382" s="288">
        <f t="shared" si="31"/>
        <v>1</v>
      </c>
      <c r="AI382" s="288">
        <f t="shared" si="32"/>
        <v>1</v>
      </c>
      <c r="AJ382" s="288">
        <f t="shared" si="33"/>
        <v>1</v>
      </c>
    </row>
    <row r="383" spans="2:36" ht="15.75" thickBot="1">
      <c r="B383" s="288" t="str">
        <f t="shared" si="29"/>
        <v>Georgia2014</v>
      </c>
      <c r="C383" s="229" t="str">
        <f>'Exp Database'!C383</f>
        <v>Georgia</v>
      </c>
      <c r="D383" s="229">
        <f>'Exp Database'!D383</f>
        <v>2014</v>
      </c>
      <c r="E383" s="229">
        <f>'Exp Database'!E383</f>
        <v>0</v>
      </c>
      <c r="F383" s="229">
        <f>'Exp Database'!F383</f>
        <v>0</v>
      </c>
      <c r="G383" s="229">
        <f>IF('Exp Database'!G383="Units ( x 1)",1,IF('Exp Database'!G383="Thousands (x 1,000)",1000,IF('Exp Database'!G383="Millions (x 1,000,000)",1000000,)))</f>
        <v>0</v>
      </c>
      <c r="H383" s="230">
        <f>IF('Exp Database'!H383&gt;0,'Exp Database'!H383,'Exp Database'!J383)</f>
        <v>0</v>
      </c>
      <c r="I383" s="230">
        <f>'Exp Database'!H383</f>
        <v>0</v>
      </c>
      <c r="J383" s="229">
        <f>'Exp Database'!I383</f>
        <v>0</v>
      </c>
      <c r="K383" s="230">
        <f>'Exp Database'!J383</f>
        <v>0</v>
      </c>
      <c r="L383" s="302">
        <f>'Exp Database'!K383</f>
        <v>0</v>
      </c>
      <c r="M383" s="288">
        <f>'Exp Database'!L383</f>
        <v>0</v>
      </c>
      <c r="N383" s="288">
        <f>IF(OR('Exp Database'!M383=Lists!$G$2,'Exp Database'!M383=Lists!$G$3,'Exp Database'!M383=0),0,IF($F383=Lists!$G$2,('Exp Database'!M383/'Exp with units conversion'!$H383)*'Exp with units conversion'!$G383,'Exp Database'!M383*'Exp with units conversion'!$G383))</f>
        <v>0</v>
      </c>
      <c r="O383" s="288">
        <f>IF(OR('Exp Database'!N383=Lists!$G$2,'Exp Database'!N383=Lists!$G$3,'Exp Database'!N383=0),0,IF($F383=Lists!$G$2,('Exp Database'!N383/'Exp with units conversion'!$H383)*'Exp with units conversion'!$G383,'Exp Database'!N383*'Exp with units conversion'!$G383))</f>
        <v>0</v>
      </c>
      <c r="P383" s="288">
        <f>IF(OR('Exp Database'!O383=Lists!$G$2,'Exp Database'!O383=Lists!$G$3,'Exp Database'!O383=0),0,IF($F383=Lists!$G$2,('Exp Database'!O383/'Exp with units conversion'!$H383)*'Exp with units conversion'!$G383,'Exp Database'!O383*'Exp with units conversion'!$G383))</f>
        <v>0</v>
      </c>
      <c r="Q383" s="288">
        <f>IF(OR('Exp Database'!P383=Lists!$G$2,'Exp Database'!P383=Lists!$G$3,'Exp Database'!P383=0),0,IF($F383=Lists!$G$2,('Exp Database'!P383/'Exp with units conversion'!$H383)*'Exp with units conversion'!$G383,'Exp Database'!P383*'Exp with units conversion'!$G383))</f>
        <v>0</v>
      </c>
      <c r="R383" s="288">
        <f>IF(OR('Exp Database'!Q383=Lists!$G$2,'Exp Database'!Q383=Lists!$G$3,'Exp Database'!Q383=0),0,IF($F383=Lists!$G$2,('Exp Database'!Q383/'Exp with units conversion'!$H383)*'Exp with units conversion'!$G383,'Exp Database'!Q383*'Exp with units conversion'!$G383))</f>
        <v>0</v>
      </c>
      <c r="S383" s="288">
        <f>IF(OR('Exp Database'!R383=Lists!$G$2,'Exp Database'!R383=Lists!$G$3,'Exp Database'!R383=0),0,IF($F383=Lists!$G$2,('Exp Database'!R383/'Exp with units conversion'!$H383)*'Exp with units conversion'!$G383,'Exp Database'!R383*'Exp with units conversion'!$G383))</f>
        <v>0</v>
      </c>
      <c r="T383" s="288">
        <f>IF(OR('Exp Database'!S383=Lists!$G$2,'Exp Database'!S383=Lists!$G$3,'Exp Database'!S383=0),0,IF($F383=Lists!$G$2,('Exp Database'!S383/'Exp with units conversion'!$H383)*'Exp with units conversion'!$G383,'Exp Database'!S383*'Exp with units conversion'!$G383))</f>
        <v>0</v>
      </c>
      <c r="U383" s="288">
        <f>IF(OR('Exp Database'!T383=Lists!$G$2,'Exp Database'!T383=Lists!$G$3,'Exp Database'!T383=0),0,IF($F383=Lists!$G$2,('Exp Database'!T383/'Exp with units conversion'!$H383)*'Exp with units conversion'!$G383,'Exp Database'!T383*'Exp with units conversion'!$G383))</f>
        <v>0</v>
      </c>
      <c r="V383" s="288">
        <f>IF(OR('Exp Database'!U383=Lists!$G$2,'Exp Database'!U383=Lists!$G$3,'Exp Database'!U383=0),0,IF($F383=Lists!$G$2,('Exp Database'!U383/'Exp with units conversion'!$H383)*'Exp with units conversion'!$G383,'Exp Database'!U383*'Exp with units conversion'!$G383))</f>
        <v>0</v>
      </c>
      <c r="W383" s="288">
        <f>IF(OR('Exp Database'!V383=Lists!$G$2,'Exp Database'!V383=Lists!$G$3,'Exp Database'!V383=0),0,IF($F383=Lists!$G$2,('Exp Database'!V383/'Exp with units conversion'!$H383)*'Exp with units conversion'!$G383,'Exp Database'!V383*'Exp with units conversion'!$G383))</f>
        <v>0</v>
      </c>
      <c r="X383" s="288">
        <f>IF(OR('Exp Database'!W383=Lists!$G$2,'Exp Database'!W383=Lists!$G$3,'Exp Database'!W383=0),0,IF($F383=Lists!$G$2,('Exp Database'!W383/'Exp with units conversion'!$H383)*'Exp with units conversion'!$G383,'Exp Database'!W383*'Exp with units conversion'!$G383))</f>
        <v>0</v>
      </c>
      <c r="Y383" s="288">
        <f>IF(OR('Exp Database'!X383=Lists!$G$2,'Exp Database'!X383=Lists!$G$3,'Exp Database'!X383=0),0,IF($F383=Lists!$G$2,('Exp Database'!X383/'Exp with units conversion'!$H383)*'Exp with units conversion'!$G383,'Exp Database'!X383*'Exp with units conversion'!$G383))</f>
        <v>0</v>
      </c>
      <c r="Z383" s="288">
        <f>IF(OR('Exp Database'!Y383=Lists!$G$2,'Exp Database'!Y383=Lists!$G$3,'Exp Database'!Y383=0),0,IF($F383=Lists!$G$2,('Exp Database'!Y383/'Exp with units conversion'!$H383)*'Exp with units conversion'!$G383,'Exp Database'!Y383*'Exp with units conversion'!$G383))</f>
        <v>0</v>
      </c>
      <c r="AA383" s="288">
        <f>IF(OR('Exp Database'!Z383=Lists!$G$2,'Exp Database'!Z383=Lists!$G$3,'Exp Database'!Z383=0),0,IF($F383=Lists!$G$2,('Exp Database'!Z383/'Exp with units conversion'!$H383)*'Exp with units conversion'!$G383,'Exp Database'!Z383*'Exp with units conversion'!$G383))</f>
        <v>0</v>
      </c>
      <c r="AB383" s="288">
        <f>IF(OR('Exp Database'!AA383=Lists!$G$2,'Exp Database'!AA383=Lists!$G$3,'Exp Database'!AA383=0),0,IF($F383=Lists!$G$2,('Exp Database'!AA383/'Exp with units conversion'!$H383)*'Exp with units conversion'!$G383,'Exp Database'!AA383*'Exp with units conversion'!$G383))</f>
        <v>0</v>
      </c>
      <c r="AC383" s="288">
        <f>IF(OR('Exp Database'!AB383=Lists!$G$2,'Exp Database'!AB383=Lists!$G$3,'Exp Database'!AB383=0),0,IF($F383=Lists!$G$2,('Exp Database'!AB383/'Exp with units conversion'!$H383)*'Exp with units conversion'!$G383,'Exp Database'!AB383*'Exp with units conversion'!$G383))</f>
        <v>0</v>
      </c>
      <c r="AD383" s="288">
        <f>IF(OR('Exp Database'!AC383=Lists!$G$2,'Exp Database'!AC383=Lists!$G$3,'Exp Database'!AC383=0),0,IF($F383=Lists!$G$2,('Exp Database'!AC383/'Exp with units conversion'!$H383)*'Exp with units conversion'!$G383,'Exp Database'!AC383*'Exp with units conversion'!$G383))</f>
        <v>0</v>
      </c>
      <c r="AE383" s="288">
        <f>IF(OR('Exp Database'!AD383=Lists!$G$2,'Exp Database'!AD383=Lists!$G$3,'Exp Database'!AD383=0),0,IF($F383=Lists!$G$2,('Exp Database'!AD383/'Exp with units conversion'!$H383)*'Exp with units conversion'!$G383,'Exp Database'!AD383*'Exp with units conversion'!$G383))</f>
        <v>0</v>
      </c>
      <c r="AG383" s="288">
        <f t="shared" si="30"/>
        <v>1</v>
      </c>
      <c r="AH383" s="288">
        <f t="shared" si="31"/>
        <v>1</v>
      </c>
      <c r="AI383" s="288">
        <f t="shared" si="32"/>
        <v>1</v>
      </c>
      <c r="AJ383" s="288">
        <f t="shared" si="33"/>
        <v>1</v>
      </c>
    </row>
    <row r="384" spans="2:36" ht="45.75" thickBot="1">
      <c r="B384" s="288" t="str">
        <f t="shared" si="29"/>
        <v>Georgia2013</v>
      </c>
      <c r="C384" s="229" t="str">
        <f>'Exp Database'!C384</f>
        <v>Georgia</v>
      </c>
      <c r="D384" s="229">
        <f>'Exp Database'!D384</f>
        <v>2013</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02" t="str">
        <f>'Exp Database'!K384</f>
        <v>Treatment, care and support (sub-total)</v>
      </c>
      <c r="M384" s="288">
        <f>'Exp Database'!L384</f>
        <v>1</v>
      </c>
      <c r="N384" s="288">
        <f>IF(OR('Exp Database'!M384=Lists!$G$2,'Exp Database'!M384=Lists!$G$3,'Exp Database'!M384=0),0,IF($F384=Lists!$G$2,('Exp Database'!M384/'Exp with units conversion'!$H384)*'Exp with units conversion'!$G384,'Exp Database'!M384*'Exp with units conversion'!$G384))</f>
        <v>0</v>
      </c>
      <c r="O384" s="288">
        <f>IF(OR('Exp Database'!N384=Lists!$G$2,'Exp Database'!N384=Lists!$G$3,'Exp Database'!N384=0),0,IF($F384=Lists!$G$2,('Exp Database'!N384/'Exp with units conversion'!$H384)*'Exp with units conversion'!$G384,'Exp Database'!N384*'Exp with units conversion'!$G384))</f>
        <v>0</v>
      </c>
      <c r="P384" s="288">
        <f>IF(OR('Exp Database'!O384=Lists!$G$2,'Exp Database'!O384=Lists!$G$3,'Exp Database'!O384=0),0,IF($F384=Lists!$G$2,('Exp Database'!O384/'Exp with units conversion'!$H384)*'Exp with units conversion'!$G384,'Exp Database'!O384*'Exp with units conversion'!$G384))</f>
        <v>0</v>
      </c>
      <c r="Q384" s="288">
        <f>IF(OR('Exp Database'!P384=Lists!$G$2,'Exp Database'!P384=Lists!$G$3,'Exp Database'!P384=0),0,IF($F384=Lists!$G$2,('Exp Database'!P384/'Exp with units conversion'!$H384)*'Exp with units conversion'!$G384,'Exp Database'!P384*'Exp with units conversion'!$G384))</f>
        <v>0</v>
      </c>
      <c r="R384" s="288">
        <f>IF(OR('Exp Database'!Q384=Lists!$G$2,'Exp Database'!Q384=Lists!$G$3,'Exp Database'!Q384=0),0,IF($F384=Lists!$G$2,('Exp Database'!Q384/'Exp with units conversion'!$H384)*'Exp with units conversion'!$G384,'Exp Database'!Q384*'Exp with units conversion'!$G384))</f>
        <v>0</v>
      </c>
      <c r="S384" s="288">
        <f>IF(OR('Exp Database'!R384=Lists!$G$2,'Exp Database'!R384=Lists!$G$3,'Exp Database'!R384=0),0,IF($F384=Lists!$G$2,('Exp Database'!R384/'Exp with units conversion'!$H384)*'Exp with units conversion'!$G384,'Exp Database'!R384*'Exp with units conversion'!$G384))</f>
        <v>0</v>
      </c>
      <c r="T384" s="288">
        <f>IF(OR('Exp Database'!S384=Lists!$G$2,'Exp Database'!S384=Lists!$G$3,'Exp Database'!S384=0),0,IF($F384=Lists!$G$2,('Exp Database'!S384/'Exp with units conversion'!$H384)*'Exp with units conversion'!$G384,'Exp Database'!S384*'Exp with units conversion'!$G384))</f>
        <v>0</v>
      </c>
      <c r="U384" s="288">
        <f>IF(OR('Exp Database'!T384=Lists!$G$2,'Exp Database'!T384=Lists!$G$3,'Exp Database'!T384=0),0,IF($F384=Lists!$G$2,('Exp Database'!T384/'Exp with units conversion'!$H384)*'Exp with units conversion'!$G384,'Exp Database'!T384*'Exp with units conversion'!$G384))</f>
        <v>0</v>
      </c>
      <c r="V384" s="288">
        <f>IF(OR('Exp Database'!U384=Lists!$G$2,'Exp Database'!U384=Lists!$G$3,'Exp Database'!U384=0),0,IF($F384=Lists!$G$2,('Exp Database'!U384/'Exp with units conversion'!$H384)*'Exp with units conversion'!$G384,'Exp Database'!U384*'Exp with units conversion'!$G384))</f>
        <v>0</v>
      </c>
      <c r="W384" s="288">
        <f>IF(OR('Exp Database'!V384=Lists!$G$2,'Exp Database'!V384=Lists!$G$3,'Exp Database'!V384=0),0,IF($F384=Lists!$G$2,('Exp Database'!V384/'Exp with units conversion'!$H384)*'Exp with units conversion'!$G384,'Exp Database'!V384*'Exp with units conversion'!$G384))</f>
        <v>0</v>
      </c>
      <c r="X384" s="288">
        <f>IF(OR('Exp Database'!W384=Lists!$G$2,'Exp Database'!W384=Lists!$G$3,'Exp Database'!W384=0),0,IF($F384=Lists!$G$2,('Exp Database'!W384/'Exp with units conversion'!$H384)*'Exp with units conversion'!$G384,'Exp Database'!W384*'Exp with units conversion'!$G384))</f>
        <v>0</v>
      </c>
      <c r="Y384" s="288">
        <f>IF(OR('Exp Database'!X384=Lists!$G$2,'Exp Database'!X384=Lists!$G$3,'Exp Database'!X384=0),0,IF($F384=Lists!$G$2,('Exp Database'!X384/'Exp with units conversion'!$H384)*'Exp with units conversion'!$G384,'Exp Database'!X384*'Exp with units conversion'!$G384))</f>
        <v>0</v>
      </c>
      <c r="Z384" s="288">
        <f>IF(OR('Exp Database'!Y384=Lists!$G$2,'Exp Database'!Y384=Lists!$G$3,'Exp Database'!Y384=0),0,IF($F384=Lists!$G$2,('Exp Database'!Y384/'Exp with units conversion'!$H384)*'Exp with units conversion'!$G384,'Exp Database'!Y384*'Exp with units conversion'!$G384))</f>
        <v>0</v>
      </c>
      <c r="AA384" s="288">
        <f>IF(OR('Exp Database'!Z384=Lists!$G$2,'Exp Database'!Z384=Lists!$G$3,'Exp Database'!Z384=0),0,IF($F384=Lists!$G$2,('Exp Database'!Z384/'Exp with units conversion'!$H384)*'Exp with units conversion'!$G384,'Exp Database'!Z384*'Exp with units conversion'!$G384))</f>
        <v>0</v>
      </c>
      <c r="AB384" s="288">
        <f>IF(OR('Exp Database'!AA384=Lists!$G$2,'Exp Database'!AA384=Lists!$G$3,'Exp Database'!AA384=0),0,IF($F384=Lists!$G$2,('Exp Database'!AA384/'Exp with units conversion'!$H384)*'Exp with units conversion'!$G384,'Exp Database'!AA384*'Exp with units conversion'!$G384))</f>
        <v>0</v>
      </c>
      <c r="AC384" s="288">
        <f>IF(OR('Exp Database'!AB384=Lists!$G$2,'Exp Database'!AB384=Lists!$G$3,'Exp Database'!AB384=0),0,IF($F384=Lists!$G$2,('Exp Database'!AB384/'Exp with units conversion'!$H384)*'Exp with units conversion'!$G384,'Exp Database'!AB384*'Exp with units conversion'!$G384))</f>
        <v>0</v>
      </c>
      <c r="AD384" s="288">
        <f>IF(OR('Exp Database'!AC384=Lists!$G$2,'Exp Database'!AC384=Lists!$G$3,'Exp Database'!AC384=0),0,IF($F384=Lists!$G$2,('Exp Database'!AC384/'Exp with units conversion'!$H384)*'Exp with units conversion'!$G384,'Exp Database'!AC384*'Exp with units conversion'!$G384))</f>
        <v>0</v>
      </c>
      <c r="AE384" s="288">
        <f>IF(OR('Exp Database'!AD384=Lists!$G$2,'Exp Database'!AD384=Lists!$G$3,'Exp Database'!AD384=0),0,IF($F384=Lists!$G$2,('Exp Database'!AD384/'Exp with units conversion'!$H384)*'Exp with units conversion'!$G384,'Exp Database'!AD384*'Exp with units conversion'!$G384))</f>
        <v>0</v>
      </c>
      <c r="AG384" s="288">
        <f t="shared" si="30"/>
        <v>1</v>
      </c>
      <c r="AH384" s="288">
        <f t="shared" si="31"/>
        <v>1</v>
      </c>
      <c r="AI384" s="288">
        <f t="shared" si="32"/>
        <v>1</v>
      </c>
      <c r="AJ384" s="288">
        <f t="shared" si="33"/>
        <v>1</v>
      </c>
    </row>
    <row r="385" spans="2:36" ht="30.75" thickBot="1">
      <c r="B385" s="288" t="str">
        <f t="shared" si="29"/>
        <v>Georgia2013</v>
      </c>
      <c r="C385" s="229" t="str">
        <f>'Exp Database'!C385</f>
        <v>Georgia</v>
      </c>
      <c r="D385" s="229">
        <f>'Exp Database'!D385</f>
        <v>2013</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02" t="str">
        <f>'Exp Database'!K385</f>
        <v>HIV testing and counselling (HTC):</v>
      </c>
      <c r="M385" s="288">
        <f>'Exp Database'!L385</f>
        <v>1.1000000000000001</v>
      </c>
      <c r="N385" s="288">
        <f>IF(OR('Exp Database'!M385=Lists!$G$2,'Exp Database'!M385=Lists!$G$3,'Exp Database'!M385=0),0,IF($F385=Lists!$G$2,('Exp Database'!M385/'Exp with units conversion'!$H385)*'Exp with units conversion'!$G385,'Exp Database'!M385*'Exp with units conversion'!$G385))</f>
        <v>0</v>
      </c>
      <c r="O385" s="288">
        <f>IF(OR('Exp Database'!N385=Lists!$G$2,'Exp Database'!N385=Lists!$G$3,'Exp Database'!N385=0),0,IF($F385=Lists!$G$2,('Exp Database'!N385/'Exp with units conversion'!$H385)*'Exp with units conversion'!$G385,'Exp Database'!N385*'Exp with units conversion'!$G385))</f>
        <v>0</v>
      </c>
      <c r="P385" s="288">
        <f>IF(OR('Exp Database'!O385=Lists!$G$2,'Exp Database'!O385=Lists!$G$3,'Exp Database'!O385=0),0,IF($F385=Lists!$G$2,('Exp Database'!O385/'Exp with units conversion'!$H385)*'Exp with units conversion'!$G385,'Exp Database'!O385*'Exp with units conversion'!$G385))</f>
        <v>0</v>
      </c>
      <c r="Q385" s="288">
        <f>IF(OR('Exp Database'!P385=Lists!$G$2,'Exp Database'!P385=Lists!$G$3,'Exp Database'!P385=0),0,IF($F385=Lists!$G$2,('Exp Database'!P385/'Exp with units conversion'!$H385)*'Exp with units conversion'!$G385,'Exp Database'!P385*'Exp with units conversion'!$G385))</f>
        <v>0</v>
      </c>
      <c r="R385" s="288">
        <f>IF(OR('Exp Database'!Q385=Lists!$G$2,'Exp Database'!Q385=Lists!$G$3,'Exp Database'!Q385=0),0,IF($F385=Lists!$G$2,('Exp Database'!Q385/'Exp with units conversion'!$H385)*'Exp with units conversion'!$G385,'Exp Database'!Q385*'Exp with units conversion'!$G385))</f>
        <v>0</v>
      </c>
      <c r="S385" s="288">
        <f>IF(OR('Exp Database'!R385=Lists!$G$2,'Exp Database'!R385=Lists!$G$3,'Exp Database'!R385=0),0,IF($F385=Lists!$G$2,('Exp Database'!R385/'Exp with units conversion'!$H385)*'Exp with units conversion'!$G385,'Exp Database'!R385*'Exp with units conversion'!$G385))</f>
        <v>0</v>
      </c>
      <c r="T385" s="288">
        <f>IF(OR('Exp Database'!S385=Lists!$G$2,'Exp Database'!S385=Lists!$G$3,'Exp Database'!S385=0),0,IF($F385=Lists!$G$2,('Exp Database'!S385/'Exp with units conversion'!$H385)*'Exp with units conversion'!$G385,'Exp Database'!S385*'Exp with units conversion'!$G385))</f>
        <v>0</v>
      </c>
      <c r="U385" s="288">
        <f>IF(OR('Exp Database'!T385=Lists!$G$2,'Exp Database'!T385=Lists!$G$3,'Exp Database'!T385=0),0,IF($F385=Lists!$G$2,('Exp Database'!T385/'Exp with units conversion'!$H385)*'Exp with units conversion'!$G385,'Exp Database'!T385*'Exp with units conversion'!$G385))</f>
        <v>0</v>
      </c>
      <c r="V385" s="288">
        <f>IF(OR('Exp Database'!U385=Lists!$G$2,'Exp Database'!U385=Lists!$G$3,'Exp Database'!U385=0),0,IF($F385=Lists!$G$2,('Exp Database'!U385/'Exp with units conversion'!$H385)*'Exp with units conversion'!$G385,'Exp Database'!U385*'Exp with units conversion'!$G385))</f>
        <v>0</v>
      </c>
      <c r="W385" s="288">
        <f>IF(OR('Exp Database'!V385=Lists!$G$2,'Exp Database'!V385=Lists!$G$3,'Exp Database'!V385=0),0,IF($F385=Lists!$G$2,('Exp Database'!V385/'Exp with units conversion'!$H385)*'Exp with units conversion'!$G385,'Exp Database'!V385*'Exp with units conversion'!$G385))</f>
        <v>0</v>
      </c>
      <c r="X385" s="288">
        <f>IF(OR('Exp Database'!W385=Lists!$G$2,'Exp Database'!W385=Lists!$G$3,'Exp Database'!W385=0),0,IF($F385=Lists!$G$2,('Exp Database'!W385/'Exp with units conversion'!$H385)*'Exp with units conversion'!$G385,'Exp Database'!W385*'Exp with units conversion'!$G385))</f>
        <v>0</v>
      </c>
      <c r="Y385" s="288">
        <f>IF(OR('Exp Database'!X385=Lists!$G$2,'Exp Database'!X385=Lists!$G$3,'Exp Database'!X385=0),0,IF($F385=Lists!$G$2,('Exp Database'!X385/'Exp with units conversion'!$H385)*'Exp with units conversion'!$G385,'Exp Database'!X385*'Exp with units conversion'!$G385))</f>
        <v>0</v>
      </c>
      <c r="Z385" s="288">
        <f>IF(OR('Exp Database'!Y385=Lists!$G$2,'Exp Database'!Y385=Lists!$G$3,'Exp Database'!Y385=0),0,IF($F385=Lists!$G$2,('Exp Database'!Y385/'Exp with units conversion'!$H385)*'Exp with units conversion'!$G385,'Exp Database'!Y385*'Exp with units conversion'!$G385))</f>
        <v>0</v>
      </c>
      <c r="AA385" s="288">
        <f>IF(OR('Exp Database'!Z385=Lists!$G$2,'Exp Database'!Z385=Lists!$G$3,'Exp Database'!Z385=0),0,IF($F385=Lists!$G$2,('Exp Database'!Z385/'Exp with units conversion'!$H385)*'Exp with units conversion'!$G385,'Exp Database'!Z385*'Exp with units conversion'!$G385))</f>
        <v>0</v>
      </c>
      <c r="AB385" s="288">
        <f>IF(OR('Exp Database'!AA385=Lists!$G$2,'Exp Database'!AA385=Lists!$G$3,'Exp Database'!AA385=0),0,IF($F385=Lists!$G$2,('Exp Database'!AA385/'Exp with units conversion'!$H385)*'Exp with units conversion'!$G385,'Exp Database'!AA385*'Exp with units conversion'!$G385))</f>
        <v>0</v>
      </c>
      <c r="AC385" s="288">
        <f>IF(OR('Exp Database'!AB385=Lists!$G$2,'Exp Database'!AB385=Lists!$G$3,'Exp Database'!AB385=0),0,IF($F385=Lists!$G$2,('Exp Database'!AB385/'Exp with units conversion'!$H385)*'Exp with units conversion'!$G385,'Exp Database'!AB385*'Exp with units conversion'!$G385))</f>
        <v>0</v>
      </c>
      <c r="AD385" s="288">
        <f>IF(OR('Exp Database'!AC385=Lists!$G$2,'Exp Database'!AC385=Lists!$G$3,'Exp Database'!AC385=0),0,IF($F385=Lists!$G$2,('Exp Database'!AC385/'Exp with units conversion'!$H385)*'Exp with units conversion'!$G385,'Exp Database'!AC385*'Exp with units conversion'!$G385))</f>
        <v>0</v>
      </c>
      <c r="AE385" s="288">
        <f>IF(OR('Exp Database'!AD385=Lists!$G$2,'Exp Database'!AD385=Lists!$G$3,'Exp Database'!AD385=0),0,IF($F385=Lists!$G$2,('Exp Database'!AD385/'Exp with units conversion'!$H385)*'Exp with units conversion'!$G385,'Exp Database'!AD385*'Exp with units conversion'!$G385))</f>
        <v>0</v>
      </c>
      <c r="AG385" s="288">
        <f t="shared" si="30"/>
        <v>1</v>
      </c>
      <c r="AH385" s="288">
        <f t="shared" si="31"/>
        <v>1</v>
      </c>
      <c r="AI385" s="288">
        <f t="shared" si="32"/>
        <v>1</v>
      </c>
      <c r="AJ385" s="288">
        <f t="shared" si="33"/>
        <v>1</v>
      </c>
    </row>
    <row r="386" spans="2:36" ht="30.75" thickBot="1">
      <c r="B386" s="288" t="str">
        <f t="shared" si="29"/>
        <v>Georgia2013</v>
      </c>
      <c r="C386" s="229" t="str">
        <f>'Exp Database'!C386</f>
        <v>Georgia</v>
      </c>
      <c r="D386" s="229">
        <f>'Exp Database'!D386</f>
        <v>2013</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02" t="str">
        <f>'Exp Database'!K386</f>
        <v>HIV tests (commodities)</v>
      </c>
      <c r="M386" s="288" t="str">
        <f>'Exp Database'!L386</f>
        <v>1.1.1</v>
      </c>
      <c r="N386" s="288">
        <f>IF(OR('Exp Database'!M386=Lists!$G$2,'Exp Database'!M386=Lists!$G$3,'Exp Database'!M386=0),0,IF($F386=Lists!$G$2,('Exp Database'!M386/'Exp with units conversion'!$H386)*'Exp with units conversion'!$G386,'Exp Database'!M386*'Exp with units conversion'!$G386))</f>
        <v>0</v>
      </c>
      <c r="O386" s="288">
        <f>IF(OR('Exp Database'!N386=Lists!$G$2,'Exp Database'!N386=Lists!$G$3,'Exp Database'!N386=0),0,IF($F386=Lists!$G$2,('Exp Database'!N386/'Exp with units conversion'!$H386)*'Exp with units conversion'!$G386,'Exp Database'!N386*'Exp with units conversion'!$G386))</f>
        <v>0</v>
      </c>
      <c r="P386" s="288">
        <f>IF(OR('Exp Database'!O386=Lists!$G$2,'Exp Database'!O386=Lists!$G$3,'Exp Database'!O386=0),0,IF($F386=Lists!$G$2,('Exp Database'!O386/'Exp with units conversion'!$H386)*'Exp with units conversion'!$G386,'Exp Database'!O386*'Exp with units conversion'!$G386))</f>
        <v>0</v>
      </c>
      <c r="Q386" s="288">
        <f>IF(OR('Exp Database'!P386=Lists!$G$2,'Exp Database'!P386=Lists!$G$3,'Exp Database'!P386=0),0,IF($F386=Lists!$G$2,('Exp Database'!P386/'Exp with units conversion'!$H386)*'Exp with units conversion'!$G386,'Exp Database'!P386*'Exp with units conversion'!$G386))</f>
        <v>0</v>
      </c>
      <c r="R386" s="288">
        <f>IF(OR('Exp Database'!Q386=Lists!$G$2,'Exp Database'!Q386=Lists!$G$3,'Exp Database'!Q386=0),0,IF($F386=Lists!$G$2,('Exp Database'!Q386/'Exp with units conversion'!$H386)*'Exp with units conversion'!$G386,'Exp Database'!Q386*'Exp with units conversion'!$G386))</f>
        <v>0</v>
      </c>
      <c r="S386" s="288">
        <f>IF(OR('Exp Database'!R386=Lists!$G$2,'Exp Database'!R386=Lists!$G$3,'Exp Database'!R386=0),0,IF($F386=Lists!$G$2,('Exp Database'!R386/'Exp with units conversion'!$H386)*'Exp with units conversion'!$G386,'Exp Database'!R386*'Exp with units conversion'!$G386))</f>
        <v>0</v>
      </c>
      <c r="T386" s="288">
        <f>IF(OR('Exp Database'!S386=Lists!$G$2,'Exp Database'!S386=Lists!$G$3,'Exp Database'!S386=0),0,IF($F386=Lists!$G$2,('Exp Database'!S386/'Exp with units conversion'!$H386)*'Exp with units conversion'!$G386,'Exp Database'!S386*'Exp with units conversion'!$G386))</f>
        <v>0</v>
      </c>
      <c r="U386" s="288">
        <f>IF(OR('Exp Database'!T386=Lists!$G$2,'Exp Database'!T386=Lists!$G$3,'Exp Database'!T386=0),0,IF($F386=Lists!$G$2,('Exp Database'!T386/'Exp with units conversion'!$H386)*'Exp with units conversion'!$G386,'Exp Database'!T386*'Exp with units conversion'!$G386))</f>
        <v>0</v>
      </c>
      <c r="V386" s="288">
        <f>IF(OR('Exp Database'!U386=Lists!$G$2,'Exp Database'!U386=Lists!$G$3,'Exp Database'!U386=0),0,IF($F386=Lists!$G$2,('Exp Database'!U386/'Exp with units conversion'!$H386)*'Exp with units conversion'!$G386,'Exp Database'!U386*'Exp with units conversion'!$G386))</f>
        <v>0</v>
      </c>
      <c r="W386" s="288">
        <f>IF(OR('Exp Database'!V386=Lists!$G$2,'Exp Database'!V386=Lists!$G$3,'Exp Database'!V386=0),0,IF($F386=Lists!$G$2,('Exp Database'!V386/'Exp with units conversion'!$H386)*'Exp with units conversion'!$G386,'Exp Database'!V386*'Exp with units conversion'!$G386))</f>
        <v>0</v>
      </c>
      <c r="X386" s="288">
        <f>IF(OR('Exp Database'!W386=Lists!$G$2,'Exp Database'!W386=Lists!$G$3,'Exp Database'!W386=0),0,IF($F386=Lists!$G$2,('Exp Database'!W386/'Exp with units conversion'!$H386)*'Exp with units conversion'!$G386,'Exp Database'!W386*'Exp with units conversion'!$G386))</f>
        <v>0</v>
      </c>
      <c r="Y386" s="288">
        <f>IF(OR('Exp Database'!X386=Lists!$G$2,'Exp Database'!X386=Lists!$G$3,'Exp Database'!X386=0),0,IF($F386=Lists!$G$2,('Exp Database'!X386/'Exp with units conversion'!$H386)*'Exp with units conversion'!$G386,'Exp Database'!X386*'Exp with units conversion'!$G386))</f>
        <v>0</v>
      </c>
      <c r="Z386" s="288">
        <f>IF(OR('Exp Database'!Y386=Lists!$G$2,'Exp Database'!Y386=Lists!$G$3,'Exp Database'!Y386=0),0,IF($F386=Lists!$G$2,('Exp Database'!Y386/'Exp with units conversion'!$H386)*'Exp with units conversion'!$G386,'Exp Database'!Y386*'Exp with units conversion'!$G386))</f>
        <v>0</v>
      </c>
      <c r="AA386" s="288">
        <f>IF(OR('Exp Database'!Z386=Lists!$G$2,'Exp Database'!Z386=Lists!$G$3,'Exp Database'!Z386=0),0,IF($F386=Lists!$G$2,('Exp Database'!Z386/'Exp with units conversion'!$H386)*'Exp with units conversion'!$G386,'Exp Database'!Z386*'Exp with units conversion'!$G386))</f>
        <v>0</v>
      </c>
      <c r="AB386" s="288">
        <f>IF(OR('Exp Database'!AA386=Lists!$G$2,'Exp Database'!AA386=Lists!$G$3,'Exp Database'!AA386=0),0,IF($F386=Lists!$G$2,('Exp Database'!AA386/'Exp with units conversion'!$H386)*'Exp with units conversion'!$G386,'Exp Database'!AA386*'Exp with units conversion'!$G386))</f>
        <v>0</v>
      </c>
      <c r="AC386" s="288">
        <f>IF(OR('Exp Database'!AB386=Lists!$G$2,'Exp Database'!AB386=Lists!$G$3,'Exp Database'!AB386=0),0,IF($F386=Lists!$G$2,('Exp Database'!AB386/'Exp with units conversion'!$H386)*'Exp with units conversion'!$G386,'Exp Database'!AB386*'Exp with units conversion'!$G386))</f>
        <v>0</v>
      </c>
      <c r="AD386" s="288">
        <f>IF(OR('Exp Database'!AC386=Lists!$G$2,'Exp Database'!AC386=Lists!$G$3,'Exp Database'!AC386=0),0,IF($F386=Lists!$G$2,('Exp Database'!AC386/'Exp with units conversion'!$H386)*'Exp with units conversion'!$G386,'Exp Database'!AC386*'Exp with units conversion'!$G386))</f>
        <v>0</v>
      </c>
      <c r="AE386" s="288">
        <f>IF(OR('Exp Database'!AD386=Lists!$G$2,'Exp Database'!AD386=Lists!$G$3,'Exp Database'!AD386=0),0,IF($F386=Lists!$G$2,('Exp Database'!AD386/'Exp with units conversion'!$H386)*'Exp with units conversion'!$G386,'Exp Database'!AD386*'Exp with units conversion'!$G386))</f>
        <v>0</v>
      </c>
      <c r="AG386" s="288">
        <f t="shared" si="30"/>
        <v>1</v>
      </c>
      <c r="AH386" s="288">
        <f t="shared" si="31"/>
        <v>1</v>
      </c>
      <c r="AI386" s="288">
        <f t="shared" si="32"/>
        <v>1</v>
      </c>
      <c r="AJ386" s="288">
        <f t="shared" si="33"/>
        <v>1</v>
      </c>
    </row>
    <row r="387" spans="2:36" ht="30.75" thickBot="1">
      <c r="B387" s="288" t="str">
        <f t="shared" si="29"/>
        <v>Georgia2013</v>
      </c>
      <c r="C387" s="229" t="str">
        <f>'Exp Database'!C387</f>
        <v>Georgia</v>
      </c>
      <c r="D387" s="229">
        <f>'Exp Database'!D387</f>
        <v>2013</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02" t="str">
        <f>'Exp Database'!K387</f>
        <v xml:space="preserve"> Other direct and indirect costs</v>
      </c>
      <c r="M387" s="288" t="str">
        <f>'Exp Database'!L387</f>
        <v>1.1.2</v>
      </c>
      <c r="N387" s="288">
        <f>IF(OR('Exp Database'!M387=Lists!$G$2,'Exp Database'!M387=Lists!$G$3,'Exp Database'!M387=0),0,IF($F387=Lists!$G$2,('Exp Database'!M387/'Exp with units conversion'!$H387)*'Exp with units conversion'!$G387,'Exp Database'!M387*'Exp with units conversion'!$G387))</f>
        <v>0</v>
      </c>
      <c r="O387" s="288">
        <f>IF(OR('Exp Database'!N387=Lists!$G$2,'Exp Database'!N387=Lists!$G$3,'Exp Database'!N387=0),0,IF($F387=Lists!$G$2,('Exp Database'!N387/'Exp with units conversion'!$H387)*'Exp with units conversion'!$G387,'Exp Database'!N387*'Exp with units conversion'!$G387))</f>
        <v>0</v>
      </c>
      <c r="P387" s="288">
        <f>IF(OR('Exp Database'!O387=Lists!$G$2,'Exp Database'!O387=Lists!$G$3,'Exp Database'!O387=0),0,IF($F387=Lists!$G$2,('Exp Database'!O387/'Exp with units conversion'!$H387)*'Exp with units conversion'!$G387,'Exp Database'!O387*'Exp with units conversion'!$G387))</f>
        <v>0</v>
      </c>
      <c r="Q387" s="288">
        <f>IF(OR('Exp Database'!P387=Lists!$G$2,'Exp Database'!P387=Lists!$G$3,'Exp Database'!P387=0),0,IF($F387=Lists!$G$2,('Exp Database'!P387/'Exp with units conversion'!$H387)*'Exp with units conversion'!$G387,'Exp Database'!P387*'Exp with units conversion'!$G387))</f>
        <v>0</v>
      </c>
      <c r="R387" s="288">
        <f>IF(OR('Exp Database'!Q387=Lists!$G$2,'Exp Database'!Q387=Lists!$G$3,'Exp Database'!Q387=0),0,IF($F387=Lists!$G$2,('Exp Database'!Q387/'Exp with units conversion'!$H387)*'Exp with units conversion'!$G387,'Exp Database'!Q387*'Exp with units conversion'!$G387))</f>
        <v>0</v>
      </c>
      <c r="S387" s="288">
        <f>IF(OR('Exp Database'!R387=Lists!$G$2,'Exp Database'!R387=Lists!$G$3,'Exp Database'!R387=0),0,IF($F387=Lists!$G$2,('Exp Database'!R387/'Exp with units conversion'!$H387)*'Exp with units conversion'!$G387,'Exp Database'!R387*'Exp with units conversion'!$G387))</f>
        <v>0</v>
      </c>
      <c r="T387" s="288">
        <f>IF(OR('Exp Database'!S387=Lists!$G$2,'Exp Database'!S387=Lists!$G$3,'Exp Database'!S387=0),0,IF($F387=Lists!$G$2,('Exp Database'!S387/'Exp with units conversion'!$H387)*'Exp with units conversion'!$G387,'Exp Database'!S387*'Exp with units conversion'!$G387))</f>
        <v>0</v>
      </c>
      <c r="U387" s="288">
        <f>IF(OR('Exp Database'!T387=Lists!$G$2,'Exp Database'!T387=Lists!$G$3,'Exp Database'!T387=0),0,IF($F387=Lists!$G$2,('Exp Database'!T387/'Exp with units conversion'!$H387)*'Exp with units conversion'!$G387,'Exp Database'!T387*'Exp with units conversion'!$G387))</f>
        <v>0</v>
      </c>
      <c r="V387" s="288">
        <f>IF(OR('Exp Database'!U387=Lists!$G$2,'Exp Database'!U387=Lists!$G$3,'Exp Database'!U387=0),0,IF($F387=Lists!$G$2,('Exp Database'!U387/'Exp with units conversion'!$H387)*'Exp with units conversion'!$G387,'Exp Database'!U387*'Exp with units conversion'!$G387))</f>
        <v>0</v>
      </c>
      <c r="W387" s="288">
        <f>IF(OR('Exp Database'!V387=Lists!$G$2,'Exp Database'!V387=Lists!$G$3,'Exp Database'!V387=0),0,IF($F387=Lists!$G$2,('Exp Database'!V387/'Exp with units conversion'!$H387)*'Exp with units conversion'!$G387,'Exp Database'!V387*'Exp with units conversion'!$G387))</f>
        <v>0</v>
      </c>
      <c r="X387" s="288">
        <f>IF(OR('Exp Database'!W387=Lists!$G$2,'Exp Database'!W387=Lists!$G$3,'Exp Database'!W387=0),0,IF($F387=Lists!$G$2,('Exp Database'!W387/'Exp with units conversion'!$H387)*'Exp with units conversion'!$G387,'Exp Database'!W387*'Exp with units conversion'!$G387))</f>
        <v>0</v>
      </c>
      <c r="Y387" s="288">
        <f>IF(OR('Exp Database'!X387=Lists!$G$2,'Exp Database'!X387=Lists!$G$3,'Exp Database'!X387=0),0,IF($F387=Lists!$G$2,('Exp Database'!X387/'Exp with units conversion'!$H387)*'Exp with units conversion'!$G387,'Exp Database'!X387*'Exp with units conversion'!$G387))</f>
        <v>0</v>
      </c>
      <c r="Z387" s="288">
        <f>IF(OR('Exp Database'!Y387=Lists!$G$2,'Exp Database'!Y387=Lists!$G$3,'Exp Database'!Y387=0),0,IF($F387=Lists!$G$2,('Exp Database'!Y387/'Exp with units conversion'!$H387)*'Exp with units conversion'!$G387,'Exp Database'!Y387*'Exp with units conversion'!$G387))</f>
        <v>0</v>
      </c>
      <c r="AA387" s="288">
        <f>IF(OR('Exp Database'!Z387=Lists!$G$2,'Exp Database'!Z387=Lists!$G$3,'Exp Database'!Z387=0),0,IF($F387=Lists!$G$2,('Exp Database'!Z387/'Exp with units conversion'!$H387)*'Exp with units conversion'!$G387,'Exp Database'!Z387*'Exp with units conversion'!$G387))</f>
        <v>0</v>
      </c>
      <c r="AB387" s="288">
        <f>IF(OR('Exp Database'!AA387=Lists!$G$2,'Exp Database'!AA387=Lists!$G$3,'Exp Database'!AA387=0),0,IF($F387=Lists!$G$2,('Exp Database'!AA387/'Exp with units conversion'!$H387)*'Exp with units conversion'!$G387,'Exp Database'!AA387*'Exp with units conversion'!$G387))</f>
        <v>0</v>
      </c>
      <c r="AC387" s="288">
        <f>IF(OR('Exp Database'!AB387=Lists!$G$2,'Exp Database'!AB387=Lists!$G$3,'Exp Database'!AB387=0),0,IF($F387=Lists!$G$2,('Exp Database'!AB387/'Exp with units conversion'!$H387)*'Exp with units conversion'!$G387,'Exp Database'!AB387*'Exp with units conversion'!$G387))</f>
        <v>0</v>
      </c>
      <c r="AD387" s="288">
        <f>IF(OR('Exp Database'!AC387=Lists!$G$2,'Exp Database'!AC387=Lists!$G$3,'Exp Database'!AC387=0),0,IF($F387=Lists!$G$2,('Exp Database'!AC387/'Exp with units conversion'!$H387)*'Exp with units conversion'!$G387,'Exp Database'!AC387*'Exp with units conversion'!$G387))</f>
        <v>0</v>
      </c>
      <c r="AE387" s="288">
        <f>IF(OR('Exp Database'!AD387=Lists!$G$2,'Exp Database'!AD387=Lists!$G$3,'Exp Database'!AD387=0),0,IF($F387=Lists!$G$2,('Exp Database'!AD387/'Exp with units conversion'!$H387)*'Exp with units conversion'!$G387,'Exp Database'!AD387*'Exp with units conversion'!$G387))</f>
        <v>0</v>
      </c>
      <c r="AG387" s="288">
        <f t="shared" si="30"/>
        <v>1</v>
      </c>
      <c r="AH387" s="288">
        <f t="shared" si="31"/>
        <v>1</v>
      </c>
      <c r="AI387" s="288">
        <f t="shared" si="32"/>
        <v>1</v>
      </c>
      <c r="AJ387" s="288">
        <f t="shared" si="33"/>
        <v>1</v>
      </c>
    </row>
    <row r="388" spans="2:36" ht="30.75" thickBot="1">
      <c r="B388" s="288" t="str">
        <f t="shared" si="29"/>
        <v>Georgia2013</v>
      </c>
      <c r="C388" s="229" t="str">
        <f>'Exp Database'!C388</f>
        <v>Georgia</v>
      </c>
      <c r="D388" s="229">
        <f>'Exp Database'!D388</f>
        <v>2013</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02" t="str">
        <f>'Exp Database'!K388</f>
        <v>Not disaggregated by type of cost</v>
      </c>
      <c r="M388" s="288" t="str">
        <f>'Exp Database'!L388</f>
        <v>1.1.3</v>
      </c>
      <c r="N388" s="288">
        <f>IF(OR('Exp Database'!M388=Lists!$G$2,'Exp Database'!M388=Lists!$G$3,'Exp Database'!M388=0),0,IF($F388=Lists!$G$2,('Exp Database'!M388/'Exp with units conversion'!$H388)*'Exp with units conversion'!$G388,'Exp Database'!M388*'Exp with units conversion'!$G388))</f>
        <v>0</v>
      </c>
      <c r="O388" s="288">
        <f>IF(OR('Exp Database'!N388=Lists!$G$2,'Exp Database'!N388=Lists!$G$3,'Exp Database'!N388=0),0,IF($F388=Lists!$G$2,('Exp Database'!N388/'Exp with units conversion'!$H388)*'Exp with units conversion'!$G388,'Exp Database'!N388*'Exp with units conversion'!$G388))</f>
        <v>0</v>
      </c>
      <c r="P388" s="288">
        <f>IF(OR('Exp Database'!O388=Lists!$G$2,'Exp Database'!O388=Lists!$G$3,'Exp Database'!O388=0),0,IF($F388=Lists!$G$2,('Exp Database'!O388/'Exp with units conversion'!$H388)*'Exp with units conversion'!$G388,'Exp Database'!O388*'Exp with units conversion'!$G388))</f>
        <v>0</v>
      </c>
      <c r="Q388" s="288">
        <f>IF(OR('Exp Database'!P388=Lists!$G$2,'Exp Database'!P388=Lists!$G$3,'Exp Database'!P388=0),0,IF($F388=Lists!$G$2,('Exp Database'!P388/'Exp with units conversion'!$H388)*'Exp with units conversion'!$G388,'Exp Database'!P388*'Exp with units conversion'!$G388))</f>
        <v>0</v>
      </c>
      <c r="R388" s="288">
        <f>IF(OR('Exp Database'!Q388=Lists!$G$2,'Exp Database'!Q388=Lists!$G$3,'Exp Database'!Q388=0),0,IF($F388=Lists!$G$2,('Exp Database'!Q388/'Exp with units conversion'!$H388)*'Exp with units conversion'!$G388,'Exp Database'!Q388*'Exp with units conversion'!$G388))</f>
        <v>0</v>
      </c>
      <c r="S388" s="288">
        <f>IF(OR('Exp Database'!R388=Lists!$G$2,'Exp Database'!R388=Lists!$G$3,'Exp Database'!R388=0),0,IF($F388=Lists!$G$2,('Exp Database'!R388/'Exp with units conversion'!$H388)*'Exp with units conversion'!$G388,'Exp Database'!R388*'Exp with units conversion'!$G388))</f>
        <v>0</v>
      </c>
      <c r="T388" s="288">
        <f>IF(OR('Exp Database'!S388=Lists!$G$2,'Exp Database'!S388=Lists!$G$3,'Exp Database'!S388=0),0,IF($F388=Lists!$G$2,('Exp Database'!S388/'Exp with units conversion'!$H388)*'Exp with units conversion'!$G388,'Exp Database'!S388*'Exp with units conversion'!$G388))</f>
        <v>0</v>
      </c>
      <c r="U388" s="288">
        <f>IF(OR('Exp Database'!T388=Lists!$G$2,'Exp Database'!T388=Lists!$G$3,'Exp Database'!T388=0),0,IF($F388=Lists!$G$2,('Exp Database'!T388/'Exp with units conversion'!$H388)*'Exp with units conversion'!$G388,'Exp Database'!T388*'Exp with units conversion'!$G388))</f>
        <v>0</v>
      </c>
      <c r="V388" s="288">
        <f>IF(OR('Exp Database'!U388=Lists!$G$2,'Exp Database'!U388=Lists!$G$3,'Exp Database'!U388=0),0,IF($F388=Lists!$G$2,('Exp Database'!U388/'Exp with units conversion'!$H388)*'Exp with units conversion'!$G388,'Exp Database'!U388*'Exp with units conversion'!$G388))</f>
        <v>0</v>
      </c>
      <c r="W388" s="288">
        <f>IF(OR('Exp Database'!V388=Lists!$G$2,'Exp Database'!V388=Lists!$G$3,'Exp Database'!V388=0),0,IF($F388=Lists!$G$2,('Exp Database'!V388/'Exp with units conversion'!$H388)*'Exp with units conversion'!$G388,'Exp Database'!V388*'Exp with units conversion'!$G388))</f>
        <v>0</v>
      </c>
      <c r="X388" s="288">
        <f>IF(OR('Exp Database'!W388=Lists!$G$2,'Exp Database'!W388=Lists!$G$3,'Exp Database'!W388=0),0,IF($F388=Lists!$G$2,('Exp Database'!W388/'Exp with units conversion'!$H388)*'Exp with units conversion'!$G388,'Exp Database'!W388*'Exp with units conversion'!$G388))</f>
        <v>0</v>
      </c>
      <c r="Y388" s="288">
        <f>IF(OR('Exp Database'!X388=Lists!$G$2,'Exp Database'!X388=Lists!$G$3,'Exp Database'!X388=0),0,IF($F388=Lists!$G$2,('Exp Database'!X388/'Exp with units conversion'!$H388)*'Exp with units conversion'!$G388,'Exp Database'!X388*'Exp with units conversion'!$G388))</f>
        <v>0</v>
      </c>
      <c r="Z388" s="288">
        <f>IF(OR('Exp Database'!Y388=Lists!$G$2,'Exp Database'!Y388=Lists!$G$3,'Exp Database'!Y388=0),0,IF($F388=Lists!$G$2,('Exp Database'!Y388/'Exp with units conversion'!$H388)*'Exp with units conversion'!$G388,'Exp Database'!Y388*'Exp with units conversion'!$G388))</f>
        <v>0</v>
      </c>
      <c r="AA388" s="288">
        <f>IF(OR('Exp Database'!Z388=Lists!$G$2,'Exp Database'!Z388=Lists!$G$3,'Exp Database'!Z388=0),0,IF($F388=Lists!$G$2,('Exp Database'!Z388/'Exp with units conversion'!$H388)*'Exp with units conversion'!$G388,'Exp Database'!Z388*'Exp with units conversion'!$G388))</f>
        <v>0</v>
      </c>
      <c r="AB388" s="288">
        <f>IF(OR('Exp Database'!AA388=Lists!$G$2,'Exp Database'!AA388=Lists!$G$3,'Exp Database'!AA388=0),0,IF($F388=Lists!$G$2,('Exp Database'!AA388/'Exp with units conversion'!$H388)*'Exp with units conversion'!$G388,'Exp Database'!AA388*'Exp with units conversion'!$G388))</f>
        <v>0</v>
      </c>
      <c r="AC388" s="288">
        <f>IF(OR('Exp Database'!AB388=Lists!$G$2,'Exp Database'!AB388=Lists!$G$3,'Exp Database'!AB388=0),0,IF($F388=Lists!$G$2,('Exp Database'!AB388/'Exp with units conversion'!$H388)*'Exp with units conversion'!$G388,'Exp Database'!AB388*'Exp with units conversion'!$G388))</f>
        <v>0</v>
      </c>
      <c r="AD388" s="288">
        <f>IF(OR('Exp Database'!AC388=Lists!$G$2,'Exp Database'!AC388=Lists!$G$3,'Exp Database'!AC388=0),0,IF($F388=Lists!$G$2,('Exp Database'!AC388/'Exp with units conversion'!$H388)*'Exp with units conversion'!$G388,'Exp Database'!AC388*'Exp with units conversion'!$G388))</f>
        <v>0</v>
      </c>
      <c r="AE388" s="288">
        <f>IF(OR('Exp Database'!AD388=Lists!$G$2,'Exp Database'!AD388=Lists!$G$3,'Exp Database'!AD388=0),0,IF($F388=Lists!$G$2,('Exp Database'!AD388/'Exp with units conversion'!$H388)*'Exp with units conversion'!$G388,'Exp Database'!AD388*'Exp with units conversion'!$G388))</f>
        <v>0</v>
      </c>
      <c r="AG388" s="288">
        <f t="shared" si="30"/>
        <v>1</v>
      </c>
      <c r="AH388" s="288">
        <f t="shared" si="31"/>
        <v>1</v>
      </c>
      <c r="AI388" s="288">
        <f t="shared" si="32"/>
        <v>1</v>
      </c>
      <c r="AJ388" s="288">
        <f t="shared" si="33"/>
        <v>1</v>
      </c>
    </row>
    <row r="389" spans="2:36" ht="45.75" thickBot="1">
      <c r="B389" s="288" t="str">
        <f t="shared" si="29"/>
        <v>Georgia2013</v>
      </c>
      <c r="C389" s="229" t="str">
        <f>'Exp Database'!C389</f>
        <v>Georgia</v>
      </c>
      <c r="D389" s="229">
        <f>'Exp Database'!D389</f>
        <v>2013</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02" t="str">
        <f>'Exp Database'!K389</f>
        <v>Antiretroviral treatment (sub-total)</v>
      </c>
      <c r="M389" s="288">
        <f>'Exp Database'!L389</f>
        <v>1.2</v>
      </c>
      <c r="N389" s="288">
        <f>IF(OR('Exp Database'!M389=Lists!$G$2,'Exp Database'!M389=Lists!$G$3,'Exp Database'!M389=0),0,IF($F389=Lists!$G$2,('Exp Database'!M389/'Exp with units conversion'!$H389)*'Exp with units conversion'!$G389,'Exp Database'!M389*'Exp with units conversion'!$G389))</f>
        <v>0</v>
      </c>
      <c r="O389" s="288">
        <f>IF(OR('Exp Database'!N389=Lists!$G$2,'Exp Database'!N389=Lists!$G$3,'Exp Database'!N389=0),0,IF($F389=Lists!$G$2,('Exp Database'!N389/'Exp with units conversion'!$H389)*'Exp with units conversion'!$G389,'Exp Database'!N389*'Exp with units conversion'!$G389))</f>
        <v>0</v>
      </c>
      <c r="P389" s="288">
        <f>IF(OR('Exp Database'!O389=Lists!$G$2,'Exp Database'!O389=Lists!$G$3,'Exp Database'!O389=0),0,IF($F389=Lists!$G$2,('Exp Database'!O389/'Exp with units conversion'!$H389)*'Exp with units conversion'!$G389,'Exp Database'!O389*'Exp with units conversion'!$G389))</f>
        <v>0</v>
      </c>
      <c r="Q389" s="288">
        <f>IF(OR('Exp Database'!P389=Lists!$G$2,'Exp Database'!P389=Lists!$G$3,'Exp Database'!P389=0),0,IF($F389=Lists!$G$2,('Exp Database'!P389/'Exp with units conversion'!$H389)*'Exp with units conversion'!$G389,'Exp Database'!P389*'Exp with units conversion'!$G389))</f>
        <v>0</v>
      </c>
      <c r="R389" s="288">
        <f>IF(OR('Exp Database'!Q389=Lists!$G$2,'Exp Database'!Q389=Lists!$G$3,'Exp Database'!Q389=0),0,IF($F389=Lists!$G$2,('Exp Database'!Q389/'Exp with units conversion'!$H389)*'Exp with units conversion'!$G389,'Exp Database'!Q389*'Exp with units conversion'!$G389))</f>
        <v>0</v>
      </c>
      <c r="S389" s="288">
        <f>IF(OR('Exp Database'!R389=Lists!$G$2,'Exp Database'!R389=Lists!$G$3,'Exp Database'!R389=0),0,IF($F389=Lists!$G$2,('Exp Database'!R389/'Exp with units conversion'!$H389)*'Exp with units conversion'!$G389,'Exp Database'!R389*'Exp with units conversion'!$G389))</f>
        <v>0</v>
      </c>
      <c r="T389" s="288">
        <f>IF(OR('Exp Database'!S389=Lists!$G$2,'Exp Database'!S389=Lists!$G$3,'Exp Database'!S389=0),0,IF($F389=Lists!$G$2,('Exp Database'!S389/'Exp with units conversion'!$H389)*'Exp with units conversion'!$G389,'Exp Database'!S389*'Exp with units conversion'!$G389))</f>
        <v>0</v>
      </c>
      <c r="U389" s="288">
        <f>IF(OR('Exp Database'!T389=Lists!$G$2,'Exp Database'!T389=Lists!$G$3,'Exp Database'!T389=0),0,IF($F389=Lists!$G$2,('Exp Database'!T389/'Exp with units conversion'!$H389)*'Exp with units conversion'!$G389,'Exp Database'!T389*'Exp with units conversion'!$G389))</f>
        <v>0</v>
      </c>
      <c r="V389" s="288">
        <f>IF(OR('Exp Database'!U389=Lists!$G$2,'Exp Database'!U389=Lists!$G$3,'Exp Database'!U389=0),0,IF($F389=Lists!$G$2,('Exp Database'!U389/'Exp with units conversion'!$H389)*'Exp with units conversion'!$G389,'Exp Database'!U389*'Exp with units conversion'!$G389))</f>
        <v>0</v>
      </c>
      <c r="W389" s="288">
        <f>IF(OR('Exp Database'!V389=Lists!$G$2,'Exp Database'!V389=Lists!$G$3,'Exp Database'!V389=0),0,IF($F389=Lists!$G$2,('Exp Database'!V389/'Exp with units conversion'!$H389)*'Exp with units conversion'!$G389,'Exp Database'!V389*'Exp with units conversion'!$G389))</f>
        <v>0</v>
      </c>
      <c r="X389" s="288">
        <f>IF(OR('Exp Database'!W389=Lists!$G$2,'Exp Database'!W389=Lists!$G$3,'Exp Database'!W389=0),0,IF($F389=Lists!$G$2,('Exp Database'!W389/'Exp with units conversion'!$H389)*'Exp with units conversion'!$G389,'Exp Database'!W389*'Exp with units conversion'!$G389))</f>
        <v>0</v>
      </c>
      <c r="Y389" s="288">
        <f>IF(OR('Exp Database'!X389=Lists!$G$2,'Exp Database'!X389=Lists!$G$3,'Exp Database'!X389=0),0,IF($F389=Lists!$G$2,('Exp Database'!X389/'Exp with units conversion'!$H389)*'Exp with units conversion'!$G389,'Exp Database'!X389*'Exp with units conversion'!$G389))</f>
        <v>0</v>
      </c>
      <c r="Z389" s="288">
        <f>IF(OR('Exp Database'!Y389=Lists!$G$2,'Exp Database'!Y389=Lists!$G$3,'Exp Database'!Y389=0),0,IF($F389=Lists!$G$2,('Exp Database'!Y389/'Exp with units conversion'!$H389)*'Exp with units conversion'!$G389,'Exp Database'!Y389*'Exp with units conversion'!$G389))</f>
        <v>0</v>
      </c>
      <c r="AA389" s="288">
        <f>IF(OR('Exp Database'!Z389=Lists!$G$2,'Exp Database'!Z389=Lists!$G$3,'Exp Database'!Z389=0),0,IF($F389=Lists!$G$2,('Exp Database'!Z389/'Exp with units conversion'!$H389)*'Exp with units conversion'!$G389,'Exp Database'!Z389*'Exp with units conversion'!$G389))</f>
        <v>0</v>
      </c>
      <c r="AB389" s="288">
        <f>IF(OR('Exp Database'!AA389=Lists!$G$2,'Exp Database'!AA389=Lists!$G$3,'Exp Database'!AA389=0),0,IF($F389=Lists!$G$2,('Exp Database'!AA389/'Exp with units conversion'!$H389)*'Exp with units conversion'!$G389,'Exp Database'!AA389*'Exp with units conversion'!$G389))</f>
        <v>0</v>
      </c>
      <c r="AC389" s="288">
        <f>IF(OR('Exp Database'!AB389=Lists!$G$2,'Exp Database'!AB389=Lists!$G$3,'Exp Database'!AB389=0),0,IF($F389=Lists!$G$2,('Exp Database'!AB389/'Exp with units conversion'!$H389)*'Exp with units conversion'!$G389,'Exp Database'!AB389*'Exp with units conversion'!$G389))</f>
        <v>0</v>
      </c>
      <c r="AD389" s="288">
        <f>IF(OR('Exp Database'!AC389=Lists!$G$2,'Exp Database'!AC389=Lists!$G$3,'Exp Database'!AC389=0),0,IF($F389=Lists!$G$2,('Exp Database'!AC389/'Exp with units conversion'!$H389)*'Exp with units conversion'!$G389,'Exp Database'!AC389*'Exp with units conversion'!$G389))</f>
        <v>0</v>
      </c>
      <c r="AE389" s="288">
        <f>IF(OR('Exp Database'!AD389=Lists!$G$2,'Exp Database'!AD389=Lists!$G$3,'Exp Database'!AD389=0),0,IF($F389=Lists!$G$2,('Exp Database'!AD389/'Exp with units conversion'!$H389)*'Exp with units conversion'!$G389,'Exp Database'!AD389*'Exp with units conversion'!$G389))</f>
        <v>0</v>
      </c>
      <c r="AG389" s="288">
        <f t="shared" si="30"/>
        <v>1</v>
      </c>
      <c r="AH389" s="288">
        <f t="shared" si="31"/>
        <v>1</v>
      </c>
      <c r="AI389" s="288">
        <f t="shared" si="32"/>
        <v>1</v>
      </c>
      <c r="AJ389" s="288">
        <f t="shared" si="33"/>
        <v>1</v>
      </c>
    </row>
    <row r="390" spans="2:36" ht="30.75" thickBot="1">
      <c r="B390" s="288" t="str">
        <f t="shared" si="29"/>
        <v>Georgia2013</v>
      </c>
      <c r="C390" s="229" t="str">
        <f>'Exp Database'!C390</f>
        <v>Georgia</v>
      </c>
      <c r="D390" s="229">
        <f>'Exp Database'!D390</f>
        <v>2013</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02" t="str">
        <f>'Exp Database'!K390</f>
        <v>Adult antiretroviral treatment</v>
      </c>
      <c r="M390" s="288" t="str">
        <f>'Exp Database'!L390</f>
        <v>1.2.1</v>
      </c>
      <c r="N390" s="288">
        <f>IF(OR('Exp Database'!M390=Lists!$G$2,'Exp Database'!M390=Lists!$G$3,'Exp Database'!M390=0),0,IF($F390=Lists!$G$2,('Exp Database'!M390/'Exp with units conversion'!$H390)*'Exp with units conversion'!$G390,'Exp Database'!M390*'Exp with units conversion'!$G390))</f>
        <v>0</v>
      </c>
      <c r="O390" s="288">
        <f>IF(OR('Exp Database'!N390=Lists!$G$2,'Exp Database'!N390=Lists!$G$3,'Exp Database'!N390=0),0,IF($F390=Lists!$G$2,('Exp Database'!N390/'Exp with units conversion'!$H390)*'Exp with units conversion'!$G390,'Exp Database'!N390*'Exp with units conversion'!$G390))</f>
        <v>0</v>
      </c>
      <c r="P390" s="288">
        <f>IF(OR('Exp Database'!O390=Lists!$G$2,'Exp Database'!O390=Lists!$G$3,'Exp Database'!O390=0),0,IF($F390=Lists!$G$2,('Exp Database'!O390/'Exp with units conversion'!$H390)*'Exp with units conversion'!$G390,'Exp Database'!O390*'Exp with units conversion'!$G390))</f>
        <v>0</v>
      </c>
      <c r="Q390" s="288">
        <f>IF(OR('Exp Database'!P390=Lists!$G$2,'Exp Database'!P390=Lists!$G$3,'Exp Database'!P390=0),0,IF($F390=Lists!$G$2,('Exp Database'!P390/'Exp with units conversion'!$H390)*'Exp with units conversion'!$G390,'Exp Database'!P390*'Exp with units conversion'!$G390))</f>
        <v>0</v>
      </c>
      <c r="R390" s="288">
        <f>IF(OR('Exp Database'!Q390=Lists!$G$2,'Exp Database'!Q390=Lists!$G$3,'Exp Database'!Q390=0),0,IF($F390=Lists!$G$2,('Exp Database'!Q390/'Exp with units conversion'!$H390)*'Exp with units conversion'!$G390,'Exp Database'!Q390*'Exp with units conversion'!$G390))</f>
        <v>0</v>
      </c>
      <c r="S390" s="288">
        <f>IF(OR('Exp Database'!R390=Lists!$G$2,'Exp Database'!R390=Lists!$G$3,'Exp Database'!R390=0),0,IF($F390=Lists!$G$2,('Exp Database'!R390/'Exp with units conversion'!$H390)*'Exp with units conversion'!$G390,'Exp Database'!R390*'Exp with units conversion'!$G390))</f>
        <v>0</v>
      </c>
      <c r="T390" s="288">
        <f>IF(OR('Exp Database'!S390=Lists!$G$2,'Exp Database'!S390=Lists!$G$3,'Exp Database'!S390=0),0,IF($F390=Lists!$G$2,('Exp Database'!S390/'Exp with units conversion'!$H390)*'Exp with units conversion'!$G390,'Exp Database'!S390*'Exp with units conversion'!$G390))</f>
        <v>0</v>
      </c>
      <c r="U390" s="288">
        <f>IF(OR('Exp Database'!T390=Lists!$G$2,'Exp Database'!T390=Lists!$G$3,'Exp Database'!T390=0),0,IF($F390=Lists!$G$2,('Exp Database'!T390/'Exp with units conversion'!$H390)*'Exp with units conversion'!$G390,'Exp Database'!T390*'Exp with units conversion'!$G390))</f>
        <v>0</v>
      </c>
      <c r="V390" s="288">
        <f>IF(OR('Exp Database'!U390=Lists!$G$2,'Exp Database'!U390=Lists!$G$3,'Exp Database'!U390=0),0,IF($F390=Lists!$G$2,('Exp Database'!U390/'Exp with units conversion'!$H390)*'Exp with units conversion'!$G390,'Exp Database'!U390*'Exp with units conversion'!$G390))</f>
        <v>0</v>
      </c>
      <c r="W390" s="288">
        <f>IF(OR('Exp Database'!V390=Lists!$G$2,'Exp Database'!V390=Lists!$G$3,'Exp Database'!V390=0),0,IF($F390=Lists!$G$2,('Exp Database'!V390/'Exp with units conversion'!$H390)*'Exp with units conversion'!$G390,'Exp Database'!V390*'Exp with units conversion'!$G390))</f>
        <v>0</v>
      </c>
      <c r="X390" s="288">
        <f>IF(OR('Exp Database'!W390=Lists!$G$2,'Exp Database'!W390=Lists!$G$3,'Exp Database'!W390=0),0,IF($F390=Lists!$G$2,('Exp Database'!W390/'Exp with units conversion'!$H390)*'Exp with units conversion'!$G390,'Exp Database'!W390*'Exp with units conversion'!$G390))</f>
        <v>0</v>
      </c>
      <c r="Y390" s="288">
        <f>IF(OR('Exp Database'!X390=Lists!$G$2,'Exp Database'!X390=Lists!$G$3,'Exp Database'!X390=0),0,IF($F390=Lists!$G$2,('Exp Database'!X390/'Exp with units conversion'!$H390)*'Exp with units conversion'!$G390,'Exp Database'!X390*'Exp with units conversion'!$G390))</f>
        <v>0</v>
      </c>
      <c r="Z390" s="288">
        <f>IF(OR('Exp Database'!Y390=Lists!$G$2,'Exp Database'!Y390=Lists!$G$3,'Exp Database'!Y390=0),0,IF($F390=Lists!$G$2,('Exp Database'!Y390/'Exp with units conversion'!$H390)*'Exp with units conversion'!$G390,'Exp Database'!Y390*'Exp with units conversion'!$G390))</f>
        <v>0</v>
      </c>
      <c r="AA390" s="288">
        <f>IF(OR('Exp Database'!Z390=Lists!$G$2,'Exp Database'!Z390=Lists!$G$3,'Exp Database'!Z390=0),0,IF($F390=Lists!$G$2,('Exp Database'!Z390/'Exp with units conversion'!$H390)*'Exp with units conversion'!$G390,'Exp Database'!Z390*'Exp with units conversion'!$G390))</f>
        <v>0</v>
      </c>
      <c r="AB390" s="288">
        <f>IF(OR('Exp Database'!AA390=Lists!$G$2,'Exp Database'!AA390=Lists!$G$3,'Exp Database'!AA390=0),0,IF($F390=Lists!$G$2,('Exp Database'!AA390/'Exp with units conversion'!$H390)*'Exp with units conversion'!$G390,'Exp Database'!AA390*'Exp with units conversion'!$G390))</f>
        <v>0</v>
      </c>
      <c r="AC390" s="288">
        <f>IF(OR('Exp Database'!AB390=Lists!$G$2,'Exp Database'!AB390=Lists!$G$3,'Exp Database'!AB390=0),0,IF($F390=Lists!$G$2,('Exp Database'!AB390/'Exp with units conversion'!$H390)*'Exp with units conversion'!$G390,'Exp Database'!AB390*'Exp with units conversion'!$G390))</f>
        <v>0</v>
      </c>
      <c r="AD390" s="288">
        <f>IF(OR('Exp Database'!AC390=Lists!$G$2,'Exp Database'!AC390=Lists!$G$3,'Exp Database'!AC390=0),0,IF($F390=Lists!$G$2,('Exp Database'!AC390/'Exp with units conversion'!$H390)*'Exp with units conversion'!$G390,'Exp Database'!AC390*'Exp with units conversion'!$G390))</f>
        <v>0</v>
      </c>
      <c r="AE390" s="288">
        <f>IF(OR('Exp Database'!AD390=Lists!$G$2,'Exp Database'!AD390=Lists!$G$3,'Exp Database'!AD390=0),0,IF($F390=Lists!$G$2,('Exp Database'!AD390/'Exp with units conversion'!$H390)*'Exp with units conversion'!$G390,'Exp Database'!AD390*'Exp with units conversion'!$G390))</f>
        <v>0</v>
      </c>
      <c r="AG390" s="288">
        <f t="shared" si="30"/>
        <v>1</v>
      </c>
      <c r="AH390" s="288">
        <f t="shared" si="31"/>
        <v>1</v>
      </c>
      <c r="AI390" s="288">
        <f t="shared" si="32"/>
        <v>1</v>
      </c>
      <c r="AJ390" s="288">
        <f t="shared" si="33"/>
        <v>1</v>
      </c>
    </row>
    <row r="391" spans="2:36" ht="15.75" thickBot="1">
      <c r="B391" s="288" t="str">
        <f t="shared" ref="B391:B454" si="34">C391&amp;D391</f>
        <v>Georgia2013</v>
      </c>
      <c r="C391" s="229" t="str">
        <f>'Exp Database'!C391</f>
        <v>Georgia</v>
      </c>
      <c r="D391" s="229">
        <f>'Exp Database'!D391</f>
        <v>2013</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02" t="str">
        <f>'Exp Database'!K391</f>
        <v xml:space="preserve"> ARVs</v>
      </c>
      <c r="M391" s="288" t="str">
        <f>'Exp Database'!L391</f>
        <v>1.2.1.1</v>
      </c>
      <c r="N391" s="288">
        <f>IF(OR('Exp Database'!M391=Lists!$G$2,'Exp Database'!M391=Lists!$G$3,'Exp Database'!M391=0),0,IF($F391=Lists!$G$2,('Exp Database'!M391/'Exp with units conversion'!$H391)*'Exp with units conversion'!$G391,'Exp Database'!M391*'Exp with units conversion'!$G391))</f>
        <v>0</v>
      </c>
      <c r="O391" s="288">
        <f>IF(OR('Exp Database'!N391=Lists!$G$2,'Exp Database'!N391=Lists!$G$3,'Exp Database'!N391=0),0,IF($F391=Lists!$G$2,('Exp Database'!N391/'Exp with units conversion'!$H391)*'Exp with units conversion'!$G391,'Exp Database'!N391*'Exp with units conversion'!$G391))</f>
        <v>0</v>
      </c>
      <c r="P391" s="288">
        <f>IF(OR('Exp Database'!O391=Lists!$G$2,'Exp Database'!O391=Lists!$G$3,'Exp Database'!O391=0),0,IF($F391=Lists!$G$2,('Exp Database'!O391/'Exp with units conversion'!$H391)*'Exp with units conversion'!$G391,'Exp Database'!O391*'Exp with units conversion'!$G391))</f>
        <v>0</v>
      </c>
      <c r="Q391" s="288">
        <f>IF(OR('Exp Database'!P391=Lists!$G$2,'Exp Database'!P391=Lists!$G$3,'Exp Database'!P391=0),0,IF($F391=Lists!$G$2,('Exp Database'!P391/'Exp with units conversion'!$H391)*'Exp with units conversion'!$G391,'Exp Database'!P391*'Exp with units conversion'!$G391))</f>
        <v>0</v>
      </c>
      <c r="R391" s="288">
        <f>IF(OR('Exp Database'!Q391=Lists!$G$2,'Exp Database'!Q391=Lists!$G$3,'Exp Database'!Q391=0),0,IF($F391=Lists!$G$2,('Exp Database'!Q391/'Exp with units conversion'!$H391)*'Exp with units conversion'!$G391,'Exp Database'!Q391*'Exp with units conversion'!$G391))</f>
        <v>0</v>
      </c>
      <c r="S391" s="288">
        <f>IF(OR('Exp Database'!R391=Lists!$G$2,'Exp Database'!R391=Lists!$G$3,'Exp Database'!R391=0),0,IF($F391=Lists!$G$2,('Exp Database'!R391/'Exp with units conversion'!$H391)*'Exp with units conversion'!$G391,'Exp Database'!R391*'Exp with units conversion'!$G391))</f>
        <v>0</v>
      </c>
      <c r="T391" s="288">
        <f>IF(OR('Exp Database'!S391=Lists!$G$2,'Exp Database'!S391=Lists!$G$3,'Exp Database'!S391=0),0,IF($F391=Lists!$G$2,('Exp Database'!S391/'Exp with units conversion'!$H391)*'Exp with units conversion'!$G391,'Exp Database'!S391*'Exp with units conversion'!$G391))</f>
        <v>0</v>
      </c>
      <c r="U391" s="288">
        <f>IF(OR('Exp Database'!T391=Lists!$G$2,'Exp Database'!T391=Lists!$G$3,'Exp Database'!T391=0),0,IF($F391=Lists!$G$2,('Exp Database'!T391/'Exp with units conversion'!$H391)*'Exp with units conversion'!$G391,'Exp Database'!T391*'Exp with units conversion'!$G391))</f>
        <v>0</v>
      </c>
      <c r="V391" s="288">
        <f>IF(OR('Exp Database'!U391=Lists!$G$2,'Exp Database'!U391=Lists!$G$3,'Exp Database'!U391=0),0,IF($F391=Lists!$G$2,('Exp Database'!U391/'Exp with units conversion'!$H391)*'Exp with units conversion'!$G391,'Exp Database'!U391*'Exp with units conversion'!$G391))</f>
        <v>0</v>
      </c>
      <c r="W391" s="288">
        <f>IF(OR('Exp Database'!V391=Lists!$G$2,'Exp Database'!V391=Lists!$G$3,'Exp Database'!V391=0),0,IF($F391=Lists!$G$2,('Exp Database'!V391/'Exp with units conversion'!$H391)*'Exp with units conversion'!$G391,'Exp Database'!V391*'Exp with units conversion'!$G391))</f>
        <v>0</v>
      </c>
      <c r="X391" s="288">
        <f>IF(OR('Exp Database'!W391=Lists!$G$2,'Exp Database'!W391=Lists!$G$3,'Exp Database'!W391=0),0,IF($F391=Lists!$G$2,('Exp Database'!W391/'Exp with units conversion'!$H391)*'Exp with units conversion'!$G391,'Exp Database'!W391*'Exp with units conversion'!$G391))</f>
        <v>0</v>
      </c>
      <c r="Y391" s="288">
        <f>IF(OR('Exp Database'!X391=Lists!$G$2,'Exp Database'!X391=Lists!$G$3,'Exp Database'!X391=0),0,IF($F391=Lists!$G$2,('Exp Database'!X391/'Exp with units conversion'!$H391)*'Exp with units conversion'!$G391,'Exp Database'!X391*'Exp with units conversion'!$G391))</f>
        <v>0</v>
      </c>
      <c r="Z391" s="288">
        <f>IF(OR('Exp Database'!Y391=Lists!$G$2,'Exp Database'!Y391=Lists!$G$3,'Exp Database'!Y391=0),0,IF($F391=Lists!$G$2,('Exp Database'!Y391/'Exp with units conversion'!$H391)*'Exp with units conversion'!$G391,'Exp Database'!Y391*'Exp with units conversion'!$G391))</f>
        <v>0</v>
      </c>
      <c r="AA391" s="288">
        <f>IF(OR('Exp Database'!Z391=Lists!$G$2,'Exp Database'!Z391=Lists!$G$3,'Exp Database'!Z391=0),0,IF($F391=Lists!$G$2,('Exp Database'!Z391/'Exp with units conversion'!$H391)*'Exp with units conversion'!$G391,'Exp Database'!Z391*'Exp with units conversion'!$G391))</f>
        <v>0</v>
      </c>
      <c r="AB391" s="288">
        <f>IF(OR('Exp Database'!AA391=Lists!$G$2,'Exp Database'!AA391=Lists!$G$3,'Exp Database'!AA391=0),0,IF($F391=Lists!$G$2,('Exp Database'!AA391/'Exp with units conversion'!$H391)*'Exp with units conversion'!$G391,'Exp Database'!AA391*'Exp with units conversion'!$G391))</f>
        <v>0</v>
      </c>
      <c r="AC391" s="288">
        <f>IF(OR('Exp Database'!AB391=Lists!$G$2,'Exp Database'!AB391=Lists!$G$3,'Exp Database'!AB391=0),0,IF($F391=Lists!$G$2,('Exp Database'!AB391/'Exp with units conversion'!$H391)*'Exp with units conversion'!$G391,'Exp Database'!AB391*'Exp with units conversion'!$G391))</f>
        <v>0</v>
      </c>
      <c r="AD391" s="288">
        <f>IF(OR('Exp Database'!AC391=Lists!$G$2,'Exp Database'!AC391=Lists!$G$3,'Exp Database'!AC391=0),0,IF($F391=Lists!$G$2,('Exp Database'!AC391/'Exp with units conversion'!$H391)*'Exp with units conversion'!$G391,'Exp Database'!AC391*'Exp with units conversion'!$G391))</f>
        <v>0</v>
      </c>
      <c r="AE391" s="288">
        <f>IF(OR('Exp Database'!AD391=Lists!$G$2,'Exp Database'!AD391=Lists!$G$3,'Exp Database'!AD391=0),0,IF($F391=Lists!$G$2,('Exp Database'!AD391/'Exp with units conversion'!$H391)*'Exp with units conversion'!$G391,'Exp Database'!AD391*'Exp with units conversion'!$G391))</f>
        <v>0</v>
      </c>
      <c r="AG391" s="288">
        <f t="shared" si="30"/>
        <v>1</v>
      </c>
      <c r="AH391" s="288">
        <f t="shared" si="31"/>
        <v>1</v>
      </c>
      <c r="AI391" s="288">
        <f t="shared" si="32"/>
        <v>1</v>
      </c>
      <c r="AJ391" s="288">
        <f t="shared" si="33"/>
        <v>1</v>
      </c>
    </row>
    <row r="392" spans="2:36" ht="30.75" thickBot="1">
      <c r="B392" s="288" t="str">
        <f t="shared" si="34"/>
        <v>Georgia2013</v>
      </c>
      <c r="C392" s="229" t="str">
        <f>'Exp Database'!C392</f>
        <v>Georgia</v>
      </c>
      <c r="D392" s="229">
        <f>'Exp Database'!D392</f>
        <v>2013</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02" t="str">
        <f>'Exp Database'!K392</f>
        <v>Other direct and indirect costs</v>
      </c>
      <c r="M392" s="288" t="str">
        <f>'Exp Database'!L392</f>
        <v>1.2.1.2</v>
      </c>
      <c r="N392" s="288">
        <f>IF(OR('Exp Database'!M392=Lists!$G$2,'Exp Database'!M392=Lists!$G$3,'Exp Database'!M392=0),0,IF($F392=Lists!$G$2,('Exp Database'!M392/'Exp with units conversion'!$H392)*'Exp with units conversion'!$G392,'Exp Database'!M392*'Exp with units conversion'!$G392))</f>
        <v>0</v>
      </c>
      <c r="O392" s="288">
        <f>IF(OR('Exp Database'!N392=Lists!$G$2,'Exp Database'!N392=Lists!$G$3,'Exp Database'!N392=0),0,IF($F392=Lists!$G$2,('Exp Database'!N392/'Exp with units conversion'!$H392)*'Exp with units conversion'!$G392,'Exp Database'!N392*'Exp with units conversion'!$G392))</f>
        <v>0</v>
      </c>
      <c r="P392" s="288">
        <f>IF(OR('Exp Database'!O392=Lists!$G$2,'Exp Database'!O392=Lists!$G$3,'Exp Database'!O392=0),0,IF($F392=Lists!$G$2,('Exp Database'!O392/'Exp with units conversion'!$H392)*'Exp with units conversion'!$G392,'Exp Database'!O392*'Exp with units conversion'!$G392))</f>
        <v>0</v>
      </c>
      <c r="Q392" s="288">
        <f>IF(OR('Exp Database'!P392=Lists!$G$2,'Exp Database'!P392=Lists!$G$3,'Exp Database'!P392=0),0,IF($F392=Lists!$G$2,('Exp Database'!P392/'Exp with units conversion'!$H392)*'Exp with units conversion'!$G392,'Exp Database'!P392*'Exp with units conversion'!$G392))</f>
        <v>0</v>
      </c>
      <c r="R392" s="288">
        <f>IF(OR('Exp Database'!Q392=Lists!$G$2,'Exp Database'!Q392=Lists!$G$3,'Exp Database'!Q392=0),0,IF($F392=Lists!$G$2,('Exp Database'!Q392/'Exp with units conversion'!$H392)*'Exp with units conversion'!$G392,'Exp Database'!Q392*'Exp with units conversion'!$G392))</f>
        <v>0</v>
      </c>
      <c r="S392" s="288">
        <f>IF(OR('Exp Database'!R392=Lists!$G$2,'Exp Database'!R392=Lists!$G$3,'Exp Database'!R392=0),0,IF($F392=Lists!$G$2,('Exp Database'!R392/'Exp with units conversion'!$H392)*'Exp with units conversion'!$G392,'Exp Database'!R392*'Exp with units conversion'!$G392))</f>
        <v>0</v>
      </c>
      <c r="T392" s="288">
        <f>IF(OR('Exp Database'!S392=Lists!$G$2,'Exp Database'!S392=Lists!$G$3,'Exp Database'!S392=0),0,IF($F392=Lists!$G$2,('Exp Database'!S392/'Exp with units conversion'!$H392)*'Exp with units conversion'!$G392,'Exp Database'!S392*'Exp with units conversion'!$G392))</f>
        <v>0</v>
      </c>
      <c r="U392" s="288">
        <f>IF(OR('Exp Database'!T392=Lists!$G$2,'Exp Database'!T392=Lists!$G$3,'Exp Database'!T392=0),0,IF($F392=Lists!$G$2,('Exp Database'!T392/'Exp with units conversion'!$H392)*'Exp with units conversion'!$G392,'Exp Database'!T392*'Exp with units conversion'!$G392))</f>
        <v>0</v>
      </c>
      <c r="V392" s="288">
        <f>IF(OR('Exp Database'!U392=Lists!$G$2,'Exp Database'!U392=Lists!$G$3,'Exp Database'!U392=0),0,IF($F392=Lists!$G$2,('Exp Database'!U392/'Exp with units conversion'!$H392)*'Exp with units conversion'!$G392,'Exp Database'!U392*'Exp with units conversion'!$G392))</f>
        <v>0</v>
      </c>
      <c r="W392" s="288">
        <f>IF(OR('Exp Database'!V392=Lists!$G$2,'Exp Database'!V392=Lists!$G$3,'Exp Database'!V392=0),0,IF($F392=Lists!$G$2,('Exp Database'!V392/'Exp with units conversion'!$H392)*'Exp with units conversion'!$G392,'Exp Database'!V392*'Exp with units conversion'!$G392))</f>
        <v>0</v>
      </c>
      <c r="X392" s="288">
        <f>IF(OR('Exp Database'!W392=Lists!$G$2,'Exp Database'!W392=Lists!$G$3,'Exp Database'!W392=0),0,IF($F392=Lists!$G$2,('Exp Database'!W392/'Exp with units conversion'!$H392)*'Exp with units conversion'!$G392,'Exp Database'!W392*'Exp with units conversion'!$G392))</f>
        <v>0</v>
      </c>
      <c r="Y392" s="288">
        <f>IF(OR('Exp Database'!X392=Lists!$G$2,'Exp Database'!X392=Lists!$G$3,'Exp Database'!X392=0),0,IF($F392=Lists!$G$2,('Exp Database'!X392/'Exp with units conversion'!$H392)*'Exp with units conversion'!$G392,'Exp Database'!X392*'Exp with units conversion'!$G392))</f>
        <v>0</v>
      </c>
      <c r="Z392" s="288">
        <f>IF(OR('Exp Database'!Y392=Lists!$G$2,'Exp Database'!Y392=Lists!$G$3,'Exp Database'!Y392=0),0,IF($F392=Lists!$G$2,('Exp Database'!Y392/'Exp with units conversion'!$H392)*'Exp with units conversion'!$G392,'Exp Database'!Y392*'Exp with units conversion'!$G392))</f>
        <v>0</v>
      </c>
      <c r="AA392" s="288">
        <f>IF(OR('Exp Database'!Z392=Lists!$G$2,'Exp Database'!Z392=Lists!$G$3,'Exp Database'!Z392=0),0,IF($F392=Lists!$G$2,('Exp Database'!Z392/'Exp with units conversion'!$H392)*'Exp with units conversion'!$G392,'Exp Database'!Z392*'Exp with units conversion'!$G392))</f>
        <v>0</v>
      </c>
      <c r="AB392" s="288">
        <f>IF(OR('Exp Database'!AA392=Lists!$G$2,'Exp Database'!AA392=Lists!$G$3,'Exp Database'!AA392=0),0,IF($F392=Lists!$G$2,('Exp Database'!AA392/'Exp with units conversion'!$H392)*'Exp with units conversion'!$G392,'Exp Database'!AA392*'Exp with units conversion'!$G392))</f>
        <v>0</v>
      </c>
      <c r="AC392" s="288">
        <f>IF(OR('Exp Database'!AB392=Lists!$G$2,'Exp Database'!AB392=Lists!$G$3,'Exp Database'!AB392=0),0,IF($F392=Lists!$G$2,('Exp Database'!AB392/'Exp with units conversion'!$H392)*'Exp with units conversion'!$G392,'Exp Database'!AB392*'Exp with units conversion'!$G392))</f>
        <v>0</v>
      </c>
      <c r="AD392" s="288">
        <f>IF(OR('Exp Database'!AC392=Lists!$G$2,'Exp Database'!AC392=Lists!$G$3,'Exp Database'!AC392=0),0,IF($F392=Lists!$G$2,('Exp Database'!AC392/'Exp with units conversion'!$H392)*'Exp with units conversion'!$G392,'Exp Database'!AC392*'Exp with units conversion'!$G392))</f>
        <v>0</v>
      </c>
      <c r="AE392" s="288">
        <f>IF(OR('Exp Database'!AD392=Lists!$G$2,'Exp Database'!AD392=Lists!$G$3,'Exp Database'!AD392=0),0,IF($F392=Lists!$G$2,('Exp Database'!AD392/'Exp with units conversion'!$H392)*'Exp with units conversion'!$G392,'Exp Database'!AD392*'Exp with units conversion'!$G392))</f>
        <v>0</v>
      </c>
      <c r="AG392" s="288">
        <f t="shared" si="30"/>
        <v>1</v>
      </c>
      <c r="AH392" s="288">
        <f t="shared" si="31"/>
        <v>1</v>
      </c>
      <c r="AI392" s="288">
        <f t="shared" si="32"/>
        <v>1</v>
      </c>
      <c r="AJ392" s="288">
        <f t="shared" si="33"/>
        <v>1</v>
      </c>
    </row>
    <row r="393" spans="2:36" ht="30.75" thickBot="1">
      <c r="B393" s="288" t="str">
        <f t="shared" si="34"/>
        <v>Georgia2013</v>
      </c>
      <c r="C393" s="229" t="str">
        <f>'Exp Database'!C393</f>
        <v>Georgia</v>
      </c>
      <c r="D393" s="229">
        <f>'Exp Database'!D393</f>
        <v>2013</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02" t="str">
        <f>'Exp Database'!K393</f>
        <v>Not disaggregated by type of cost</v>
      </c>
      <c r="M393" s="288" t="str">
        <f>'Exp Database'!L393</f>
        <v>1.2.1.3</v>
      </c>
      <c r="N393" s="288">
        <f>IF(OR('Exp Database'!M393=Lists!$G$2,'Exp Database'!M393=Lists!$G$3,'Exp Database'!M393=0),0,IF($F393=Lists!$G$2,('Exp Database'!M393/'Exp with units conversion'!$H393)*'Exp with units conversion'!$G393,'Exp Database'!M393*'Exp with units conversion'!$G393))</f>
        <v>0</v>
      </c>
      <c r="O393" s="288">
        <f>IF(OR('Exp Database'!N393=Lists!$G$2,'Exp Database'!N393=Lists!$G$3,'Exp Database'!N393=0),0,IF($F393=Lists!$G$2,('Exp Database'!N393/'Exp with units conversion'!$H393)*'Exp with units conversion'!$G393,'Exp Database'!N393*'Exp with units conversion'!$G393))</f>
        <v>0</v>
      </c>
      <c r="P393" s="288">
        <f>IF(OR('Exp Database'!O393=Lists!$G$2,'Exp Database'!O393=Lists!$G$3,'Exp Database'!O393=0),0,IF($F393=Lists!$G$2,('Exp Database'!O393/'Exp with units conversion'!$H393)*'Exp with units conversion'!$G393,'Exp Database'!O393*'Exp with units conversion'!$G393))</f>
        <v>0</v>
      </c>
      <c r="Q393" s="288">
        <f>IF(OR('Exp Database'!P393=Lists!$G$2,'Exp Database'!P393=Lists!$G$3,'Exp Database'!P393=0),0,IF($F393=Lists!$G$2,('Exp Database'!P393/'Exp with units conversion'!$H393)*'Exp with units conversion'!$G393,'Exp Database'!P393*'Exp with units conversion'!$G393))</f>
        <v>0</v>
      </c>
      <c r="R393" s="288">
        <f>IF(OR('Exp Database'!Q393=Lists!$G$2,'Exp Database'!Q393=Lists!$G$3,'Exp Database'!Q393=0),0,IF($F393=Lists!$G$2,('Exp Database'!Q393/'Exp with units conversion'!$H393)*'Exp with units conversion'!$G393,'Exp Database'!Q393*'Exp with units conversion'!$G393))</f>
        <v>0</v>
      </c>
      <c r="S393" s="288">
        <f>IF(OR('Exp Database'!R393=Lists!$G$2,'Exp Database'!R393=Lists!$G$3,'Exp Database'!R393=0),0,IF($F393=Lists!$G$2,('Exp Database'!R393/'Exp with units conversion'!$H393)*'Exp with units conversion'!$G393,'Exp Database'!R393*'Exp with units conversion'!$G393))</f>
        <v>0</v>
      </c>
      <c r="T393" s="288">
        <f>IF(OR('Exp Database'!S393=Lists!$G$2,'Exp Database'!S393=Lists!$G$3,'Exp Database'!S393=0),0,IF($F393=Lists!$G$2,('Exp Database'!S393/'Exp with units conversion'!$H393)*'Exp with units conversion'!$G393,'Exp Database'!S393*'Exp with units conversion'!$G393))</f>
        <v>0</v>
      </c>
      <c r="U393" s="288">
        <f>IF(OR('Exp Database'!T393=Lists!$G$2,'Exp Database'!T393=Lists!$G$3,'Exp Database'!T393=0),0,IF($F393=Lists!$G$2,('Exp Database'!T393/'Exp with units conversion'!$H393)*'Exp with units conversion'!$G393,'Exp Database'!T393*'Exp with units conversion'!$G393))</f>
        <v>0</v>
      </c>
      <c r="V393" s="288">
        <f>IF(OR('Exp Database'!U393=Lists!$G$2,'Exp Database'!U393=Lists!$G$3,'Exp Database'!U393=0),0,IF($F393=Lists!$G$2,('Exp Database'!U393/'Exp with units conversion'!$H393)*'Exp with units conversion'!$G393,'Exp Database'!U393*'Exp with units conversion'!$G393))</f>
        <v>0</v>
      </c>
      <c r="W393" s="288">
        <f>IF(OR('Exp Database'!V393=Lists!$G$2,'Exp Database'!V393=Lists!$G$3,'Exp Database'!V393=0),0,IF($F393=Lists!$G$2,('Exp Database'!V393/'Exp with units conversion'!$H393)*'Exp with units conversion'!$G393,'Exp Database'!V393*'Exp with units conversion'!$G393))</f>
        <v>0</v>
      </c>
      <c r="X393" s="288">
        <f>IF(OR('Exp Database'!W393=Lists!$G$2,'Exp Database'!W393=Lists!$G$3,'Exp Database'!W393=0),0,IF($F393=Lists!$G$2,('Exp Database'!W393/'Exp with units conversion'!$H393)*'Exp with units conversion'!$G393,'Exp Database'!W393*'Exp with units conversion'!$G393))</f>
        <v>0</v>
      </c>
      <c r="Y393" s="288">
        <f>IF(OR('Exp Database'!X393=Lists!$G$2,'Exp Database'!X393=Lists!$G$3,'Exp Database'!X393=0),0,IF($F393=Lists!$G$2,('Exp Database'!X393/'Exp with units conversion'!$H393)*'Exp with units conversion'!$G393,'Exp Database'!X393*'Exp with units conversion'!$G393))</f>
        <v>0</v>
      </c>
      <c r="Z393" s="288">
        <f>IF(OR('Exp Database'!Y393=Lists!$G$2,'Exp Database'!Y393=Lists!$G$3,'Exp Database'!Y393=0),0,IF($F393=Lists!$G$2,('Exp Database'!Y393/'Exp with units conversion'!$H393)*'Exp with units conversion'!$G393,'Exp Database'!Y393*'Exp with units conversion'!$G393))</f>
        <v>0</v>
      </c>
      <c r="AA393" s="288">
        <f>IF(OR('Exp Database'!Z393=Lists!$G$2,'Exp Database'!Z393=Lists!$G$3,'Exp Database'!Z393=0),0,IF($F393=Lists!$G$2,('Exp Database'!Z393/'Exp with units conversion'!$H393)*'Exp with units conversion'!$G393,'Exp Database'!Z393*'Exp with units conversion'!$G393))</f>
        <v>0</v>
      </c>
      <c r="AB393" s="288">
        <f>IF(OR('Exp Database'!AA393=Lists!$G$2,'Exp Database'!AA393=Lists!$G$3,'Exp Database'!AA393=0),0,IF($F393=Lists!$G$2,('Exp Database'!AA393/'Exp with units conversion'!$H393)*'Exp with units conversion'!$G393,'Exp Database'!AA393*'Exp with units conversion'!$G393))</f>
        <v>0</v>
      </c>
      <c r="AC393" s="288">
        <f>IF(OR('Exp Database'!AB393=Lists!$G$2,'Exp Database'!AB393=Lists!$G$3,'Exp Database'!AB393=0),0,IF($F393=Lists!$G$2,('Exp Database'!AB393/'Exp with units conversion'!$H393)*'Exp with units conversion'!$G393,'Exp Database'!AB393*'Exp with units conversion'!$G393))</f>
        <v>0</v>
      </c>
      <c r="AD393" s="288">
        <f>IF(OR('Exp Database'!AC393=Lists!$G$2,'Exp Database'!AC393=Lists!$G$3,'Exp Database'!AC393=0),0,IF($F393=Lists!$G$2,('Exp Database'!AC393/'Exp with units conversion'!$H393)*'Exp with units conversion'!$G393,'Exp Database'!AC393*'Exp with units conversion'!$G393))</f>
        <v>0</v>
      </c>
      <c r="AE393" s="288">
        <f>IF(OR('Exp Database'!AD393=Lists!$G$2,'Exp Database'!AD393=Lists!$G$3,'Exp Database'!AD393=0),0,IF($F393=Lists!$G$2,('Exp Database'!AD393/'Exp with units conversion'!$H393)*'Exp with units conversion'!$G393,'Exp Database'!AD393*'Exp with units conversion'!$G393))</f>
        <v>0</v>
      </c>
      <c r="AG393" s="288">
        <f t="shared" si="30"/>
        <v>1</v>
      </c>
      <c r="AH393" s="288">
        <f t="shared" si="31"/>
        <v>1</v>
      </c>
      <c r="AI393" s="288">
        <f t="shared" si="32"/>
        <v>1</v>
      </c>
      <c r="AJ393" s="288">
        <f t="shared" si="33"/>
        <v>1</v>
      </c>
    </row>
    <row r="394" spans="2:36" ht="45.75" thickBot="1">
      <c r="B394" s="288" t="str">
        <f t="shared" si="34"/>
        <v>Georgia2013</v>
      </c>
      <c r="C394" s="229" t="str">
        <f>'Exp Database'!C394</f>
        <v>Georgia</v>
      </c>
      <c r="D394" s="229">
        <f>'Exp Database'!D394</f>
        <v>2013</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02" t="str">
        <f>'Exp Database'!K394</f>
        <v>Paediatric antiretroviral treatment:</v>
      </c>
      <c r="M394" s="288" t="str">
        <f>'Exp Database'!L394</f>
        <v>1.2.2</v>
      </c>
      <c r="N394" s="288">
        <f>IF(OR('Exp Database'!M394=Lists!$G$2,'Exp Database'!M394=Lists!$G$3,'Exp Database'!M394=0),0,IF($F394=Lists!$G$2,('Exp Database'!M394/'Exp with units conversion'!$H394)*'Exp with units conversion'!$G394,'Exp Database'!M394*'Exp with units conversion'!$G394))</f>
        <v>0</v>
      </c>
      <c r="O394" s="288">
        <f>IF(OR('Exp Database'!N394=Lists!$G$2,'Exp Database'!N394=Lists!$G$3,'Exp Database'!N394=0),0,IF($F394=Lists!$G$2,('Exp Database'!N394/'Exp with units conversion'!$H394)*'Exp with units conversion'!$G394,'Exp Database'!N394*'Exp with units conversion'!$G394))</f>
        <v>0</v>
      </c>
      <c r="P394" s="288">
        <f>IF(OR('Exp Database'!O394=Lists!$G$2,'Exp Database'!O394=Lists!$G$3,'Exp Database'!O394=0),0,IF($F394=Lists!$G$2,('Exp Database'!O394/'Exp with units conversion'!$H394)*'Exp with units conversion'!$G394,'Exp Database'!O394*'Exp with units conversion'!$G394))</f>
        <v>0</v>
      </c>
      <c r="Q394" s="288">
        <f>IF(OR('Exp Database'!P394=Lists!$G$2,'Exp Database'!P394=Lists!$G$3,'Exp Database'!P394=0),0,IF($F394=Lists!$G$2,('Exp Database'!P394/'Exp with units conversion'!$H394)*'Exp with units conversion'!$G394,'Exp Database'!P394*'Exp with units conversion'!$G394))</f>
        <v>0</v>
      </c>
      <c r="R394" s="288">
        <f>IF(OR('Exp Database'!Q394=Lists!$G$2,'Exp Database'!Q394=Lists!$G$3,'Exp Database'!Q394=0),0,IF($F394=Lists!$G$2,('Exp Database'!Q394/'Exp with units conversion'!$H394)*'Exp with units conversion'!$G394,'Exp Database'!Q394*'Exp with units conversion'!$G394))</f>
        <v>0</v>
      </c>
      <c r="S394" s="288">
        <f>IF(OR('Exp Database'!R394=Lists!$G$2,'Exp Database'!R394=Lists!$G$3,'Exp Database'!R394=0),0,IF($F394=Lists!$G$2,('Exp Database'!R394/'Exp with units conversion'!$H394)*'Exp with units conversion'!$G394,'Exp Database'!R394*'Exp with units conversion'!$G394))</f>
        <v>0</v>
      </c>
      <c r="T394" s="288">
        <f>IF(OR('Exp Database'!S394=Lists!$G$2,'Exp Database'!S394=Lists!$G$3,'Exp Database'!S394=0),0,IF($F394=Lists!$G$2,('Exp Database'!S394/'Exp with units conversion'!$H394)*'Exp with units conversion'!$G394,'Exp Database'!S394*'Exp with units conversion'!$G394))</f>
        <v>0</v>
      </c>
      <c r="U394" s="288">
        <f>IF(OR('Exp Database'!T394=Lists!$G$2,'Exp Database'!T394=Lists!$G$3,'Exp Database'!T394=0),0,IF($F394=Lists!$G$2,('Exp Database'!T394/'Exp with units conversion'!$H394)*'Exp with units conversion'!$G394,'Exp Database'!T394*'Exp with units conversion'!$G394))</f>
        <v>0</v>
      </c>
      <c r="V394" s="288">
        <f>IF(OR('Exp Database'!U394=Lists!$G$2,'Exp Database'!U394=Lists!$G$3,'Exp Database'!U394=0),0,IF($F394=Lists!$G$2,('Exp Database'!U394/'Exp with units conversion'!$H394)*'Exp with units conversion'!$G394,'Exp Database'!U394*'Exp with units conversion'!$G394))</f>
        <v>0</v>
      </c>
      <c r="W394" s="288">
        <f>IF(OR('Exp Database'!V394=Lists!$G$2,'Exp Database'!V394=Lists!$G$3,'Exp Database'!V394=0),0,IF($F394=Lists!$G$2,('Exp Database'!V394/'Exp with units conversion'!$H394)*'Exp with units conversion'!$G394,'Exp Database'!V394*'Exp with units conversion'!$G394))</f>
        <v>0</v>
      </c>
      <c r="X394" s="288">
        <f>IF(OR('Exp Database'!W394=Lists!$G$2,'Exp Database'!W394=Lists!$G$3,'Exp Database'!W394=0),0,IF($F394=Lists!$G$2,('Exp Database'!W394/'Exp with units conversion'!$H394)*'Exp with units conversion'!$G394,'Exp Database'!W394*'Exp with units conversion'!$G394))</f>
        <v>0</v>
      </c>
      <c r="Y394" s="288">
        <f>IF(OR('Exp Database'!X394=Lists!$G$2,'Exp Database'!X394=Lists!$G$3,'Exp Database'!X394=0),0,IF($F394=Lists!$G$2,('Exp Database'!X394/'Exp with units conversion'!$H394)*'Exp with units conversion'!$G394,'Exp Database'!X394*'Exp with units conversion'!$G394))</f>
        <v>0</v>
      </c>
      <c r="Z394" s="288">
        <f>IF(OR('Exp Database'!Y394=Lists!$G$2,'Exp Database'!Y394=Lists!$G$3,'Exp Database'!Y394=0),0,IF($F394=Lists!$G$2,('Exp Database'!Y394/'Exp with units conversion'!$H394)*'Exp with units conversion'!$G394,'Exp Database'!Y394*'Exp with units conversion'!$G394))</f>
        <v>0</v>
      </c>
      <c r="AA394" s="288">
        <f>IF(OR('Exp Database'!Z394=Lists!$G$2,'Exp Database'!Z394=Lists!$G$3,'Exp Database'!Z394=0),0,IF($F394=Lists!$G$2,('Exp Database'!Z394/'Exp with units conversion'!$H394)*'Exp with units conversion'!$G394,'Exp Database'!Z394*'Exp with units conversion'!$G394))</f>
        <v>0</v>
      </c>
      <c r="AB394" s="288">
        <f>IF(OR('Exp Database'!AA394=Lists!$G$2,'Exp Database'!AA394=Lists!$G$3,'Exp Database'!AA394=0),0,IF($F394=Lists!$G$2,('Exp Database'!AA394/'Exp with units conversion'!$H394)*'Exp with units conversion'!$G394,'Exp Database'!AA394*'Exp with units conversion'!$G394))</f>
        <v>0</v>
      </c>
      <c r="AC394" s="288">
        <f>IF(OR('Exp Database'!AB394=Lists!$G$2,'Exp Database'!AB394=Lists!$G$3,'Exp Database'!AB394=0),0,IF($F394=Lists!$G$2,('Exp Database'!AB394/'Exp with units conversion'!$H394)*'Exp with units conversion'!$G394,'Exp Database'!AB394*'Exp with units conversion'!$G394))</f>
        <v>0</v>
      </c>
      <c r="AD394" s="288">
        <f>IF(OR('Exp Database'!AC394=Lists!$G$2,'Exp Database'!AC394=Lists!$G$3,'Exp Database'!AC394=0),0,IF($F394=Lists!$G$2,('Exp Database'!AC394/'Exp with units conversion'!$H394)*'Exp with units conversion'!$G394,'Exp Database'!AC394*'Exp with units conversion'!$G394))</f>
        <v>0</v>
      </c>
      <c r="AE394" s="288">
        <f>IF(OR('Exp Database'!AD394=Lists!$G$2,'Exp Database'!AD394=Lists!$G$3,'Exp Database'!AD394=0),0,IF($F394=Lists!$G$2,('Exp Database'!AD394/'Exp with units conversion'!$H394)*'Exp with units conversion'!$G394,'Exp Database'!AD394*'Exp with units conversion'!$G394))</f>
        <v>0</v>
      </c>
      <c r="AG394" s="288">
        <f t="shared" si="30"/>
        <v>1</v>
      </c>
      <c r="AH394" s="288">
        <f t="shared" si="31"/>
        <v>1</v>
      </c>
      <c r="AI394" s="288">
        <f t="shared" si="32"/>
        <v>1</v>
      </c>
      <c r="AJ394" s="288">
        <f t="shared" si="33"/>
        <v>1</v>
      </c>
    </row>
    <row r="395" spans="2:36" ht="15.75" thickBot="1">
      <c r="B395" s="288" t="str">
        <f t="shared" si="34"/>
        <v>Georgia2013</v>
      </c>
      <c r="C395" s="229" t="str">
        <f>'Exp Database'!C395</f>
        <v>Georgia</v>
      </c>
      <c r="D395" s="229">
        <f>'Exp Database'!D395</f>
        <v>2013</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02" t="str">
        <f>'Exp Database'!K395</f>
        <v>ARVs</v>
      </c>
      <c r="M395" s="288" t="str">
        <f>'Exp Database'!L395</f>
        <v>1.2.2.1</v>
      </c>
      <c r="N395" s="288">
        <f>IF(OR('Exp Database'!M395=Lists!$G$2,'Exp Database'!M395=Lists!$G$3,'Exp Database'!M395=0),0,IF($F395=Lists!$G$2,('Exp Database'!M395/'Exp with units conversion'!$H395)*'Exp with units conversion'!$G395,'Exp Database'!M395*'Exp with units conversion'!$G395))</f>
        <v>0</v>
      </c>
      <c r="O395" s="288">
        <f>IF(OR('Exp Database'!N395=Lists!$G$2,'Exp Database'!N395=Lists!$G$3,'Exp Database'!N395=0),0,IF($F395=Lists!$G$2,('Exp Database'!N395/'Exp with units conversion'!$H395)*'Exp with units conversion'!$G395,'Exp Database'!N395*'Exp with units conversion'!$G395))</f>
        <v>0</v>
      </c>
      <c r="P395" s="288">
        <f>IF(OR('Exp Database'!O395=Lists!$G$2,'Exp Database'!O395=Lists!$G$3,'Exp Database'!O395=0),0,IF($F395=Lists!$G$2,('Exp Database'!O395/'Exp with units conversion'!$H395)*'Exp with units conversion'!$G395,'Exp Database'!O395*'Exp with units conversion'!$G395))</f>
        <v>0</v>
      </c>
      <c r="Q395" s="288">
        <f>IF(OR('Exp Database'!P395=Lists!$G$2,'Exp Database'!P395=Lists!$G$3,'Exp Database'!P395=0),0,IF($F395=Lists!$G$2,('Exp Database'!P395/'Exp with units conversion'!$H395)*'Exp with units conversion'!$G395,'Exp Database'!P395*'Exp with units conversion'!$G395))</f>
        <v>0</v>
      </c>
      <c r="R395" s="288">
        <f>IF(OR('Exp Database'!Q395=Lists!$G$2,'Exp Database'!Q395=Lists!$G$3,'Exp Database'!Q395=0),0,IF($F395=Lists!$G$2,('Exp Database'!Q395/'Exp with units conversion'!$H395)*'Exp with units conversion'!$G395,'Exp Database'!Q395*'Exp with units conversion'!$G395))</f>
        <v>0</v>
      </c>
      <c r="S395" s="288">
        <f>IF(OR('Exp Database'!R395=Lists!$G$2,'Exp Database'!R395=Lists!$G$3,'Exp Database'!R395=0),0,IF($F395=Lists!$G$2,('Exp Database'!R395/'Exp with units conversion'!$H395)*'Exp with units conversion'!$G395,'Exp Database'!R395*'Exp with units conversion'!$G395))</f>
        <v>0</v>
      </c>
      <c r="T395" s="288">
        <f>IF(OR('Exp Database'!S395=Lists!$G$2,'Exp Database'!S395=Lists!$G$3,'Exp Database'!S395=0),0,IF($F395=Lists!$G$2,('Exp Database'!S395/'Exp with units conversion'!$H395)*'Exp with units conversion'!$G395,'Exp Database'!S395*'Exp with units conversion'!$G395))</f>
        <v>0</v>
      </c>
      <c r="U395" s="288">
        <f>IF(OR('Exp Database'!T395=Lists!$G$2,'Exp Database'!T395=Lists!$G$3,'Exp Database'!T395=0),0,IF($F395=Lists!$G$2,('Exp Database'!T395/'Exp with units conversion'!$H395)*'Exp with units conversion'!$G395,'Exp Database'!T395*'Exp with units conversion'!$G395))</f>
        <v>0</v>
      </c>
      <c r="V395" s="288">
        <f>IF(OR('Exp Database'!U395=Lists!$G$2,'Exp Database'!U395=Lists!$G$3,'Exp Database'!U395=0),0,IF($F395=Lists!$G$2,('Exp Database'!U395/'Exp with units conversion'!$H395)*'Exp with units conversion'!$G395,'Exp Database'!U395*'Exp with units conversion'!$G395))</f>
        <v>0</v>
      </c>
      <c r="W395" s="288">
        <f>IF(OR('Exp Database'!V395=Lists!$G$2,'Exp Database'!V395=Lists!$G$3,'Exp Database'!V395=0),0,IF($F395=Lists!$G$2,('Exp Database'!V395/'Exp with units conversion'!$H395)*'Exp with units conversion'!$G395,'Exp Database'!V395*'Exp with units conversion'!$G395))</f>
        <v>0</v>
      </c>
      <c r="X395" s="288">
        <f>IF(OR('Exp Database'!W395=Lists!$G$2,'Exp Database'!W395=Lists!$G$3,'Exp Database'!W395=0),0,IF($F395=Lists!$G$2,('Exp Database'!W395/'Exp with units conversion'!$H395)*'Exp with units conversion'!$G395,'Exp Database'!W395*'Exp with units conversion'!$G395))</f>
        <v>0</v>
      </c>
      <c r="Y395" s="288">
        <f>IF(OR('Exp Database'!X395=Lists!$G$2,'Exp Database'!X395=Lists!$G$3,'Exp Database'!X395=0),0,IF($F395=Lists!$G$2,('Exp Database'!X395/'Exp with units conversion'!$H395)*'Exp with units conversion'!$G395,'Exp Database'!X395*'Exp with units conversion'!$G395))</f>
        <v>0</v>
      </c>
      <c r="Z395" s="288">
        <f>IF(OR('Exp Database'!Y395=Lists!$G$2,'Exp Database'!Y395=Lists!$G$3,'Exp Database'!Y395=0),0,IF($F395=Lists!$G$2,('Exp Database'!Y395/'Exp with units conversion'!$H395)*'Exp with units conversion'!$G395,'Exp Database'!Y395*'Exp with units conversion'!$G395))</f>
        <v>0</v>
      </c>
      <c r="AA395" s="288">
        <f>IF(OR('Exp Database'!Z395=Lists!$G$2,'Exp Database'!Z395=Lists!$G$3,'Exp Database'!Z395=0),0,IF($F395=Lists!$G$2,('Exp Database'!Z395/'Exp with units conversion'!$H395)*'Exp with units conversion'!$G395,'Exp Database'!Z395*'Exp with units conversion'!$G395))</f>
        <v>0</v>
      </c>
      <c r="AB395" s="288">
        <f>IF(OR('Exp Database'!AA395=Lists!$G$2,'Exp Database'!AA395=Lists!$G$3,'Exp Database'!AA395=0),0,IF($F395=Lists!$G$2,('Exp Database'!AA395/'Exp with units conversion'!$H395)*'Exp with units conversion'!$G395,'Exp Database'!AA395*'Exp with units conversion'!$G395))</f>
        <v>0</v>
      </c>
      <c r="AC395" s="288">
        <f>IF(OR('Exp Database'!AB395=Lists!$G$2,'Exp Database'!AB395=Lists!$G$3,'Exp Database'!AB395=0),0,IF($F395=Lists!$G$2,('Exp Database'!AB395/'Exp with units conversion'!$H395)*'Exp with units conversion'!$G395,'Exp Database'!AB395*'Exp with units conversion'!$G395))</f>
        <v>0</v>
      </c>
      <c r="AD395" s="288">
        <f>IF(OR('Exp Database'!AC395=Lists!$G$2,'Exp Database'!AC395=Lists!$G$3,'Exp Database'!AC395=0),0,IF($F395=Lists!$G$2,('Exp Database'!AC395/'Exp with units conversion'!$H395)*'Exp with units conversion'!$G395,'Exp Database'!AC395*'Exp with units conversion'!$G395))</f>
        <v>0</v>
      </c>
      <c r="AE395" s="288">
        <f>IF(OR('Exp Database'!AD395=Lists!$G$2,'Exp Database'!AD395=Lists!$G$3,'Exp Database'!AD395=0),0,IF($F395=Lists!$G$2,('Exp Database'!AD395/'Exp with units conversion'!$H395)*'Exp with units conversion'!$G395,'Exp Database'!AD395*'Exp with units conversion'!$G395))</f>
        <v>0</v>
      </c>
      <c r="AG395" s="288">
        <f t="shared" si="30"/>
        <v>1</v>
      </c>
      <c r="AH395" s="288">
        <f t="shared" si="31"/>
        <v>1</v>
      </c>
      <c r="AI395" s="288">
        <f t="shared" si="32"/>
        <v>1</v>
      </c>
      <c r="AJ395" s="288">
        <f t="shared" si="33"/>
        <v>1</v>
      </c>
    </row>
    <row r="396" spans="2:36" ht="30.75" thickBot="1">
      <c r="B396" s="288" t="str">
        <f t="shared" si="34"/>
        <v>Georgia2013</v>
      </c>
      <c r="C396" s="229" t="str">
        <f>'Exp Database'!C396</f>
        <v>Georgia</v>
      </c>
      <c r="D396" s="229">
        <f>'Exp Database'!D396</f>
        <v>2013</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02" t="str">
        <f>'Exp Database'!K396</f>
        <v>Other direct and indirect costs</v>
      </c>
      <c r="M396" s="288" t="str">
        <f>'Exp Database'!L396</f>
        <v>1.2.2.2</v>
      </c>
      <c r="N396" s="288">
        <f>IF(OR('Exp Database'!M396=Lists!$G$2,'Exp Database'!M396=Lists!$G$3,'Exp Database'!M396=0),0,IF($F396=Lists!$G$2,('Exp Database'!M396/'Exp with units conversion'!$H396)*'Exp with units conversion'!$G396,'Exp Database'!M396*'Exp with units conversion'!$G396))</f>
        <v>0</v>
      </c>
      <c r="O396" s="288">
        <f>IF(OR('Exp Database'!N396=Lists!$G$2,'Exp Database'!N396=Lists!$G$3,'Exp Database'!N396=0),0,IF($F396=Lists!$G$2,('Exp Database'!N396/'Exp with units conversion'!$H396)*'Exp with units conversion'!$G396,'Exp Database'!N396*'Exp with units conversion'!$G396))</f>
        <v>0</v>
      </c>
      <c r="P396" s="288">
        <f>IF(OR('Exp Database'!O396=Lists!$G$2,'Exp Database'!O396=Lists!$G$3,'Exp Database'!O396=0),0,IF($F396=Lists!$G$2,('Exp Database'!O396/'Exp with units conversion'!$H396)*'Exp with units conversion'!$G396,'Exp Database'!O396*'Exp with units conversion'!$G396))</f>
        <v>0</v>
      </c>
      <c r="Q396" s="288">
        <f>IF(OR('Exp Database'!P396=Lists!$G$2,'Exp Database'!P396=Lists!$G$3,'Exp Database'!P396=0),0,IF($F396=Lists!$G$2,('Exp Database'!P396/'Exp with units conversion'!$H396)*'Exp with units conversion'!$G396,'Exp Database'!P396*'Exp with units conversion'!$G396))</f>
        <v>0</v>
      </c>
      <c r="R396" s="288">
        <f>IF(OR('Exp Database'!Q396=Lists!$G$2,'Exp Database'!Q396=Lists!$G$3,'Exp Database'!Q396=0),0,IF($F396=Lists!$G$2,('Exp Database'!Q396/'Exp with units conversion'!$H396)*'Exp with units conversion'!$G396,'Exp Database'!Q396*'Exp with units conversion'!$G396))</f>
        <v>0</v>
      </c>
      <c r="S396" s="288">
        <f>IF(OR('Exp Database'!R396=Lists!$G$2,'Exp Database'!R396=Lists!$G$3,'Exp Database'!R396=0),0,IF($F396=Lists!$G$2,('Exp Database'!R396/'Exp with units conversion'!$H396)*'Exp with units conversion'!$G396,'Exp Database'!R396*'Exp with units conversion'!$G396))</f>
        <v>0</v>
      </c>
      <c r="T396" s="288">
        <f>IF(OR('Exp Database'!S396=Lists!$G$2,'Exp Database'!S396=Lists!$G$3,'Exp Database'!S396=0),0,IF($F396=Lists!$G$2,('Exp Database'!S396/'Exp with units conversion'!$H396)*'Exp with units conversion'!$G396,'Exp Database'!S396*'Exp with units conversion'!$G396))</f>
        <v>0</v>
      </c>
      <c r="U396" s="288">
        <f>IF(OR('Exp Database'!T396=Lists!$G$2,'Exp Database'!T396=Lists!$G$3,'Exp Database'!T396=0),0,IF($F396=Lists!$G$2,('Exp Database'!T396/'Exp with units conversion'!$H396)*'Exp with units conversion'!$G396,'Exp Database'!T396*'Exp with units conversion'!$G396))</f>
        <v>0</v>
      </c>
      <c r="V396" s="288">
        <f>IF(OR('Exp Database'!U396=Lists!$G$2,'Exp Database'!U396=Lists!$G$3,'Exp Database'!U396=0),0,IF($F396=Lists!$G$2,('Exp Database'!U396/'Exp with units conversion'!$H396)*'Exp with units conversion'!$G396,'Exp Database'!U396*'Exp with units conversion'!$G396))</f>
        <v>0</v>
      </c>
      <c r="W396" s="288">
        <f>IF(OR('Exp Database'!V396=Lists!$G$2,'Exp Database'!V396=Lists!$G$3,'Exp Database'!V396=0),0,IF($F396=Lists!$G$2,('Exp Database'!V396/'Exp with units conversion'!$H396)*'Exp with units conversion'!$G396,'Exp Database'!V396*'Exp with units conversion'!$G396))</f>
        <v>0</v>
      </c>
      <c r="X396" s="288">
        <f>IF(OR('Exp Database'!W396=Lists!$G$2,'Exp Database'!W396=Lists!$G$3,'Exp Database'!W396=0),0,IF($F396=Lists!$G$2,('Exp Database'!W396/'Exp with units conversion'!$H396)*'Exp with units conversion'!$G396,'Exp Database'!W396*'Exp with units conversion'!$G396))</f>
        <v>0</v>
      </c>
      <c r="Y396" s="288">
        <f>IF(OR('Exp Database'!X396=Lists!$G$2,'Exp Database'!X396=Lists!$G$3,'Exp Database'!X396=0),0,IF($F396=Lists!$G$2,('Exp Database'!X396/'Exp with units conversion'!$H396)*'Exp with units conversion'!$G396,'Exp Database'!X396*'Exp with units conversion'!$G396))</f>
        <v>0</v>
      </c>
      <c r="Z396" s="288">
        <f>IF(OR('Exp Database'!Y396=Lists!$G$2,'Exp Database'!Y396=Lists!$G$3,'Exp Database'!Y396=0),0,IF($F396=Lists!$G$2,('Exp Database'!Y396/'Exp with units conversion'!$H396)*'Exp with units conversion'!$G396,'Exp Database'!Y396*'Exp with units conversion'!$G396))</f>
        <v>0</v>
      </c>
      <c r="AA396" s="288">
        <f>IF(OR('Exp Database'!Z396=Lists!$G$2,'Exp Database'!Z396=Lists!$G$3,'Exp Database'!Z396=0),0,IF($F396=Lists!$G$2,('Exp Database'!Z396/'Exp with units conversion'!$H396)*'Exp with units conversion'!$G396,'Exp Database'!Z396*'Exp with units conversion'!$G396))</f>
        <v>0</v>
      </c>
      <c r="AB396" s="288">
        <f>IF(OR('Exp Database'!AA396=Lists!$G$2,'Exp Database'!AA396=Lists!$G$3,'Exp Database'!AA396=0),0,IF($F396=Lists!$G$2,('Exp Database'!AA396/'Exp with units conversion'!$H396)*'Exp with units conversion'!$G396,'Exp Database'!AA396*'Exp with units conversion'!$G396))</f>
        <v>0</v>
      </c>
      <c r="AC396" s="288">
        <f>IF(OR('Exp Database'!AB396=Lists!$G$2,'Exp Database'!AB396=Lists!$G$3,'Exp Database'!AB396=0),0,IF($F396=Lists!$G$2,('Exp Database'!AB396/'Exp with units conversion'!$H396)*'Exp with units conversion'!$G396,'Exp Database'!AB396*'Exp with units conversion'!$G396))</f>
        <v>0</v>
      </c>
      <c r="AD396" s="288">
        <f>IF(OR('Exp Database'!AC396=Lists!$G$2,'Exp Database'!AC396=Lists!$G$3,'Exp Database'!AC396=0),0,IF($F396=Lists!$G$2,('Exp Database'!AC396/'Exp with units conversion'!$H396)*'Exp with units conversion'!$G396,'Exp Database'!AC396*'Exp with units conversion'!$G396))</f>
        <v>0</v>
      </c>
      <c r="AE396" s="288">
        <f>IF(OR('Exp Database'!AD396=Lists!$G$2,'Exp Database'!AD396=Lists!$G$3,'Exp Database'!AD396=0),0,IF($F396=Lists!$G$2,('Exp Database'!AD396/'Exp with units conversion'!$H396)*'Exp with units conversion'!$G396,'Exp Database'!AD396*'Exp with units conversion'!$G396))</f>
        <v>0</v>
      </c>
      <c r="AG396" s="288">
        <f t="shared" si="30"/>
        <v>1</v>
      </c>
      <c r="AH396" s="288">
        <f t="shared" si="31"/>
        <v>1</v>
      </c>
      <c r="AI396" s="288">
        <f t="shared" si="32"/>
        <v>1</v>
      </c>
      <c r="AJ396" s="288">
        <f t="shared" si="33"/>
        <v>1</v>
      </c>
    </row>
    <row r="397" spans="2:36" ht="30.75" thickBot="1">
      <c r="B397" s="288" t="str">
        <f t="shared" si="34"/>
        <v>Georgia2013</v>
      </c>
      <c r="C397" s="229" t="str">
        <f>'Exp Database'!C397</f>
        <v>Georgia</v>
      </c>
      <c r="D397" s="229">
        <f>'Exp Database'!D397</f>
        <v>2013</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02" t="str">
        <f>'Exp Database'!K397</f>
        <v xml:space="preserve"> Not disaggregated by type of cost</v>
      </c>
      <c r="M397" s="288" t="str">
        <f>'Exp Database'!L397</f>
        <v>1.2.2.3</v>
      </c>
      <c r="N397" s="288">
        <f>IF(OR('Exp Database'!M397=Lists!$G$2,'Exp Database'!M397=Lists!$G$3,'Exp Database'!M397=0),0,IF($F397=Lists!$G$2,('Exp Database'!M397/'Exp with units conversion'!$H397)*'Exp with units conversion'!$G397,'Exp Database'!M397*'Exp with units conversion'!$G397))</f>
        <v>0</v>
      </c>
      <c r="O397" s="288">
        <f>IF(OR('Exp Database'!N397=Lists!$G$2,'Exp Database'!N397=Lists!$G$3,'Exp Database'!N397=0),0,IF($F397=Lists!$G$2,('Exp Database'!N397/'Exp with units conversion'!$H397)*'Exp with units conversion'!$G397,'Exp Database'!N397*'Exp with units conversion'!$G397))</f>
        <v>0</v>
      </c>
      <c r="P397" s="288">
        <f>IF(OR('Exp Database'!O397=Lists!$G$2,'Exp Database'!O397=Lists!$G$3,'Exp Database'!O397=0),0,IF($F397=Lists!$G$2,('Exp Database'!O397/'Exp with units conversion'!$H397)*'Exp with units conversion'!$G397,'Exp Database'!O397*'Exp with units conversion'!$G397))</f>
        <v>0</v>
      </c>
      <c r="Q397" s="288">
        <f>IF(OR('Exp Database'!P397=Lists!$G$2,'Exp Database'!P397=Lists!$G$3,'Exp Database'!P397=0),0,IF($F397=Lists!$G$2,('Exp Database'!P397/'Exp with units conversion'!$H397)*'Exp with units conversion'!$G397,'Exp Database'!P397*'Exp with units conversion'!$G397))</f>
        <v>0</v>
      </c>
      <c r="R397" s="288">
        <f>IF(OR('Exp Database'!Q397=Lists!$G$2,'Exp Database'!Q397=Lists!$G$3,'Exp Database'!Q397=0),0,IF($F397=Lists!$G$2,('Exp Database'!Q397/'Exp with units conversion'!$H397)*'Exp with units conversion'!$G397,'Exp Database'!Q397*'Exp with units conversion'!$G397))</f>
        <v>0</v>
      </c>
      <c r="S397" s="288">
        <f>IF(OR('Exp Database'!R397=Lists!$G$2,'Exp Database'!R397=Lists!$G$3,'Exp Database'!R397=0),0,IF($F397=Lists!$G$2,('Exp Database'!R397/'Exp with units conversion'!$H397)*'Exp with units conversion'!$G397,'Exp Database'!R397*'Exp with units conversion'!$G397))</f>
        <v>0</v>
      </c>
      <c r="T397" s="288">
        <f>IF(OR('Exp Database'!S397=Lists!$G$2,'Exp Database'!S397=Lists!$G$3,'Exp Database'!S397=0),0,IF($F397=Lists!$G$2,('Exp Database'!S397/'Exp with units conversion'!$H397)*'Exp with units conversion'!$G397,'Exp Database'!S397*'Exp with units conversion'!$G397))</f>
        <v>0</v>
      </c>
      <c r="U397" s="288">
        <f>IF(OR('Exp Database'!T397=Lists!$G$2,'Exp Database'!T397=Lists!$G$3,'Exp Database'!T397=0),0,IF($F397=Lists!$G$2,('Exp Database'!T397/'Exp with units conversion'!$H397)*'Exp with units conversion'!$G397,'Exp Database'!T397*'Exp with units conversion'!$G397))</f>
        <v>0</v>
      </c>
      <c r="V397" s="288">
        <f>IF(OR('Exp Database'!U397=Lists!$G$2,'Exp Database'!U397=Lists!$G$3,'Exp Database'!U397=0),0,IF($F397=Lists!$G$2,('Exp Database'!U397/'Exp with units conversion'!$H397)*'Exp with units conversion'!$G397,'Exp Database'!U397*'Exp with units conversion'!$G397))</f>
        <v>0</v>
      </c>
      <c r="W397" s="288">
        <f>IF(OR('Exp Database'!V397=Lists!$G$2,'Exp Database'!V397=Lists!$G$3,'Exp Database'!V397=0),0,IF($F397=Lists!$G$2,('Exp Database'!V397/'Exp with units conversion'!$H397)*'Exp with units conversion'!$G397,'Exp Database'!V397*'Exp with units conversion'!$G397))</f>
        <v>0</v>
      </c>
      <c r="X397" s="288">
        <f>IF(OR('Exp Database'!W397=Lists!$G$2,'Exp Database'!W397=Lists!$G$3,'Exp Database'!W397=0),0,IF($F397=Lists!$G$2,('Exp Database'!W397/'Exp with units conversion'!$H397)*'Exp with units conversion'!$G397,'Exp Database'!W397*'Exp with units conversion'!$G397))</f>
        <v>0</v>
      </c>
      <c r="Y397" s="288">
        <f>IF(OR('Exp Database'!X397=Lists!$G$2,'Exp Database'!X397=Lists!$G$3,'Exp Database'!X397=0),0,IF($F397=Lists!$G$2,('Exp Database'!X397/'Exp with units conversion'!$H397)*'Exp with units conversion'!$G397,'Exp Database'!X397*'Exp with units conversion'!$G397))</f>
        <v>0</v>
      </c>
      <c r="Z397" s="288">
        <f>IF(OR('Exp Database'!Y397=Lists!$G$2,'Exp Database'!Y397=Lists!$G$3,'Exp Database'!Y397=0),0,IF($F397=Lists!$G$2,('Exp Database'!Y397/'Exp with units conversion'!$H397)*'Exp with units conversion'!$G397,'Exp Database'!Y397*'Exp with units conversion'!$G397))</f>
        <v>0</v>
      </c>
      <c r="AA397" s="288">
        <f>IF(OR('Exp Database'!Z397=Lists!$G$2,'Exp Database'!Z397=Lists!$G$3,'Exp Database'!Z397=0),0,IF($F397=Lists!$G$2,('Exp Database'!Z397/'Exp with units conversion'!$H397)*'Exp with units conversion'!$G397,'Exp Database'!Z397*'Exp with units conversion'!$G397))</f>
        <v>0</v>
      </c>
      <c r="AB397" s="288">
        <f>IF(OR('Exp Database'!AA397=Lists!$G$2,'Exp Database'!AA397=Lists!$G$3,'Exp Database'!AA397=0),0,IF($F397=Lists!$G$2,('Exp Database'!AA397/'Exp with units conversion'!$H397)*'Exp with units conversion'!$G397,'Exp Database'!AA397*'Exp with units conversion'!$G397))</f>
        <v>0</v>
      </c>
      <c r="AC397" s="288">
        <f>IF(OR('Exp Database'!AB397=Lists!$G$2,'Exp Database'!AB397=Lists!$G$3,'Exp Database'!AB397=0),0,IF($F397=Lists!$G$2,('Exp Database'!AB397/'Exp with units conversion'!$H397)*'Exp with units conversion'!$G397,'Exp Database'!AB397*'Exp with units conversion'!$G397))</f>
        <v>0</v>
      </c>
      <c r="AD397" s="288">
        <f>IF(OR('Exp Database'!AC397=Lists!$G$2,'Exp Database'!AC397=Lists!$G$3,'Exp Database'!AC397=0),0,IF($F397=Lists!$G$2,('Exp Database'!AC397/'Exp with units conversion'!$H397)*'Exp with units conversion'!$G397,'Exp Database'!AC397*'Exp with units conversion'!$G397))</f>
        <v>0</v>
      </c>
      <c r="AE397" s="288">
        <f>IF(OR('Exp Database'!AD397=Lists!$G$2,'Exp Database'!AD397=Lists!$G$3,'Exp Database'!AD397=0),0,IF($F397=Lists!$G$2,('Exp Database'!AD397/'Exp with units conversion'!$H397)*'Exp with units conversion'!$G397,'Exp Database'!AD397*'Exp with units conversion'!$G397))</f>
        <v>0</v>
      </c>
      <c r="AG397" s="288">
        <f t="shared" si="30"/>
        <v>1</v>
      </c>
      <c r="AH397" s="288">
        <f t="shared" si="31"/>
        <v>1</v>
      </c>
      <c r="AI397" s="288">
        <f t="shared" si="32"/>
        <v>1</v>
      </c>
      <c r="AJ397" s="288">
        <f t="shared" si="33"/>
        <v>1</v>
      </c>
    </row>
    <row r="398" spans="2:36" ht="60.75" thickBot="1">
      <c r="B398" s="288" t="str">
        <f t="shared" si="34"/>
        <v>Georgia2013</v>
      </c>
      <c r="C398" s="229" t="str">
        <f>'Exp Database'!C398</f>
        <v>Georgia</v>
      </c>
      <c r="D398" s="229">
        <f>'Exp Database'!D398</f>
        <v>2013</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02" t="str">
        <f>'Exp Database'!K398</f>
        <v>Specific HIV-related laboratory monitoring (CD4, viral load):</v>
      </c>
      <c r="M398" s="288">
        <f>'Exp Database'!L398</f>
        <v>1.3</v>
      </c>
      <c r="N398" s="288">
        <f>IF(OR('Exp Database'!M398=Lists!$G$2,'Exp Database'!M398=Lists!$G$3,'Exp Database'!M398=0),0,IF($F398=Lists!$G$2,('Exp Database'!M398/'Exp with units conversion'!$H398)*'Exp with units conversion'!$G398,'Exp Database'!M398*'Exp with units conversion'!$G398))</f>
        <v>0</v>
      </c>
      <c r="O398" s="288">
        <f>IF(OR('Exp Database'!N398=Lists!$G$2,'Exp Database'!N398=Lists!$G$3,'Exp Database'!N398=0),0,IF($F398=Lists!$G$2,('Exp Database'!N398/'Exp with units conversion'!$H398)*'Exp with units conversion'!$G398,'Exp Database'!N398*'Exp with units conversion'!$G398))</f>
        <v>0</v>
      </c>
      <c r="P398" s="288">
        <f>IF(OR('Exp Database'!O398=Lists!$G$2,'Exp Database'!O398=Lists!$G$3,'Exp Database'!O398=0),0,IF($F398=Lists!$G$2,('Exp Database'!O398/'Exp with units conversion'!$H398)*'Exp with units conversion'!$G398,'Exp Database'!O398*'Exp with units conversion'!$G398))</f>
        <v>0</v>
      </c>
      <c r="Q398" s="288">
        <f>IF(OR('Exp Database'!P398=Lists!$G$2,'Exp Database'!P398=Lists!$G$3,'Exp Database'!P398=0),0,IF($F398=Lists!$G$2,('Exp Database'!P398/'Exp with units conversion'!$H398)*'Exp with units conversion'!$G398,'Exp Database'!P398*'Exp with units conversion'!$G398))</f>
        <v>0</v>
      </c>
      <c r="R398" s="288">
        <f>IF(OR('Exp Database'!Q398=Lists!$G$2,'Exp Database'!Q398=Lists!$G$3,'Exp Database'!Q398=0),0,IF($F398=Lists!$G$2,('Exp Database'!Q398/'Exp with units conversion'!$H398)*'Exp with units conversion'!$G398,'Exp Database'!Q398*'Exp with units conversion'!$G398))</f>
        <v>0</v>
      </c>
      <c r="S398" s="288">
        <f>IF(OR('Exp Database'!R398=Lists!$G$2,'Exp Database'!R398=Lists!$G$3,'Exp Database'!R398=0),0,IF($F398=Lists!$G$2,('Exp Database'!R398/'Exp with units conversion'!$H398)*'Exp with units conversion'!$G398,'Exp Database'!R398*'Exp with units conversion'!$G398))</f>
        <v>0</v>
      </c>
      <c r="T398" s="288">
        <f>IF(OR('Exp Database'!S398=Lists!$G$2,'Exp Database'!S398=Lists!$G$3,'Exp Database'!S398=0),0,IF($F398=Lists!$G$2,('Exp Database'!S398/'Exp with units conversion'!$H398)*'Exp with units conversion'!$G398,'Exp Database'!S398*'Exp with units conversion'!$G398))</f>
        <v>0</v>
      </c>
      <c r="U398" s="288">
        <f>IF(OR('Exp Database'!T398=Lists!$G$2,'Exp Database'!T398=Lists!$G$3,'Exp Database'!T398=0),0,IF($F398=Lists!$G$2,('Exp Database'!T398/'Exp with units conversion'!$H398)*'Exp with units conversion'!$G398,'Exp Database'!T398*'Exp with units conversion'!$G398))</f>
        <v>0</v>
      </c>
      <c r="V398" s="288">
        <f>IF(OR('Exp Database'!U398=Lists!$G$2,'Exp Database'!U398=Lists!$G$3,'Exp Database'!U398=0),0,IF($F398=Lists!$G$2,('Exp Database'!U398/'Exp with units conversion'!$H398)*'Exp with units conversion'!$G398,'Exp Database'!U398*'Exp with units conversion'!$G398))</f>
        <v>0</v>
      </c>
      <c r="W398" s="288">
        <f>IF(OR('Exp Database'!V398=Lists!$G$2,'Exp Database'!V398=Lists!$G$3,'Exp Database'!V398=0),0,IF($F398=Lists!$G$2,('Exp Database'!V398/'Exp with units conversion'!$H398)*'Exp with units conversion'!$G398,'Exp Database'!V398*'Exp with units conversion'!$G398))</f>
        <v>0</v>
      </c>
      <c r="X398" s="288">
        <f>IF(OR('Exp Database'!W398=Lists!$G$2,'Exp Database'!W398=Lists!$G$3,'Exp Database'!W398=0),0,IF($F398=Lists!$G$2,('Exp Database'!W398/'Exp with units conversion'!$H398)*'Exp with units conversion'!$G398,'Exp Database'!W398*'Exp with units conversion'!$G398))</f>
        <v>0</v>
      </c>
      <c r="Y398" s="288">
        <f>IF(OR('Exp Database'!X398=Lists!$G$2,'Exp Database'!X398=Lists!$G$3,'Exp Database'!X398=0),0,IF($F398=Lists!$G$2,('Exp Database'!X398/'Exp with units conversion'!$H398)*'Exp with units conversion'!$G398,'Exp Database'!X398*'Exp with units conversion'!$G398))</f>
        <v>0</v>
      </c>
      <c r="Z398" s="288">
        <f>IF(OR('Exp Database'!Y398=Lists!$G$2,'Exp Database'!Y398=Lists!$G$3,'Exp Database'!Y398=0),0,IF($F398=Lists!$G$2,('Exp Database'!Y398/'Exp with units conversion'!$H398)*'Exp with units conversion'!$G398,'Exp Database'!Y398*'Exp with units conversion'!$G398))</f>
        <v>0</v>
      </c>
      <c r="AA398" s="288">
        <f>IF(OR('Exp Database'!Z398=Lists!$G$2,'Exp Database'!Z398=Lists!$G$3,'Exp Database'!Z398=0),0,IF($F398=Lists!$G$2,('Exp Database'!Z398/'Exp with units conversion'!$H398)*'Exp with units conversion'!$G398,'Exp Database'!Z398*'Exp with units conversion'!$G398))</f>
        <v>0</v>
      </c>
      <c r="AB398" s="288">
        <f>IF(OR('Exp Database'!AA398=Lists!$G$2,'Exp Database'!AA398=Lists!$G$3,'Exp Database'!AA398=0),0,IF($F398=Lists!$G$2,('Exp Database'!AA398/'Exp with units conversion'!$H398)*'Exp with units conversion'!$G398,'Exp Database'!AA398*'Exp with units conversion'!$G398))</f>
        <v>0</v>
      </c>
      <c r="AC398" s="288">
        <f>IF(OR('Exp Database'!AB398=Lists!$G$2,'Exp Database'!AB398=Lists!$G$3,'Exp Database'!AB398=0),0,IF($F398=Lists!$G$2,('Exp Database'!AB398/'Exp with units conversion'!$H398)*'Exp with units conversion'!$G398,'Exp Database'!AB398*'Exp with units conversion'!$G398))</f>
        <v>0</v>
      </c>
      <c r="AD398" s="288">
        <f>IF(OR('Exp Database'!AC398=Lists!$G$2,'Exp Database'!AC398=Lists!$G$3,'Exp Database'!AC398=0),0,IF($F398=Lists!$G$2,('Exp Database'!AC398/'Exp with units conversion'!$H398)*'Exp with units conversion'!$G398,'Exp Database'!AC398*'Exp with units conversion'!$G398))</f>
        <v>0</v>
      </c>
      <c r="AE398" s="288">
        <f>IF(OR('Exp Database'!AD398=Lists!$G$2,'Exp Database'!AD398=Lists!$G$3,'Exp Database'!AD398=0),0,IF($F398=Lists!$G$2,('Exp Database'!AD398/'Exp with units conversion'!$H398)*'Exp with units conversion'!$G398,'Exp Database'!AD398*'Exp with units conversion'!$G398))</f>
        <v>0</v>
      </c>
      <c r="AG398" s="288">
        <f t="shared" si="30"/>
        <v>1</v>
      </c>
      <c r="AH398" s="288">
        <f t="shared" si="31"/>
        <v>1</v>
      </c>
      <c r="AI398" s="288">
        <f t="shared" si="32"/>
        <v>1</v>
      </c>
      <c r="AJ398" s="288">
        <f t="shared" si="33"/>
        <v>1</v>
      </c>
    </row>
    <row r="399" spans="2:36" ht="45.75" thickBot="1">
      <c r="B399" s="288" t="str">
        <f t="shared" si="34"/>
        <v>Georgia2013</v>
      </c>
      <c r="C399" s="229" t="str">
        <f>'Exp Database'!C399</f>
        <v>Georgia</v>
      </c>
      <c r="D399" s="229">
        <f>'Exp Database'!D399</f>
        <v>2013</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02" t="str">
        <f>'Exp Database'!K399</f>
        <v xml:space="preserve"> CD4 cell count, viral load tests (commodities)</v>
      </c>
      <c r="M399" s="288" t="str">
        <f>'Exp Database'!L399</f>
        <v>1.3.1</v>
      </c>
      <c r="N399" s="288">
        <f>IF(OR('Exp Database'!M399=Lists!$G$2,'Exp Database'!M399=Lists!$G$3,'Exp Database'!M399=0),0,IF($F399=Lists!$G$2,('Exp Database'!M399/'Exp with units conversion'!$H399)*'Exp with units conversion'!$G399,'Exp Database'!M399*'Exp with units conversion'!$G399))</f>
        <v>0</v>
      </c>
      <c r="O399" s="288">
        <f>IF(OR('Exp Database'!N399=Lists!$G$2,'Exp Database'!N399=Lists!$G$3,'Exp Database'!N399=0),0,IF($F399=Lists!$G$2,('Exp Database'!N399/'Exp with units conversion'!$H399)*'Exp with units conversion'!$G399,'Exp Database'!N399*'Exp with units conversion'!$G399))</f>
        <v>0</v>
      </c>
      <c r="P399" s="288">
        <f>IF(OR('Exp Database'!O399=Lists!$G$2,'Exp Database'!O399=Lists!$G$3,'Exp Database'!O399=0),0,IF($F399=Lists!$G$2,('Exp Database'!O399/'Exp with units conversion'!$H399)*'Exp with units conversion'!$G399,'Exp Database'!O399*'Exp with units conversion'!$G399))</f>
        <v>0</v>
      </c>
      <c r="Q399" s="288">
        <f>IF(OR('Exp Database'!P399=Lists!$G$2,'Exp Database'!P399=Lists!$G$3,'Exp Database'!P399=0),0,IF($F399=Lists!$G$2,('Exp Database'!P399/'Exp with units conversion'!$H399)*'Exp with units conversion'!$G399,'Exp Database'!P399*'Exp with units conversion'!$G399))</f>
        <v>0</v>
      </c>
      <c r="R399" s="288">
        <f>IF(OR('Exp Database'!Q399=Lists!$G$2,'Exp Database'!Q399=Lists!$G$3,'Exp Database'!Q399=0),0,IF($F399=Lists!$G$2,('Exp Database'!Q399/'Exp with units conversion'!$H399)*'Exp with units conversion'!$G399,'Exp Database'!Q399*'Exp with units conversion'!$G399))</f>
        <v>0</v>
      </c>
      <c r="S399" s="288">
        <f>IF(OR('Exp Database'!R399=Lists!$G$2,'Exp Database'!R399=Lists!$G$3,'Exp Database'!R399=0),0,IF($F399=Lists!$G$2,('Exp Database'!R399/'Exp with units conversion'!$H399)*'Exp with units conversion'!$G399,'Exp Database'!R399*'Exp with units conversion'!$G399))</f>
        <v>0</v>
      </c>
      <c r="T399" s="288">
        <f>IF(OR('Exp Database'!S399=Lists!$G$2,'Exp Database'!S399=Lists!$G$3,'Exp Database'!S399=0),0,IF($F399=Lists!$G$2,('Exp Database'!S399/'Exp with units conversion'!$H399)*'Exp with units conversion'!$G399,'Exp Database'!S399*'Exp with units conversion'!$G399))</f>
        <v>0</v>
      </c>
      <c r="U399" s="288">
        <f>IF(OR('Exp Database'!T399=Lists!$G$2,'Exp Database'!T399=Lists!$G$3,'Exp Database'!T399=0),0,IF($F399=Lists!$G$2,('Exp Database'!T399/'Exp with units conversion'!$H399)*'Exp with units conversion'!$G399,'Exp Database'!T399*'Exp with units conversion'!$G399))</f>
        <v>0</v>
      </c>
      <c r="V399" s="288">
        <f>IF(OR('Exp Database'!U399=Lists!$G$2,'Exp Database'!U399=Lists!$G$3,'Exp Database'!U399=0),0,IF($F399=Lists!$G$2,('Exp Database'!U399/'Exp with units conversion'!$H399)*'Exp with units conversion'!$G399,'Exp Database'!U399*'Exp with units conversion'!$G399))</f>
        <v>0</v>
      </c>
      <c r="W399" s="288">
        <f>IF(OR('Exp Database'!V399=Lists!$G$2,'Exp Database'!V399=Lists!$G$3,'Exp Database'!V399=0),0,IF($F399=Lists!$G$2,('Exp Database'!V399/'Exp with units conversion'!$H399)*'Exp with units conversion'!$G399,'Exp Database'!V399*'Exp with units conversion'!$G399))</f>
        <v>0</v>
      </c>
      <c r="X399" s="288">
        <f>IF(OR('Exp Database'!W399=Lists!$G$2,'Exp Database'!W399=Lists!$G$3,'Exp Database'!W399=0),0,IF($F399=Lists!$G$2,('Exp Database'!W399/'Exp with units conversion'!$H399)*'Exp with units conversion'!$G399,'Exp Database'!W399*'Exp with units conversion'!$G399))</f>
        <v>0</v>
      </c>
      <c r="Y399" s="288">
        <f>IF(OR('Exp Database'!X399=Lists!$G$2,'Exp Database'!X399=Lists!$G$3,'Exp Database'!X399=0),0,IF($F399=Lists!$G$2,('Exp Database'!X399/'Exp with units conversion'!$H399)*'Exp with units conversion'!$G399,'Exp Database'!X399*'Exp with units conversion'!$G399))</f>
        <v>0</v>
      </c>
      <c r="Z399" s="288">
        <f>IF(OR('Exp Database'!Y399=Lists!$G$2,'Exp Database'!Y399=Lists!$G$3,'Exp Database'!Y399=0),0,IF($F399=Lists!$G$2,('Exp Database'!Y399/'Exp with units conversion'!$H399)*'Exp with units conversion'!$G399,'Exp Database'!Y399*'Exp with units conversion'!$G399))</f>
        <v>0</v>
      </c>
      <c r="AA399" s="288">
        <f>IF(OR('Exp Database'!Z399=Lists!$G$2,'Exp Database'!Z399=Lists!$G$3,'Exp Database'!Z399=0),0,IF($F399=Lists!$G$2,('Exp Database'!Z399/'Exp with units conversion'!$H399)*'Exp with units conversion'!$G399,'Exp Database'!Z399*'Exp with units conversion'!$G399))</f>
        <v>0</v>
      </c>
      <c r="AB399" s="288">
        <f>IF(OR('Exp Database'!AA399=Lists!$G$2,'Exp Database'!AA399=Lists!$G$3,'Exp Database'!AA399=0),0,IF($F399=Lists!$G$2,('Exp Database'!AA399/'Exp with units conversion'!$H399)*'Exp with units conversion'!$G399,'Exp Database'!AA399*'Exp with units conversion'!$G399))</f>
        <v>0</v>
      </c>
      <c r="AC399" s="288">
        <f>IF(OR('Exp Database'!AB399=Lists!$G$2,'Exp Database'!AB399=Lists!$G$3,'Exp Database'!AB399=0),0,IF($F399=Lists!$G$2,('Exp Database'!AB399/'Exp with units conversion'!$H399)*'Exp with units conversion'!$G399,'Exp Database'!AB399*'Exp with units conversion'!$G399))</f>
        <v>0</v>
      </c>
      <c r="AD399" s="288">
        <f>IF(OR('Exp Database'!AC399=Lists!$G$2,'Exp Database'!AC399=Lists!$G$3,'Exp Database'!AC399=0),0,IF($F399=Lists!$G$2,('Exp Database'!AC399/'Exp with units conversion'!$H399)*'Exp with units conversion'!$G399,'Exp Database'!AC399*'Exp with units conversion'!$G399))</f>
        <v>0</v>
      </c>
      <c r="AE399" s="288">
        <f>IF(OR('Exp Database'!AD399=Lists!$G$2,'Exp Database'!AD399=Lists!$G$3,'Exp Database'!AD399=0),0,IF($F399=Lists!$G$2,('Exp Database'!AD399/'Exp with units conversion'!$H399)*'Exp with units conversion'!$G399,'Exp Database'!AD399*'Exp with units conversion'!$G399))</f>
        <v>0</v>
      </c>
      <c r="AG399" s="288">
        <f t="shared" si="30"/>
        <v>1</v>
      </c>
      <c r="AH399" s="288">
        <f t="shared" si="31"/>
        <v>1</v>
      </c>
      <c r="AI399" s="288">
        <f t="shared" si="32"/>
        <v>1</v>
      </c>
      <c r="AJ399" s="288">
        <f t="shared" si="33"/>
        <v>1</v>
      </c>
    </row>
    <row r="400" spans="2:36" ht="30.75" thickBot="1">
      <c r="B400" s="288" t="str">
        <f t="shared" si="34"/>
        <v>Georgia2013</v>
      </c>
      <c r="C400" s="229" t="str">
        <f>'Exp Database'!C400</f>
        <v>Georgia</v>
      </c>
      <c r="D400" s="229">
        <f>'Exp Database'!D400</f>
        <v>2013</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02" t="str">
        <f>'Exp Database'!K400</f>
        <v xml:space="preserve"> Other direct and indirect costs</v>
      </c>
      <c r="M400" s="288" t="str">
        <f>'Exp Database'!L400</f>
        <v>1.3.2</v>
      </c>
      <c r="N400" s="288">
        <f>IF(OR('Exp Database'!M400=Lists!$G$2,'Exp Database'!M400=Lists!$G$3,'Exp Database'!M400=0),0,IF($F400=Lists!$G$2,('Exp Database'!M400/'Exp with units conversion'!$H400)*'Exp with units conversion'!$G400,'Exp Database'!M400*'Exp with units conversion'!$G400))</f>
        <v>0</v>
      </c>
      <c r="O400" s="288">
        <f>IF(OR('Exp Database'!N400=Lists!$G$2,'Exp Database'!N400=Lists!$G$3,'Exp Database'!N400=0),0,IF($F400=Lists!$G$2,('Exp Database'!N400/'Exp with units conversion'!$H400)*'Exp with units conversion'!$G400,'Exp Database'!N400*'Exp with units conversion'!$G400))</f>
        <v>0</v>
      </c>
      <c r="P400" s="288">
        <f>IF(OR('Exp Database'!O400=Lists!$G$2,'Exp Database'!O400=Lists!$G$3,'Exp Database'!O400=0),0,IF($F400=Lists!$G$2,('Exp Database'!O400/'Exp with units conversion'!$H400)*'Exp with units conversion'!$G400,'Exp Database'!O400*'Exp with units conversion'!$G400))</f>
        <v>0</v>
      </c>
      <c r="Q400" s="288">
        <f>IF(OR('Exp Database'!P400=Lists!$G$2,'Exp Database'!P400=Lists!$G$3,'Exp Database'!P400=0),0,IF($F400=Lists!$G$2,('Exp Database'!P400/'Exp with units conversion'!$H400)*'Exp with units conversion'!$G400,'Exp Database'!P400*'Exp with units conversion'!$G400))</f>
        <v>0</v>
      </c>
      <c r="R400" s="288">
        <f>IF(OR('Exp Database'!Q400=Lists!$G$2,'Exp Database'!Q400=Lists!$G$3,'Exp Database'!Q400=0),0,IF($F400=Lists!$G$2,('Exp Database'!Q400/'Exp with units conversion'!$H400)*'Exp with units conversion'!$G400,'Exp Database'!Q400*'Exp with units conversion'!$G400))</f>
        <v>0</v>
      </c>
      <c r="S400" s="288">
        <f>IF(OR('Exp Database'!R400=Lists!$G$2,'Exp Database'!R400=Lists!$G$3,'Exp Database'!R400=0),0,IF($F400=Lists!$G$2,('Exp Database'!R400/'Exp with units conversion'!$H400)*'Exp with units conversion'!$G400,'Exp Database'!R400*'Exp with units conversion'!$G400))</f>
        <v>0</v>
      </c>
      <c r="T400" s="288">
        <f>IF(OR('Exp Database'!S400=Lists!$G$2,'Exp Database'!S400=Lists!$G$3,'Exp Database'!S400=0),0,IF($F400=Lists!$G$2,('Exp Database'!S400/'Exp with units conversion'!$H400)*'Exp with units conversion'!$G400,'Exp Database'!S400*'Exp with units conversion'!$G400))</f>
        <v>0</v>
      </c>
      <c r="U400" s="288">
        <f>IF(OR('Exp Database'!T400=Lists!$G$2,'Exp Database'!T400=Lists!$G$3,'Exp Database'!T400=0),0,IF($F400=Lists!$G$2,('Exp Database'!T400/'Exp with units conversion'!$H400)*'Exp with units conversion'!$G400,'Exp Database'!T400*'Exp with units conversion'!$G400))</f>
        <v>0</v>
      </c>
      <c r="V400" s="288">
        <f>IF(OR('Exp Database'!U400=Lists!$G$2,'Exp Database'!U400=Lists!$G$3,'Exp Database'!U400=0),0,IF($F400=Lists!$G$2,('Exp Database'!U400/'Exp with units conversion'!$H400)*'Exp with units conversion'!$G400,'Exp Database'!U400*'Exp with units conversion'!$G400))</f>
        <v>0</v>
      </c>
      <c r="W400" s="288">
        <f>IF(OR('Exp Database'!V400=Lists!$G$2,'Exp Database'!V400=Lists!$G$3,'Exp Database'!V400=0),0,IF($F400=Lists!$G$2,('Exp Database'!V400/'Exp with units conversion'!$H400)*'Exp with units conversion'!$G400,'Exp Database'!V400*'Exp with units conversion'!$G400))</f>
        <v>0</v>
      </c>
      <c r="X400" s="288">
        <f>IF(OR('Exp Database'!W400=Lists!$G$2,'Exp Database'!W400=Lists!$G$3,'Exp Database'!W400=0),0,IF($F400=Lists!$G$2,('Exp Database'!W400/'Exp with units conversion'!$H400)*'Exp with units conversion'!$G400,'Exp Database'!W400*'Exp with units conversion'!$G400))</f>
        <v>0</v>
      </c>
      <c r="Y400" s="288">
        <f>IF(OR('Exp Database'!X400=Lists!$G$2,'Exp Database'!X400=Lists!$G$3,'Exp Database'!X400=0),0,IF($F400=Lists!$G$2,('Exp Database'!X400/'Exp with units conversion'!$H400)*'Exp with units conversion'!$G400,'Exp Database'!X400*'Exp with units conversion'!$G400))</f>
        <v>0</v>
      </c>
      <c r="Z400" s="288">
        <f>IF(OR('Exp Database'!Y400=Lists!$G$2,'Exp Database'!Y400=Lists!$G$3,'Exp Database'!Y400=0),0,IF($F400=Lists!$G$2,('Exp Database'!Y400/'Exp with units conversion'!$H400)*'Exp with units conversion'!$G400,'Exp Database'!Y400*'Exp with units conversion'!$G400))</f>
        <v>0</v>
      </c>
      <c r="AA400" s="288">
        <f>IF(OR('Exp Database'!Z400=Lists!$G$2,'Exp Database'!Z400=Lists!$G$3,'Exp Database'!Z400=0),0,IF($F400=Lists!$G$2,('Exp Database'!Z400/'Exp with units conversion'!$H400)*'Exp with units conversion'!$G400,'Exp Database'!Z400*'Exp with units conversion'!$G400))</f>
        <v>0</v>
      </c>
      <c r="AB400" s="288">
        <f>IF(OR('Exp Database'!AA400=Lists!$G$2,'Exp Database'!AA400=Lists!$G$3,'Exp Database'!AA400=0),0,IF($F400=Lists!$G$2,('Exp Database'!AA400/'Exp with units conversion'!$H400)*'Exp with units conversion'!$G400,'Exp Database'!AA400*'Exp with units conversion'!$G400))</f>
        <v>0</v>
      </c>
      <c r="AC400" s="288">
        <f>IF(OR('Exp Database'!AB400=Lists!$G$2,'Exp Database'!AB400=Lists!$G$3,'Exp Database'!AB400=0),0,IF($F400=Lists!$G$2,('Exp Database'!AB400/'Exp with units conversion'!$H400)*'Exp with units conversion'!$G400,'Exp Database'!AB400*'Exp with units conversion'!$G400))</f>
        <v>0</v>
      </c>
      <c r="AD400" s="288">
        <f>IF(OR('Exp Database'!AC400=Lists!$G$2,'Exp Database'!AC400=Lists!$G$3,'Exp Database'!AC400=0),0,IF($F400=Lists!$G$2,('Exp Database'!AC400/'Exp with units conversion'!$H400)*'Exp with units conversion'!$G400,'Exp Database'!AC400*'Exp with units conversion'!$G400))</f>
        <v>0</v>
      </c>
      <c r="AE400" s="288">
        <f>IF(OR('Exp Database'!AD400=Lists!$G$2,'Exp Database'!AD400=Lists!$G$3,'Exp Database'!AD400=0),0,IF($F400=Lists!$G$2,('Exp Database'!AD400/'Exp with units conversion'!$H400)*'Exp with units conversion'!$G400,'Exp Database'!AD400*'Exp with units conversion'!$G400))</f>
        <v>0</v>
      </c>
      <c r="AG400" s="288">
        <f t="shared" si="30"/>
        <v>1</v>
      </c>
      <c r="AH400" s="288">
        <f t="shared" si="31"/>
        <v>1</v>
      </c>
      <c r="AI400" s="288">
        <f t="shared" si="32"/>
        <v>1</v>
      </c>
      <c r="AJ400" s="288">
        <f t="shared" si="33"/>
        <v>1</v>
      </c>
    </row>
    <row r="401" spans="2:36" ht="30.75" thickBot="1">
      <c r="B401" s="288" t="str">
        <f t="shared" si="34"/>
        <v>Georgia2013</v>
      </c>
      <c r="C401" s="229" t="str">
        <f>'Exp Database'!C401</f>
        <v>Georgia</v>
      </c>
      <c r="D401" s="229">
        <f>'Exp Database'!D401</f>
        <v>2013</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02" t="str">
        <f>'Exp Database'!K401</f>
        <v xml:space="preserve"> Not disaggregated by type of cost</v>
      </c>
      <c r="M401" s="288" t="str">
        <f>'Exp Database'!L401</f>
        <v>1.3.3</v>
      </c>
      <c r="N401" s="288">
        <f>IF(OR('Exp Database'!M401=Lists!$G$2,'Exp Database'!M401=Lists!$G$3,'Exp Database'!M401=0),0,IF($F401=Lists!$G$2,('Exp Database'!M401/'Exp with units conversion'!$H401)*'Exp with units conversion'!$G401,'Exp Database'!M401*'Exp with units conversion'!$G401))</f>
        <v>0</v>
      </c>
      <c r="O401" s="288">
        <f>IF(OR('Exp Database'!N401=Lists!$G$2,'Exp Database'!N401=Lists!$G$3,'Exp Database'!N401=0),0,IF($F401=Lists!$G$2,('Exp Database'!N401/'Exp with units conversion'!$H401)*'Exp with units conversion'!$G401,'Exp Database'!N401*'Exp with units conversion'!$G401))</f>
        <v>0</v>
      </c>
      <c r="P401" s="288">
        <f>IF(OR('Exp Database'!O401=Lists!$G$2,'Exp Database'!O401=Lists!$G$3,'Exp Database'!O401=0),0,IF($F401=Lists!$G$2,('Exp Database'!O401/'Exp with units conversion'!$H401)*'Exp with units conversion'!$G401,'Exp Database'!O401*'Exp with units conversion'!$G401))</f>
        <v>0</v>
      </c>
      <c r="Q401" s="288">
        <f>IF(OR('Exp Database'!P401=Lists!$G$2,'Exp Database'!P401=Lists!$G$3,'Exp Database'!P401=0),0,IF($F401=Lists!$G$2,('Exp Database'!P401/'Exp with units conversion'!$H401)*'Exp with units conversion'!$G401,'Exp Database'!P401*'Exp with units conversion'!$G401))</f>
        <v>0</v>
      </c>
      <c r="R401" s="288">
        <f>IF(OR('Exp Database'!Q401=Lists!$G$2,'Exp Database'!Q401=Lists!$G$3,'Exp Database'!Q401=0),0,IF($F401=Lists!$G$2,('Exp Database'!Q401/'Exp with units conversion'!$H401)*'Exp with units conversion'!$G401,'Exp Database'!Q401*'Exp with units conversion'!$G401))</f>
        <v>0</v>
      </c>
      <c r="S401" s="288">
        <f>IF(OR('Exp Database'!R401=Lists!$G$2,'Exp Database'!R401=Lists!$G$3,'Exp Database'!R401=0),0,IF($F401=Lists!$G$2,('Exp Database'!R401/'Exp with units conversion'!$H401)*'Exp with units conversion'!$G401,'Exp Database'!R401*'Exp with units conversion'!$G401))</f>
        <v>0</v>
      </c>
      <c r="T401" s="288">
        <f>IF(OR('Exp Database'!S401=Lists!$G$2,'Exp Database'!S401=Lists!$G$3,'Exp Database'!S401=0),0,IF($F401=Lists!$G$2,('Exp Database'!S401/'Exp with units conversion'!$H401)*'Exp with units conversion'!$G401,'Exp Database'!S401*'Exp with units conversion'!$G401))</f>
        <v>0</v>
      </c>
      <c r="U401" s="288">
        <f>IF(OR('Exp Database'!T401=Lists!$G$2,'Exp Database'!T401=Lists!$G$3,'Exp Database'!T401=0),0,IF($F401=Lists!$G$2,('Exp Database'!T401/'Exp with units conversion'!$H401)*'Exp with units conversion'!$G401,'Exp Database'!T401*'Exp with units conversion'!$G401))</f>
        <v>0</v>
      </c>
      <c r="V401" s="288">
        <f>IF(OR('Exp Database'!U401=Lists!$G$2,'Exp Database'!U401=Lists!$G$3,'Exp Database'!U401=0),0,IF($F401=Lists!$G$2,('Exp Database'!U401/'Exp with units conversion'!$H401)*'Exp with units conversion'!$G401,'Exp Database'!U401*'Exp with units conversion'!$G401))</f>
        <v>0</v>
      </c>
      <c r="W401" s="288">
        <f>IF(OR('Exp Database'!V401=Lists!$G$2,'Exp Database'!V401=Lists!$G$3,'Exp Database'!V401=0),0,IF($F401=Lists!$G$2,('Exp Database'!V401/'Exp with units conversion'!$H401)*'Exp with units conversion'!$G401,'Exp Database'!V401*'Exp with units conversion'!$G401))</f>
        <v>0</v>
      </c>
      <c r="X401" s="288">
        <f>IF(OR('Exp Database'!W401=Lists!$G$2,'Exp Database'!W401=Lists!$G$3,'Exp Database'!W401=0),0,IF($F401=Lists!$G$2,('Exp Database'!W401/'Exp with units conversion'!$H401)*'Exp with units conversion'!$G401,'Exp Database'!W401*'Exp with units conversion'!$G401))</f>
        <v>0</v>
      </c>
      <c r="Y401" s="288">
        <f>IF(OR('Exp Database'!X401=Lists!$G$2,'Exp Database'!X401=Lists!$G$3,'Exp Database'!X401=0),0,IF($F401=Lists!$G$2,('Exp Database'!X401/'Exp with units conversion'!$H401)*'Exp with units conversion'!$G401,'Exp Database'!X401*'Exp with units conversion'!$G401))</f>
        <v>0</v>
      </c>
      <c r="Z401" s="288">
        <f>IF(OR('Exp Database'!Y401=Lists!$G$2,'Exp Database'!Y401=Lists!$G$3,'Exp Database'!Y401=0),0,IF($F401=Lists!$G$2,('Exp Database'!Y401/'Exp with units conversion'!$H401)*'Exp with units conversion'!$G401,'Exp Database'!Y401*'Exp with units conversion'!$G401))</f>
        <v>0</v>
      </c>
      <c r="AA401" s="288">
        <f>IF(OR('Exp Database'!Z401=Lists!$G$2,'Exp Database'!Z401=Lists!$G$3,'Exp Database'!Z401=0),0,IF($F401=Lists!$G$2,('Exp Database'!Z401/'Exp with units conversion'!$H401)*'Exp with units conversion'!$G401,'Exp Database'!Z401*'Exp with units conversion'!$G401))</f>
        <v>0</v>
      </c>
      <c r="AB401" s="288">
        <f>IF(OR('Exp Database'!AA401=Lists!$G$2,'Exp Database'!AA401=Lists!$G$3,'Exp Database'!AA401=0),0,IF($F401=Lists!$G$2,('Exp Database'!AA401/'Exp with units conversion'!$H401)*'Exp with units conversion'!$G401,'Exp Database'!AA401*'Exp with units conversion'!$G401))</f>
        <v>0</v>
      </c>
      <c r="AC401" s="288">
        <f>IF(OR('Exp Database'!AB401=Lists!$G$2,'Exp Database'!AB401=Lists!$G$3,'Exp Database'!AB401=0),0,IF($F401=Lists!$G$2,('Exp Database'!AB401/'Exp with units conversion'!$H401)*'Exp with units conversion'!$G401,'Exp Database'!AB401*'Exp with units conversion'!$G401))</f>
        <v>0</v>
      </c>
      <c r="AD401" s="288">
        <f>IF(OR('Exp Database'!AC401=Lists!$G$2,'Exp Database'!AC401=Lists!$G$3,'Exp Database'!AC401=0),0,IF($F401=Lists!$G$2,('Exp Database'!AC401/'Exp with units conversion'!$H401)*'Exp with units conversion'!$G401,'Exp Database'!AC401*'Exp with units conversion'!$G401))</f>
        <v>0</v>
      </c>
      <c r="AE401" s="288">
        <f>IF(OR('Exp Database'!AD401=Lists!$G$2,'Exp Database'!AD401=Lists!$G$3,'Exp Database'!AD401=0),0,IF($F401=Lists!$G$2,('Exp Database'!AD401/'Exp with units conversion'!$H401)*'Exp with units conversion'!$G401,'Exp Database'!AD401*'Exp with units conversion'!$G401))</f>
        <v>0</v>
      </c>
      <c r="AG401" s="288">
        <f t="shared" si="30"/>
        <v>1</v>
      </c>
      <c r="AH401" s="288">
        <f t="shared" si="31"/>
        <v>1</v>
      </c>
      <c r="AI401" s="288">
        <f t="shared" si="32"/>
        <v>1</v>
      </c>
      <c r="AJ401" s="288">
        <f t="shared" si="33"/>
        <v>1</v>
      </c>
    </row>
    <row r="402" spans="2:36" ht="150.75" thickBot="1">
      <c r="B402" s="288" t="str">
        <f t="shared" si="34"/>
        <v>Georgia2013</v>
      </c>
      <c r="C402" s="229" t="str">
        <f>'Exp Database'!C402</f>
        <v>Georgia</v>
      </c>
      <c r="D402" s="229">
        <f>'Exp Database'!D402</f>
        <v>2013</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02" t="str">
        <f>'Exp Database'!K402</f>
        <v xml:space="preserve">Opportunistic infections (OI) prophylaxis and treatment, excluding Treatment and prevention of tuberculosis for people living with HIV </v>
      </c>
      <c r="M402" s="288">
        <f>'Exp Database'!L402</f>
        <v>1.4</v>
      </c>
      <c r="N402" s="288">
        <f>IF(OR('Exp Database'!M402=Lists!$G$2,'Exp Database'!M402=Lists!$G$3,'Exp Database'!M402=0),0,IF($F402=Lists!$G$2,('Exp Database'!M402/'Exp with units conversion'!$H402)*'Exp with units conversion'!$G402,'Exp Database'!M402*'Exp with units conversion'!$G402))</f>
        <v>0</v>
      </c>
      <c r="O402" s="288">
        <f>IF(OR('Exp Database'!N402=Lists!$G$2,'Exp Database'!N402=Lists!$G$3,'Exp Database'!N402=0),0,IF($F402=Lists!$G$2,('Exp Database'!N402/'Exp with units conversion'!$H402)*'Exp with units conversion'!$G402,'Exp Database'!N402*'Exp with units conversion'!$G402))</f>
        <v>0</v>
      </c>
      <c r="P402" s="288">
        <f>IF(OR('Exp Database'!O402=Lists!$G$2,'Exp Database'!O402=Lists!$G$3,'Exp Database'!O402=0),0,IF($F402=Lists!$G$2,('Exp Database'!O402/'Exp with units conversion'!$H402)*'Exp with units conversion'!$G402,'Exp Database'!O402*'Exp with units conversion'!$G402))</f>
        <v>0</v>
      </c>
      <c r="Q402" s="288">
        <f>IF(OR('Exp Database'!P402=Lists!$G$2,'Exp Database'!P402=Lists!$G$3,'Exp Database'!P402=0),0,IF($F402=Lists!$G$2,('Exp Database'!P402/'Exp with units conversion'!$H402)*'Exp with units conversion'!$G402,'Exp Database'!P402*'Exp with units conversion'!$G402))</f>
        <v>0</v>
      </c>
      <c r="R402" s="288">
        <f>IF(OR('Exp Database'!Q402=Lists!$G$2,'Exp Database'!Q402=Lists!$G$3,'Exp Database'!Q402=0),0,IF($F402=Lists!$G$2,('Exp Database'!Q402/'Exp with units conversion'!$H402)*'Exp with units conversion'!$G402,'Exp Database'!Q402*'Exp with units conversion'!$G402))</f>
        <v>0</v>
      </c>
      <c r="S402" s="288">
        <f>IF(OR('Exp Database'!R402=Lists!$G$2,'Exp Database'!R402=Lists!$G$3,'Exp Database'!R402=0),0,IF($F402=Lists!$G$2,('Exp Database'!R402/'Exp with units conversion'!$H402)*'Exp with units conversion'!$G402,'Exp Database'!R402*'Exp with units conversion'!$G402))</f>
        <v>0</v>
      </c>
      <c r="T402" s="288">
        <f>IF(OR('Exp Database'!S402=Lists!$G$2,'Exp Database'!S402=Lists!$G$3,'Exp Database'!S402=0),0,IF($F402=Lists!$G$2,('Exp Database'!S402/'Exp with units conversion'!$H402)*'Exp with units conversion'!$G402,'Exp Database'!S402*'Exp with units conversion'!$G402))</f>
        <v>0</v>
      </c>
      <c r="U402" s="288">
        <f>IF(OR('Exp Database'!T402=Lists!$G$2,'Exp Database'!T402=Lists!$G$3,'Exp Database'!T402=0),0,IF($F402=Lists!$G$2,('Exp Database'!T402/'Exp with units conversion'!$H402)*'Exp with units conversion'!$G402,'Exp Database'!T402*'Exp with units conversion'!$G402))</f>
        <v>0</v>
      </c>
      <c r="V402" s="288">
        <f>IF(OR('Exp Database'!U402=Lists!$G$2,'Exp Database'!U402=Lists!$G$3,'Exp Database'!U402=0),0,IF($F402=Lists!$G$2,('Exp Database'!U402/'Exp with units conversion'!$H402)*'Exp with units conversion'!$G402,'Exp Database'!U402*'Exp with units conversion'!$G402))</f>
        <v>0</v>
      </c>
      <c r="W402" s="288">
        <f>IF(OR('Exp Database'!V402=Lists!$G$2,'Exp Database'!V402=Lists!$G$3,'Exp Database'!V402=0),0,IF($F402=Lists!$G$2,('Exp Database'!V402/'Exp with units conversion'!$H402)*'Exp with units conversion'!$G402,'Exp Database'!V402*'Exp with units conversion'!$G402))</f>
        <v>0</v>
      </c>
      <c r="X402" s="288">
        <f>IF(OR('Exp Database'!W402=Lists!$G$2,'Exp Database'!W402=Lists!$G$3,'Exp Database'!W402=0),0,IF($F402=Lists!$G$2,('Exp Database'!W402/'Exp with units conversion'!$H402)*'Exp with units conversion'!$G402,'Exp Database'!W402*'Exp with units conversion'!$G402))</f>
        <v>0</v>
      </c>
      <c r="Y402" s="288">
        <f>IF(OR('Exp Database'!X402=Lists!$G$2,'Exp Database'!X402=Lists!$G$3,'Exp Database'!X402=0),0,IF($F402=Lists!$G$2,('Exp Database'!X402/'Exp with units conversion'!$H402)*'Exp with units conversion'!$G402,'Exp Database'!X402*'Exp with units conversion'!$G402))</f>
        <v>0</v>
      </c>
      <c r="Z402" s="288">
        <f>IF(OR('Exp Database'!Y402=Lists!$G$2,'Exp Database'!Y402=Lists!$G$3,'Exp Database'!Y402=0),0,IF($F402=Lists!$G$2,('Exp Database'!Y402/'Exp with units conversion'!$H402)*'Exp with units conversion'!$G402,'Exp Database'!Y402*'Exp with units conversion'!$G402))</f>
        <v>0</v>
      </c>
      <c r="AA402" s="288">
        <f>IF(OR('Exp Database'!Z402=Lists!$G$2,'Exp Database'!Z402=Lists!$G$3,'Exp Database'!Z402=0),0,IF($F402=Lists!$G$2,('Exp Database'!Z402/'Exp with units conversion'!$H402)*'Exp with units conversion'!$G402,'Exp Database'!Z402*'Exp with units conversion'!$G402))</f>
        <v>0</v>
      </c>
      <c r="AB402" s="288">
        <f>IF(OR('Exp Database'!AA402=Lists!$G$2,'Exp Database'!AA402=Lists!$G$3,'Exp Database'!AA402=0),0,IF($F402=Lists!$G$2,('Exp Database'!AA402/'Exp with units conversion'!$H402)*'Exp with units conversion'!$G402,'Exp Database'!AA402*'Exp with units conversion'!$G402))</f>
        <v>0</v>
      </c>
      <c r="AC402" s="288">
        <f>IF(OR('Exp Database'!AB402=Lists!$G$2,'Exp Database'!AB402=Lists!$G$3,'Exp Database'!AB402=0),0,IF($F402=Lists!$G$2,('Exp Database'!AB402/'Exp with units conversion'!$H402)*'Exp with units conversion'!$G402,'Exp Database'!AB402*'Exp with units conversion'!$G402))</f>
        <v>0</v>
      </c>
      <c r="AD402" s="288">
        <f>IF(OR('Exp Database'!AC402=Lists!$G$2,'Exp Database'!AC402=Lists!$G$3,'Exp Database'!AC402=0),0,IF($F402=Lists!$G$2,('Exp Database'!AC402/'Exp with units conversion'!$H402)*'Exp with units conversion'!$G402,'Exp Database'!AC402*'Exp with units conversion'!$G402))</f>
        <v>0</v>
      </c>
      <c r="AE402" s="288">
        <f>IF(OR('Exp Database'!AD402=Lists!$G$2,'Exp Database'!AD402=Lists!$G$3,'Exp Database'!AD402=0),0,IF($F402=Lists!$G$2,('Exp Database'!AD402/'Exp with units conversion'!$H402)*'Exp with units conversion'!$G402,'Exp Database'!AD402*'Exp with units conversion'!$G402))</f>
        <v>0</v>
      </c>
      <c r="AG402" s="288">
        <f t="shared" si="30"/>
        <v>1</v>
      </c>
      <c r="AH402" s="288">
        <f t="shared" si="31"/>
        <v>1</v>
      </c>
      <c r="AI402" s="288">
        <f t="shared" si="32"/>
        <v>1</v>
      </c>
      <c r="AJ402" s="288">
        <f t="shared" si="33"/>
        <v>1</v>
      </c>
    </row>
    <row r="403" spans="2:36" ht="15.75" thickBot="1">
      <c r="B403" s="288" t="str">
        <f t="shared" si="34"/>
        <v>Georgia2013</v>
      </c>
      <c r="C403" s="229" t="str">
        <f>'Exp Database'!C403</f>
        <v>Georgia</v>
      </c>
      <c r="D403" s="229">
        <f>'Exp Database'!D403</f>
        <v>2013</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02" t="str">
        <f>'Exp Database'!K403</f>
        <v>Palliative care</v>
      </c>
      <c r="M403" s="288">
        <f>'Exp Database'!L403</f>
        <v>1.5</v>
      </c>
      <c r="N403" s="288">
        <f>IF(OR('Exp Database'!M403=Lists!$G$2,'Exp Database'!M403=Lists!$G$3,'Exp Database'!M403=0),0,IF($F403=Lists!$G$2,('Exp Database'!M403/'Exp with units conversion'!$H403)*'Exp with units conversion'!$G403,'Exp Database'!M403*'Exp with units conversion'!$G403))</f>
        <v>0</v>
      </c>
      <c r="O403" s="288">
        <f>IF(OR('Exp Database'!N403=Lists!$G$2,'Exp Database'!N403=Lists!$G$3,'Exp Database'!N403=0),0,IF($F403=Lists!$G$2,('Exp Database'!N403/'Exp with units conversion'!$H403)*'Exp with units conversion'!$G403,'Exp Database'!N403*'Exp with units conversion'!$G403))</f>
        <v>0</v>
      </c>
      <c r="P403" s="288">
        <f>IF(OR('Exp Database'!O403=Lists!$G$2,'Exp Database'!O403=Lists!$G$3,'Exp Database'!O403=0),0,IF($F403=Lists!$G$2,('Exp Database'!O403/'Exp with units conversion'!$H403)*'Exp with units conversion'!$G403,'Exp Database'!O403*'Exp with units conversion'!$G403))</f>
        <v>0</v>
      </c>
      <c r="Q403" s="288">
        <f>IF(OR('Exp Database'!P403=Lists!$G$2,'Exp Database'!P403=Lists!$G$3,'Exp Database'!P403=0),0,IF($F403=Lists!$G$2,('Exp Database'!P403/'Exp with units conversion'!$H403)*'Exp with units conversion'!$G403,'Exp Database'!P403*'Exp with units conversion'!$G403))</f>
        <v>0</v>
      </c>
      <c r="R403" s="288">
        <f>IF(OR('Exp Database'!Q403=Lists!$G$2,'Exp Database'!Q403=Lists!$G$3,'Exp Database'!Q403=0),0,IF($F403=Lists!$G$2,('Exp Database'!Q403/'Exp with units conversion'!$H403)*'Exp with units conversion'!$G403,'Exp Database'!Q403*'Exp with units conversion'!$G403))</f>
        <v>0</v>
      </c>
      <c r="S403" s="288">
        <f>IF(OR('Exp Database'!R403=Lists!$G$2,'Exp Database'!R403=Lists!$G$3,'Exp Database'!R403=0),0,IF($F403=Lists!$G$2,('Exp Database'!R403/'Exp with units conversion'!$H403)*'Exp with units conversion'!$G403,'Exp Database'!R403*'Exp with units conversion'!$G403))</f>
        <v>0</v>
      </c>
      <c r="T403" s="288">
        <f>IF(OR('Exp Database'!S403=Lists!$G$2,'Exp Database'!S403=Lists!$G$3,'Exp Database'!S403=0),0,IF($F403=Lists!$G$2,('Exp Database'!S403/'Exp with units conversion'!$H403)*'Exp with units conversion'!$G403,'Exp Database'!S403*'Exp with units conversion'!$G403))</f>
        <v>0</v>
      </c>
      <c r="U403" s="288">
        <f>IF(OR('Exp Database'!T403=Lists!$G$2,'Exp Database'!T403=Lists!$G$3,'Exp Database'!T403=0),0,IF($F403=Lists!$G$2,('Exp Database'!T403/'Exp with units conversion'!$H403)*'Exp with units conversion'!$G403,'Exp Database'!T403*'Exp with units conversion'!$G403))</f>
        <v>0</v>
      </c>
      <c r="V403" s="288">
        <f>IF(OR('Exp Database'!U403=Lists!$G$2,'Exp Database'!U403=Lists!$G$3,'Exp Database'!U403=0),0,IF($F403=Lists!$G$2,('Exp Database'!U403/'Exp with units conversion'!$H403)*'Exp with units conversion'!$G403,'Exp Database'!U403*'Exp with units conversion'!$G403))</f>
        <v>0</v>
      </c>
      <c r="W403" s="288">
        <f>IF(OR('Exp Database'!V403=Lists!$G$2,'Exp Database'!V403=Lists!$G$3,'Exp Database'!V403=0),0,IF($F403=Lists!$G$2,('Exp Database'!V403/'Exp with units conversion'!$H403)*'Exp with units conversion'!$G403,'Exp Database'!V403*'Exp with units conversion'!$G403))</f>
        <v>0</v>
      </c>
      <c r="X403" s="288">
        <f>IF(OR('Exp Database'!W403=Lists!$G$2,'Exp Database'!W403=Lists!$G$3,'Exp Database'!W403=0),0,IF($F403=Lists!$G$2,('Exp Database'!W403/'Exp with units conversion'!$H403)*'Exp with units conversion'!$G403,'Exp Database'!W403*'Exp with units conversion'!$G403))</f>
        <v>0</v>
      </c>
      <c r="Y403" s="288">
        <f>IF(OR('Exp Database'!X403=Lists!$G$2,'Exp Database'!X403=Lists!$G$3,'Exp Database'!X403=0),0,IF($F403=Lists!$G$2,('Exp Database'!X403/'Exp with units conversion'!$H403)*'Exp with units conversion'!$G403,'Exp Database'!X403*'Exp with units conversion'!$G403))</f>
        <v>0</v>
      </c>
      <c r="Z403" s="288">
        <f>IF(OR('Exp Database'!Y403=Lists!$G$2,'Exp Database'!Y403=Lists!$G$3,'Exp Database'!Y403=0),0,IF($F403=Lists!$G$2,('Exp Database'!Y403/'Exp with units conversion'!$H403)*'Exp with units conversion'!$G403,'Exp Database'!Y403*'Exp with units conversion'!$G403))</f>
        <v>0</v>
      </c>
      <c r="AA403" s="288">
        <f>IF(OR('Exp Database'!Z403=Lists!$G$2,'Exp Database'!Z403=Lists!$G$3,'Exp Database'!Z403=0),0,IF($F403=Lists!$G$2,('Exp Database'!Z403/'Exp with units conversion'!$H403)*'Exp with units conversion'!$G403,'Exp Database'!Z403*'Exp with units conversion'!$G403))</f>
        <v>0</v>
      </c>
      <c r="AB403" s="288">
        <f>IF(OR('Exp Database'!AA403=Lists!$G$2,'Exp Database'!AA403=Lists!$G$3,'Exp Database'!AA403=0),0,IF($F403=Lists!$G$2,('Exp Database'!AA403/'Exp with units conversion'!$H403)*'Exp with units conversion'!$G403,'Exp Database'!AA403*'Exp with units conversion'!$G403))</f>
        <v>0</v>
      </c>
      <c r="AC403" s="288">
        <f>IF(OR('Exp Database'!AB403=Lists!$G$2,'Exp Database'!AB403=Lists!$G$3,'Exp Database'!AB403=0),0,IF($F403=Lists!$G$2,('Exp Database'!AB403/'Exp with units conversion'!$H403)*'Exp with units conversion'!$G403,'Exp Database'!AB403*'Exp with units conversion'!$G403))</f>
        <v>0</v>
      </c>
      <c r="AD403" s="288">
        <f>IF(OR('Exp Database'!AC403=Lists!$G$2,'Exp Database'!AC403=Lists!$G$3,'Exp Database'!AC403=0),0,IF($F403=Lists!$G$2,('Exp Database'!AC403/'Exp with units conversion'!$H403)*'Exp with units conversion'!$G403,'Exp Database'!AC403*'Exp with units conversion'!$G403))</f>
        <v>0</v>
      </c>
      <c r="AE403" s="288">
        <f>IF(OR('Exp Database'!AD403=Lists!$G$2,'Exp Database'!AD403=Lists!$G$3,'Exp Database'!AD403=0),0,IF($F403=Lists!$G$2,('Exp Database'!AD403/'Exp with units conversion'!$H403)*'Exp with units conversion'!$G403,'Exp Database'!AD403*'Exp with units conversion'!$G403))</f>
        <v>0</v>
      </c>
      <c r="AG403" s="288">
        <f t="shared" si="30"/>
        <v>1</v>
      </c>
      <c r="AH403" s="288">
        <f t="shared" si="31"/>
        <v>1</v>
      </c>
      <c r="AI403" s="288">
        <f t="shared" si="32"/>
        <v>1</v>
      </c>
      <c r="AJ403" s="288">
        <f t="shared" si="33"/>
        <v>1</v>
      </c>
    </row>
    <row r="404" spans="2:36" ht="30.75" thickBot="1">
      <c r="B404" s="288" t="str">
        <f t="shared" si="34"/>
        <v>Georgia2013</v>
      </c>
      <c r="C404" s="229" t="str">
        <f>'Exp Database'!C404</f>
        <v>Georgia</v>
      </c>
      <c r="D404" s="229">
        <f>'Exp Database'!D404</f>
        <v>2013</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02" t="str">
        <f>'Exp Database'!K404</f>
        <v>Support and retention</v>
      </c>
      <c r="M404" s="288">
        <f>'Exp Database'!L404</f>
        <v>1.6</v>
      </c>
      <c r="N404" s="288">
        <f>IF(OR('Exp Database'!M404=Lists!$G$2,'Exp Database'!M404=Lists!$G$3,'Exp Database'!M404=0),0,IF($F404=Lists!$G$2,('Exp Database'!M404/'Exp with units conversion'!$H404)*'Exp with units conversion'!$G404,'Exp Database'!M404*'Exp with units conversion'!$G404))</f>
        <v>0</v>
      </c>
      <c r="O404" s="288">
        <f>IF(OR('Exp Database'!N404=Lists!$G$2,'Exp Database'!N404=Lists!$G$3,'Exp Database'!N404=0),0,IF($F404=Lists!$G$2,('Exp Database'!N404/'Exp with units conversion'!$H404)*'Exp with units conversion'!$G404,'Exp Database'!N404*'Exp with units conversion'!$G404))</f>
        <v>0</v>
      </c>
      <c r="P404" s="288">
        <f>IF(OR('Exp Database'!O404=Lists!$G$2,'Exp Database'!O404=Lists!$G$3,'Exp Database'!O404=0),0,IF($F404=Lists!$G$2,('Exp Database'!O404/'Exp with units conversion'!$H404)*'Exp with units conversion'!$G404,'Exp Database'!O404*'Exp with units conversion'!$G404))</f>
        <v>0</v>
      </c>
      <c r="Q404" s="288">
        <f>IF(OR('Exp Database'!P404=Lists!$G$2,'Exp Database'!P404=Lists!$G$3,'Exp Database'!P404=0),0,IF($F404=Lists!$G$2,('Exp Database'!P404/'Exp with units conversion'!$H404)*'Exp with units conversion'!$G404,'Exp Database'!P404*'Exp with units conversion'!$G404))</f>
        <v>0</v>
      </c>
      <c r="R404" s="288">
        <f>IF(OR('Exp Database'!Q404=Lists!$G$2,'Exp Database'!Q404=Lists!$G$3,'Exp Database'!Q404=0),0,IF($F404=Lists!$G$2,('Exp Database'!Q404/'Exp with units conversion'!$H404)*'Exp with units conversion'!$G404,'Exp Database'!Q404*'Exp with units conversion'!$G404))</f>
        <v>0</v>
      </c>
      <c r="S404" s="288">
        <f>IF(OR('Exp Database'!R404=Lists!$G$2,'Exp Database'!R404=Lists!$G$3,'Exp Database'!R404=0),0,IF($F404=Lists!$G$2,('Exp Database'!R404/'Exp with units conversion'!$H404)*'Exp with units conversion'!$G404,'Exp Database'!R404*'Exp with units conversion'!$G404))</f>
        <v>0</v>
      </c>
      <c r="T404" s="288">
        <f>IF(OR('Exp Database'!S404=Lists!$G$2,'Exp Database'!S404=Lists!$G$3,'Exp Database'!S404=0),0,IF($F404=Lists!$G$2,('Exp Database'!S404/'Exp with units conversion'!$H404)*'Exp with units conversion'!$G404,'Exp Database'!S404*'Exp with units conversion'!$G404))</f>
        <v>0</v>
      </c>
      <c r="U404" s="288">
        <f>IF(OR('Exp Database'!T404=Lists!$G$2,'Exp Database'!T404=Lists!$G$3,'Exp Database'!T404=0),0,IF($F404=Lists!$G$2,('Exp Database'!T404/'Exp with units conversion'!$H404)*'Exp with units conversion'!$G404,'Exp Database'!T404*'Exp with units conversion'!$G404))</f>
        <v>0</v>
      </c>
      <c r="V404" s="288">
        <f>IF(OR('Exp Database'!U404=Lists!$G$2,'Exp Database'!U404=Lists!$G$3,'Exp Database'!U404=0),0,IF($F404=Lists!$G$2,('Exp Database'!U404/'Exp with units conversion'!$H404)*'Exp with units conversion'!$G404,'Exp Database'!U404*'Exp with units conversion'!$G404))</f>
        <v>0</v>
      </c>
      <c r="W404" s="288">
        <f>IF(OR('Exp Database'!V404=Lists!$G$2,'Exp Database'!V404=Lists!$G$3,'Exp Database'!V404=0),0,IF($F404=Lists!$G$2,('Exp Database'!V404/'Exp with units conversion'!$H404)*'Exp with units conversion'!$G404,'Exp Database'!V404*'Exp with units conversion'!$G404))</f>
        <v>0</v>
      </c>
      <c r="X404" s="288">
        <f>IF(OR('Exp Database'!W404=Lists!$G$2,'Exp Database'!W404=Lists!$G$3,'Exp Database'!W404=0),0,IF($F404=Lists!$G$2,('Exp Database'!W404/'Exp with units conversion'!$H404)*'Exp with units conversion'!$G404,'Exp Database'!W404*'Exp with units conversion'!$G404))</f>
        <v>0</v>
      </c>
      <c r="Y404" s="288">
        <f>IF(OR('Exp Database'!X404=Lists!$G$2,'Exp Database'!X404=Lists!$G$3,'Exp Database'!X404=0),0,IF($F404=Lists!$G$2,('Exp Database'!X404/'Exp with units conversion'!$H404)*'Exp with units conversion'!$G404,'Exp Database'!X404*'Exp with units conversion'!$G404))</f>
        <v>0</v>
      </c>
      <c r="Z404" s="288">
        <f>IF(OR('Exp Database'!Y404=Lists!$G$2,'Exp Database'!Y404=Lists!$G$3,'Exp Database'!Y404=0),0,IF($F404=Lists!$G$2,('Exp Database'!Y404/'Exp with units conversion'!$H404)*'Exp with units conversion'!$G404,'Exp Database'!Y404*'Exp with units conversion'!$G404))</f>
        <v>0</v>
      </c>
      <c r="AA404" s="288">
        <f>IF(OR('Exp Database'!Z404=Lists!$G$2,'Exp Database'!Z404=Lists!$G$3,'Exp Database'!Z404=0),0,IF($F404=Lists!$G$2,('Exp Database'!Z404/'Exp with units conversion'!$H404)*'Exp with units conversion'!$G404,'Exp Database'!Z404*'Exp with units conversion'!$G404))</f>
        <v>0</v>
      </c>
      <c r="AB404" s="288">
        <f>IF(OR('Exp Database'!AA404=Lists!$G$2,'Exp Database'!AA404=Lists!$G$3,'Exp Database'!AA404=0),0,IF($F404=Lists!$G$2,('Exp Database'!AA404/'Exp with units conversion'!$H404)*'Exp with units conversion'!$G404,'Exp Database'!AA404*'Exp with units conversion'!$G404))</f>
        <v>0</v>
      </c>
      <c r="AC404" s="288">
        <f>IF(OR('Exp Database'!AB404=Lists!$G$2,'Exp Database'!AB404=Lists!$G$3,'Exp Database'!AB404=0),0,IF($F404=Lists!$G$2,('Exp Database'!AB404/'Exp with units conversion'!$H404)*'Exp with units conversion'!$G404,'Exp Database'!AB404*'Exp with units conversion'!$G404))</f>
        <v>0</v>
      </c>
      <c r="AD404" s="288">
        <f>IF(OR('Exp Database'!AC404=Lists!$G$2,'Exp Database'!AC404=Lists!$G$3,'Exp Database'!AC404=0),0,IF($F404=Lists!$G$2,('Exp Database'!AC404/'Exp with units conversion'!$H404)*'Exp with units conversion'!$G404,'Exp Database'!AC404*'Exp with units conversion'!$G404))</f>
        <v>0</v>
      </c>
      <c r="AE404" s="288">
        <f>IF(OR('Exp Database'!AD404=Lists!$G$2,'Exp Database'!AD404=Lists!$G$3,'Exp Database'!AD404=0),0,IF($F404=Lists!$G$2,('Exp Database'!AD404/'Exp with units conversion'!$H404)*'Exp with units conversion'!$G404,'Exp Database'!AD404*'Exp with units conversion'!$G404))</f>
        <v>0</v>
      </c>
      <c r="AG404" s="288">
        <f t="shared" ref="AG404:AG467" si="35">IF((R404+W404+AD404)=AE404,1,0)</f>
        <v>1</v>
      </c>
      <c r="AH404" s="288">
        <f t="shared" ref="AH404:AH467" si="36">IF(R404=SUM(N404:Q404),1,0)</f>
        <v>1</v>
      </c>
      <c r="AI404" s="288">
        <f t="shared" ref="AI404:AI467" si="37">IF(W404=SUM(S404:V404),1,0)</f>
        <v>1</v>
      </c>
      <c r="AJ404" s="288">
        <f t="shared" ref="AJ404:AJ467" si="38">IF(AD404=SUM(X404:AC404),1,0)</f>
        <v>1</v>
      </c>
    </row>
    <row r="405" spans="2:36" ht="15.75" thickBot="1">
      <c r="B405" s="288" t="str">
        <f t="shared" si="34"/>
        <v>Georgia2013</v>
      </c>
      <c r="C405" s="229" t="str">
        <f>'Exp Database'!C405</f>
        <v>Georgia</v>
      </c>
      <c r="D405" s="229">
        <f>'Exp Database'!D405</f>
        <v>2013</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02">
        <f>'Exp Database'!K405</f>
        <v>0</v>
      </c>
      <c r="M405" s="288">
        <f>'Exp Database'!L405</f>
        <v>0</v>
      </c>
      <c r="N405" s="288">
        <f>IF(OR('Exp Database'!M405=Lists!$G$2,'Exp Database'!M405=Lists!$G$3,'Exp Database'!M405=0),0,IF($F405=Lists!$G$2,('Exp Database'!M405/'Exp with units conversion'!$H405)*'Exp with units conversion'!$G405,'Exp Database'!M405*'Exp with units conversion'!$G405))</f>
        <v>0</v>
      </c>
      <c r="O405" s="288">
        <f>IF(OR('Exp Database'!N405=Lists!$G$2,'Exp Database'!N405=Lists!$G$3,'Exp Database'!N405=0),0,IF($F405=Lists!$G$2,('Exp Database'!N405/'Exp with units conversion'!$H405)*'Exp with units conversion'!$G405,'Exp Database'!N405*'Exp with units conversion'!$G405))</f>
        <v>0</v>
      </c>
      <c r="P405" s="288">
        <f>IF(OR('Exp Database'!O405=Lists!$G$2,'Exp Database'!O405=Lists!$G$3,'Exp Database'!O405=0),0,IF($F405=Lists!$G$2,('Exp Database'!O405/'Exp with units conversion'!$H405)*'Exp with units conversion'!$G405,'Exp Database'!O405*'Exp with units conversion'!$G405))</f>
        <v>0</v>
      </c>
      <c r="Q405" s="288">
        <f>IF(OR('Exp Database'!P405=Lists!$G$2,'Exp Database'!P405=Lists!$G$3,'Exp Database'!P405=0),0,IF($F405=Lists!$G$2,('Exp Database'!P405/'Exp with units conversion'!$H405)*'Exp with units conversion'!$G405,'Exp Database'!P405*'Exp with units conversion'!$G405))</f>
        <v>0</v>
      </c>
      <c r="R405" s="288">
        <f>IF(OR('Exp Database'!Q405=Lists!$G$2,'Exp Database'!Q405=Lists!$G$3,'Exp Database'!Q405=0),0,IF($F405=Lists!$G$2,('Exp Database'!Q405/'Exp with units conversion'!$H405)*'Exp with units conversion'!$G405,'Exp Database'!Q405*'Exp with units conversion'!$G405))</f>
        <v>0</v>
      </c>
      <c r="S405" s="288">
        <f>IF(OR('Exp Database'!R405=Lists!$G$2,'Exp Database'!R405=Lists!$G$3,'Exp Database'!R405=0),0,IF($F405=Lists!$G$2,('Exp Database'!R405/'Exp with units conversion'!$H405)*'Exp with units conversion'!$G405,'Exp Database'!R405*'Exp with units conversion'!$G405))</f>
        <v>0</v>
      </c>
      <c r="T405" s="288">
        <f>IF(OR('Exp Database'!S405=Lists!$G$2,'Exp Database'!S405=Lists!$G$3,'Exp Database'!S405=0),0,IF($F405=Lists!$G$2,('Exp Database'!S405/'Exp with units conversion'!$H405)*'Exp with units conversion'!$G405,'Exp Database'!S405*'Exp with units conversion'!$G405))</f>
        <v>0</v>
      </c>
      <c r="U405" s="288">
        <f>IF(OR('Exp Database'!T405=Lists!$G$2,'Exp Database'!T405=Lists!$G$3,'Exp Database'!T405=0),0,IF($F405=Lists!$G$2,('Exp Database'!T405/'Exp with units conversion'!$H405)*'Exp with units conversion'!$G405,'Exp Database'!T405*'Exp with units conversion'!$G405))</f>
        <v>0</v>
      </c>
      <c r="V405" s="288">
        <f>IF(OR('Exp Database'!U405=Lists!$G$2,'Exp Database'!U405=Lists!$G$3,'Exp Database'!U405=0),0,IF($F405=Lists!$G$2,('Exp Database'!U405/'Exp with units conversion'!$H405)*'Exp with units conversion'!$G405,'Exp Database'!U405*'Exp with units conversion'!$G405))</f>
        <v>0</v>
      </c>
      <c r="W405" s="288">
        <f>IF(OR('Exp Database'!V405=Lists!$G$2,'Exp Database'!V405=Lists!$G$3,'Exp Database'!V405=0),0,IF($F405=Lists!$G$2,('Exp Database'!V405/'Exp with units conversion'!$H405)*'Exp with units conversion'!$G405,'Exp Database'!V405*'Exp with units conversion'!$G405))</f>
        <v>0</v>
      </c>
      <c r="X405" s="288">
        <f>IF(OR('Exp Database'!W405=Lists!$G$2,'Exp Database'!W405=Lists!$G$3,'Exp Database'!W405=0),0,IF($F405=Lists!$G$2,('Exp Database'!W405/'Exp with units conversion'!$H405)*'Exp with units conversion'!$G405,'Exp Database'!W405*'Exp with units conversion'!$G405))</f>
        <v>0</v>
      </c>
      <c r="Y405" s="288">
        <f>IF(OR('Exp Database'!X405=Lists!$G$2,'Exp Database'!X405=Lists!$G$3,'Exp Database'!X405=0),0,IF($F405=Lists!$G$2,('Exp Database'!X405/'Exp with units conversion'!$H405)*'Exp with units conversion'!$G405,'Exp Database'!X405*'Exp with units conversion'!$G405))</f>
        <v>0</v>
      </c>
      <c r="Z405" s="288">
        <f>IF(OR('Exp Database'!Y405=Lists!$G$2,'Exp Database'!Y405=Lists!$G$3,'Exp Database'!Y405=0),0,IF($F405=Lists!$G$2,('Exp Database'!Y405/'Exp with units conversion'!$H405)*'Exp with units conversion'!$G405,'Exp Database'!Y405*'Exp with units conversion'!$G405))</f>
        <v>0</v>
      </c>
      <c r="AA405" s="288">
        <f>IF(OR('Exp Database'!Z405=Lists!$G$2,'Exp Database'!Z405=Lists!$G$3,'Exp Database'!Z405=0),0,IF($F405=Lists!$G$2,('Exp Database'!Z405/'Exp with units conversion'!$H405)*'Exp with units conversion'!$G405,'Exp Database'!Z405*'Exp with units conversion'!$G405))</f>
        <v>0</v>
      </c>
      <c r="AB405" s="288">
        <f>IF(OR('Exp Database'!AA405=Lists!$G$2,'Exp Database'!AA405=Lists!$G$3,'Exp Database'!AA405=0),0,IF($F405=Lists!$G$2,('Exp Database'!AA405/'Exp with units conversion'!$H405)*'Exp with units conversion'!$G405,'Exp Database'!AA405*'Exp with units conversion'!$G405))</f>
        <v>0</v>
      </c>
      <c r="AC405" s="288">
        <f>IF(OR('Exp Database'!AB405=Lists!$G$2,'Exp Database'!AB405=Lists!$G$3,'Exp Database'!AB405=0),0,IF($F405=Lists!$G$2,('Exp Database'!AB405/'Exp with units conversion'!$H405)*'Exp with units conversion'!$G405,'Exp Database'!AB405*'Exp with units conversion'!$G405))</f>
        <v>0</v>
      </c>
      <c r="AD405" s="288">
        <f>IF(OR('Exp Database'!AC405=Lists!$G$2,'Exp Database'!AC405=Lists!$G$3,'Exp Database'!AC405=0),0,IF($F405=Lists!$G$2,('Exp Database'!AC405/'Exp with units conversion'!$H405)*'Exp with units conversion'!$G405,'Exp Database'!AC405*'Exp with units conversion'!$G405))</f>
        <v>0</v>
      </c>
      <c r="AE405" s="288">
        <f>IF(OR('Exp Database'!AD405=Lists!$G$2,'Exp Database'!AD405=Lists!$G$3,'Exp Database'!AD405=0),0,IF($F405=Lists!$G$2,('Exp Database'!AD405/'Exp with units conversion'!$H405)*'Exp with units conversion'!$G405,'Exp Database'!AD405*'Exp with units conversion'!$G405))</f>
        <v>0</v>
      </c>
      <c r="AG405" s="288">
        <f t="shared" si="35"/>
        <v>1</v>
      </c>
      <c r="AH405" s="288">
        <f t="shared" si="36"/>
        <v>1</v>
      </c>
      <c r="AI405" s="288">
        <f t="shared" si="37"/>
        <v>1</v>
      </c>
      <c r="AJ405" s="288">
        <f t="shared" si="38"/>
        <v>1</v>
      </c>
    </row>
    <row r="406" spans="2:36" ht="60.75" thickBot="1">
      <c r="B406" s="288" t="str">
        <f t="shared" si="34"/>
        <v>Georgia2013</v>
      </c>
      <c r="C406" s="229" t="str">
        <f>'Exp Database'!C406</f>
        <v>Georgia</v>
      </c>
      <c r="D406" s="229">
        <f>'Exp Database'!D406</f>
        <v>2013</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02" t="str">
        <f>'Exp Database'!K406</f>
        <v>Prevention of vertical transmission of HIV (sub-total)</v>
      </c>
      <c r="M406" s="288">
        <f>'Exp Database'!L406</f>
        <v>2</v>
      </c>
      <c r="N406" s="288">
        <f>IF(OR('Exp Database'!M406=Lists!$G$2,'Exp Database'!M406=Lists!$G$3,'Exp Database'!M406=0),0,IF($F406=Lists!$G$2,('Exp Database'!M406/'Exp with units conversion'!$H406)*'Exp with units conversion'!$G406,'Exp Database'!M406*'Exp with units conversion'!$G406))</f>
        <v>0</v>
      </c>
      <c r="O406" s="288">
        <f>IF(OR('Exp Database'!N406=Lists!$G$2,'Exp Database'!N406=Lists!$G$3,'Exp Database'!N406=0),0,IF($F406=Lists!$G$2,('Exp Database'!N406/'Exp with units conversion'!$H406)*'Exp with units conversion'!$G406,'Exp Database'!N406*'Exp with units conversion'!$G406))</f>
        <v>0</v>
      </c>
      <c r="P406" s="288">
        <f>IF(OR('Exp Database'!O406=Lists!$G$2,'Exp Database'!O406=Lists!$G$3,'Exp Database'!O406=0),0,IF($F406=Lists!$G$2,('Exp Database'!O406/'Exp with units conversion'!$H406)*'Exp with units conversion'!$G406,'Exp Database'!O406*'Exp with units conversion'!$G406))</f>
        <v>0</v>
      </c>
      <c r="Q406" s="288">
        <f>IF(OR('Exp Database'!P406=Lists!$G$2,'Exp Database'!P406=Lists!$G$3,'Exp Database'!P406=0),0,IF($F406=Lists!$G$2,('Exp Database'!P406/'Exp with units conversion'!$H406)*'Exp with units conversion'!$G406,'Exp Database'!P406*'Exp with units conversion'!$G406))</f>
        <v>0</v>
      </c>
      <c r="R406" s="288">
        <f>IF(OR('Exp Database'!Q406=Lists!$G$2,'Exp Database'!Q406=Lists!$G$3,'Exp Database'!Q406=0),0,IF($F406=Lists!$G$2,('Exp Database'!Q406/'Exp with units conversion'!$H406)*'Exp with units conversion'!$G406,'Exp Database'!Q406*'Exp with units conversion'!$G406))</f>
        <v>0</v>
      </c>
      <c r="S406" s="288">
        <f>IF(OR('Exp Database'!R406=Lists!$G$2,'Exp Database'!R406=Lists!$G$3,'Exp Database'!R406=0),0,IF($F406=Lists!$G$2,('Exp Database'!R406/'Exp with units conversion'!$H406)*'Exp with units conversion'!$G406,'Exp Database'!R406*'Exp with units conversion'!$G406))</f>
        <v>0</v>
      </c>
      <c r="T406" s="288">
        <f>IF(OR('Exp Database'!S406=Lists!$G$2,'Exp Database'!S406=Lists!$G$3,'Exp Database'!S406=0),0,IF($F406=Lists!$G$2,('Exp Database'!S406/'Exp with units conversion'!$H406)*'Exp with units conversion'!$G406,'Exp Database'!S406*'Exp with units conversion'!$G406))</f>
        <v>0</v>
      </c>
      <c r="U406" s="288">
        <f>IF(OR('Exp Database'!T406=Lists!$G$2,'Exp Database'!T406=Lists!$G$3,'Exp Database'!T406=0),0,IF($F406=Lists!$G$2,('Exp Database'!T406/'Exp with units conversion'!$H406)*'Exp with units conversion'!$G406,'Exp Database'!T406*'Exp with units conversion'!$G406))</f>
        <v>0</v>
      </c>
      <c r="V406" s="288">
        <f>IF(OR('Exp Database'!U406=Lists!$G$2,'Exp Database'!U406=Lists!$G$3,'Exp Database'!U406=0),0,IF($F406=Lists!$G$2,('Exp Database'!U406/'Exp with units conversion'!$H406)*'Exp with units conversion'!$G406,'Exp Database'!U406*'Exp with units conversion'!$G406))</f>
        <v>0</v>
      </c>
      <c r="W406" s="288">
        <f>IF(OR('Exp Database'!V406=Lists!$G$2,'Exp Database'!V406=Lists!$G$3,'Exp Database'!V406=0),0,IF($F406=Lists!$G$2,('Exp Database'!V406/'Exp with units conversion'!$H406)*'Exp with units conversion'!$G406,'Exp Database'!V406*'Exp with units conversion'!$G406))</f>
        <v>0</v>
      </c>
      <c r="X406" s="288">
        <f>IF(OR('Exp Database'!W406=Lists!$G$2,'Exp Database'!W406=Lists!$G$3,'Exp Database'!W406=0),0,IF($F406=Lists!$G$2,('Exp Database'!W406/'Exp with units conversion'!$H406)*'Exp with units conversion'!$G406,'Exp Database'!W406*'Exp with units conversion'!$G406))</f>
        <v>0</v>
      </c>
      <c r="Y406" s="288">
        <f>IF(OR('Exp Database'!X406=Lists!$G$2,'Exp Database'!X406=Lists!$G$3,'Exp Database'!X406=0),0,IF($F406=Lists!$G$2,('Exp Database'!X406/'Exp with units conversion'!$H406)*'Exp with units conversion'!$G406,'Exp Database'!X406*'Exp with units conversion'!$G406))</f>
        <v>0</v>
      </c>
      <c r="Z406" s="288">
        <f>IF(OR('Exp Database'!Y406=Lists!$G$2,'Exp Database'!Y406=Lists!$G$3,'Exp Database'!Y406=0),0,IF($F406=Lists!$G$2,('Exp Database'!Y406/'Exp with units conversion'!$H406)*'Exp with units conversion'!$G406,'Exp Database'!Y406*'Exp with units conversion'!$G406))</f>
        <v>0</v>
      </c>
      <c r="AA406" s="288">
        <f>IF(OR('Exp Database'!Z406=Lists!$G$2,'Exp Database'!Z406=Lists!$G$3,'Exp Database'!Z406=0),0,IF($F406=Lists!$G$2,('Exp Database'!Z406/'Exp with units conversion'!$H406)*'Exp with units conversion'!$G406,'Exp Database'!Z406*'Exp with units conversion'!$G406))</f>
        <v>0</v>
      </c>
      <c r="AB406" s="288">
        <f>IF(OR('Exp Database'!AA406=Lists!$G$2,'Exp Database'!AA406=Lists!$G$3,'Exp Database'!AA406=0),0,IF($F406=Lists!$G$2,('Exp Database'!AA406/'Exp with units conversion'!$H406)*'Exp with units conversion'!$G406,'Exp Database'!AA406*'Exp with units conversion'!$G406))</f>
        <v>0</v>
      </c>
      <c r="AC406" s="288">
        <f>IF(OR('Exp Database'!AB406=Lists!$G$2,'Exp Database'!AB406=Lists!$G$3,'Exp Database'!AB406=0),0,IF($F406=Lists!$G$2,('Exp Database'!AB406/'Exp with units conversion'!$H406)*'Exp with units conversion'!$G406,'Exp Database'!AB406*'Exp with units conversion'!$G406))</f>
        <v>0</v>
      </c>
      <c r="AD406" s="288">
        <f>IF(OR('Exp Database'!AC406=Lists!$G$2,'Exp Database'!AC406=Lists!$G$3,'Exp Database'!AC406=0),0,IF($F406=Lists!$G$2,('Exp Database'!AC406/'Exp with units conversion'!$H406)*'Exp with units conversion'!$G406,'Exp Database'!AC406*'Exp with units conversion'!$G406))</f>
        <v>0</v>
      </c>
      <c r="AE406" s="288">
        <f>IF(OR('Exp Database'!AD406=Lists!$G$2,'Exp Database'!AD406=Lists!$G$3,'Exp Database'!AD406=0),0,IF($F406=Lists!$G$2,('Exp Database'!AD406/'Exp with units conversion'!$H406)*'Exp with units conversion'!$G406,'Exp Database'!AD406*'Exp with units conversion'!$G406))</f>
        <v>0</v>
      </c>
      <c r="AG406" s="288">
        <f t="shared" si="35"/>
        <v>1</v>
      </c>
      <c r="AH406" s="288">
        <f t="shared" si="36"/>
        <v>1</v>
      </c>
      <c r="AI406" s="288">
        <f t="shared" si="37"/>
        <v>1</v>
      </c>
      <c r="AJ406" s="288">
        <f t="shared" si="38"/>
        <v>1</v>
      </c>
    </row>
    <row r="407" spans="2:36" ht="60.75" thickBot="1">
      <c r="B407" s="288" t="str">
        <f t="shared" si="34"/>
        <v>Georgia2013</v>
      </c>
      <c r="C407" s="229" t="str">
        <f>'Exp Database'!C407</f>
        <v>Georgia</v>
      </c>
      <c r="D407" s="229">
        <f>'Exp Database'!D407</f>
        <v>2013</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02" t="str">
        <f>'Exp Database'!K407</f>
        <v>HIV testing and counselling (HTC) for pregnant women:</v>
      </c>
      <c r="M407" s="288">
        <f>'Exp Database'!L407</f>
        <v>2.1</v>
      </c>
      <c r="N407" s="288">
        <f>IF(OR('Exp Database'!M407=Lists!$G$2,'Exp Database'!M407=Lists!$G$3,'Exp Database'!M407=0),0,IF($F407=Lists!$G$2,('Exp Database'!M407/'Exp with units conversion'!$H407)*'Exp with units conversion'!$G407,'Exp Database'!M407*'Exp with units conversion'!$G407))</f>
        <v>0</v>
      </c>
      <c r="O407" s="288">
        <f>IF(OR('Exp Database'!N407=Lists!$G$2,'Exp Database'!N407=Lists!$G$3,'Exp Database'!N407=0),0,IF($F407=Lists!$G$2,('Exp Database'!N407/'Exp with units conversion'!$H407)*'Exp with units conversion'!$G407,'Exp Database'!N407*'Exp with units conversion'!$G407))</f>
        <v>0</v>
      </c>
      <c r="P407" s="288">
        <f>IF(OR('Exp Database'!O407=Lists!$G$2,'Exp Database'!O407=Lists!$G$3,'Exp Database'!O407=0),0,IF($F407=Lists!$G$2,('Exp Database'!O407/'Exp with units conversion'!$H407)*'Exp with units conversion'!$G407,'Exp Database'!O407*'Exp with units conversion'!$G407))</f>
        <v>0</v>
      </c>
      <c r="Q407" s="288">
        <f>IF(OR('Exp Database'!P407=Lists!$G$2,'Exp Database'!P407=Lists!$G$3,'Exp Database'!P407=0),0,IF($F407=Lists!$G$2,('Exp Database'!P407/'Exp with units conversion'!$H407)*'Exp with units conversion'!$G407,'Exp Database'!P407*'Exp with units conversion'!$G407))</f>
        <v>0</v>
      </c>
      <c r="R407" s="288">
        <f>IF(OR('Exp Database'!Q407=Lists!$G$2,'Exp Database'!Q407=Lists!$G$3,'Exp Database'!Q407=0),0,IF($F407=Lists!$G$2,('Exp Database'!Q407/'Exp with units conversion'!$H407)*'Exp with units conversion'!$G407,'Exp Database'!Q407*'Exp with units conversion'!$G407))</f>
        <v>0</v>
      </c>
      <c r="S407" s="288">
        <f>IF(OR('Exp Database'!R407=Lists!$G$2,'Exp Database'!R407=Lists!$G$3,'Exp Database'!R407=0),0,IF($F407=Lists!$G$2,('Exp Database'!R407/'Exp with units conversion'!$H407)*'Exp with units conversion'!$G407,'Exp Database'!R407*'Exp with units conversion'!$G407))</f>
        <v>0</v>
      </c>
      <c r="T407" s="288">
        <f>IF(OR('Exp Database'!S407=Lists!$G$2,'Exp Database'!S407=Lists!$G$3,'Exp Database'!S407=0),0,IF($F407=Lists!$G$2,('Exp Database'!S407/'Exp with units conversion'!$H407)*'Exp with units conversion'!$G407,'Exp Database'!S407*'Exp with units conversion'!$G407))</f>
        <v>0</v>
      </c>
      <c r="U407" s="288">
        <f>IF(OR('Exp Database'!T407=Lists!$G$2,'Exp Database'!T407=Lists!$G$3,'Exp Database'!T407=0),0,IF($F407=Lists!$G$2,('Exp Database'!T407/'Exp with units conversion'!$H407)*'Exp with units conversion'!$G407,'Exp Database'!T407*'Exp with units conversion'!$G407))</f>
        <v>0</v>
      </c>
      <c r="V407" s="288">
        <f>IF(OR('Exp Database'!U407=Lists!$G$2,'Exp Database'!U407=Lists!$G$3,'Exp Database'!U407=0),0,IF($F407=Lists!$G$2,('Exp Database'!U407/'Exp with units conversion'!$H407)*'Exp with units conversion'!$G407,'Exp Database'!U407*'Exp with units conversion'!$G407))</f>
        <v>0</v>
      </c>
      <c r="W407" s="288">
        <f>IF(OR('Exp Database'!V407=Lists!$G$2,'Exp Database'!V407=Lists!$G$3,'Exp Database'!V407=0),0,IF($F407=Lists!$G$2,('Exp Database'!V407/'Exp with units conversion'!$H407)*'Exp with units conversion'!$G407,'Exp Database'!V407*'Exp with units conversion'!$G407))</f>
        <v>0</v>
      </c>
      <c r="X407" s="288">
        <f>IF(OR('Exp Database'!W407=Lists!$G$2,'Exp Database'!W407=Lists!$G$3,'Exp Database'!W407=0),0,IF($F407=Lists!$G$2,('Exp Database'!W407/'Exp with units conversion'!$H407)*'Exp with units conversion'!$G407,'Exp Database'!W407*'Exp with units conversion'!$G407))</f>
        <v>0</v>
      </c>
      <c r="Y407" s="288">
        <f>IF(OR('Exp Database'!X407=Lists!$G$2,'Exp Database'!X407=Lists!$G$3,'Exp Database'!X407=0),0,IF($F407=Lists!$G$2,('Exp Database'!X407/'Exp with units conversion'!$H407)*'Exp with units conversion'!$G407,'Exp Database'!X407*'Exp with units conversion'!$G407))</f>
        <v>0</v>
      </c>
      <c r="Z407" s="288">
        <f>IF(OR('Exp Database'!Y407=Lists!$G$2,'Exp Database'!Y407=Lists!$G$3,'Exp Database'!Y407=0),0,IF($F407=Lists!$G$2,('Exp Database'!Y407/'Exp with units conversion'!$H407)*'Exp with units conversion'!$G407,'Exp Database'!Y407*'Exp with units conversion'!$G407))</f>
        <v>0</v>
      </c>
      <c r="AA407" s="288">
        <f>IF(OR('Exp Database'!Z407=Lists!$G$2,'Exp Database'!Z407=Lists!$G$3,'Exp Database'!Z407=0),0,IF($F407=Lists!$G$2,('Exp Database'!Z407/'Exp with units conversion'!$H407)*'Exp with units conversion'!$G407,'Exp Database'!Z407*'Exp with units conversion'!$G407))</f>
        <v>0</v>
      </c>
      <c r="AB407" s="288">
        <f>IF(OR('Exp Database'!AA407=Lists!$G$2,'Exp Database'!AA407=Lists!$G$3,'Exp Database'!AA407=0),0,IF($F407=Lists!$G$2,('Exp Database'!AA407/'Exp with units conversion'!$H407)*'Exp with units conversion'!$G407,'Exp Database'!AA407*'Exp with units conversion'!$G407))</f>
        <v>0</v>
      </c>
      <c r="AC407" s="288">
        <f>IF(OR('Exp Database'!AB407=Lists!$G$2,'Exp Database'!AB407=Lists!$G$3,'Exp Database'!AB407=0),0,IF($F407=Lists!$G$2,('Exp Database'!AB407/'Exp with units conversion'!$H407)*'Exp with units conversion'!$G407,'Exp Database'!AB407*'Exp with units conversion'!$G407))</f>
        <v>0</v>
      </c>
      <c r="AD407" s="288">
        <f>IF(OR('Exp Database'!AC407=Lists!$G$2,'Exp Database'!AC407=Lists!$G$3,'Exp Database'!AC407=0),0,IF($F407=Lists!$G$2,('Exp Database'!AC407/'Exp with units conversion'!$H407)*'Exp with units conversion'!$G407,'Exp Database'!AC407*'Exp with units conversion'!$G407))</f>
        <v>0</v>
      </c>
      <c r="AE407" s="288">
        <f>IF(OR('Exp Database'!AD407=Lists!$G$2,'Exp Database'!AD407=Lists!$G$3,'Exp Database'!AD407=0),0,IF($F407=Lists!$G$2,('Exp Database'!AD407/'Exp with units conversion'!$H407)*'Exp with units conversion'!$G407,'Exp Database'!AD407*'Exp with units conversion'!$G407))</f>
        <v>0</v>
      </c>
      <c r="AG407" s="288">
        <f t="shared" si="35"/>
        <v>1</v>
      </c>
      <c r="AH407" s="288">
        <f t="shared" si="36"/>
        <v>1</v>
      </c>
      <c r="AI407" s="288">
        <f t="shared" si="37"/>
        <v>1</v>
      </c>
      <c r="AJ407" s="288">
        <f t="shared" si="38"/>
        <v>1</v>
      </c>
    </row>
    <row r="408" spans="2:36" ht="30.75" thickBot="1">
      <c r="B408" s="288" t="str">
        <f t="shared" si="34"/>
        <v>Georgia2013</v>
      </c>
      <c r="C408" s="229" t="str">
        <f>'Exp Database'!C408</f>
        <v>Georgia</v>
      </c>
      <c r="D408" s="229">
        <f>'Exp Database'!D408</f>
        <v>2013</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02" t="str">
        <f>'Exp Database'!K408</f>
        <v>HIV tests (commodities)</v>
      </c>
      <c r="M408" s="288" t="str">
        <f>'Exp Database'!L408</f>
        <v>2.1.1</v>
      </c>
      <c r="N408" s="288">
        <f>IF(OR('Exp Database'!M408=Lists!$G$2,'Exp Database'!M408=Lists!$G$3,'Exp Database'!M408=0),0,IF($F408=Lists!$G$2,('Exp Database'!M408/'Exp with units conversion'!$H408)*'Exp with units conversion'!$G408,'Exp Database'!M408*'Exp with units conversion'!$G408))</f>
        <v>0</v>
      </c>
      <c r="O408" s="288">
        <f>IF(OR('Exp Database'!N408=Lists!$G$2,'Exp Database'!N408=Lists!$G$3,'Exp Database'!N408=0),0,IF($F408=Lists!$G$2,('Exp Database'!N408/'Exp with units conversion'!$H408)*'Exp with units conversion'!$G408,'Exp Database'!N408*'Exp with units conversion'!$G408))</f>
        <v>0</v>
      </c>
      <c r="P408" s="288">
        <f>IF(OR('Exp Database'!O408=Lists!$G$2,'Exp Database'!O408=Lists!$G$3,'Exp Database'!O408=0),0,IF($F408=Lists!$G$2,('Exp Database'!O408/'Exp with units conversion'!$H408)*'Exp with units conversion'!$G408,'Exp Database'!O408*'Exp with units conversion'!$G408))</f>
        <v>0</v>
      </c>
      <c r="Q408" s="288">
        <f>IF(OR('Exp Database'!P408=Lists!$G$2,'Exp Database'!P408=Lists!$G$3,'Exp Database'!P408=0),0,IF($F408=Lists!$G$2,('Exp Database'!P408/'Exp with units conversion'!$H408)*'Exp with units conversion'!$G408,'Exp Database'!P408*'Exp with units conversion'!$G408))</f>
        <v>0</v>
      </c>
      <c r="R408" s="288">
        <f>IF(OR('Exp Database'!Q408=Lists!$G$2,'Exp Database'!Q408=Lists!$G$3,'Exp Database'!Q408=0),0,IF($F408=Lists!$G$2,('Exp Database'!Q408/'Exp with units conversion'!$H408)*'Exp with units conversion'!$G408,'Exp Database'!Q408*'Exp with units conversion'!$G408))</f>
        <v>0</v>
      </c>
      <c r="S408" s="288">
        <f>IF(OR('Exp Database'!R408=Lists!$G$2,'Exp Database'!R408=Lists!$G$3,'Exp Database'!R408=0),0,IF($F408=Lists!$G$2,('Exp Database'!R408/'Exp with units conversion'!$H408)*'Exp with units conversion'!$G408,'Exp Database'!R408*'Exp with units conversion'!$G408))</f>
        <v>0</v>
      </c>
      <c r="T408" s="288">
        <f>IF(OR('Exp Database'!S408=Lists!$G$2,'Exp Database'!S408=Lists!$G$3,'Exp Database'!S408=0),0,IF($F408=Lists!$G$2,('Exp Database'!S408/'Exp with units conversion'!$H408)*'Exp with units conversion'!$G408,'Exp Database'!S408*'Exp with units conversion'!$G408))</f>
        <v>0</v>
      </c>
      <c r="U408" s="288">
        <f>IF(OR('Exp Database'!T408=Lists!$G$2,'Exp Database'!T408=Lists!$G$3,'Exp Database'!T408=0),0,IF($F408=Lists!$G$2,('Exp Database'!T408/'Exp with units conversion'!$H408)*'Exp with units conversion'!$G408,'Exp Database'!T408*'Exp with units conversion'!$G408))</f>
        <v>0</v>
      </c>
      <c r="V408" s="288">
        <f>IF(OR('Exp Database'!U408=Lists!$G$2,'Exp Database'!U408=Lists!$G$3,'Exp Database'!U408=0),0,IF($F408=Lists!$G$2,('Exp Database'!U408/'Exp with units conversion'!$H408)*'Exp with units conversion'!$G408,'Exp Database'!U408*'Exp with units conversion'!$G408))</f>
        <v>0</v>
      </c>
      <c r="W408" s="288">
        <f>IF(OR('Exp Database'!V408=Lists!$G$2,'Exp Database'!V408=Lists!$G$3,'Exp Database'!V408=0),0,IF($F408=Lists!$G$2,('Exp Database'!V408/'Exp with units conversion'!$H408)*'Exp with units conversion'!$G408,'Exp Database'!V408*'Exp with units conversion'!$G408))</f>
        <v>0</v>
      </c>
      <c r="X408" s="288">
        <f>IF(OR('Exp Database'!W408=Lists!$G$2,'Exp Database'!W408=Lists!$G$3,'Exp Database'!W408=0),0,IF($F408=Lists!$G$2,('Exp Database'!W408/'Exp with units conversion'!$H408)*'Exp with units conversion'!$G408,'Exp Database'!W408*'Exp with units conversion'!$G408))</f>
        <v>0</v>
      </c>
      <c r="Y408" s="288">
        <f>IF(OR('Exp Database'!X408=Lists!$G$2,'Exp Database'!X408=Lists!$G$3,'Exp Database'!X408=0),0,IF($F408=Lists!$G$2,('Exp Database'!X408/'Exp with units conversion'!$H408)*'Exp with units conversion'!$G408,'Exp Database'!X408*'Exp with units conversion'!$G408))</f>
        <v>0</v>
      </c>
      <c r="Z408" s="288">
        <f>IF(OR('Exp Database'!Y408=Lists!$G$2,'Exp Database'!Y408=Lists!$G$3,'Exp Database'!Y408=0),0,IF($F408=Lists!$G$2,('Exp Database'!Y408/'Exp with units conversion'!$H408)*'Exp with units conversion'!$G408,'Exp Database'!Y408*'Exp with units conversion'!$G408))</f>
        <v>0</v>
      </c>
      <c r="AA408" s="288">
        <f>IF(OR('Exp Database'!Z408=Lists!$G$2,'Exp Database'!Z408=Lists!$G$3,'Exp Database'!Z408=0),0,IF($F408=Lists!$G$2,('Exp Database'!Z408/'Exp with units conversion'!$H408)*'Exp with units conversion'!$G408,'Exp Database'!Z408*'Exp with units conversion'!$G408))</f>
        <v>0</v>
      </c>
      <c r="AB408" s="288">
        <f>IF(OR('Exp Database'!AA408=Lists!$G$2,'Exp Database'!AA408=Lists!$G$3,'Exp Database'!AA408=0),0,IF($F408=Lists!$G$2,('Exp Database'!AA408/'Exp with units conversion'!$H408)*'Exp with units conversion'!$G408,'Exp Database'!AA408*'Exp with units conversion'!$G408))</f>
        <v>0</v>
      </c>
      <c r="AC408" s="288">
        <f>IF(OR('Exp Database'!AB408=Lists!$G$2,'Exp Database'!AB408=Lists!$G$3,'Exp Database'!AB408=0),0,IF($F408=Lists!$G$2,('Exp Database'!AB408/'Exp with units conversion'!$H408)*'Exp with units conversion'!$G408,'Exp Database'!AB408*'Exp with units conversion'!$G408))</f>
        <v>0</v>
      </c>
      <c r="AD408" s="288">
        <f>IF(OR('Exp Database'!AC408=Lists!$G$2,'Exp Database'!AC408=Lists!$G$3,'Exp Database'!AC408=0),0,IF($F408=Lists!$G$2,('Exp Database'!AC408/'Exp with units conversion'!$H408)*'Exp with units conversion'!$G408,'Exp Database'!AC408*'Exp with units conversion'!$G408))</f>
        <v>0</v>
      </c>
      <c r="AE408" s="288">
        <f>IF(OR('Exp Database'!AD408=Lists!$G$2,'Exp Database'!AD408=Lists!$G$3,'Exp Database'!AD408=0),0,IF($F408=Lists!$G$2,('Exp Database'!AD408/'Exp with units conversion'!$H408)*'Exp with units conversion'!$G408,'Exp Database'!AD408*'Exp with units conversion'!$G408))</f>
        <v>0</v>
      </c>
      <c r="AG408" s="288">
        <f t="shared" si="35"/>
        <v>1</v>
      </c>
      <c r="AH408" s="288">
        <f t="shared" si="36"/>
        <v>1</v>
      </c>
      <c r="AI408" s="288">
        <f t="shared" si="37"/>
        <v>1</v>
      </c>
      <c r="AJ408" s="288">
        <f t="shared" si="38"/>
        <v>1</v>
      </c>
    </row>
    <row r="409" spans="2:36" ht="30.75" thickBot="1">
      <c r="B409" s="288" t="str">
        <f t="shared" si="34"/>
        <v>Georgia2013</v>
      </c>
      <c r="C409" s="229" t="str">
        <f>'Exp Database'!C409</f>
        <v>Georgia</v>
      </c>
      <c r="D409" s="229">
        <f>'Exp Database'!D409</f>
        <v>2013</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02" t="str">
        <f>'Exp Database'!K409</f>
        <v>Other direct and indirect costs</v>
      </c>
      <c r="M409" s="288" t="str">
        <f>'Exp Database'!L409</f>
        <v>2.1.2</v>
      </c>
      <c r="N409" s="288">
        <f>IF(OR('Exp Database'!M409=Lists!$G$2,'Exp Database'!M409=Lists!$G$3,'Exp Database'!M409=0),0,IF($F409=Lists!$G$2,('Exp Database'!M409/'Exp with units conversion'!$H409)*'Exp with units conversion'!$G409,'Exp Database'!M409*'Exp with units conversion'!$G409))</f>
        <v>0</v>
      </c>
      <c r="O409" s="288">
        <f>IF(OR('Exp Database'!N409=Lists!$G$2,'Exp Database'!N409=Lists!$G$3,'Exp Database'!N409=0),0,IF($F409=Lists!$G$2,('Exp Database'!N409/'Exp with units conversion'!$H409)*'Exp with units conversion'!$G409,'Exp Database'!N409*'Exp with units conversion'!$G409))</f>
        <v>0</v>
      </c>
      <c r="P409" s="288">
        <f>IF(OR('Exp Database'!O409=Lists!$G$2,'Exp Database'!O409=Lists!$G$3,'Exp Database'!O409=0),0,IF($F409=Lists!$G$2,('Exp Database'!O409/'Exp with units conversion'!$H409)*'Exp with units conversion'!$G409,'Exp Database'!O409*'Exp with units conversion'!$G409))</f>
        <v>0</v>
      </c>
      <c r="Q409" s="288">
        <f>IF(OR('Exp Database'!P409=Lists!$G$2,'Exp Database'!P409=Lists!$G$3,'Exp Database'!P409=0),0,IF($F409=Lists!$G$2,('Exp Database'!P409/'Exp with units conversion'!$H409)*'Exp with units conversion'!$G409,'Exp Database'!P409*'Exp with units conversion'!$G409))</f>
        <v>0</v>
      </c>
      <c r="R409" s="288">
        <f>IF(OR('Exp Database'!Q409=Lists!$G$2,'Exp Database'!Q409=Lists!$G$3,'Exp Database'!Q409=0),0,IF($F409=Lists!$G$2,('Exp Database'!Q409/'Exp with units conversion'!$H409)*'Exp with units conversion'!$G409,'Exp Database'!Q409*'Exp with units conversion'!$G409))</f>
        <v>0</v>
      </c>
      <c r="S409" s="288">
        <f>IF(OR('Exp Database'!R409=Lists!$G$2,'Exp Database'!R409=Lists!$G$3,'Exp Database'!R409=0),0,IF($F409=Lists!$G$2,('Exp Database'!R409/'Exp with units conversion'!$H409)*'Exp with units conversion'!$G409,'Exp Database'!R409*'Exp with units conversion'!$G409))</f>
        <v>0</v>
      </c>
      <c r="T409" s="288">
        <f>IF(OR('Exp Database'!S409=Lists!$G$2,'Exp Database'!S409=Lists!$G$3,'Exp Database'!S409=0),0,IF($F409=Lists!$G$2,('Exp Database'!S409/'Exp with units conversion'!$H409)*'Exp with units conversion'!$G409,'Exp Database'!S409*'Exp with units conversion'!$G409))</f>
        <v>0</v>
      </c>
      <c r="U409" s="288">
        <f>IF(OR('Exp Database'!T409=Lists!$G$2,'Exp Database'!T409=Lists!$G$3,'Exp Database'!T409=0),0,IF($F409=Lists!$G$2,('Exp Database'!T409/'Exp with units conversion'!$H409)*'Exp with units conversion'!$G409,'Exp Database'!T409*'Exp with units conversion'!$G409))</f>
        <v>0</v>
      </c>
      <c r="V409" s="288">
        <f>IF(OR('Exp Database'!U409=Lists!$G$2,'Exp Database'!U409=Lists!$G$3,'Exp Database'!U409=0),0,IF($F409=Lists!$G$2,('Exp Database'!U409/'Exp with units conversion'!$H409)*'Exp with units conversion'!$G409,'Exp Database'!U409*'Exp with units conversion'!$G409))</f>
        <v>0</v>
      </c>
      <c r="W409" s="288">
        <f>IF(OR('Exp Database'!V409=Lists!$G$2,'Exp Database'!V409=Lists!$G$3,'Exp Database'!V409=0),0,IF($F409=Lists!$G$2,('Exp Database'!V409/'Exp with units conversion'!$H409)*'Exp with units conversion'!$G409,'Exp Database'!V409*'Exp with units conversion'!$G409))</f>
        <v>0</v>
      </c>
      <c r="X409" s="288">
        <f>IF(OR('Exp Database'!W409=Lists!$G$2,'Exp Database'!W409=Lists!$G$3,'Exp Database'!W409=0),0,IF($F409=Lists!$G$2,('Exp Database'!W409/'Exp with units conversion'!$H409)*'Exp with units conversion'!$G409,'Exp Database'!W409*'Exp with units conversion'!$G409))</f>
        <v>0</v>
      </c>
      <c r="Y409" s="288">
        <f>IF(OR('Exp Database'!X409=Lists!$G$2,'Exp Database'!X409=Lists!$G$3,'Exp Database'!X409=0),0,IF($F409=Lists!$G$2,('Exp Database'!X409/'Exp with units conversion'!$H409)*'Exp with units conversion'!$G409,'Exp Database'!X409*'Exp with units conversion'!$G409))</f>
        <v>0</v>
      </c>
      <c r="Z409" s="288">
        <f>IF(OR('Exp Database'!Y409=Lists!$G$2,'Exp Database'!Y409=Lists!$G$3,'Exp Database'!Y409=0),0,IF($F409=Lists!$G$2,('Exp Database'!Y409/'Exp with units conversion'!$H409)*'Exp with units conversion'!$G409,'Exp Database'!Y409*'Exp with units conversion'!$G409))</f>
        <v>0</v>
      </c>
      <c r="AA409" s="288">
        <f>IF(OR('Exp Database'!Z409=Lists!$G$2,'Exp Database'!Z409=Lists!$G$3,'Exp Database'!Z409=0),0,IF($F409=Lists!$G$2,('Exp Database'!Z409/'Exp with units conversion'!$H409)*'Exp with units conversion'!$G409,'Exp Database'!Z409*'Exp with units conversion'!$G409))</f>
        <v>0</v>
      </c>
      <c r="AB409" s="288">
        <f>IF(OR('Exp Database'!AA409=Lists!$G$2,'Exp Database'!AA409=Lists!$G$3,'Exp Database'!AA409=0),0,IF($F409=Lists!$G$2,('Exp Database'!AA409/'Exp with units conversion'!$H409)*'Exp with units conversion'!$G409,'Exp Database'!AA409*'Exp with units conversion'!$G409))</f>
        <v>0</v>
      </c>
      <c r="AC409" s="288">
        <f>IF(OR('Exp Database'!AB409=Lists!$G$2,'Exp Database'!AB409=Lists!$G$3,'Exp Database'!AB409=0),0,IF($F409=Lists!$G$2,('Exp Database'!AB409/'Exp with units conversion'!$H409)*'Exp with units conversion'!$G409,'Exp Database'!AB409*'Exp with units conversion'!$G409))</f>
        <v>0</v>
      </c>
      <c r="AD409" s="288">
        <f>IF(OR('Exp Database'!AC409=Lists!$G$2,'Exp Database'!AC409=Lists!$G$3,'Exp Database'!AC409=0),0,IF($F409=Lists!$G$2,('Exp Database'!AC409/'Exp with units conversion'!$H409)*'Exp with units conversion'!$G409,'Exp Database'!AC409*'Exp with units conversion'!$G409))</f>
        <v>0</v>
      </c>
      <c r="AE409" s="288">
        <f>IF(OR('Exp Database'!AD409=Lists!$G$2,'Exp Database'!AD409=Lists!$G$3,'Exp Database'!AD409=0),0,IF($F409=Lists!$G$2,('Exp Database'!AD409/'Exp with units conversion'!$H409)*'Exp with units conversion'!$G409,'Exp Database'!AD409*'Exp with units conversion'!$G409))</f>
        <v>0</v>
      </c>
      <c r="AG409" s="288">
        <f t="shared" si="35"/>
        <v>1</v>
      </c>
      <c r="AH409" s="288">
        <f t="shared" si="36"/>
        <v>1</v>
      </c>
      <c r="AI409" s="288">
        <f t="shared" si="37"/>
        <v>1</v>
      </c>
      <c r="AJ409" s="288">
        <f t="shared" si="38"/>
        <v>1</v>
      </c>
    </row>
    <row r="410" spans="2:36" ht="30.75" thickBot="1">
      <c r="B410" s="288" t="str">
        <f t="shared" si="34"/>
        <v>Georgia2013</v>
      </c>
      <c r="C410" s="229" t="str">
        <f>'Exp Database'!C410</f>
        <v>Georgia</v>
      </c>
      <c r="D410" s="229">
        <f>'Exp Database'!D410</f>
        <v>2013</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02" t="str">
        <f>'Exp Database'!K410</f>
        <v>Not disaggregated by type of cost</v>
      </c>
      <c r="M410" s="288" t="str">
        <f>'Exp Database'!L410</f>
        <v>2.1.3</v>
      </c>
      <c r="N410" s="288">
        <f>IF(OR('Exp Database'!M410=Lists!$G$2,'Exp Database'!M410=Lists!$G$3,'Exp Database'!M410=0),0,IF($F410=Lists!$G$2,('Exp Database'!M410/'Exp with units conversion'!$H410)*'Exp with units conversion'!$G410,'Exp Database'!M410*'Exp with units conversion'!$G410))</f>
        <v>0</v>
      </c>
      <c r="O410" s="288">
        <f>IF(OR('Exp Database'!N410=Lists!$G$2,'Exp Database'!N410=Lists!$G$3,'Exp Database'!N410=0),0,IF($F410=Lists!$G$2,('Exp Database'!N410/'Exp with units conversion'!$H410)*'Exp with units conversion'!$G410,'Exp Database'!N410*'Exp with units conversion'!$G410))</f>
        <v>0</v>
      </c>
      <c r="P410" s="288">
        <f>IF(OR('Exp Database'!O410=Lists!$G$2,'Exp Database'!O410=Lists!$G$3,'Exp Database'!O410=0),0,IF($F410=Lists!$G$2,('Exp Database'!O410/'Exp with units conversion'!$H410)*'Exp with units conversion'!$G410,'Exp Database'!O410*'Exp with units conversion'!$G410))</f>
        <v>0</v>
      </c>
      <c r="Q410" s="288">
        <f>IF(OR('Exp Database'!P410=Lists!$G$2,'Exp Database'!P410=Lists!$G$3,'Exp Database'!P410=0),0,IF($F410=Lists!$G$2,('Exp Database'!P410/'Exp with units conversion'!$H410)*'Exp with units conversion'!$G410,'Exp Database'!P410*'Exp with units conversion'!$G410))</f>
        <v>0</v>
      </c>
      <c r="R410" s="288">
        <f>IF(OR('Exp Database'!Q410=Lists!$G$2,'Exp Database'!Q410=Lists!$G$3,'Exp Database'!Q410=0),0,IF($F410=Lists!$G$2,('Exp Database'!Q410/'Exp with units conversion'!$H410)*'Exp with units conversion'!$G410,'Exp Database'!Q410*'Exp with units conversion'!$G410))</f>
        <v>0</v>
      </c>
      <c r="S410" s="288">
        <f>IF(OR('Exp Database'!R410=Lists!$G$2,'Exp Database'!R410=Lists!$G$3,'Exp Database'!R410=0),0,IF($F410=Lists!$G$2,('Exp Database'!R410/'Exp with units conversion'!$H410)*'Exp with units conversion'!$G410,'Exp Database'!R410*'Exp with units conversion'!$G410))</f>
        <v>0</v>
      </c>
      <c r="T410" s="288">
        <f>IF(OR('Exp Database'!S410=Lists!$G$2,'Exp Database'!S410=Lists!$G$3,'Exp Database'!S410=0),0,IF($F410=Lists!$G$2,('Exp Database'!S410/'Exp with units conversion'!$H410)*'Exp with units conversion'!$G410,'Exp Database'!S410*'Exp with units conversion'!$G410))</f>
        <v>0</v>
      </c>
      <c r="U410" s="288">
        <f>IF(OR('Exp Database'!T410=Lists!$G$2,'Exp Database'!T410=Lists!$G$3,'Exp Database'!T410=0),0,IF($F410=Lists!$G$2,('Exp Database'!T410/'Exp with units conversion'!$H410)*'Exp with units conversion'!$G410,'Exp Database'!T410*'Exp with units conversion'!$G410))</f>
        <v>0</v>
      </c>
      <c r="V410" s="288">
        <f>IF(OR('Exp Database'!U410=Lists!$G$2,'Exp Database'!U410=Lists!$G$3,'Exp Database'!U410=0),0,IF($F410=Lists!$G$2,('Exp Database'!U410/'Exp with units conversion'!$H410)*'Exp with units conversion'!$G410,'Exp Database'!U410*'Exp with units conversion'!$G410))</f>
        <v>0</v>
      </c>
      <c r="W410" s="288">
        <f>IF(OR('Exp Database'!V410=Lists!$G$2,'Exp Database'!V410=Lists!$G$3,'Exp Database'!V410=0),0,IF($F410=Lists!$G$2,('Exp Database'!V410/'Exp with units conversion'!$H410)*'Exp with units conversion'!$G410,'Exp Database'!V410*'Exp with units conversion'!$G410))</f>
        <v>0</v>
      </c>
      <c r="X410" s="288">
        <f>IF(OR('Exp Database'!W410=Lists!$G$2,'Exp Database'!W410=Lists!$G$3,'Exp Database'!W410=0),0,IF($F410=Lists!$G$2,('Exp Database'!W410/'Exp with units conversion'!$H410)*'Exp with units conversion'!$G410,'Exp Database'!W410*'Exp with units conversion'!$G410))</f>
        <v>0</v>
      </c>
      <c r="Y410" s="288">
        <f>IF(OR('Exp Database'!X410=Lists!$G$2,'Exp Database'!X410=Lists!$G$3,'Exp Database'!X410=0),0,IF($F410=Lists!$G$2,('Exp Database'!X410/'Exp with units conversion'!$H410)*'Exp with units conversion'!$G410,'Exp Database'!X410*'Exp with units conversion'!$G410))</f>
        <v>0</v>
      </c>
      <c r="Z410" s="288">
        <f>IF(OR('Exp Database'!Y410=Lists!$G$2,'Exp Database'!Y410=Lists!$G$3,'Exp Database'!Y410=0),0,IF($F410=Lists!$G$2,('Exp Database'!Y410/'Exp with units conversion'!$H410)*'Exp with units conversion'!$G410,'Exp Database'!Y410*'Exp with units conversion'!$G410))</f>
        <v>0</v>
      </c>
      <c r="AA410" s="288">
        <f>IF(OR('Exp Database'!Z410=Lists!$G$2,'Exp Database'!Z410=Lists!$G$3,'Exp Database'!Z410=0),0,IF($F410=Lists!$G$2,('Exp Database'!Z410/'Exp with units conversion'!$H410)*'Exp with units conversion'!$G410,'Exp Database'!Z410*'Exp with units conversion'!$G410))</f>
        <v>0</v>
      </c>
      <c r="AB410" s="288">
        <f>IF(OR('Exp Database'!AA410=Lists!$G$2,'Exp Database'!AA410=Lists!$G$3,'Exp Database'!AA410=0),0,IF($F410=Lists!$G$2,('Exp Database'!AA410/'Exp with units conversion'!$H410)*'Exp with units conversion'!$G410,'Exp Database'!AA410*'Exp with units conversion'!$G410))</f>
        <v>0</v>
      </c>
      <c r="AC410" s="288">
        <f>IF(OR('Exp Database'!AB410=Lists!$G$2,'Exp Database'!AB410=Lists!$G$3,'Exp Database'!AB410=0),0,IF($F410=Lists!$G$2,('Exp Database'!AB410/'Exp with units conversion'!$H410)*'Exp with units conversion'!$G410,'Exp Database'!AB410*'Exp with units conversion'!$G410))</f>
        <v>0</v>
      </c>
      <c r="AD410" s="288">
        <f>IF(OR('Exp Database'!AC410=Lists!$G$2,'Exp Database'!AC410=Lists!$G$3,'Exp Database'!AC410=0),0,IF($F410=Lists!$G$2,('Exp Database'!AC410/'Exp with units conversion'!$H410)*'Exp with units conversion'!$G410,'Exp Database'!AC410*'Exp with units conversion'!$G410))</f>
        <v>0</v>
      </c>
      <c r="AE410" s="288">
        <f>IF(OR('Exp Database'!AD410=Lists!$G$2,'Exp Database'!AD410=Lists!$G$3,'Exp Database'!AD410=0),0,IF($F410=Lists!$G$2,('Exp Database'!AD410/'Exp with units conversion'!$H410)*'Exp with units conversion'!$G410,'Exp Database'!AD410*'Exp with units conversion'!$G410))</f>
        <v>0</v>
      </c>
      <c r="AG410" s="288">
        <f t="shared" si="35"/>
        <v>1</v>
      </c>
      <c r="AH410" s="288">
        <f t="shared" si="36"/>
        <v>1</v>
      </c>
      <c r="AI410" s="288">
        <f t="shared" si="37"/>
        <v>1</v>
      </c>
      <c r="AJ410" s="288">
        <f t="shared" si="38"/>
        <v>1</v>
      </c>
    </row>
    <row r="411" spans="2:36" ht="30.75" thickBot="1">
      <c r="B411" s="288" t="str">
        <f t="shared" si="34"/>
        <v>Georgia2013</v>
      </c>
      <c r="C411" s="229" t="str">
        <f>'Exp Database'!C411</f>
        <v>Georgia</v>
      </c>
      <c r="D411" s="229">
        <f>'Exp Database'!D411</f>
        <v>2013</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02" t="str">
        <f>'Exp Database'!K411</f>
        <v>Early infant diagnosis:</v>
      </c>
      <c r="M411" s="288">
        <f>'Exp Database'!L411</f>
        <v>2.2000000000000002</v>
      </c>
      <c r="N411" s="288">
        <f>IF(OR('Exp Database'!M411=Lists!$G$2,'Exp Database'!M411=Lists!$G$3,'Exp Database'!M411=0),0,IF($F411=Lists!$G$2,('Exp Database'!M411/'Exp with units conversion'!$H411)*'Exp with units conversion'!$G411,'Exp Database'!M411*'Exp with units conversion'!$G411))</f>
        <v>0</v>
      </c>
      <c r="O411" s="288">
        <f>IF(OR('Exp Database'!N411=Lists!$G$2,'Exp Database'!N411=Lists!$G$3,'Exp Database'!N411=0),0,IF($F411=Lists!$G$2,('Exp Database'!N411/'Exp with units conversion'!$H411)*'Exp with units conversion'!$G411,'Exp Database'!N411*'Exp with units conversion'!$G411))</f>
        <v>0</v>
      </c>
      <c r="P411" s="288">
        <f>IF(OR('Exp Database'!O411=Lists!$G$2,'Exp Database'!O411=Lists!$G$3,'Exp Database'!O411=0),0,IF($F411=Lists!$G$2,('Exp Database'!O411/'Exp with units conversion'!$H411)*'Exp with units conversion'!$G411,'Exp Database'!O411*'Exp with units conversion'!$G411))</f>
        <v>0</v>
      </c>
      <c r="Q411" s="288">
        <f>IF(OR('Exp Database'!P411=Lists!$G$2,'Exp Database'!P411=Lists!$G$3,'Exp Database'!P411=0),0,IF($F411=Lists!$G$2,('Exp Database'!P411/'Exp with units conversion'!$H411)*'Exp with units conversion'!$G411,'Exp Database'!P411*'Exp with units conversion'!$G411))</f>
        <v>0</v>
      </c>
      <c r="R411" s="288">
        <f>IF(OR('Exp Database'!Q411=Lists!$G$2,'Exp Database'!Q411=Lists!$G$3,'Exp Database'!Q411=0),0,IF($F411=Lists!$G$2,('Exp Database'!Q411/'Exp with units conversion'!$H411)*'Exp with units conversion'!$G411,'Exp Database'!Q411*'Exp with units conversion'!$G411))</f>
        <v>0</v>
      </c>
      <c r="S411" s="288">
        <f>IF(OR('Exp Database'!R411=Lists!$G$2,'Exp Database'!R411=Lists!$G$3,'Exp Database'!R411=0),0,IF($F411=Lists!$G$2,('Exp Database'!R411/'Exp with units conversion'!$H411)*'Exp with units conversion'!$G411,'Exp Database'!R411*'Exp with units conversion'!$G411))</f>
        <v>0</v>
      </c>
      <c r="T411" s="288">
        <f>IF(OR('Exp Database'!S411=Lists!$G$2,'Exp Database'!S411=Lists!$G$3,'Exp Database'!S411=0),0,IF($F411=Lists!$G$2,('Exp Database'!S411/'Exp with units conversion'!$H411)*'Exp with units conversion'!$G411,'Exp Database'!S411*'Exp with units conversion'!$G411))</f>
        <v>0</v>
      </c>
      <c r="U411" s="288">
        <f>IF(OR('Exp Database'!T411=Lists!$G$2,'Exp Database'!T411=Lists!$G$3,'Exp Database'!T411=0),0,IF($F411=Lists!$G$2,('Exp Database'!T411/'Exp with units conversion'!$H411)*'Exp with units conversion'!$G411,'Exp Database'!T411*'Exp with units conversion'!$G411))</f>
        <v>0</v>
      </c>
      <c r="V411" s="288">
        <f>IF(OR('Exp Database'!U411=Lists!$G$2,'Exp Database'!U411=Lists!$G$3,'Exp Database'!U411=0),0,IF($F411=Lists!$G$2,('Exp Database'!U411/'Exp with units conversion'!$H411)*'Exp with units conversion'!$G411,'Exp Database'!U411*'Exp with units conversion'!$G411))</f>
        <v>0</v>
      </c>
      <c r="W411" s="288">
        <f>IF(OR('Exp Database'!V411=Lists!$G$2,'Exp Database'!V411=Lists!$G$3,'Exp Database'!V411=0),0,IF($F411=Lists!$G$2,('Exp Database'!V411/'Exp with units conversion'!$H411)*'Exp with units conversion'!$G411,'Exp Database'!V411*'Exp with units conversion'!$G411))</f>
        <v>0</v>
      </c>
      <c r="X411" s="288">
        <f>IF(OR('Exp Database'!W411=Lists!$G$2,'Exp Database'!W411=Lists!$G$3,'Exp Database'!W411=0),0,IF($F411=Lists!$G$2,('Exp Database'!W411/'Exp with units conversion'!$H411)*'Exp with units conversion'!$G411,'Exp Database'!W411*'Exp with units conversion'!$G411))</f>
        <v>0</v>
      </c>
      <c r="Y411" s="288">
        <f>IF(OR('Exp Database'!X411=Lists!$G$2,'Exp Database'!X411=Lists!$G$3,'Exp Database'!X411=0),0,IF($F411=Lists!$G$2,('Exp Database'!X411/'Exp with units conversion'!$H411)*'Exp with units conversion'!$G411,'Exp Database'!X411*'Exp with units conversion'!$G411))</f>
        <v>0</v>
      </c>
      <c r="Z411" s="288">
        <f>IF(OR('Exp Database'!Y411=Lists!$G$2,'Exp Database'!Y411=Lists!$G$3,'Exp Database'!Y411=0),0,IF($F411=Lists!$G$2,('Exp Database'!Y411/'Exp with units conversion'!$H411)*'Exp with units conversion'!$G411,'Exp Database'!Y411*'Exp with units conversion'!$G411))</f>
        <v>0</v>
      </c>
      <c r="AA411" s="288">
        <f>IF(OR('Exp Database'!Z411=Lists!$G$2,'Exp Database'!Z411=Lists!$G$3,'Exp Database'!Z411=0),0,IF($F411=Lists!$G$2,('Exp Database'!Z411/'Exp with units conversion'!$H411)*'Exp with units conversion'!$G411,'Exp Database'!Z411*'Exp with units conversion'!$G411))</f>
        <v>0</v>
      </c>
      <c r="AB411" s="288">
        <f>IF(OR('Exp Database'!AA411=Lists!$G$2,'Exp Database'!AA411=Lists!$G$3,'Exp Database'!AA411=0),0,IF($F411=Lists!$G$2,('Exp Database'!AA411/'Exp with units conversion'!$H411)*'Exp with units conversion'!$G411,'Exp Database'!AA411*'Exp with units conversion'!$G411))</f>
        <v>0</v>
      </c>
      <c r="AC411" s="288">
        <f>IF(OR('Exp Database'!AB411=Lists!$G$2,'Exp Database'!AB411=Lists!$G$3,'Exp Database'!AB411=0),0,IF($F411=Lists!$G$2,('Exp Database'!AB411/'Exp with units conversion'!$H411)*'Exp with units conversion'!$G411,'Exp Database'!AB411*'Exp with units conversion'!$G411))</f>
        <v>0</v>
      </c>
      <c r="AD411" s="288">
        <f>IF(OR('Exp Database'!AC411=Lists!$G$2,'Exp Database'!AC411=Lists!$G$3,'Exp Database'!AC411=0),0,IF($F411=Lists!$G$2,('Exp Database'!AC411/'Exp with units conversion'!$H411)*'Exp with units conversion'!$G411,'Exp Database'!AC411*'Exp with units conversion'!$G411))</f>
        <v>0</v>
      </c>
      <c r="AE411" s="288">
        <f>IF(OR('Exp Database'!AD411=Lists!$G$2,'Exp Database'!AD411=Lists!$G$3,'Exp Database'!AD411=0),0,IF($F411=Lists!$G$2,('Exp Database'!AD411/'Exp with units conversion'!$H411)*'Exp with units conversion'!$G411,'Exp Database'!AD411*'Exp with units conversion'!$G411))</f>
        <v>0</v>
      </c>
      <c r="AG411" s="288">
        <f t="shared" si="35"/>
        <v>1</v>
      </c>
      <c r="AH411" s="288">
        <f t="shared" si="36"/>
        <v>1</v>
      </c>
      <c r="AI411" s="288">
        <f t="shared" si="37"/>
        <v>1</v>
      </c>
      <c r="AJ411" s="288">
        <f t="shared" si="38"/>
        <v>1</v>
      </c>
    </row>
    <row r="412" spans="2:36" ht="30.75" thickBot="1">
      <c r="B412" s="288" t="str">
        <f t="shared" si="34"/>
        <v>Georgia2013</v>
      </c>
      <c r="C412" s="229" t="str">
        <f>'Exp Database'!C412</f>
        <v>Georgia</v>
      </c>
      <c r="D412" s="229">
        <f>'Exp Database'!D412</f>
        <v>2013</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02" t="str">
        <f>'Exp Database'!K412</f>
        <v>HIV tests (commodities)</v>
      </c>
      <c r="M412" s="288" t="str">
        <f>'Exp Database'!L412</f>
        <v>2.2.1</v>
      </c>
      <c r="N412" s="288">
        <f>IF(OR('Exp Database'!M412=Lists!$G$2,'Exp Database'!M412=Lists!$G$3,'Exp Database'!M412=0),0,IF($F412=Lists!$G$2,('Exp Database'!M412/'Exp with units conversion'!$H412)*'Exp with units conversion'!$G412,'Exp Database'!M412*'Exp with units conversion'!$G412))</f>
        <v>0</v>
      </c>
      <c r="O412" s="288">
        <f>IF(OR('Exp Database'!N412=Lists!$G$2,'Exp Database'!N412=Lists!$G$3,'Exp Database'!N412=0),0,IF($F412=Lists!$G$2,('Exp Database'!N412/'Exp with units conversion'!$H412)*'Exp with units conversion'!$G412,'Exp Database'!N412*'Exp with units conversion'!$G412))</f>
        <v>0</v>
      </c>
      <c r="P412" s="288">
        <f>IF(OR('Exp Database'!O412=Lists!$G$2,'Exp Database'!O412=Lists!$G$3,'Exp Database'!O412=0),0,IF($F412=Lists!$G$2,('Exp Database'!O412/'Exp with units conversion'!$H412)*'Exp with units conversion'!$G412,'Exp Database'!O412*'Exp with units conversion'!$G412))</f>
        <v>0</v>
      </c>
      <c r="Q412" s="288">
        <f>IF(OR('Exp Database'!P412=Lists!$G$2,'Exp Database'!P412=Lists!$G$3,'Exp Database'!P412=0),0,IF($F412=Lists!$G$2,('Exp Database'!P412/'Exp with units conversion'!$H412)*'Exp with units conversion'!$G412,'Exp Database'!P412*'Exp with units conversion'!$G412))</f>
        <v>0</v>
      </c>
      <c r="R412" s="288">
        <f>IF(OR('Exp Database'!Q412=Lists!$G$2,'Exp Database'!Q412=Lists!$G$3,'Exp Database'!Q412=0),0,IF($F412=Lists!$G$2,('Exp Database'!Q412/'Exp with units conversion'!$H412)*'Exp with units conversion'!$G412,'Exp Database'!Q412*'Exp with units conversion'!$G412))</f>
        <v>0</v>
      </c>
      <c r="S412" s="288">
        <f>IF(OR('Exp Database'!R412=Lists!$G$2,'Exp Database'!R412=Lists!$G$3,'Exp Database'!R412=0),0,IF($F412=Lists!$G$2,('Exp Database'!R412/'Exp with units conversion'!$H412)*'Exp with units conversion'!$G412,'Exp Database'!R412*'Exp with units conversion'!$G412))</f>
        <v>0</v>
      </c>
      <c r="T412" s="288">
        <f>IF(OR('Exp Database'!S412=Lists!$G$2,'Exp Database'!S412=Lists!$G$3,'Exp Database'!S412=0),0,IF($F412=Lists!$G$2,('Exp Database'!S412/'Exp with units conversion'!$H412)*'Exp with units conversion'!$G412,'Exp Database'!S412*'Exp with units conversion'!$G412))</f>
        <v>0</v>
      </c>
      <c r="U412" s="288">
        <f>IF(OR('Exp Database'!T412=Lists!$G$2,'Exp Database'!T412=Lists!$G$3,'Exp Database'!T412=0),0,IF($F412=Lists!$G$2,('Exp Database'!T412/'Exp with units conversion'!$H412)*'Exp with units conversion'!$G412,'Exp Database'!T412*'Exp with units conversion'!$G412))</f>
        <v>0</v>
      </c>
      <c r="V412" s="288">
        <f>IF(OR('Exp Database'!U412=Lists!$G$2,'Exp Database'!U412=Lists!$G$3,'Exp Database'!U412=0),0,IF($F412=Lists!$G$2,('Exp Database'!U412/'Exp with units conversion'!$H412)*'Exp with units conversion'!$G412,'Exp Database'!U412*'Exp with units conversion'!$G412))</f>
        <v>0</v>
      </c>
      <c r="W412" s="288">
        <f>IF(OR('Exp Database'!V412=Lists!$G$2,'Exp Database'!V412=Lists!$G$3,'Exp Database'!V412=0),0,IF($F412=Lists!$G$2,('Exp Database'!V412/'Exp with units conversion'!$H412)*'Exp with units conversion'!$G412,'Exp Database'!V412*'Exp with units conversion'!$G412))</f>
        <v>0</v>
      </c>
      <c r="X412" s="288">
        <f>IF(OR('Exp Database'!W412=Lists!$G$2,'Exp Database'!W412=Lists!$G$3,'Exp Database'!W412=0),0,IF($F412=Lists!$G$2,('Exp Database'!W412/'Exp with units conversion'!$H412)*'Exp with units conversion'!$G412,'Exp Database'!W412*'Exp with units conversion'!$G412))</f>
        <v>0</v>
      </c>
      <c r="Y412" s="288">
        <f>IF(OR('Exp Database'!X412=Lists!$G$2,'Exp Database'!X412=Lists!$G$3,'Exp Database'!X412=0),0,IF($F412=Lists!$G$2,('Exp Database'!X412/'Exp with units conversion'!$H412)*'Exp with units conversion'!$G412,'Exp Database'!X412*'Exp with units conversion'!$G412))</f>
        <v>0</v>
      </c>
      <c r="Z412" s="288">
        <f>IF(OR('Exp Database'!Y412=Lists!$G$2,'Exp Database'!Y412=Lists!$G$3,'Exp Database'!Y412=0),0,IF($F412=Lists!$G$2,('Exp Database'!Y412/'Exp with units conversion'!$H412)*'Exp with units conversion'!$G412,'Exp Database'!Y412*'Exp with units conversion'!$G412))</f>
        <v>0</v>
      </c>
      <c r="AA412" s="288">
        <f>IF(OR('Exp Database'!Z412=Lists!$G$2,'Exp Database'!Z412=Lists!$G$3,'Exp Database'!Z412=0),0,IF($F412=Lists!$G$2,('Exp Database'!Z412/'Exp with units conversion'!$H412)*'Exp with units conversion'!$G412,'Exp Database'!Z412*'Exp with units conversion'!$G412))</f>
        <v>0</v>
      </c>
      <c r="AB412" s="288">
        <f>IF(OR('Exp Database'!AA412=Lists!$G$2,'Exp Database'!AA412=Lists!$G$3,'Exp Database'!AA412=0),0,IF($F412=Lists!$G$2,('Exp Database'!AA412/'Exp with units conversion'!$H412)*'Exp with units conversion'!$G412,'Exp Database'!AA412*'Exp with units conversion'!$G412))</f>
        <v>0</v>
      </c>
      <c r="AC412" s="288">
        <f>IF(OR('Exp Database'!AB412=Lists!$G$2,'Exp Database'!AB412=Lists!$G$3,'Exp Database'!AB412=0),0,IF($F412=Lists!$G$2,('Exp Database'!AB412/'Exp with units conversion'!$H412)*'Exp with units conversion'!$G412,'Exp Database'!AB412*'Exp with units conversion'!$G412))</f>
        <v>0</v>
      </c>
      <c r="AD412" s="288">
        <f>IF(OR('Exp Database'!AC412=Lists!$G$2,'Exp Database'!AC412=Lists!$G$3,'Exp Database'!AC412=0),0,IF($F412=Lists!$G$2,('Exp Database'!AC412/'Exp with units conversion'!$H412)*'Exp with units conversion'!$G412,'Exp Database'!AC412*'Exp with units conversion'!$G412))</f>
        <v>0</v>
      </c>
      <c r="AE412" s="288">
        <f>IF(OR('Exp Database'!AD412=Lists!$G$2,'Exp Database'!AD412=Lists!$G$3,'Exp Database'!AD412=0),0,IF($F412=Lists!$G$2,('Exp Database'!AD412/'Exp with units conversion'!$H412)*'Exp with units conversion'!$G412,'Exp Database'!AD412*'Exp with units conversion'!$G412))</f>
        <v>0</v>
      </c>
      <c r="AG412" s="288">
        <f t="shared" si="35"/>
        <v>1</v>
      </c>
      <c r="AH412" s="288">
        <f t="shared" si="36"/>
        <v>1</v>
      </c>
      <c r="AI412" s="288">
        <f t="shared" si="37"/>
        <v>1</v>
      </c>
      <c r="AJ412" s="288">
        <f t="shared" si="38"/>
        <v>1</v>
      </c>
    </row>
    <row r="413" spans="2:36" ht="30.75" thickBot="1">
      <c r="B413" s="288" t="str">
        <f t="shared" si="34"/>
        <v>Georgia2013</v>
      </c>
      <c r="C413" s="229" t="str">
        <f>'Exp Database'!C413</f>
        <v>Georgia</v>
      </c>
      <c r="D413" s="229">
        <f>'Exp Database'!D413</f>
        <v>2013</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02" t="str">
        <f>'Exp Database'!K413</f>
        <v>Other direct and indirect costs</v>
      </c>
      <c r="M413" s="288" t="str">
        <f>'Exp Database'!L413</f>
        <v>2.2.2</v>
      </c>
      <c r="N413" s="288">
        <f>IF(OR('Exp Database'!M413=Lists!$G$2,'Exp Database'!M413=Lists!$G$3,'Exp Database'!M413=0),0,IF($F413=Lists!$G$2,('Exp Database'!M413/'Exp with units conversion'!$H413)*'Exp with units conversion'!$G413,'Exp Database'!M413*'Exp with units conversion'!$G413))</f>
        <v>0</v>
      </c>
      <c r="O413" s="288">
        <f>IF(OR('Exp Database'!N413=Lists!$G$2,'Exp Database'!N413=Lists!$G$3,'Exp Database'!N413=0),0,IF($F413=Lists!$G$2,('Exp Database'!N413/'Exp with units conversion'!$H413)*'Exp with units conversion'!$G413,'Exp Database'!N413*'Exp with units conversion'!$G413))</f>
        <v>0</v>
      </c>
      <c r="P413" s="288">
        <f>IF(OR('Exp Database'!O413=Lists!$G$2,'Exp Database'!O413=Lists!$G$3,'Exp Database'!O413=0),0,IF($F413=Lists!$G$2,('Exp Database'!O413/'Exp with units conversion'!$H413)*'Exp with units conversion'!$G413,'Exp Database'!O413*'Exp with units conversion'!$G413))</f>
        <v>0</v>
      </c>
      <c r="Q413" s="288">
        <f>IF(OR('Exp Database'!P413=Lists!$G$2,'Exp Database'!P413=Lists!$G$3,'Exp Database'!P413=0),0,IF($F413=Lists!$G$2,('Exp Database'!P413/'Exp with units conversion'!$H413)*'Exp with units conversion'!$G413,'Exp Database'!P413*'Exp with units conversion'!$G413))</f>
        <v>0</v>
      </c>
      <c r="R413" s="288">
        <f>IF(OR('Exp Database'!Q413=Lists!$G$2,'Exp Database'!Q413=Lists!$G$3,'Exp Database'!Q413=0),0,IF($F413=Lists!$G$2,('Exp Database'!Q413/'Exp with units conversion'!$H413)*'Exp with units conversion'!$G413,'Exp Database'!Q413*'Exp with units conversion'!$G413))</f>
        <v>0</v>
      </c>
      <c r="S413" s="288">
        <f>IF(OR('Exp Database'!R413=Lists!$G$2,'Exp Database'!R413=Lists!$G$3,'Exp Database'!R413=0),0,IF($F413=Lists!$G$2,('Exp Database'!R413/'Exp with units conversion'!$H413)*'Exp with units conversion'!$G413,'Exp Database'!R413*'Exp with units conversion'!$G413))</f>
        <v>0</v>
      </c>
      <c r="T413" s="288">
        <f>IF(OR('Exp Database'!S413=Lists!$G$2,'Exp Database'!S413=Lists!$G$3,'Exp Database'!S413=0),0,IF($F413=Lists!$G$2,('Exp Database'!S413/'Exp with units conversion'!$H413)*'Exp with units conversion'!$G413,'Exp Database'!S413*'Exp with units conversion'!$G413))</f>
        <v>0</v>
      </c>
      <c r="U413" s="288">
        <f>IF(OR('Exp Database'!T413=Lists!$G$2,'Exp Database'!T413=Lists!$G$3,'Exp Database'!T413=0),0,IF($F413=Lists!$G$2,('Exp Database'!T413/'Exp with units conversion'!$H413)*'Exp with units conversion'!$G413,'Exp Database'!T413*'Exp with units conversion'!$G413))</f>
        <v>0</v>
      </c>
      <c r="V413" s="288">
        <f>IF(OR('Exp Database'!U413=Lists!$G$2,'Exp Database'!U413=Lists!$G$3,'Exp Database'!U413=0),0,IF($F413=Lists!$G$2,('Exp Database'!U413/'Exp with units conversion'!$H413)*'Exp with units conversion'!$G413,'Exp Database'!U413*'Exp with units conversion'!$G413))</f>
        <v>0</v>
      </c>
      <c r="W413" s="288">
        <f>IF(OR('Exp Database'!V413=Lists!$G$2,'Exp Database'!V413=Lists!$G$3,'Exp Database'!V413=0),0,IF($F413=Lists!$G$2,('Exp Database'!V413/'Exp with units conversion'!$H413)*'Exp with units conversion'!$G413,'Exp Database'!V413*'Exp with units conversion'!$G413))</f>
        <v>0</v>
      </c>
      <c r="X413" s="288">
        <f>IF(OR('Exp Database'!W413=Lists!$G$2,'Exp Database'!W413=Lists!$G$3,'Exp Database'!W413=0),0,IF($F413=Lists!$G$2,('Exp Database'!W413/'Exp with units conversion'!$H413)*'Exp with units conversion'!$G413,'Exp Database'!W413*'Exp with units conversion'!$G413))</f>
        <v>0</v>
      </c>
      <c r="Y413" s="288">
        <f>IF(OR('Exp Database'!X413=Lists!$G$2,'Exp Database'!X413=Lists!$G$3,'Exp Database'!X413=0),0,IF($F413=Lists!$G$2,('Exp Database'!X413/'Exp with units conversion'!$H413)*'Exp with units conversion'!$G413,'Exp Database'!X413*'Exp with units conversion'!$G413))</f>
        <v>0</v>
      </c>
      <c r="Z413" s="288">
        <f>IF(OR('Exp Database'!Y413=Lists!$G$2,'Exp Database'!Y413=Lists!$G$3,'Exp Database'!Y413=0),0,IF($F413=Lists!$G$2,('Exp Database'!Y413/'Exp with units conversion'!$H413)*'Exp with units conversion'!$G413,'Exp Database'!Y413*'Exp with units conversion'!$G413))</f>
        <v>0</v>
      </c>
      <c r="AA413" s="288">
        <f>IF(OR('Exp Database'!Z413=Lists!$G$2,'Exp Database'!Z413=Lists!$G$3,'Exp Database'!Z413=0),0,IF($F413=Lists!$G$2,('Exp Database'!Z413/'Exp with units conversion'!$H413)*'Exp with units conversion'!$G413,'Exp Database'!Z413*'Exp with units conversion'!$G413))</f>
        <v>0</v>
      </c>
      <c r="AB413" s="288">
        <f>IF(OR('Exp Database'!AA413=Lists!$G$2,'Exp Database'!AA413=Lists!$G$3,'Exp Database'!AA413=0),0,IF($F413=Lists!$G$2,('Exp Database'!AA413/'Exp with units conversion'!$H413)*'Exp with units conversion'!$G413,'Exp Database'!AA413*'Exp with units conversion'!$G413))</f>
        <v>0</v>
      </c>
      <c r="AC413" s="288">
        <f>IF(OR('Exp Database'!AB413=Lists!$G$2,'Exp Database'!AB413=Lists!$G$3,'Exp Database'!AB413=0),0,IF($F413=Lists!$G$2,('Exp Database'!AB413/'Exp with units conversion'!$H413)*'Exp with units conversion'!$G413,'Exp Database'!AB413*'Exp with units conversion'!$G413))</f>
        <v>0</v>
      </c>
      <c r="AD413" s="288">
        <f>IF(OR('Exp Database'!AC413=Lists!$G$2,'Exp Database'!AC413=Lists!$G$3,'Exp Database'!AC413=0),0,IF($F413=Lists!$G$2,('Exp Database'!AC413/'Exp with units conversion'!$H413)*'Exp with units conversion'!$G413,'Exp Database'!AC413*'Exp with units conversion'!$G413))</f>
        <v>0</v>
      </c>
      <c r="AE413" s="288">
        <f>IF(OR('Exp Database'!AD413=Lists!$G$2,'Exp Database'!AD413=Lists!$G$3,'Exp Database'!AD413=0),0,IF($F413=Lists!$G$2,('Exp Database'!AD413/'Exp with units conversion'!$H413)*'Exp with units conversion'!$G413,'Exp Database'!AD413*'Exp with units conversion'!$G413))</f>
        <v>0</v>
      </c>
      <c r="AG413" s="288">
        <f t="shared" si="35"/>
        <v>1</v>
      </c>
      <c r="AH413" s="288">
        <f t="shared" si="36"/>
        <v>1</v>
      </c>
      <c r="AI413" s="288">
        <f t="shared" si="37"/>
        <v>1</v>
      </c>
      <c r="AJ413" s="288">
        <f t="shared" si="38"/>
        <v>1</v>
      </c>
    </row>
    <row r="414" spans="2:36" ht="30.75" thickBot="1">
      <c r="B414" s="288" t="str">
        <f t="shared" si="34"/>
        <v>Georgia2013</v>
      </c>
      <c r="C414" s="229" t="str">
        <f>'Exp Database'!C414</f>
        <v>Georgia</v>
      </c>
      <c r="D414" s="229">
        <f>'Exp Database'!D414</f>
        <v>2013</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02" t="str">
        <f>'Exp Database'!K414</f>
        <v>Not disaggregated by type of cost</v>
      </c>
      <c r="M414" s="288" t="str">
        <f>'Exp Database'!L414</f>
        <v>2.2.3</v>
      </c>
      <c r="N414" s="288">
        <f>IF(OR('Exp Database'!M414=Lists!$G$2,'Exp Database'!M414=Lists!$G$3,'Exp Database'!M414=0),0,IF($F414=Lists!$G$2,('Exp Database'!M414/'Exp with units conversion'!$H414)*'Exp with units conversion'!$G414,'Exp Database'!M414*'Exp with units conversion'!$G414))</f>
        <v>0</v>
      </c>
      <c r="O414" s="288">
        <f>IF(OR('Exp Database'!N414=Lists!$G$2,'Exp Database'!N414=Lists!$G$3,'Exp Database'!N414=0),0,IF($F414=Lists!$G$2,('Exp Database'!N414/'Exp with units conversion'!$H414)*'Exp with units conversion'!$G414,'Exp Database'!N414*'Exp with units conversion'!$G414))</f>
        <v>0</v>
      </c>
      <c r="P414" s="288">
        <f>IF(OR('Exp Database'!O414=Lists!$G$2,'Exp Database'!O414=Lists!$G$3,'Exp Database'!O414=0),0,IF($F414=Lists!$G$2,('Exp Database'!O414/'Exp with units conversion'!$H414)*'Exp with units conversion'!$G414,'Exp Database'!O414*'Exp with units conversion'!$G414))</f>
        <v>0</v>
      </c>
      <c r="Q414" s="288">
        <f>IF(OR('Exp Database'!P414=Lists!$G$2,'Exp Database'!P414=Lists!$G$3,'Exp Database'!P414=0),0,IF($F414=Lists!$G$2,('Exp Database'!P414/'Exp with units conversion'!$H414)*'Exp with units conversion'!$G414,'Exp Database'!P414*'Exp with units conversion'!$G414))</f>
        <v>0</v>
      </c>
      <c r="R414" s="288">
        <f>IF(OR('Exp Database'!Q414=Lists!$G$2,'Exp Database'!Q414=Lists!$G$3,'Exp Database'!Q414=0),0,IF($F414=Lists!$G$2,('Exp Database'!Q414/'Exp with units conversion'!$H414)*'Exp with units conversion'!$G414,'Exp Database'!Q414*'Exp with units conversion'!$G414))</f>
        <v>0</v>
      </c>
      <c r="S414" s="288">
        <f>IF(OR('Exp Database'!R414=Lists!$G$2,'Exp Database'!R414=Lists!$G$3,'Exp Database'!R414=0),0,IF($F414=Lists!$G$2,('Exp Database'!R414/'Exp with units conversion'!$H414)*'Exp with units conversion'!$G414,'Exp Database'!R414*'Exp with units conversion'!$G414))</f>
        <v>0</v>
      </c>
      <c r="T414" s="288">
        <f>IF(OR('Exp Database'!S414=Lists!$G$2,'Exp Database'!S414=Lists!$G$3,'Exp Database'!S414=0),0,IF($F414=Lists!$G$2,('Exp Database'!S414/'Exp with units conversion'!$H414)*'Exp with units conversion'!$G414,'Exp Database'!S414*'Exp with units conversion'!$G414))</f>
        <v>0</v>
      </c>
      <c r="U414" s="288">
        <f>IF(OR('Exp Database'!T414=Lists!$G$2,'Exp Database'!T414=Lists!$G$3,'Exp Database'!T414=0),0,IF($F414=Lists!$G$2,('Exp Database'!T414/'Exp with units conversion'!$H414)*'Exp with units conversion'!$G414,'Exp Database'!T414*'Exp with units conversion'!$G414))</f>
        <v>0</v>
      </c>
      <c r="V414" s="288">
        <f>IF(OR('Exp Database'!U414=Lists!$G$2,'Exp Database'!U414=Lists!$G$3,'Exp Database'!U414=0),0,IF($F414=Lists!$G$2,('Exp Database'!U414/'Exp with units conversion'!$H414)*'Exp with units conversion'!$G414,'Exp Database'!U414*'Exp with units conversion'!$G414))</f>
        <v>0</v>
      </c>
      <c r="W414" s="288">
        <f>IF(OR('Exp Database'!V414=Lists!$G$2,'Exp Database'!V414=Lists!$G$3,'Exp Database'!V414=0),0,IF($F414=Lists!$G$2,('Exp Database'!V414/'Exp with units conversion'!$H414)*'Exp with units conversion'!$G414,'Exp Database'!V414*'Exp with units conversion'!$G414))</f>
        <v>0</v>
      </c>
      <c r="X414" s="288">
        <f>IF(OR('Exp Database'!W414=Lists!$G$2,'Exp Database'!W414=Lists!$G$3,'Exp Database'!W414=0),0,IF($F414=Lists!$G$2,('Exp Database'!W414/'Exp with units conversion'!$H414)*'Exp with units conversion'!$G414,'Exp Database'!W414*'Exp with units conversion'!$G414))</f>
        <v>0</v>
      </c>
      <c r="Y414" s="288">
        <f>IF(OR('Exp Database'!X414=Lists!$G$2,'Exp Database'!X414=Lists!$G$3,'Exp Database'!X414=0),0,IF($F414=Lists!$G$2,('Exp Database'!X414/'Exp with units conversion'!$H414)*'Exp with units conversion'!$G414,'Exp Database'!X414*'Exp with units conversion'!$G414))</f>
        <v>0</v>
      </c>
      <c r="Z414" s="288">
        <f>IF(OR('Exp Database'!Y414=Lists!$G$2,'Exp Database'!Y414=Lists!$G$3,'Exp Database'!Y414=0),0,IF($F414=Lists!$G$2,('Exp Database'!Y414/'Exp with units conversion'!$H414)*'Exp with units conversion'!$G414,'Exp Database'!Y414*'Exp with units conversion'!$G414))</f>
        <v>0</v>
      </c>
      <c r="AA414" s="288">
        <f>IF(OR('Exp Database'!Z414=Lists!$G$2,'Exp Database'!Z414=Lists!$G$3,'Exp Database'!Z414=0),0,IF($F414=Lists!$G$2,('Exp Database'!Z414/'Exp with units conversion'!$H414)*'Exp with units conversion'!$G414,'Exp Database'!Z414*'Exp with units conversion'!$G414))</f>
        <v>0</v>
      </c>
      <c r="AB414" s="288">
        <f>IF(OR('Exp Database'!AA414=Lists!$G$2,'Exp Database'!AA414=Lists!$G$3,'Exp Database'!AA414=0),0,IF($F414=Lists!$G$2,('Exp Database'!AA414/'Exp with units conversion'!$H414)*'Exp with units conversion'!$G414,'Exp Database'!AA414*'Exp with units conversion'!$G414))</f>
        <v>0</v>
      </c>
      <c r="AC414" s="288">
        <f>IF(OR('Exp Database'!AB414=Lists!$G$2,'Exp Database'!AB414=Lists!$G$3,'Exp Database'!AB414=0),0,IF($F414=Lists!$G$2,('Exp Database'!AB414/'Exp with units conversion'!$H414)*'Exp with units conversion'!$G414,'Exp Database'!AB414*'Exp with units conversion'!$G414))</f>
        <v>0</v>
      </c>
      <c r="AD414" s="288">
        <f>IF(OR('Exp Database'!AC414=Lists!$G$2,'Exp Database'!AC414=Lists!$G$3,'Exp Database'!AC414=0),0,IF($F414=Lists!$G$2,('Exp Database'!AC414/'Exp with units conversion'!$H414)*'Exp with units conversion'!$G414,'Exp Database'!AC414*'Exp with units conversion'!$G414))</f>
        <v>0</v>
      </c>
      <c r="AE414" s="288">
        <f>IF(OR('Exp Database'!AD414=Lists!$G$2,'Exp Database'!AD414=Lists!$G$3,'Exp Database'!AD414=0),0,IF($F414=Lists!$G$2,('Exp Database'!AD414/'Exp with units conversion'!$H414)*'Exp with units conversion'!$G414,'Exp Database'!AD414*'Exp with units conversion'!$G414))</f>
        <v>0</v>
      </c>
      <c r="AG414" s="288">
        <f t="shared" si="35"/>
        <v>1</v>
      </c>
      <c r="AH414" s="288">
        <f t="shared" si="36"/>
        <v>1</v>
      </c>
      <c r="AI414" s="288">
        <f t="shared" si="37"/>
        <v>1</v>
      </c>
      <c r="AJ414" s="288">
        <f t="shared" si="38"/>
        <v>1</v>
      </c>
    </row>
    <row r="415" spans="2:36" ht="75.75" thickBot="1">
      <c r="B415" s="288" t="str">
        <f t="shared" si="34"/>
        <v>Georgia2013</v>
      </c>
      <c r="C415" s="229" t="str">
        <f>'Exp Database'!C415</f>
        <v>Georgia</v>
      </c>
      <c r="D415" s="229">
        <f>'Exp Database'!D415</f>
        <v>2013</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02" t="str">
        <f>'Exp Database'!K415</f>
        <v>Antiretroviral treatment to reduce vertical transmission of HIV:</v>
      </c>
      <c r="M415" s="288">
        <f>'Exp Database'!L415</f>
        <v>2.2999999999999998</v>
      </c>
      <c r="N415" s="288">
        <f>IF(OR('Exp Database'!M415=Lists!$G$2,'Exp Database'!M415=Lists!$G$3,'Exp Database'!M415=0),0,IF($F415=Lists!$G$2,('Exp Database'!M415/'Exp with units conversion'!$H415)*'Exp with units conversion'!$G415,'Exp Database'!M415*'Exp with units conversion'!$G415))</f>
        <v>0</v>
      </c>
      <c r="O415" s="288">
        <f>IF(OR('Exp Database'!N415=Lists!$G$2,'Exp Database'!N415=Lists!$G$3,'Exp Database'!N415=0),0,IF($F415=Lists!$G$2,('Exp Database'!N415/'Exp with units conversion'!$H415)*'Exp with units conversion'!$G415,'Exp Database'!N415*'Exp with units conversion'!$G415))</f>
        <v>0</v>
      </c>
      <c r="P415" s="288">
        <f>IF(OR('Exp Database'!O415=Lists!$G$2,'Exp Database'!O415=Lists!$G$3,'Exp Database'!O415=0),0,IF($F415=Lists!$G$2,('Exp Database'!O415/'Exp with units conversion'!$H415)*'Exp with units conversion'!$G415,'Exp Database'!O415*'Exp with units conversion'!$G415))</f>
        <v>0</v>
      </c>
      <c r="Q415" s="288">
        <f>IF(OR('Exp Database'!P415=Lists!$G$2,'Exp Database'!P415=Lists!$G$3,'Exp Database'!P415=0),0,IF($F415=Lists!$G$2,('Exp Database'!P415/'Exp with units conversion'!$H415)*'Exp with units conversion'!$G415,'Exp Database'!P415*'Exp with units conversion'!$G415))</f>
        <v>0</v>
      </c>
      <c r="R415" s="288">
        <f>IF(OR('Exp Database'!Q415=Lists!$G$2,'Exp Database'!Q415=Lists!$G$3,'Exp Database'!Q415=0),0,IF($F415=Lists!$G$2,('Exp Database'!Q415/'Exp with units conversion'!$H415)*'Exp with units conversion'!$G415,'Exp Database'!Q415*'Exp with units conversion'!$G415))</f>
        <v>0</v>
      </c>
      <c r="S415" s="288">
        <f>IF(OR('Exp Database'!R415=Lists!$G$2,'Exp Database'!R415=Lists!$G$3,'Exp Database'!R415=0),0,IF($F415=Lists!$G$2,('Exp Database'!R415/'Exp with units conversion'!$H415)*'Exp with units conversion'!$G415,'Exp Database'!R415*'Exp with units conversion'!$G415))</f>
        <v>0</v>
      </c>
      <c r="T415" s="288">
        <f>IF(OR('Exp Database'!S415=Lists!$G$2,'Exp Database'!S415=Lists!$G$3,'Exp Database'!S415=0),0,IF($F415=Lists!$G$2,('Exp Database'!S415/'Exp with units conversion'!$H415)*'Exp with units conversion'!$G415,'Exp Database'!S415*'Exp with units conversion'!$G415))</f>
        <v>0</v>
      </c>
      <c r="U415" s="288">
        <f>IF(OR('Exp Database'!T415=Lists!$G$2,'Exp Database'!T415=Lists!$G$3,'Exp Database'!T415=0),0,IF($F415=Lists!$G$2,('Exp Database'!T415/'Exp with units conversion'!$H415)*'Exp with units conversion'!$G415,'Exp Database'!T415*'Exp with units conversion'!$G415))</f>
        <v>0</v>
      </c>
      <c r="V415" s="288">
        <f>IF(OR('Exp Database'!U415=Lists!$G$2,'Exp Database'!U415=Lists!$G$3,'Exp Database'!U415=0),0,IF($F415=Lists!$G$2,('Exp Database'!U415/'Exp with units conversion'!$H415)*'Exp with units conversion'!$G415,'Exp Database'!U415*'Exp with units conversion'!$G415))</f>
        <v>0</v>
      </c>
      <c r="W415" s="288">
        <f>IF(OR('Exp Database'!V415=Lists!$G$2,'Exp Database'!V415=Lists!$G$3,'Exp Database'!V415=0),0,IF($F415=Lists!$G$2,('Exp Database'!V415/'Exp with units conversion'!$H415)*'Exp with units conversion'!$G415,'Exp Database'!V415*'Exp with units conversion'!$G415))</f>
        <v>0</v>
      </c>
      <c r="X415" s="288">
        <f>IF(OR('Exp Database'!W415=Lists!$G$2,'Exp Database'!W415=Lists!$G$3,'Exp Database'!W415=0),0,IF($F415=Lists!$G$2,('Exp Database'!W415/'Exp with units conversion'!$H415)*'Exp with units conversion'!$G415,'Exp Database'!W415*'Exp with units conversion'!$G415))</f>
        <v>0</v>
      </c>
      <c r="Y415" s="288">
        <f>IF(OR('Exp Database'!X415=Lists!$G$2,'Exp Database'!X415=Lists!$G$3,'Exp Database'!X415=0),0,IF($F415=Lists!$G$2,('Exp Database'!X415/'Exp with units conversion'!$H415)*'Exp with units conversion'!$G415,'Exp Database'!X415*'Exp with units conversion'!$G415))</f>
        <v>0</v>
      </c>
      <c r="Z415" s="288">
        <f>IF(OR('Exp Database'!Y415=Lists!$G$2,'Exp Database'!Y415=Lists!$G$3,'Exp Database'!Y415=0),0,IF($F415=Lists!$G$2,('Exp Database'!Y415/'Exp with units conversion'!$H415)*'Exp with units conversion'!$G415,'Exp Database'!Y415*'Exp with units conversion'!$G415))</f>
        <v>0</v>
      </c>
      <c r="AA415" s="288">
        <f>IF(OR('Exp Database'!Z415=Lists!$G$2,'Exp Database'!Z415=Lists!$G$3,'Exp Database'!Z415=0),0,IF($F415=Lists!$G$2,('Exp Database'!Z415/'Exp with units conversion'!$H415)*'Exp with units conversion'!$G415,'Exp Database'!Z415*'Exp with units conversion'!$G415))</f>
        <v>0</v>
      </c>
      <c r="AB415" s="288">
        <f>IF(OR('Exp Database'!AA415=Lists!$G$2,'Exp Database'!AA415=Lists!$G$3,'Exp Database'!AA415=0),0,IF($F415=Lists!$G$2,('Exp Database'!AA415/'Exp with units conversion'!$H415)*'Exp with units conversion'!$G415,'Exp Database'!AA415*'Exp with units conversion'!$G415))</f>
        <v>0</v>
      </c>
      <c r="AC415" s="288">
        <f>IF(OR('Exp Database'!AB415=Lists!$G$2,'Exp Database'!AB415=Lists!$G$3,'Exp Database'!AB415=0),0,IF($F415=Lists!$G$2,('Exp Database'!AB415/'Exp with units conversion'!$H415)*'Exp with units conversion'!$G415,'Exp Database'!AB415*'Exp with units conversion'!$G415))</f>
        <v>0</v>
      </c>
      <c r="AD415" s="288">
        <f>IF(OR('Exp Database'!AC415=Lists!$G$2,'Exp Database'!AC415=Lists!$G$3,'Exp Database'!AC415=0),0,IF($F415=Lists!$G$2,('Exp Database'!AC415/'Exp with units conversion'!$H415)*'Exp with units conversion'!$G415,'Exp Database'!AC415*'Exp with units conversion'!$G415))</f>
        <v>0</v>
      </c>
      <c r="AE415" s="288">
        <f>IF(OR('Exp Database'!AD415=Lists!$G$2,'Exp Database'!AD415=Lists!$G$3,'Exp Database'!AD415=0),0,IF($F415=Lists!$G$2,('Exp Database'!AD415/'Exp with units conversion'!$H415)*'Exp with units conversion'!$G415,'Exp Database'!AD415*'Exp with units conversion'!$G415))</f>
        <v>0</v>
      </c>
      <c r="AG415" s="288">
        <f t="shared" si="35"/>
        <v>1</v>
      </c>
      <c r="AH415" s="288">
        <f t="shared" si="36"/>
        <v>1</v>
      </c>
      <c r="AI415" s="288">
        <f t="shared" si="37"/>
        <v>1</v>
      </c>
      <c r="AJ415" s="288">
        <f t="shared" si="38"/>
        <v>1</v>
      </c>
    </row>
    <row r="416" spans="2:36" ht="15.75" thickBot="1">
      <c r="B416" s="288" t="str">
        <f t="shared" si="34"/>
        <v>Georgia2013</v>
      </c>
      <c r="C416" s="229" t="str">
        <f>'Exp Database'!C416</f>
        <v>Georgia</v>
      </c>
      <c r="D416" s="229">
        <f>'Exp Database'!D416</f>
        <v>2013</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02" t="str">
        <f>'Exp Database'!K416</f>
        <v>ARVs</v>
      </c>
      <c r="M416" s="288" t="str">
        <f>'Exp Database'!L416</f>
        <v>2.3.1</v>
      </c>
      <c r="N416" s="288">
        <f>IF(OR('Exp Database'!M416=Lists!$G$2,'Exp Database'!M416=Lists!$G$3,'Exp Database'!M416=0),0,IF($F416=Lists!$G$2,('Exp Database'!M416/'Exp with units conversion'!$H416)*'Exp with units conversion'!$G416,'Exp Database'!M416*'Exp with units conversion'!$G416))</f>
        <v>0</v>
      </c>
      <c r="O416" s="288">
        <f>IF(OR('Exp Database'!N416=Lists!$G$2,'Exp Database'!N416=Lists!$G$3,'Exp Database'!N416=0),0,IF($F416=Lists!$G$2,('Exp Database'!N416/'Exp with units conversion'!$H416)*'Exp with units conversion'!$G416,'Exp Database'!N416*'Exp with units conversion'!$G416))</f>
        <v>0</v>
      </c>
      <c r="P416" s="288">
        <f>IF(OR('Exp Database'!O416=Lists!$G$2,'Exp Database'!O416=Lists!$G$3,'Exp Database'!O416=0),0,IF($F416=Lists!$G$2,('Exp Database'!O416/'Exp with units conversion'!$H416)*'Exp with units conversion'!$G416,'Exp Database'!O416*'Exp with units conversion'!$G416))</f>
        <v>0</v>
      </c>
      <c r="Q416" s="288">
        <f>IF(OR('Exp Database'!P416=Lists!$G$2,'Exp Database'!P416=Lists!$G$3,'Exp Database'!P416=0),0,IF($F416=Lists!$G$2,('Exp Database'!P416/'Exp with units conversion'!$H416)*'Exp with units conversion'!$G416,'Exp Database'!P416*'Exp with units conversion'!$G416))</f>
        <v>0</v>
      </c>
      <c r="R416" s="288">
        <f>IF(OR('Exp Database'!Q416=Lists!$G$2,'Exp Database'!Q416=Lists!$G$3,'Exp Database'!Q416=0),0,IF($F416=Lists!$G$2,('Exp Database'!Q416/'Exp with units conversion'!$H416)*'Exp with units conversion'!$G416,'Exp Database'!Q416*'Exp with units conversion'!$G416))</f>
        <v>0</v>
      </c>
      <c r="S416" s="288">
        <f>IF(OR('Exp Database'!R416=Lists!$G$2,'Exp Database'!R416=Lists!$G$3,'Exp Database'!R416=0),0,IF($F416=Lists!$G$2,('Exp Database'!R416/'Exp with units conversion'!$H416)*'Exp with units conversion'!$G416,'Exp Database'!R416*'Exp with units conversion'!$G416))</f>
        <v>0</v>
      </c>
      <c r="T416" s="288">
        <f>IF(OR('Exp Database'!S416=Lists!$G$2,'Exp Database'!S416=Lists!$G$3,'Exp Database'!S416=0),0,IF($F416=Lists!$G$2,('Exp Database'!S416/'Exp with units conversion'!$H416)*'Exp with units conversion'!$G416,'Exp Database'!S416*'Exp with units conversion'!$G416))</f>
        <v>0</v>
      </c>
      <c r="U416" s="288">
        <f>IF(OR('Exp Database'!T416=Lists!$G$2,'Exp Database'!T416=Lists!$G$3,'Exp Database'!T416=0),0,IF($F416=Lists!$G$2,('Exp Database'!T416/'Exp with units conversion'!$H416)*'Exp with units conversion'!$G416,'Exp Database'!T416*'Exp with units conversion'!$G416))</f>
        <v>0</v>
      </c>
      <c r="V416" s="288">
        <f>IF(OR('Exp Database'!U416=Lists!$G$2,'Exp Database'!U416=Lists!$G$3,'Exp Database'!U416=0),0,IF($F416=Lists!$G$2,('Exp Database'!U416/'Exp with units conversion'!$H416)*'Exp with units conversion'!$G416,'Exp Database'!U416*'Exp with units conversion'!$G416))</f>
        <v>0</v>
      </c>
      <c r="W416" s="288">
        <f>IF(OR('Exp Database'!V416=Lists!$G$2,'Exp Database'!V416=Lists!$G$3,'Exp Database'!V416=0),0,IF($F416=Lists!$G$2,('Exp Database'!V416/'Exp with units conversion'!$H416)*'Exp with units conversion'!$G416,'Exp Database'!V416*'Exp with units conversion'!$G416))</f>
        <v>0</v>
      </c>
      <c r="X416" s="288">
        <f>IF(OR('Exp Database'!W416=Lists!$G$2,'Exp Database'!W416=Lists!$G$3,'Exp Database'!W416=0),0,IF($F416=Lists!$G$2,('Exp Database'!W416/'Exp with units conversion'!$H416)*'Exp with units conversion'!$G416,'Exp Database'!W416*'Exp with units conversion'!$G416))</f>
        <v>0</v>
      </c>
      <c r="Y416" s="288">
        <f>IF(OR('Exp Database'!X416=Lists!$G$2,'Exp Database'!X416=Lists!$G$3,'Exp Database'!X416=0),0,IF($F416=Lists!$G$2,('Exp Database'!X416/'Exp with units conversion'!$H416)*'Exp with units conversion'!$G416,'Exp Database'!X416*'Exp with units conversion'!$G416))</f>
        <v>0</v>
      </c>
      <c r="Z416" s="288">
        <f>IF(OR('Exp Database'!Y416=Lists!$G$2,'Exp Database'!Y416=Lists!$G$3,'Exp Database'!Y416=0),0,IF($F416=Lists!$G$2,('Exp Database'!Y416/'Exp with units conversion'!$H416)*'Exp with units conversion'!$G416,'Exp Database'!Y416*'Exp with units conversion'!$G416))</f>
        <v>0</v>
      </c>
      <c r="AA416" s="288">
        <f>IF(OR('Exp Database'!Z416=Lists!$G$2,'Exp Database'!Z416=Lists!$G$3,'Exp Database'!Z416=0),0,IF($F416=Lists!$G$2,('Exp Database'!Z416/'Exp with units conversion'!$H416)*'Exp with units conversion'!$G416,'Exp Database'!Z416*'Exp with units conversion'!$G416))</f>
        <v>0</v>
      </c>
      <c r="AB416" s="288">
        <f>IF(OR('Exp Database'!AA416=Lists!$G$2,'Exp Database'!AA416=Lists!$G$3,'Exp Database'!AA416=0),0,IF($F416=Lists!$G$2,('Exp Database'!AA416/'Exp with units conversion'!$H416)*'Exp with units conversion'!$G416,'Exp Database'!AA416*'Exp with units conversion'!$G416))</f>
        <v>0</v>
      </c>
      <c r="AC416" s="288">
        <f>IF(OR('Exp Database'!AB416=Lists!$G$2,'Exp Database'!AB416=Lists!$G$3,'Exp Database'!AB416=0),0,IF($F416=Lists!$G$2,('Exp Database'!AB416/'Exp with units conversion'!$H416)*'Exp with units conversion'!$G416,'Exp Database'!AB416*'Exp with units conversion'!$G416))</f>
        <v>0</v>
      </c>
      <c r="AD416" s="288">
        <f>IF(OR('Exp Database'!AC416=Lists!$G$2,'Exp Database'!AC416=Lists!$G$3,'Exp Database'!AC416=0),0,IF($F416=Lists!$G$2,('Exp Database'!AC416/'Exp with units conversion'!$H416)*'Exp with units conversion'!$G416,'Exp Database'!AC416*'Exp with units conversion'!$G416))</f>
        <v>0</v>
      </c>
      <c r="AE416" s="288">
        <f>IF(OR('Exp Database'!AD416=Lists!$G$2,'Exp Database'!AD416=Lists!$G$3,'Exp Database'!AD416=0),0,IF($F416=Lists!$G$2,('Exp Database'!AD416/'Exp with units conversion'!$H416)*'Exp with units conversion'!$G416,'Exp Database'!AD416*'Exp with units conversion'!$G416))</f>
        <v>0</v>
      </c>
      <c r="AG416" s="288">
        <f t="shared" si="35"/>
        <v>1</v>
      </c>
      <c r="AH416" s="288">
        <f t="shared" si="36"/>
        <v>1</v>
      </c>
      <c r="AI416" s="288">
        <f t="shared" si="37"/>
        <v>1</v>
      </c>
      <c r="AJ416" s="288">
        <f t="shared" si="38"/>
        <v>1</v>
      </c>
    </row>
    <row r="417" spans="2:36" ht="30.75" thickBot="1">
      <c r="B417" s="288" t="str">
        <f t="shared" si="34"/>
        <v>Georgia2013</v>
      </c>
      <c r="C417" s="229" t="str">
        <f>'Exp Database'!C417</f>
        <v>Georgia</v>
      </c>
      <c r="D417" s="229">
        <f>'Exp Database'!D417</f>
        <v>2013</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02" t="str">
        <f>'Exp Database'!K417</f>
        <v>Other direct and indirect costs</v>
      </c>
      <c r="M417" s="288" t="str">
        <f>'Exp Database'!L417</f>
        <v>2.3.2</v>
      </c>
      <c r="N417" s="288">
        <f>IF(OR('Exp Database'!M417=Lists!$G$2,'Exp Database'!M417=Lists!$G$3,'Exp Database'!M417=0),0,IF($F417=Lists!$G$2,('Exp Database'!M417/'Exp with units conversion'!$H417)*'Exp with units conversion'!$G417,'Exp Database'!M417*'Exp with units conversion'!$G417))</f>
        <v>0</v>
      </c>
      <c r="O417" s="288">
        <f>IF(OR('Exp Database'!N417=Lists!$G$2,'Exp Database'!N417=Lists!$G$3,'Exp Database'!N417=0),0,IF($F417=Lists!$G$2,('Exp Database'!N417/'Exp with units conversion'!$H417)*'Exp with units conversion'!$G417,'Exp Database'!N417*'Exp with units conversion'!$G417))</f>
        <v>0</v>
      </c>
      <c r="P417" s="288">
        <f>IF(OR('Exp Database'!O417=Lists!$G$2,'Exp Database'!O417=Lists!$G$3,'Exp Database'!O417=0),0,IF($F417=Lists!$G$2,('Exp Database'!O417/'Exp with units conversion'!$H417)*'Exp with units conversion'!$G417,'Exp Database'!O417*'Exp with units conversion'!$G417))</f>
        <v>0</v>
      </c>
      <c r="Q417" s="288">
        <f>IF(OR('Exp Database'!P417=Lists!$G$2,'Exp Database'!P417=Lists!$G$3,'Exp Database'!P417=0),0,IF($F417=Lists!$G$2,('Exp Database'!P417/'Exp with units conversion'!$H417)*'Exp with units conversion'!$G417,'Exp Database'!P417*'Exp with units conversion'!$G417))</f>
        <v>0</v>
      </c>
      <c r="R417" s="288">
        <f>IF(OR('Exp Database'!Q417=Lists!$G$2,'Exp Database'!Q417=Lists!$G$3,'Exp Database'!Q417=0),0,IF($F417=Lists!$G$2,('Exp Database'!Q417/'Exp with units conversion'!$H417)*'Exp with units conversion'!$G417,'Exp Database'!Q417*'Exp with units conversion'!$G417))</f>
        <v>0</v>
      </c>
      <c r="S417" s="288">
        <f>IF(OR('Exp Database'!R417=Lists!$G$2,'Exp Database'!R417=Lists!$G$3,'Exp Database'!R417=0),0,IF($F417=Lists!$G$2,('Exp Database'!R417/'Exp with units conversion'!$H417)*'Exp with units conversion'!$G417,'Exp Database'!R417*'Exp with units conversion'!$G417))</f>
        <v>0</v>
      </c>
      <c r="T417" s="288">
        <f>IF(OR('Exp Database'!S417=Lists!$G$2,'Exp Database'!S417=Lists!$G$3,'Exp Database'!S417=0),0,IF($F417=Lists!$G$2,('Exp Database'!S417/'Exp with units conversion'!$H417)*'Exp with units conversion'!$G417,'Exp Database'!S417*'Exp with units conversion'!$G417))</f>
        <v>0</v>
      </c>
      <c r="U417" s="288">
        <f>IF(OR('Exp Database'!T417=Lists!$G$2,'Exp Database'!T417=Lists!$G$3,'Exp Database'!T417=0),0,IF($F417=Lists!$G$2,('Exp Database'!T417/'Exp with units conversion'!$H417)*'Exp with units conversion'!$G417,'Exp Database'!T417*'Exp with units conversion'!$G417))</f>
        <v>0</v>
      </c>
      <c r="V417" s="288">
        <f>IF(OR('Exp Database'!U417=Lists!$G$2,'Exp Database'!U417=Lists!$G$3,'Exp Database'!U417=0),0,IF($F417=Lists!$G$2,('Exp Database'!U417/'Exp with units conversion'!$H417)*'Exp with units conversion'!$G417,'Exp Database'!U417*'Exp with units conversion'!$G417))</f>
        <v>0</v>
      </c>
      <c r="W417" s="288">
        <f>IF(OR('Exp Database'!V417=Lists!$G$2,'Exp Database'!V417=Lists!$G$3,'Exp Database'!V417=0),0,IF($F417=Lists!$G$2,('Exp Database'!V417/'Exp with units conversion'!$H417)*'Exp with units conversion'!$G417,'Exp Database'!V417*'Exp with units conversion'!$G417))</f>
        <v>0</v>
      </c>
      <c r="X417" s="288">
        <f>IF(OR('Exp Database'!W417=Lists!$G$2,'Exp Database'!W417=Lists!$G$3,'Exp Database'!W417=0),0,IF($F417=Lists!$G$2,('Exp Database'!W417/'Exp with units conversion'!$H417)*'Exp with units conversion'!$G417,'Exp Database'!W417*'Exp with units conversion'!$G417))</f>
        <v>0</v>
      </c>
      <c r="Y417" s="288">
        <f>IF(OR('Exp Database'!X417=Lists!$G$2,'Exp Database'!X417=Lists!$G$3,'Exp Database'!X417=0),0,IF($F417=Lists!$G$2,('Exp Database'!X417/'Exp with units conversion'!$H417)*'Exp with units conversion'!$G417,'Exp Database'!X417*'Exp with units conversion'!$G417))</f>
        <v>0</v>
      </c>
      <c r="Z417" s="288">
        <f>IF(OR('Exp Database'!Y417=Lists!$G$2,'Exp Database'!Y417=Lists!$G$3,'Exp Database'!Y417=0),0,IF($F417=Lists!$G$2,('Exp Database'!Y417/'Exp with units conversion'!$H417)*'Exp with units conversion'!$G417,'Exp Database'!Y417*'Exp with units conversion'!$G417))</f>
        <v>0</v>
      </c>
      <c r="AA417" s="288">
        <f>IF(OR('Exp Database'!Z417=Lists!$G$2,'Exp Database'!Z417=Lists!$G$3,'Exp Database'!Z417=0),0,IF($F417=Lists!$G$2,('Exp Database'!Z417/'Exp with units conversion'!$H417)*'Exp with units conversion'!$G417,'Exp Database'!Z417*'Exp with units conversion'!$G417))</f>
        <v>0</v>
      </c>
      <c r="AB417" s="288">
        <f>IF(OR('Exp Database'!AA417=Lists!$G$2,'Exp Database'!AA417=Lists!$G$3,'Exp Database'!AA417=0),0,IF($F417=Lists!$G$2,('Exp Database'!AA417/'Exp with units conversion'!$H417)*'Exp with units conversion'!$G417,'Exp Database'!AA417*'Exp with units conversion'!$G417))</f>
        <v>0</v>
      </c>
      <c r="AC417" s="288">
        <f>IF(OR('Exp Database'!AB417=Lists!$G$2,'Exp Database'!AB417=Lists!$G$3,'Exp Database'!AB417=0),0,IF($F417=Lists!$G$2,('Exp Database'!AB417/'Exp with units conversion'!$H417)*'Exp with units conversion'!$G417,'Exp Database'!AB417*'Exp with units conversion'!$G417))</f>
        <v>0</v>
      </c>
      <c r="AD417" s="288">
        <f>IF(OR('Exp Database'!AC417=Lists!$G$2,'Exp Database'!AC417=Lists!$G$3,'Exp Database'!AC417=0),0,IF($F417=Lists!$G$2,('Exp Database'!AC417/'Exp with units conversion'!$H417)*'Exp with units conversion'!$G417,'Exp Database'!AC417*'Exp with units conversion'!$G417))</f>
        <v>0</v>
      </c>
      <c r="AE417" s="288">
        <f>IF(OR('Exp Database'!AD417=Lists!$G$2,'Exp Database'!AD417=Lists!$G$3,'Exp Database'!AD417=0),0,IF($F417=Lists!$G$2,('Exp Database'!AD417/'Exp with units conversion'!$H417)*'Exp with units conversion'!$G417,'Exp Database'!AD417*'Exp with units conversion'!$G417))</f>
        <v>0</v>
      </c>
      <c r="AG417" s="288">
        <f t="shared" si="35"/>
        <v>1</v>
      </c>
      <c r="AH417" s="288">
        <f t="shared" si="36"/>
        <v>1</v>
      </c>
      <c r="AI417" s="288">
        <f t="shared" si="37"/>
        <v>1</v>
      </c>
      <c r="AJ417" s="288">
        <f t="shared" si="38"/>
        <v>1</v>
      </c>
    </row>
    <row r="418" spans="2:36" ht="30.75" thickBot="1">
      <c r="B418" s="288" t="str">
        <f t="shared" si="34"/>
        <v>Georgia2013</v>
      </c>
      <c r="C418" s="229" t="str">
        <f>'Exp Database'!C418</f>
        <v>Georgia</v>
      </c>
      <c r="D418" s="229">
        <f>'Exp Database'!D418</f>
        <v>2013</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02" t="str">
        <f>'Exp Database'!K418</f>
        <v>Not disaggregated by type of cost</v>
      </c>
      <c r="M418" s="288" t="str">
        <f>'Exp Database'!L418</f>
        <v>2.3.3</v>
      </c>
      <c r="N418" s="288">
        <f>IF(OR('Exp Database'!M418=Lists!$G$2,'Exp Database'!M418=Lists!$G$3,'Exp Database'!M418=0),0,IF($F418=Lists!$G$2,('Exp Database'!M418/'Exp with units conversion'!$H418)*'Exp with units conversion'!$G418,'Exp Database'!M418*'Exp with units conversion'!$G418))</f>
        <v>0</v>
      </c>
      <c r="O418" s="288">
        <f>IF(OR('Exp Database'!N418=Lists!$G$2,'Exp Database'!N418=Lists!$G$3,'Exp Database'!N418=0),0,IF($F418=Lists!$G$2,('Exp Database'!N418/'Exp with units conversion'!$H418)*'Exp with units conversion'!$G418,'Exp Database'!N418*'Exp with units conversion'!$G418))</f>
        <v>0</v>
      </c>
      <c r="P418" s="288">
        <f>IF(OR('Exp Database'!O418=Lists!$G$2,'Exp Database'!O418=Lists!$G$3,'Exp Database'!O418=0),0,IF($F418=Lists!$G$2,('Exp Database'!O418/'Exp with units conversion'!$H418)*'Exp with units conversion'!$G418,'Exp Database'!O418*'Exp with units conversion'!$G418))</f>
        <v>0</v>
      </c>
      <c r="Q418" s="288">
        <f>IF(OR('Exp Database'!P418=Lists!$G$2,'Exp Database'!P418=Lists!$G$3,'Exp Database'!P418=0),0,IF($F418=Lists!$G$2,('Exp Database'!P418/'Exp with units conversion'!$H418)*'Exp with units conversion'!$G418,'Exp Database'!P418*'Exp with units conversion'!$G418))</f>
        <v>0</v>
      </c>
      <c r="R418" s="288">
        <f>IF(OR('Exp Database'!Q418=Lists!$G$2,'Exp Database'!Q418=Lists!$G$3,'Exp Database'!Q418=0),0,IF($F418=Lists!$G$2,('Exp Database'!Q418/'Exp with units conversion'!$H418)*'Exp with units conversion'!$G418,'Exp Database'!Q418*'Exp with units conversion'!$G418))</f>
        <v>0</v>
      </c>
      <c r="S418" s="288">
        <f>IF(OR('Exp Database'!R418=Lists!$G$2,'Exp Database'!R418=Lists!$G$3,'Exp Database'!R418=0),0,IF($F418=Lists!$G$2,('Exp Database'!R418/'Exp with units conversion'!$H418)*'Exp with units conversion'!$G418,'Exp Database'!R418*'Exp with units conversion'!$G418))</f>
        <v>0</v>
      </c>
      <c r="T418" s="288">
        <f>IF(OR('Exp Database'!S418=Lists!$G$2,'Exp Database'!S418=Lists!$G$3,'Exp Database'!S418=0),0,IF($F418=Lists!$G$2,('Exp Database'!S418/'Exp with units conversion'!$H418)*'Exp with units conversion'!$G418,'Exp Database'!S418*'Exp with units conversion'!$G418))</f>
        <v>0</v>
      </c>
      <c r="U418" s="288">
        <f>IF(OR('Exp Database'!T418=Lists!$G$2,'Exp Database'!T418=Lists!$G$3,'Exp Database'!T418=0),0,IF($F418=Lists!$G$2,('Exp Database'!T418/'Exp with units conversion'!$H418)*'Exp with units conversion'!$G418,'Exp Database'!T418*'Exp with units conversion'!$G418))</f>
        <v>0</v>
      </c>
      <c r="V418" s="288">
        <f>IF(OR('Exp Database'!U418=Lists!$G$2,'Exp Database'!U418=Lists!$G$3,'Exp Database'!U418=0),0,IF($F418=Lists!$G$2,('Exp Database'!U418/'Exp with units conversion'!$H418)*'Exp with units conversion'!$G418,'Exp Database'!U418*'Exp with units conversion'!$G418))</f>
        <v>0</v>
      </c>
      <c r="W418" s="288">
        <f>IF(OR('Exp Database'!V418=Lists!$G$2,'Exp Database'!V418=Lists!$G$3,'Exp Database'!V418=0),0,IF($F418=Lists!$G$2,('Exp Database'!V418/'Exp with units conversion'!$H418)*'Exp with units conversion'!$G418,'Exp Database'!V418*'Exp with units conversion'!$G418))</f>
        <v>0</v>
      </c>
      <c r="X418" s="288">
        <f>IF(OR('Exp Database'!W418=Lists!$G$2,'Exp Database'!W418=Lists!$G$3,'Exp Database'!W418=0),0,IF($F418=Lists!$G$2,('Exp Database'!W418/'Exp with units conversion'!$H418)*'Exp with units conversion'!$G418,'Exp Database'!W418*'Exp with units conversion'!$G418))</f>
        <v>0</v>
      </c>
      <c r="Y418" s="288">
        <f>IF(OR('Exp Database'!X418=Lists!$G$2,'Exp Database'!X418=Lists!$G$3,'Exp Database'!X418=0),0,IF($F418=Lists!$G$2,('Exp Database'!X418/'Exp with units conversion'!$H418)*'Exp with units conversion'!$G418,'Exp Database'!X418*'Exp with units conversion'!$G418))</f>
        <v>0</v>
      </c>
      <c r="Z418" s="288">
        <f>IF(OR('Exp Database'!Y418=Lists!$G$2,'Exp Database'!Y418=Lists!$G$3,'Exp Database'!Y418=0),0,IF($F418=Lists!$G$2,('Exp Database'!Y418/'Exp with units conversion'!$H418)*'Exp with units conversion'!$G418,'Exp Database'!Y418*'Exp with units conversion'!$G418))</f>
        <v>0</v>
      </c>
      <c r="AA418" s="288">
        <f>IF(OR('Exp Database'!Z418=Lists!$G$2,'Exp Database'!Z418=Lists!$G$3,'Exp Database'!Z418=0),0,IF($F418=Lists!$G$2,('Exp Database'!Z418/'Exp with units conversion'!$H418)*'Exp with units conversion'!$G418,'Exp Database'!Z418*'Exp with units conversion'!$G418))</f>
        <v>0</v>
      </c>
      <c r="AB418" s="288">
        <f>IF(OR('Exp Database'!AA418=Lists!$G$2,'Exp Database'!AA418=Lists!$G$3,'Exp Database'!AA418=0),0,IF($F418=Lists!$G$2,('Exp Database'!AA418/'Exp with units conversion'!$H418)*'Exp with units conversion'!$G418,'Exp Database'!AA418*'Exp with units conversion'!$G418))</f>
        <v>0</v>
      </c>
      <c r="AC418" s="288">
        <f>IF(OR('Exp Database'!AB418=Lists!$G$2,'Exp Database'!AB418=Lists!$G$3,'Exp Database'!AB418=0),0,IF($F418=Lists!$G$2,('Exp Database'!AB418/'Exp with units conversion'!$H418)*'Exp with units conversion'!$G418,'Exp Database'!AB418*'Exp with units conversion'!$G418))</f>
        <v>0</v>
      </c>
      <c r="AD418" s="288">
        <f>IF(OR('Exp Database'!AC418=Lists!$G$2,'Exp Database'!AC418=Lists!$G$3,'Exp Database'!AC418=0),0,IF($F418=Lists!$G$2,('Exp Database'!AC418/'Exp with units conversion'!$H418)*'Exp with units conversion'!$G418,'Exp Database'!AC418*'Exp with units conversion'!$G418))</f>
        <v>0</v>
      </c>
      <c r="AE418" s="288">
        <f>IF(OR('Exp Database'!AD418=Lists!$G$2,'Exp Database'!AD418=Lists!$G$3,'Exp Database'!AD418=0),0,IF($F418=Lists!$G$2,('Exp Database'!AD418/'Exp with units conversion'!$H418)*'Exp with units conversion'!$G418,'Exp Database'!AD418*'Exp with units conversion'!$G418))</f>
        <v>0</v>
      </c>
      <c r="AG418" s="288">
        <f t="shared" si="35"/>
        <v>1</v>
      </c>
      <c r="AH418" s="288">
        <f t="shared" si="36"/>
        <v>1</v>
      </c>
      <c r="AI418" s="288">
        <f t="shared" si="37"/>
        <v>1</v>
      </c>
      <c r="AJ418" s="288">
        <f t="shared" si="38"/>
        <v>1</v>
      </c>
    </row>
    <row r="419" spans="2:36" ht="45.75" thickBot="1">
      <c r="B419" s="288" t="str">
        <f t="shared" si="34"/>
        <v>Georgia2013</v>
      </c>
      <c r="C419" s="229" t="str">
        <f>'Exp Database'!C419</f>
        <v>Georgia</v>
      </c>
      <c r="D419" s="229">
        <f>'Exp Database'!D419</f>
        <v>2013</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02" t="str">
        <f>'Exp Database'!K419</f>
        <v>Non ARV related component of PMTCT</v>
      </c>
      <c r="M419" s="288">
        <f>'Exp Database'!L419</f>
        <v>2.4</v>
      </c>
      <c r="N419" s="288">
        <f>IF(OR('Exp Database'!M419=Lists!$G$2,'Exp Database'!M419=Lists!$G$3,'Exp Database'!M419=0),0,IF($F419=Lists!$G$2,('Exp Database'!M419/'Exp with units conversion'!$H419)*'Exp with units conversion'!$G419,'Exp Database'!M419*'Exp with units conversion'!$G419))</f>
        <v>0</v>
      </c>
      <c r="O419" s="288">
        <f>IF(OR('Exp Database'!N419=Lists!$G$2,'Exp Database'!N419=Lists!$G$3,'Exp Database'!N419=0),0,IF($F419=Lists!$G$2,('Exp Database'!N419/'Exp with units conversion'!$H419)*'Exp with units conversion'!$G419,'Exp Database'!N419*'Exp with units conversion'!$G419))</f>
        <v>0</v>
      </c>
      <c r="P419" s="288">
        <f>IF(OR('Exp Database'!O419=Lists!$G$2,'Exp Database'!O419=Lists!$G$3,'Exp Database'!O419=0),0,IF($F419=Lists!$G$2,('Exp Database'!O419/'Exp with units conversion'!$H419)*'Exp with units conversion'!$G419,'Exp Database'!O419*'Exp with units conversion'!$G419))</f>
        <v>0</v>
      </c>
      <c r="Q419" s="288">
        <f>IF(OR('Exp Database'!P419=Lists!$G$2,'Exp Database'!P419=Lists!$G$3,'Exp Database'!P419=0),0,IF($F419=Lists!$G$2,('Exp Database'!P419/'Exp with units conversion'!$H419)*'Exp with units conversion'!$G419,'Exp Database'!P419*'Exp with units conversion'!$G419))</f>
        <v>0</v>
      </c>
      <c r="R419" s="288">
        <f>IF(OR('Exp Database'!Q419=Lists!$G$2,'Exp Database'!Q419=Lists!$G$3,'Exp Database'!Q419=0),0,IF($F419=Lists!$G$2,('Exp Database'!Q419/'Exp with units conversion'!$H419)*'Exp with units conversion'!$G419,'Exp Database'!Q419*'Exp with units conversion'!$G419))</f>
        <v>0</v>
      </c>
      <c r="S419" s="288">
        <f>IF(OR('Exp Database'!R419=Lists!$G$2,'Exp Database'!R419=Lists!$G$3,'Exp Database'!R419=0),0,IF($F419=Lists!$G$2,('Exp Database'!R419/'Exp with units conversion'!$H419)*'Exp with units conversion'!$G419,'Exp Database'!R419*'Exp with units conversion'!$G419))</f>
        <v>0</v>
      </c>
      <c r="T419" s="288">
        <f>IF(OR('Exp Database'!S419=Lists!$G$2,'Exp Database'!S419=Lists!$G$3,'Exp Database'!S419=0),0,IF($F419=Lists!$G$2,('Exp Database'!S419/'Exp with units conversion'!$H419)*'Exp with units conversion'!$G419,'Exp Database'!S419*'Exp with units conversion'!$G419))</f>
        <v>0</v>
      </c>
      <c r="U419" s="288">
        <f>IF(OR('Exp Database'!T419=Lists!$G$2,'Exp Database'!T419=Lists!$G$3,'Exp Database'!T419=0),0,IF($F419=Lists!$G$2,('Exp Database'!T419/'Exp with units conversion'!$H419)*'Exp with units conversion'!$G419,'Exp Database'!T419*'Exp with units conversion'!$G419))</f>
        <v>0</v>
      </c>
      <c r="V419" s="288">
        <f>IF(OR('Exp Database'!U419=Lists!$G$2,'Exp Database'!U419=Lists!$G$3,'Exp Database'!U419=0),0,IF($F419=Lists!$G$2,('Exp Database'!U419/'Exp with units conversion'!$H419)*'Exp with units conversion'!$G419,'Exp Database'!U419*'Exp with units conversion'!$G419))</f>
        <v>0</v>
      </c>
      <c r="W419" s="288">
        <f>IF(OR('Exp Database'!V419=Lists!$G$2,'Exp Database'!V419=Lists!$G$3,'Exp Database'!V419=0),0,IF($F419=Lists!$G$2,('Exp Database'!V419/'Exp with units conversion'!$H419)*'Exp with units conversion'!$G419,'Exp Database'!V419*'Exp with units conversion'!$G419))</f>
        <v>0</v>
      </c>
      <c r="X419" s="288">
        <f>IF(OR('Exp Database'!W419=Lists!$G$2,'Exp Database'!W419=Lists!$G$3,'Exp Database'!W419=0),0,IF($F419=Lists!$G$2,('Exp Database'!W419/'Exp with units conversion'!$H419)*'Exp with units conversion'!$G419,'Exp Database'!W419*'Exp with units conversion'!$G419))</f>
        <v>0</v>
      </c>
      <c r="Y419" s="288">
        <f>IF(OR('Exp Database'!X419=Lists!$G$2,'Exp Database'!X419=Lists!$G$3,'Exp Database'!X419=0),0,IF($F419=Lists!$G$2,('Exp Database'!X419/'Exp with units conversion'!$H419)*'Exp with units conversion'!$G419,'Exp Database'!X419*'Exp with units conversion'!$G419))</f>
        <v>0</v>
      </c>
      <c r="Z419" s="288">
        <f>IF(OR('Exp Database'!Y419=Lists!$G$2,'Exp Database'!Y419=Lists!$G$3,'Exp Database'!Y419=0),0,IF($F419=Lists!$G$2,('Exp Database'!Y419/'Exp with units conversion'!$H419)*'Exp with units conversion'!$G419,'Exp Database'!Y419*'Exp with units conversion'!$G419))</f>
        <v>0</v>
      </c>
      <c r="AA419" s="288">
        <f>IF(OR('Exp Database'!Z419=Lists!$G$2,'Exp Database'!Z419=Lists!$G$3,'Exp Database'!Z419=0),0,IF($F419=Lists!$G$2,('Exp Database'!Z419/'Exp with units conversion'!$H419)*'Exp with units conversion'!$G419,'Exp Database'!Z419*'Exp with units conversion'!$G419))</f>
        <v>0</v>
      </c>
      <c r="AB419" s="288">
        <f>IF(OR('Exp Database'!AA419=Lists!$G$2,'Exp Database'!AA419=Lists!$G$3,'Exp Database'!AA419=0),0,IF($F419=Lists!$G$2,('Exp Database'!AA419/'Exp with units conversion'!$H419)*'Exp with units conversion'!$G419,'Exp Database'!AA419*'Exp with units conversion'!$G419))</f>
        <v>0</v>
      </c>
      <c r="AC419" s="288">
        <f>IF(OR('Exp Database'!AB419=Lists!$G$2,'Exp Database'!AB419=Lists!$G$3,'Exp Database'!AB419=0),0,IF($F419=Lists!$G$2,('Exp Database'!AB419/'Exp with units conversion'!$H419)*'Exp with units conversion'!$G419,'Exp Database'!AB419*'Exp with units conversion'!$G419))</f>
        <v>0</v>
      </c>
      <c r="AD419" s="288">
        <f>IF(OR('Exp Database'!AC419=Lists!$G$2,'Exp Database'!AC419=Lists!$G$3,'Exp Database'!AC419=0),0,IF($F419=Lists!$G$2,('Exp Database'!AC419/'Exp with units conversion'!$H419)*'Exp with units conversion'!$G419,'Exp Database'!AC419*'Exp with units conversion'!$G419))</f>
        <v>0</v>
      </c>
      <c r="AE419" s="288">
        <f>IF(OR('Exp Database'!AD419=Lists!$G$2,'Exp Database'!AD419=Lists!$G$3,'Exp Database'!AD419=0),0,IF($F419=Lists!$G$2,('Exp Database'!AD419/'Exp with units conversion'!$H419)*'Exp with units conversion'!$G419,'Exp Database'!AD419*'Exp with units conversion'!$G419))</f>
        <v>0</v>
      </c>
      <c r="AG419" s="288">
        <f t="shared" si="35"/>
        <v>1</v>
      </c>
      <c r="AH419" s="288">
        <f t="shared" si="36"/>
        <v>1</v>
      </c>
      <c r="AI419" s="288">
        <f t="shared" si="37"/>
        <v>1</v>
      </c>
      <c r="AJ419" s="288">
        <f t="shared" si="38"/>
        <v>1</v>
      </c>
    </row>
    <row r="420" spans="2:36" ht="15.75" thickBot="1">
      <c r="B420" s="288" t="str">
        <f t="shared" si="34"/>
        <v>Georgia2013</v>
      </c>
      <c r="C420" s="229" t="str">
        <f>'Exp Database'!C420</f>
        <v>Georgia</v>
      </c>
      <c r="D420" s="229">
        <f>'Exp Database'!D420</f>
        <v>2013</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02">
        <f>'Exp Database'!K420</f>
        <v>0</v>
      </c>
      <c r="M420" s="288">
        <f>'Exp Database'!L420</f>
        <v>0</v>
      </c>
      <c r="N420" s="288">
        <f>IF(OR('Exp Database'!M420=Lists!$G$2,'Exp Database'!M420=Lists!$G$3,'Exp Database'!M420=0),0,IF($F420=Lists!$G$2,('Exp Database'!M420/'Exp with units conversion'!$H420)*'Exp with units conversion'!$G420,'Exp Database'!M420*'Exp with units conversion'!$G420))</f>
        <v>0</v>
      </c>
      <c r="O420" s="288">
        <f>IF(OR('Exp Database'!N420=Lists!$G$2,'Exp Database'!N420=Lists!$G$3,'Exp Database'!N420=0),0,IF($F420=Lists!$G$2,('Exp Database'!N420/'Exp with units conversion'!$H420)*'Exp with units conversion'!$G420,'Exp Database'!N420*'Exp with units conversion'!$G420))</f>
        <v>0</v>
      </c>
      <c r="P420" s="288">
        <f>IF(OR('Exp Database'!O420=Lists!$G$2,'Exp Database'!O420=Lists!$G$3,'Exp Database'!O420=0),0,IF($F420=Lists!$G$2,('Exp Database'!O420/'Exp with units conversion'!$H420)*'Exp with units conversion'!$G420,'Exp Database'!O420*'Exp with units conversion'!$G420))</f>
        <v>0</v>
      </c>
      <c r="Q420" s="288">
        <f>IF(OR('Exp Database'!P420=Lists!$G$2,'Exp Database'!P420=Lists!$G$3,'Exp Database'!P420=0),0,IF($F420=Lists!$G$2,('Exp Database'!P420/'Exp with units conversion'!$H420)*'Exp with units conversion'!$G420,'Exp Database'!P420*'Exp with units conversion'!$G420))</f>
        <v>0</v>
      </c>
      <c r="R420" s="288">
        <f>IF(OR('Exp Database'!Q420=Lists!$G$2,'Exp Database'!Q420=Lists!$G$3,'Exp Database'!Q420=0),0,IF($F420=Lists!$G$2,('Exp Database'!Q420/'Exp with units conversion'!$H420)*'Exp with units conversion'!$G420,'Exp Database'!Q420*'Exp with units conversion'!$G420))</f>
        <v>0</v>
      </c>
      <c r="S420" s="288">
        <f>IF(OR('Exp Database'!R420=Lists!$G$2,'Exp Database'!R420=Lists!$G$3,'Exp Database'!R420=0),0,IF($F420=Lists!$G$2,('Exp Database'!R420/'Exp with units conversion'!$H420)*'Exp with units conversion'!$G420,'Exp Database'!R420*'Exp with units conversion'!$G420))</f>
        <v>0</v>
      </c>
      <c r="T420" s="288">
        <f>IF(OR('Exp Database'!S420=Lists!$G$2,'Exp Database'!S420=Lists!$G$3,'Exp Database'!S420=0),0,IF($F420=Lists!$G$2,('Exp Database'!S420/'Exp with units conversion'!$H420)*'Exp with units conversion'!$G420,'Exp Database'!S420*'Exp with units conversion'!$G420))</f>
        <v>0</v>
      </c>
      <c r="U420" s="288">
        <f>IF(OR('Exp Database'!T420=Lists!$G$2,'Exp Database'!T420=Lists!$G$3,'Exp Database'!T420=0),0,IF($F420=Lists!$G$2,('Exp Database'!T420/'Exp with units conversion'!$H420)*'Exp with units conversion'!$G420,'Exp Database'!T420*'Exp with units conversion'!$G420))</f>
        <v>0</v>
      </c>
      <c r="V420" s="288">
        <f>IF(OR('Exp Database'!U420=Lists!$G$2,'Exp Database'!U420=Lists!$G$3,'Exp Database'!U420=0),0,IF($F420=Lists!$G$2,('Exp Database'!U420/'Exp with units conversion'!$H420)*'Exp with units conversion'!$G420,'Exp Database'!U420*'Exp with units conversion'!$G420))</f>
        <v>0</v>
      </c>
      <c r="W420" s="288">
        <f>IF(OR('Exp Database'!V420=Lists!$G$2,'Exp Database'!V420=Lists!$G$3,'Exp Database'!V420=0),0,IF($F420=Lists!$G$2,('Exp Database'!V420/'Exp with units conversion'!$H420)*'Exp with units conversion'!$G420,'Exp Database'!V420*'Exp with units conversion'!$G420))</f>
        <v>0</v>
      </c>
      <c r="X420" s="288">
        <f>IF(OR('Exp Database'!W420=Lists!$G$2,'Exp Database'!W420=Lists!$G$3,'Exp Database'!W420=0),0,IF($F420=Lists!$G$2,('Exp Database'!W420/'Exp with units conversion'!$H420)*'Exp with units conversion'!$G420,'Exp Database'!W420*'Exp with units conversion'!$G420))</f>
        <v>0</v>
      </c>
      <c r="Y420" s="288">
        <f>IF(OR('Exp Database'!X420=Lists!$G$2,'Exp Database'!X420=Lists!$G$3,'Exp Database'!X420=0),0,IF($F420=Lists!$G$2,('Exp Database'!X420/'Exp with units conversion'!$H420)*'Exp with units conversion'!$G420,'Exp Database'!X420*'Exp with units conversion'!$G420))</f>
        <v>0</v>
      </c>
      <c r="Z420" s="288">
        <f>IF(OR('Exp Database'!Y420=Lists!$G$2,'Exp Database'!Y420=Lists!$G$3,'Exp Database'!Y420=0),0,IF($F420=Lists!$G$2,('Exp Database'!Y420/'Exp with units conversion'!$H420)*'Exp with units conversion'!$G420,'Exp Database'!Y420*'Exp with units conversion'!$G420))</f>
        <v>0</v>
      </c>
      <c r="AA420" s="288">
        <f>IF(OR('Exp Database'!Z420=Lists!$G$2,'Exp Database'!Z420=Lists!$G$3,'Exp Database'!Z420=0),0,IF($F420=Lists!$G$2,('Exp Database'!Z420/'Exp with units conversion'!$H420)*'Exp with units conversion'!$G420,'Exp Database'!Z420*'Exp with units conversion'!$G420))</f>
        <v>0</v>
      </c>
      <c r="AB420" s="288">
        <f>IF(OR('Exp Database'!AA420=Lists!$G$2,'Exp Database'!AA420=Lists!$G$3,'Exp Database'!AA420=0),0,IF($F420=Lists!$G$2,('Exp Database'!AA420/'Exp with units conversion'!$H420)*'Exp with units conversion'!$G420,'Exp Database'!AA420*'Exp with units conversion'!$G420))</f>
        <v>0</v>
      </c>
      <c r="AC420" s="288">
        <f>IF(OR('Exp Database'!AB420=Lists!$G$2,'Exp Database'!AB420=Lists!$G$3,'Exp Database'!AB420=0),0,IF($F420=Lists!$G$2,('Exp Database'!AB420/'Exp with units conversion'!$H420)*'Exp with units conversion'!$G420,'Exp Database'!AB420*'Exp with units conversion'!$G420))</f>
        <v>0</v>
      </c>
      <c r="AD420" s="288">
        <f>IF(OR('Exp Database'!AC420=Lists!$G$2,'Exp Database'!AC420=Lists!$G$3,'Exp Database'!AC420=0),0,IF($F420=Lists!$G$2,('Exp Database'!AC420/'Exp with units conversion'!$H420)*'Exp with units conversion'!$G420,'Exp Database'!AC420*'Exp with units conversion'!$G420))</f>
        <v>0</v>
      </c>
      <c r="AE420" s="288">
        <f>IF(OR('Exp Database'!AD420=Lists!$G$2,'Exp Database'!AD420=Lists!$G$3,'Exp Database'!AD420=0),0,IF($F420=Lists!$G$2,('Exp Database'!AD420/'Exp with units conversion'!$H420)*'Exp with units conversion'!$G420,'Exp Database'!AD420*'Exp with units conversion'!$G420))</f>
        <v>0</v>
      </c>
      <c r="AG420" s="288">
        <f t="shared" si="35"/>
        <v>1</v>
      </c>
      <c r="AH420" s="288">
        <f t="shared" si="36"/>
        <v>1</v>
      </c>
      <c r="AI420" s="288">
        <f t="shared" si="37"/>
        <v>1</v>
      </c>
      <c r="AJ420" s="288">
        <f t="shared" si="38"/>
        <v>1</v>
      </c>
    </row>
    <row r="421" spans="2:36" ht="30.75" thickBot="1">
      <c r="B421" s="288" t="str">
        <f t="shared" si="34"/>
        <v>Georgia2013</v>
      </c>
      <c r="C421" s="229" t="str">
        <f>'Exp Database'!C421</f>
        <v>Georgia</v>
      </c>
      <c r="D421" s="229">
        <f>'Exp Database'!D421</f>
        <v>2013</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02" t="str">
        <f>'Exp Database'!K421</f>
        <v>Prevention (sub-total)</v>
      </c>
      <c r="M421" s="288">
        <f>'Exp Database'!L421</f>
        <v>3</v>
      </c>
      <c r="N421" s="288">
        <f>IF(OR('Exp Database'!M421=Lists!$G$2,'Exp Database'!M421=Lists!$G$3,'Exp Database'!M421=0),0,IF($F421=Lists!$G$2,('Exp Database'!M421/'Exp with units conversion'!$H421)*'Exp with units conversion'!$G421,'Exp Database'!M421*'Exp with units conversion'!$G421))</f>
        <v>0</v>
      </c>
      <c r="O421" s="288">
        <f>IF(OR('Exp Database'!N421=Lists!$G$2,'Exp Database'!N421=Lists!$G$3,'Exp Database'!N421=0),0,IF($F421=Lists!$G$2,('Exp Database'!N421/'Exp with units conversion'!$H421)*'Exp with units conversion'!$G421,'Exp Database'!N421*'Exp with units conversion'!$G421))</f>
        <v>0</v>
      </c>
      <c r="P421" s="288">
        <f>IF(OR('Exp Database'!O421=Lists!$G$2,'Exp Database'!O421=Lists!$G$3,'Exp Database'!O421=0),0,IF($F421=Lists!$G$2,('Exp Database'!O421/'Exp with units conversion'!$H421)*'Exp with units conversion'!$G421,'Exp Database'!O421*'Exp with units conversion'!$G421))</f>
        <v>0</v>
      </c>
      <c r="Q421" s="288">
        <f>IF(OR('Exp Database'!P421=Lists!$G$2,'Exp Database'!P421=Lists!$G$3,'Exp Database'!P421=0),0,IF($F421=Lists!$G$2,('Exp Database'!P421/'Exp with units conversion'!$H421)*'Exp with units conversion'!$G421,'Exp Database'!P421*'Exp with units conversion'!$G421))</f>
        <v>0</v>
      </c>
      <c r="R421" s="288">
        <f>IF(OR('Exp Database'!Q421=Lists!$G$2,'Exp Database'!Q421=Lists!$G$3,'Exp Database'!Q421=0),0,IF($F421=Lists!$G$2,('Exp Database'!Q421/'Exp with units conversion'!$H421)*'Exp with units conversion'!$G421,'Exp Database'!Q421*'Exp with units conversion'!$G421))</f>
        <v>0</v>
      </c>
      <c r="S421" s="288">
        <f>IF(OR('Exp Database'!R421=Lists!$G$2,'Exp Database'!R421=Lists!$G$3,'Exp Database'!R421=0),0,IF($F421=Lists!$G$2,('Exp Database'!R421/'Exp with units conversion'!$H421)*'Exp with units conversion'!$G421,'Exp Database'!R421*'Exp with units conversion'!$G421))</f>
        <v>0</v>
      </c>
      <c r="T421" s="288">
        <f>IF(OR('Exp Database'!S421=Lists!$G$2,'Exp Database'!S421=Lists!$G$3,'Exp Database'!S421=0),0,IF($F421=Lists!$G$2,('Exp Database'!S421/'Exp with units conversion'!$H421)*'Exp with units conversion'!$G421,'Exp Database'!S421*'Exp with units conversion'!$G421))</f>
        <v>0</v>
      </c>
      <c r="U421" s="288">
        <f>IF(OR('Exp Database'!T421=Lists!$G$2,'Exp Database'!T421=Lists!$G$3,'Exp Database'!T421=0),0,IF($F421=Lists!$G$2,('Exp Database'!T421/'Exp with units conversion'!$H421)*'Exp with units conversion'!$G421,'Exp Database'!T421*'Exp with units conversion'!$G421))</f>
        <v>0</v>
      </c>
      <c r="V421" s="288">
        <f>IF(OR('Exp Database'!U421=Lists!$G$2,'Exp Database'!U421=Lists!$G$3,'Exp Database'!U421=0),0,IF($F421=Lists!$G$2,('Exp Database'!U421/'Exp with units conversion'!$H421)*'Exp with units conversion'!$G421,'Exp Database'!U421*'Exp with units conversion'!$G421))</f>
        <v>0</v>
      </c>
      <c r="W421" s="288">
        <f>IF(OR('Exp Database'!V421=Lists!$G$2,'Exp Database'!V421=Lists!$G$3,'Exp Database'!V421=0),0,IF($F421=Lists!$G$2,('Exp Database'!V421/'Exp with units conversion'!$H421)*'Exp with units conversion'!$G421,'Exp Database'!V421*'Exp with units conversion'!$G421))</f>
        <v>0</v>
      </c>
      <c r="X421" s="288">
        <f>IF(OR('Exp Database'!W421=Lists!$G$2,'Exp Database'!W421=Lists!$G$3,'Exp Database'!W421=0),0,IF($F421=Lists!$G$2,('Exp Database'!W421/'Exp with units conversion'!$H421)*'Exp with units conversion'!$G421,'Exp Database'!W421*'Exp with units conversion'!$G421))</f>
        <v>0</v>
      </c>
      <c r="Y421" s="288">
        <f>IF(OR('Exp Database'!X421=Lists!$G$2,'Exp Database'!X421=Lists!$G$3,'Exp Database'!X421=0),0,IF($F421=Lists!$G$2,('Exp Database'!X421/'Exp with units conversion'!$H421)*'Exp with units conversion'!$G421,'Exp Database'!X421*'Exp with units conversion'!$G421))</f>
        <v>0</v>
      </c>
      <c r="Z421" s="288">
        <f>IF(OR('Exp Database'!Y421=Lists!$G$2,'Exp Database'!Y421=Lists!$G$3,'Exp Database'!Y421=0),0,IF($F421=Lists!$G$2,('Exp Database'!Y421/'Exp with units conversion'!$H421)*'Exp with units conversion'!$G421,'Exp Database'!Y421*'Exp with units conversion'!$G421))</f>
        <v>0</v>
      </c>
      <c r="AA421" s="288">
        <f>IF(OR('Exp Database'!Z421=Lists!$G$2,'Exp Database'!Z421=Lists!$G$3,'Exp Database'!Z421=0),0,IF($F421=Lists!$G$2,('Exp Database'!Z421/'Exp with units conversion'!$H421)*'Exp with units conversion'!$G421,'Exp Database'!Z421*'Exp with units conversion'!$G421))</f>
        <v>0</v>
      </c>
      <c r="AB421" s="288">
        <f>IF(OR('Exp Database'!AA421=Lists!$G$2,'Exp Database'!AA421=Lists!$G$3,'Exp Database'!AA421=0),0,IF($F421=Lists!$G$2,('Exp Database'!AA421/'Exp with units conversion'!$H421)*'Exp with units conversion'!$G421,'Exp Database'!AA421*'Exp with units conversion'!$G421))</f>
        <v>0</v>
      </c>
      <c r="AC421" s="288">
        <f>IF(OR('Exp Database'!AB421=Lists!$G$2,'Exp Database'!AB421=Lists!$G$3,'Exp Database'!AB421=0),0,IF($F421=Lists!$G$2,('Exp Database'!AB421/'Exp with units conversion'!$H421)*'Exp with units conversion'!$G421,'Exp Database'!AB421*'Exp with units conversion'!$G421))</f>
        <v>0</v>
      </c>
      <c r="AD421" s="288">
        <f>IF(OR('Exp Database'!AC421=Lists!$G$2,'Exp Database'!AC421=Lists!$G$3,'Exp Database'!AC421=0),0,IF($F421=Lists!$G$2,('Exp Database'!AC421/'Exp with units conversion'!$H421)*'Exp with units conversion'!$G421,'Exp Database'!AC421*'Exp with units conversion'!$G421))</f>
        <v>0</v>
      </c>
      <c r="AE421" s="288">
        <f>IF(OR('Exp Database'!AD421=Lists!$G$2,'Exp Database'!AD421=Lists!$G$3,'Exp Database'!AD421=0),0,IF($F421=Lists!$G$2,('Exp Database'!AD421/'Exp with units conversion'!$H421)*'Exp with units conversion'!$G421,'Exp Database'!AD421*'Exp with units conversion'!$G421))</f>
        <v>0</v>
      </c>
      <c r="AG421" s="288">
        <f t="shared" si="35"/>
        <v>1</v>
      </c>
      <c r="AH421" s="288">
        <f t="shared" si="36"/>
        <v>1</v>
      </c>
      <c r="AI421" s="288">
        <f t="shared" si="37"/>
        <v>1</v>
      </c>
      <c r="AJ421" s="288">
        <f t="shared" si="38"/>
        <v>1</v>
      </c>
    </row>
    <row r="422" spans="2:36" ht="45.75" thickBot="1">
      <c r="B422" s="288" t="str">
        <f t="shared" si="34"/>
        <v>Georgia2013</v>
      </c>
      <c r="C422" s="229" t="str">
        <f>'Exp Database'!C422</f>
        <v>Georgia</v>
      </c>
      <c r="D422" s="229">
        <f>'Exp Database'!D422</f>
        <v>2013</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02" t="str">
        <f>'Exp Database'!K422</f>
        <v>Social and behavior change (SBC) programmes</v>
      </c>
      <c r="M422" s="288">
        <f>'Exp Database'!L422</f>
        <v>3.1</v>
      </c>
      <c r="N422" s="288">
        <f>IF(OR('Exp Database'!M422=Lists!$G$2,'Exp Database'!M422=Lists!$G$3,'Exp Database'!M422=0),0,IF($F422=Lists!$G$2,('Exp Database'!M422/'Exp with units conversion'!$H422)*'Exp with units conversion'!$G422,'Exp Database'!M422*'Exp with units conversion'!$G422))</f>
        <v>0</v>
      </c>
      <c r="O422" s="288">
        <f>IF(OR('Exp Database'!N422=Lists!$G$2,'Exp Database'!N422=Lists!$G$3,'Exp Database'!N422=0),0,IF($F422=Lists!$G$2,('Exp Database'!N422/'Exp with units conversion'!$H422)*'Exp with units conversion'!$G422,'Exp Database'!N422*'Exp with units conversion'!$G422))</f>
        <v>0</v>
      </c>
      <c r="P422" s="288">
        <f>IF(OR('Exp Database'!O422=Lists!$G$2,'Exp Database'!O422=Lists!$G$3,'Exp Database'!O422=0),0,IF($F422=Lists!$G$2,('Exp Database'!O422/'Exp with units conversion'!$H422)*'Exp with units conversion'!$G422,'Exp Database'!O422*'Exp with units conversion'!$G422))</f>
        <v>0</v>
      </c>
      <c r="Q422" s="288">
        <f>IF(OR('Exp Database'!P422=Lists!$G$2,'Exp Database'!P422=Lists!$G$3,'Exp Database'!P422=0),0,IF($F422=Lists!$G$2,('Exp Database'!P422/'Exp with units conversion'!$H422)*'Exp with units conversion'!$G422,'Exp Database'!P422*'Exp with units conversion'!$G422))</f>
        <v>0</v>
      </c>
      <c r="R422" s="288">
        <f>IF(OR('Exp Database'!Q422=Lists!$G$2,'Exp Database'!Q422=Lists!$G$3,'Exp Database'!Q422=0),0,IF($F422=Lists!$G$2,('Exp Database'!Q422/'Exp with units conversion'!$H422)*'Exp with units conversion'!$G422,'Exp Database'!Q422*'Exp with units conversion'!$G422))</f>
        <v>0</v>
      </c>
      <c r="S422" s="288">
        <f>IF(OR('Exp Database'!R422=Lists!$G$2,'Exp Database'!R422=Lists!$G$3,'Exp Database'!R422=0),0,IF($F422=Lists!$G$2,('Exp Database'!R422/'Exp with units conversion'!$H422)*'Exp with units conversion'!$G422,'Exp Database'!R422*'Exp with units conversion'!$G422))</f>
        <v>0</v>
      </c>
      <c r="T422" s="288">
        <f>IF(OR('Exp Database'!S422=Lists!$G$2,'Exp Database'!S422=Lists!$G$3,'Exp Database'!S422=0),0,IF($F422=Lists!$G$2,('Exp Database'!S422/'Exp with units conversion'!$H422)*'Exp with units conversion'!$G422,'Exp Database'!S422*'Exp with units conversion'!$G422))</f>
        <v>0</v>
      </c>
      <c r="U422" s="288">
        <f>IF(OR('Exp Database'!T422=Lists!$G$2,'Exp Database'!T422=Lists!$G$3,'Exp Database'!T422=0),0,IF($F422=Lists!$G$2,('Exp Database'!T422/'Exp with units conversion'!$H422)*'Exp with units conversion'!$G422,'Exp Database'!T422*'Exp with units conversion'!$G422))</f>
        <v>0</v>
      </c>
      <c r="V422" s="288">
        <f>IF(OR('Exp Database'!U422=Lists!$G$2,'Exp Database'!U422=Lists!$G$3,'Exp Database'!U422=0),0,IF($F422=Lists!$G$2,('Exp Database'!U422/'Exp with units conversion'!$H422)*'Exp with units conversion'!$G422,'Exp Database'!U422*'Exp with units conversion'!$G422))</f>
        <v>0</v>
      </c>
      <c r="W422" s="288">
        <f>IF(OR('Exp Database'!V422=Lists!$G$2,'Exp Database'!V422=Lists!$G$3,'Exp Database'!V422=0),0,IF($F422=Lists!$G$2,('Exp Database'!V422/'Exp with units conversion'!$H422)*'Exp with units conversion'!$G422,'Exp Database'!V422*'Exp with units conversion'!$G422))</f>
        <v>0</v>
      </c>
      <c r="X422" s="288">
        <f>IF(OR('Exp Database'!W422=Lists!$G$2,'Exp Database'!W422=Lists!$G$3,'Exp Database'!W422=0),0,IF($F422=Lists!$G$2,('Exp Database'!W422/'Exp with units conversion'!$H422)*'Exp with units conversion'!$G422,'Exp Database'!W422*'Exp with units conversion'!$G422))</f>
        <v>0</v>
      </c>
      <c r="Y422" s="288">
        <f>IF(OR('Exp Database'!X422=Lists!$G$2,'Exp Database'!X422=Lists!$G$3,'Exp Database'!X422=0),0,IF($F422=Lists!$G$2,('Exp Database'!X422/'Exp with units conversion'!$H422)*'Exp with units conversion'!$G422,'Exp Database'!X422*'Exp with units conversion'!$G422))</f>
        <v>0</v>
      </c>
      <c r="Z422" s="288">
        <f>IF(OR('Exp Database'!Y422=Lists!$G$2,'Exp Database'!Y422=Lists!$G$3,'Exp Database'!Y422=0),0,IF($F422=Lists!$G$2,('Exp Database'!Y422/'Exp with units conversion'!$H422)*'Exp with units conversion'!$G422,'Exp Database'!Y422*'Exp with units conversion'!$G422))</f>
        <v>0</v>
      </c>
      <c r="AA422" s="288">
        <f>IF(OR('Exp Database'!Z422=Lists!$G$2,'Exp Database'!Z422=Lists!$G$3,'Exp Database'!Z422=0),0,IF($F422=Lists!$G$2,('Exp Database'!Z422/'Exp with units conversion'!$H422)*'Exp with units conversion'!$G422,'Exp Database'!Z422*'Exp with units conversion'!$G422))</f>
        <v>0</v>
      </c>
      <c r="AB422" s="288">
        <f>IF(OR('Exp Database'!AA422=Lists!$G$2,'Exp Database'!AA422=Lists!$G$3,'Exp Database'!AA422=0),0,IF($F422=Lists!$G$2,('Exp Database'!AA422/'Exp with units conversion'!$H422)*'Exp with units conversion'!$G422,'Exp Database'!AA422*'Exp with units conversion'!$G422))</f>
        <v>0</v>
      </c>
      <c r="AC422" s="288">
        <f>IF(OR('Exp Database'!AB422=Lists!$G$2,'Exp Database'!AB422=Lists!$G$3,'Exp Database'!AB422=0),0,IF($F422=Lists!$G$2,('Exp Database'!AB422/'Exp with units conversion'!$H422)*'Exp with units conversion'!$G422,'Exp Database'!AB422*'Exp with units conversion'!$G422))</f>
        <v>0</v>
      </c>
      <c r="AD422" s="288">
        <f>IF(OR('Exp Database'!AC422=Lists!$G$2,'Exp Database'!AC422=Lists!$G$3,'Exp Database'!AC422=0),0,IF($F422=Lists!$G$2,('Exp Database'!AC422/'Exp with units conversion'!$H422)*'Exp with units conversion'!$G422,'Exp Database'!AC422*'Exp with units conversion'!$G422))</f>
        <v>0</v>
      </c>
      <c r="AE422" s="288">
        <f>IF(OR('Exp Database'!AD422=Lists!$G$2,'Exp Database'!AD422=Lists!$G$3,'Exp Database'!AD422=0),0,IF($F422=Lists!$G$2,('Exp Database'!AD422/'Exp with units conversion'!$H422)*'Exp with units conversion'!$G422,'Exp Database'!AD422*'Exp with units conversion'!$G422))</f>
        <v>0</v>
      </c>
      <c r="AG422" s="288">
        <f t="shared" si="35"/>
        <v>1</v>
      </c>
      <c r="AH422" s="288">
        <f t="shared" si="36"/>
        <v>1</v>
      </c>
      <c r="AI422" s="288">
        <f t="shared" si="37"/>
        <v>1</v>
      </c>
      <c r="AJ422" s="288">
        <f t="shared" si="38"/>
        <v>1</v>
      </c>
    </row>
    <row r="423" spans="2:36" ht="15.75" thickBot="1">
      <c r="B423" s="288" t="str">
        <f t="shared" si="34"/>
        <v>Georgia2013</v>
      </c>
      <c r="C423" s="229" t="str">
        <f>'Exp Database'!C423</f>
        <v>Georgia</v>
      </c>
      <c r="D423" s="229">
        <f>'Exp Database'!D423</f>
        <v>2013</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02" t="str">
        <f>'Exp Database'!K423</f>
        <v>Condoms</v>
      </c>
      <c r="M423" s="288">
        <f>'Exp Database'!L423</f>
        <v>3.2</v>
      </c>
      <c r="N423" s="288">
        <f>IF(OR('Exp Database'!M423=Lists!$G$2,'Exp Database'!M423=Lists!$G$3,'Exp Database'!M423=0),0,IF($F423=Lists!$G$2,('Exp Database'!M423/'Exp with units conversion'!$H423)*'Exp with units conversion'!$G423,'Exp Database'!M423*'Exp with units conversion'!$G423))</f>
        <v>0</v>
      </c>
      <c r="O423" s="288">
        <f>IF(OR('Exp Database'!N423=Lists!$G$2,'Exp Database'!N423=Lists!$G$3,'Exp Database'!N423=0),0,IF($F423=Lists!$G$2,('Exp Database'!N423/'Exp with units conversion'!$H423)*'Exp with units conversion'!$G423,'Exp Database'!N423*'Exp with units conversion'!$G423))</f>
        <v>0</v>
      </c>
      <c r="P423" s="288">
        <f>IF(OR('Exp Database'!O423=Lists!$G$2,'Exp Database'!O423=Lists!$G$3,'Exp Database'!O423=0),0,IF($F423=Lists!$G$2,('Exp Database'!O423/'Exp with units conversion'!$H423)*'Exp with units conversion'!$G423,'Exp Database'!O423*'Exp with units conversion'!$G423))</f>
        <v>0</v>
      </c>
      <c r="Q423" s="288">
        <f>IF(OR('Exp Database'!P423=Lists!$G$2,'Exp Database'!P423=Lists!$G$3,'Exp Database'!P423=0),0,IF($F423=Lists!$G$2,('Exp Database'!P423/'Exp with units conversion'!$H423)*'Exp with units conversion'!$G423,'Exp Database'!P423*'Exp with units conversion'!$G423))</f>
        <v>0</v>
      </c>
      <c r="R423" s="288">
        <f>IF(OR('Exp Database'!Q423=Lists!$G$2,'Exp Database'!Q423=Lists!$G$3,'Exp Database'!Q423=0),0,IF($F423=Lists!$G$2,('Exp Database'!Q423/'Exp with units conversion'!$H423)*'Exp with units conversion'!$G423,'Exp Database'!Q423*'Exp with units conversion'!$G423))</f>
        <v>0</v>
      </c>
      <c r="S423" s="288">
        <f>IF(OR('Exp Database'!R423=Lists!$G$2,'Exp Database'!R423=Lists!$G$3,'Exp Database'!R423=0),0,IF($F423=Lists!$G$2,('Exp Database'!R423/'Exp with units conversion'!$H423)*'Exp with units conversion'!$G423,'Exp Database'!R423*'Exp with units conversion'!$G423))</f>
        <v>0</v>
      </c>
      <c r="T423" s="288">
        <f>IF(OR('Exp Database'!S423=Lists!$G$2,'Exp Database'!S423=Lists!$G$3,'Exp Database'!S423=0),0,IF($F423=Lists!$G$2,('Exp Database'!S423/'Exp with units conversion'!$H423)*'Exp with units conversion'!$G423,'Exp Database'!S423*'Exp with units conversion'!$G423))</f>
        <v>0</v>
      </c>
      <c r="U423" s="288">
        <f>IF(OR('Exp Database'!T423=Lists!$G$2,'Exp Database'!T423=Lists!$G$3,'Exp Database'!T423=0),0,IF($F423=Lists!$G$2,('Exp Database'!T423/'Exp with units conversion'!$H423)*'Exp with units conversion'!$G423,'Exp Database'!T423*'Exp with units conversion'!$G423))</f>
        <v>0</v>
      </c>
      <c r="V423" s="288">
        <f>IF(OR('Exp Database'!U423=Lists!$G$2,'Exp Database'!U423=Lists!$G$3,'Exp Database'!U423=0),0,IF($F423=Lists!$G$2,('Exp Database'!U423/'Exp with units conversion'!$H423)*'Exp with units conversion'!$G423,'Exp Database'!U423*'Exp with units conversion'!$G423))</f>
        <v>0</v>
      </c>
      <c r="W423" s="288">
        <f>IF(OR('Exp Database'!V423=Lists!$G$2,'Exp Database'!V423=Lists!$G$3,'Exp Database'!V423=0),0,IF($F423=Lists!$G$2,('Exp Database'!V423/'Exp with units conversion'!$H423)*'Exp with units conversion'!$G423,'Exp Database'!V423*'Exp with units conversion'!$G423))</f>
        <v>0</v>
      </c>
      <c r="X423" s="288">
        <f>IF(OR('Exp Database'!W423=Lists!$G$2,'Exp Database'!W423=Lists!$G$3,'Exp Database'!W423=0),0,IF($F423=Lists!$G$2,('Exp Database'!W423/'Exp with units conversion'!$H423)*'Exp with units conversion'!$G423,'Exp Database'!W423*'Exp with units conversion'!$G423))</f>
        <v>0</v>
      </c>
      <c r="Y423" s="288">
        <f>IF(OR('Exp Database'!X423=Lists!$G$2,'Exp Database'!X423=Lists!$G$3,'Exp Database'!X423=0),0,IF($F423=Lists!$G$2,('Exp Database'!X423/'Exp with units conversion'!$H423)*'Exp with units conversion'!$G423,'Exp Database'!X423*'Exp with units conversion'!$G423))</f>
        <v>0</v>
      </c>
      <c r="Z423" s="288">
        <f>IF(OR('Exp Database'!Y423=Lists!$G$2,'Exp Database'!Y423=Lists!$G$3,'Exp Database'!Y423=0),0,IF($F423=Lists!$G$2,('Exp Database'!Y423/'Exp with units conversion'!$H423)*'Exp with units conversion'!$G423,'Exp Database'!Y423*'Exp with units conversion'!$G423))</f>
        <v>0</v>
      </c>
      <c r="AA423" s="288">
        <f>IF(OR('Exp Database'!Z423=Lists!$G$2,'Exp Database'!Z423=Lists!$G$3,'Exp Database'!Z423=0),0,IF($F423=Lists!$G$2,('Exp Database'!Z423/'Exp with units conversion'!$H423)*'Exp with units conversion'!$G423,'Exp Database'!Z423*'Exp with units conversion'!$G423))</f>
        <v>0</v>
      </c>
      <c r="AB423" s="288">
        <f>IF(OR('Exp Database'!AA423=Lists!$G$2,'Exp Database'!AA423=Lists!$G$3,'Exp Database'!AA423=0),0,IF($F423=Lists!$G$2,('Exp Database'!AA423/'Exp with units conversion'!$H423)*'Exp with units conversion'!$G423,'Exp Database'!AA423*'Exp with units conversion'!$G423))</f>
        <v>0</v>
      </c>
      <c r="AC423" s="288">
        <f>IF(OR('Exp Database'!AB423=Lists!$G$2,'Exp Database'!AB423=Lists!$G$3,'Exp Database'!AB423=0),0,IF($F423=Lists!$G$2,('Exp Database'!AB423/'Exp with units conversion'!$H423)*'Exp with units conversion'!$G423,'Exp Database'!AB423*'Exp with units conversion'!$G423))</f>
        <v>0</v>
      </c>
      <c r="AD423" s="288">
        <f>IF(OR('Exp Database'!AC423=Lists!$G$2,'Exp Database'!AC423=Lists!$G$3,'Exp Database'!AC423=0),0,IF($F423=Lists!$G$2,('Exp Database'!AC423/'Exp with units conversion'!$H423)*'Exp with units conversion'!$G423,'Exp Database'!AC423*'Exp with units conversion'!$G423))</f>
        <v>0</v>
      </c>
      <c r="AE423" s="288">
        <f>IF(OR('Exp Database'!AD423=Lists!$G$2,'Exp Database'!AD423=Lists!$G$3,'Exp Database'!AD423=0),0,IF($F423=Lists!$G$2,('Exp Database'!AD423/'Exp with units conversion'!$H423)*'Exp with units conversion'!$G423,'Exp Database'!AD423*'Exp with units conversion'!$G423))</f>
        <v>0</v>
      </c>
      <c r="AG423" s="288">
        <f t="shared" si="35"/>
        <v>1</v>
      </c>
      <c r="AH423" s="288">
        <f t="shared" si="36"/>
        <v>1</v>
      </c>
      <c r="AI423" s="288">
        <f t="shared" si="37"/>
        <v>1</v>
      </c>
      <c r="AJ423" s="288">
        <f t="shared" si="38"/>
        <v>1</v>
      </c>
    </row>
    <row r="424" spans="2:36" ht="30.75" thickBot="1">
      <c r="B424" s="288" t="str">
        <f t="shared" si="34"/>
        <v>Georgia2013</v>
      </c>
      <c r="C424" s="229" t="str">
        <f>'Exp Database'!C424</f>
        <v>Georgia</v>
      </c>
      <c r="D424" s="229">
        <f>'Exp Database'!D424</f>
        <v>2013</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02" t="str">
        <f>'Exp Database'!K424</f>
        <v>Condoms (commodities)</v>
      </c>
      <c r="M424" s="288" t="str">
        <f>'Exp Database'!L424</f>
        <v>3.2.1</v>
      </c>
      <c r="N424" s="288">
        <f>IF(OR('Exp Database'!M424=Lists!$G$2,'Exp Database'!M424=Lists!$G$3,'Exp Database'!M424=0),0,IF($F424=Lists!$G$2,('Exp Database'!M424/'Exp with units conversion'!$H424)*'Exp with units conversion'!$G424,'Exp Database'!M424*'Exp with units conversion'!$G424))</f>
        <v>0</v>
      </c>
      <c r="O424" s="288">
        <f>IF(OR('Exp Database'!N424=Lists!$G$2,'Exp Database'!N424=Lists!$G$3,'Exp Database'!N424=0),0,IF($F424=Lists!$G$2,('Exp Database'!N424/'Exp with units conversion'!$H424)*'Exp with units conversion'!$G424,'Exp Database'!N424*'Exp with units conversion'!$G424))</f>
        <v>0</v>
      </c>
      <c r="P424" s="288">
        <f>IF(OR('Exp Database'!O424=Lists!$G$2,'Exp Database'!O424=Lists!$G$3,'Exp Database'!O424=0),0,IF($F424=Lists!$G$2,('Exp Database'!O424/'Exp with units conversion'!$H424)*'Exp with units conversion'!$G424,'Exp Database'!O424*'Exp with units conversion'!$G424))</f>
        <v>0</v>
      </c>
      <c r="Q424" s="288">
        <f>IF(OR('Exp Database'!P424=Lists!$G$2,'Exp Database'!P424=Lists!$G$3,'Exp Database'!P424=0),0,IF($F424=Lists!$G$2,('Exp Database'!P424/'Exp with units conversion'!$H424)*'Exp with units conversion'!$G424,'Exp Database'!P424*'Exp with units conversion'!$G424))</f>
        <v>0</v>
      </c>
      <c r="R424" s="288">
        <f>IF(OR('Exp Database'!Q424=Lists!$G$2,'Exp Database'!Q424=Lists!$G$3,'Exp Database'!Q424=0),0,IF($F424=Lists!$G$2,('Exp Database'!Q424/'Exp with units conversion'!$H424)*'Exp with units conversion'!$G424,'Exp Database'!Q424*'Exp with units conversion'!$G424))</f>
        <v>0</v>
      </c>
      <c r="S424" s="288">
        <f>IF(OR('Exp Database'!R424=Lists!$G$2,'Exp Database'!R424=Lists!$G$3,'Exp Database'!R424=0),0,IF($F424=Lists!$G$2,('Exp Database'!R424/'Exp with units conversion'!$H424)*'Exp with units conversion'!$G424,'Exp Database'!R424*'Exp with units conversion'!$G424))</f>
        <v>0</v>
      </c>
      <c r="T424" s="288">
        <f>IF(OR('Exp Database'!S424=Lists!$G$2,'Exp Database'!S424=Lists!$G$3,'Exp Database'!S424=0),0,IF($F424=Lists!$G$2,('Exp Database'!S424/'Exp with units conversion'!$H424)*'Exp with units conversion'!$G424,'Exp Database'!S424*'Exp with units conversion'!$G424))</f>
        <v>0</v>
      </c>
      <c r="U424" s="288">
        <f>IF(OR('Exp Database'!T424=Lists!$G$2,'Exp Database'!T424=Lists!$G$3,'Exp Database'!T424=0),0,IF($F424=Lists!$G$2,('Exp Database'!T424/'Exp with units conversion'!$H424)*'Exp with units conversion'!$G424,'Exp Database'!T424*'Exp with units conversion'!$G424))</f>
        <v>0</v>
      </c>
      <c r="V424" s="288">
        <f>IF(OR('Exp Database'!U424=Lists!$G$2,'Exp Database'!U424=Lists!$G$3,'Exp Database'!U424=0),0,IF($F424=Lists!$G$2,('Exp Database'!U424/'Exp with units conversion'!$H424)*'Exp with units conversion'!$G424,'Exp Database'!U424*'Exp with units conversion'!$G424))</f>
        <v>0</v>
      </c>
      <c r="W424" s="288">
        <f>IF(OR('Exp Database'!V424=Lists!$G$2,'Exp Database'!V424=Lists!$G$3,'Exp Database'!V424=0),0,IF($F424=Lists!$G$2,('Exp Database'!V424/'Exp with units conversion'!$H424)*'Exp with units conversion'!$G424,'Exp Database'!V424*'Exp with units conversion'!$G424))</f>
        <v>0</v>
      </c>
      <c r="X424" s="288">
        <f>IF(OR('Exp Database'!W424=Lists!$G$2,'Exp Database'!W424=Lists!$G$3,'Exp Database'!W424=0),0,IF($F424=Lists!$G$2,('Exp Database'!W424/'Exp with units conversion'!$H424)*'Exp with units conversion'!$G424,'Exp Database'!W424*'Exp with units conversion'!$G424))</f>
        <v>0</v>
      </c>
      <c r="Y424" s="288">
        <f>IF(OR('Exp Database'!X424=Lists!$G$2,'Exp Database'!X424=Lists!$G$3,'Exp Database'!X424=0),0,IF($F424=Lists!$G$2,('Exp Database'!X424/'Exp with units conversion'!$H424)*'Exp with units conversion'!$G424,'Exp Database'!X424*'Exp with units conversion'!$G424))</f>
        <v>0</v>
      </c>
      <c r="Z424" s="288">
        <f>IF(OR('Exp Database'!Y424=Lists!$G$2,'Exp Database'!Y424=Lists!$G$3,'Exp Database'!Y424=0),0,IF($F424=Lists!$G$2,('Exp Database'!Y424/'Exp with units conversion'!$H424)*'Exp with units conversion'!$G424,'Exp Database'!Y424*'Exp with units conversion'!$G424))</f>
        <v>0</v>
      </c>
      <c r="AA424" s="288">
        <f>IF(OR('Exp Database'!Z424=Lists!$G$2,'Exp Database'!Z424=Lists!$G$3,'Exp Database'!Z424=0),0,IF($F424=Lists!$G$2,('Exp Database'!Z424/'Exp with units conversion'!$H424)*'Exp with units conversion'!$G424,'Exp Database'!Z424*'Exp with units conversion'!$G424))</f>
        <v>0</v>
      </c>
      <c r="AB424" s="288">
        <f>IF(OR('Exp Database'!AA424=Lists!$G$2,'Exp Database'!AA424=Lists!$G$3,'Exp Database'!AA424=0),0,IF($F424=Lists!$G$2,('Exp Database'!AA424/'Exp with units conversion'!$H424)*'Exp with units conversion'!$G424,'Exp Database'!AA424*'Exp with units conversion'!$G424))</f>
        <v>0</v>
      </c>
      <c r="AC424" s="288">
        <f>IF(OR('Exp Database'!AB424=Lists!$G$2,'Exp Database'!AB424=Lists!$G$3,'Exp Database'!AB424=0),0,IF($F424=Lists!$G$2,('Exp Database'!AB424/'Exp with units conversion'!$H424)*'Exp with units conversion'!$G424,'Exp Database'!AB424*'Exp with units conversion'!$G424))</f>
        <v>0</v>
      </c>
      <c r="AD424" s="288">
        <f>IF(OR('Exp Database'!AC424=Lists!$G$2,'Exp Database'!AC424=Lists!$G$3,'Exp Database'!AC424=0),0,IF($F424=Lists!$G$2,('Exp Database'!AC424/'Exp with units conversion'!$H424)*'Exp with units conversion'!$G424,'Exp Database'!AC424*'Exp with units conversion'!$G424))</f>
        <v>0</v>
      </c>
      <c r="AE424" s="288">
        <f>IF(OR('Exp Database'!AD424=Lists!$G$2,'Exp Database'!AD424=Lists!$G$3,'Exp Database'!AD424=0),0,IF($F424=Lists!$G$2,('Exp Database'!AD424/'Exp with units conversion'!$H424)*'Exp with units conversion'!$G424,'Exp Database'!AD424*'Exp with units conversion'!$G424))</f>
        <v>0</v>
      </c>
      <c r="AG424" s="288">
        <f t="shared" si="35"/>
        <v>1</v>
      </c>
      <c r="AH424" s="288">
        <f t="shared" si="36"/>
        <v>1</v>
      </c>
      <c r="AI424" s="288">
        <f t="shared" si="37"/>
        <v>1</v>
      </c>
      <c r="AJ424" s="288">
        <f t="shared" si="38"/>
        <v>1</v>
      </c>
    </row>
    <row r="425" spans="2:36" ht="30.75" thickBot="1">
      <c r="B425" s="288" t="str">
        <f t="shared" si="34"/>
        <v>Georgia2013</v>
      </c>
      <c r="C425" s="229" t="str">
        <f>'Exp Database'!C425</f>
        <v>Georgia</v>
      </c>
      <c r="D425" s="229">
        <f>'Exp Database'!D425</f>
        <v>2013</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02" t="str">
        <f>'Exp Database'!K425</f>
        <v>Other direct and indirect costs</v>
      </c>
      <c r="M425" s="288" t="str">
        <f>'Exp Database'!L425</f>
        <v>3.2.2</v>
      </c>
      <c r="N425" s="288">
        <f>IF(OR('Exp Database'!M425=Lists!$G$2,'Exp Database'!M425=Lists!$G$3,'Exp Database'!M425=0),0,IF($F425=Lists!$G$2,('Exp Database'!M425/'Exp with units conversion'!$H425)*'Exp with units conversion'!$G425,'Exp Database'!M425*'Exp with units conversion'!$G425))</f>
        <v>0</v>
      </c>
      <c r="O425" s="288">
        <f>IF(OR('Exp Database'!N425=Lists!$G$2,'Exp Database'!N425=Lists!$G$3,'Exp Database'!N425=0),0,IF($F425=Lists!$G$2,('Exp Database'!N425/'Exp with units conversion'!$H425)*'Exp with units conversion'!$G425,'Exp Database'!N425*'Exp with units conversion'!$G425))</f>
        <v>0</v>
      </c>
      <c r="P425" s="288">
        <f>IF(OR('Exp Database'!O425=Lists!$G$2,'Exp Database'!O425=Lists!$G$3,'Exp Database'!O425=0),0,IF($F425=Lists!$G$2,('Exp Database'!O425/'Exp with units conversion'!$H425)*'Exp with units conversion'!$G425,'Exp Database'!O425*'Exp with units conversion'!$G425))</f>
        <v>0</v>
      </c>
      <c r="Q425" s="288">
        <f>IF(OR('Exp Database'!P425=Lists!$G$2,'Exp Database'!P425=Lists!$G$3,'Exp Database'!P425=0),0,IF($F425=Lists!$G$2,('Exp Database'!P425/'Exp with units conversion'!$H425)*'Exp with units conversion'!$G425,'Exp Database'!P425*'Exp with units conversion'!$G425))</f>
        <v>0</v>
      </c>
      <c r="R425" s="288">
        <f>IF(OR('Exp Database'!Q425=Lists!$G$2,'Exp Database'!Q425=Lists!$G$3,'Exp Database'!Q425=0),0,IF($F425=Lists!$G$2,('Exp Database'!Q425/'Exp with units conversion'!$H425)*'Exp with units conversion'!$G425,'Exp Database'!Q425*'Exp with units conversion'!$G425))</f>
        <v>0</v>
      </c>
      <c r="S425" s="288">
        <f>IF(OR('Exp Database'!R425=Lists!$G$2,'Exp Database'!R425=Lists!$G$3,'Exp Database'!R425=0),0,IF($F425=Lists!$G$2,('Exp Database'!R425/'Exp with units conversion'!$H425)*'Exp with units conversion'!$G425,'Exp Database'!R425*'Exp with units conversion'!$G425))</f>
        <v>0</v>
      </c>
      <c r="T425" s="288">
        <f>IF(OR('Exp Database'!S425=Lists!$G$2,'Exp Database'!S425=Lists!$G$3,'Exp Database'!S425=0),0,IF($F425=Lists!$G$2,('Exp Database'!S425/'Exp with units conversion'!$H425)*'Exp with units conversion'!$G425,'Exp Database'!S425*'Exp with units conversion'!$G425))</f>
        <v>0</v>
      </c>
      <c r="U425" s="288">
        <f>IF(OR('Exp Database'!T425=Lists!$G$2,'Exp Database'!T425=Lists!$G$3,'Exp Database'!T425=0),0,IF($F425=Lists!$G$2,('Exp Database'!T425/'Exp with units conversion'!$H425)*'Exp with units conversion'!$G425,'Exp Database'!T425*'Exp with units conversion'!$G425))</f>
        <v>0</v>
      </c>
      <c r="V425" s="288">
        <f>IF(OR('Exp Database'!U425=Lists!$G$2,'Exp Database'!U425=Lists!$G$3,'Exp Database'!U425=0),0,IF($F425=Lists!$G$2,('Exp Database'!U425/'Exp with units conversion'!$H425)*'Exp with units conversion'!$G425,'Exp Database'!U425*'Exp with units conversion'!$G425))</f>
        <v>0</v>
      </c>
      <c r="W425" s="288">
        <f>IF(OR('Exp Database'!V425=Lists!$G$2,'Exp Database'!V425=Lists!$G$3,'Exp Database'!V425=0),0,IF($F425=Lists!$G$2,('Exp Database'!V425/'Exp with units conversion'!$H425)*'Exp with units conversion'!$G425,'Exp Database'!V425*'Exp with units conversion'!$G425))</f>
        <v>0</v>
      </c>
      <c r="X425" s="288">
        <f>IF(OR('Exp Database'!W425=Lists!$G$2,'Exp Database'!W425=Lists!$G$3,'Exp Database'!W425=0),0,IF($F425=Lists!$G$2,('Exp Database'!W425/'Exp with units conversion'!$H425)*'Exp with units conversion'!$G425,'Exp Database'!W425*'Exp with units conversion'!$G425))</f>
        <v>0</v>
      </c>
      <c r="Y425" s="288">
        <f>IF(OR('Exp Database'!X425=Lists!$G$2,'Exp Database'!X425=Lists!$G$3,'Exp Database'!X425=0),0,IF($F425=Lists!$G$2,('Exp Database'!X425/'Exp with units conversion'!$H425)*'Exp with units conversion'!$G425,'Exp Database'!X425*'Exp with units conversion'!$G425))</f>
        <v>0</v>
      </c>
      <c r="Z425" s="288">
        <f>IF(OR('Exp Database'!Y425=Lists!$G$2,'Exp Database'!Y425=Lists!$G$3,'Exp Database'!Y425=0),0,IF($F425=Lists!$G$2,('Exp Database'!Y425/'Exp with units conversion'!$H425)*'Exp with units conversion'!$G425,'Exp Database'!Y425*'Exp with units conversion'!$G425))</f>
        <v>0</v>
      </c>
      <c r="AA425" s="288">
        <f>IF(OR('Exp Database'!Z425=Lists!$G$2,'Exp Database'!Z425=Lists!$G$3,'Exp Database'!Z425=0),0,IF($F425=Lists!$G$2,('Exp Database'!Z425/'Exp with units conversion'!$H425)*'Exp with units conversion'!$G425,'Exp Database'!Z425*'Exp with units conversion'!$G425))</f>
        <v>0</v>
      </c>
      <c r="AB425" s="288">
        <f>IF(OR('Exp Database'!AA425=Lists!$G$2,'Exp Database'!AA425=Lists!$G$3,'Exp Database'!AA425=0),0,IF($F425=Lists!$G$2,('Exp Database'!AA425/'Exp with units conversion'!$H425)*'Exp with units conversion'!$G425,'Exp Database'!AA425*'Exp with units conversion'!$G425))</f>
        <v>0</v>
      </c>
      <c r="AC425" s="288">
        <f>IF(OR('Exp Database'!AB425=Lists!$G$2,'Exp Database'!AB425=Lists!$G$3,'Exp Database'!AB425=0),0,IF($F425=Lists!$G$2,('Exp Database'!AB425/'Exp with units conversion'!$H425)*'Exp with units conversion'!$G425,'Exp Database'!AB425*'Exp with units conversion'!$G425))</f>
        <v>0</v>
      </c>
      <c r="AD425" s="288">
        <f>IF(OR('Exp Database'!AC425=Lists!$G$2,'Exp Database'!AC425=Lists!$G$3,'Exp Database'!AC425=0),0,IF($F425=Lists!$G$2,('Exp Database'!AC425/'Exp with units conversion'!$H425)*'Exp with units conversion'!$G425,'Exp Database'!AC425*'Exp with units conversion'!$G425))</f>
        <v>0</v>
      </c>
      <c r="AE425" s="288">
        <f>IF(OR('Exp Database'!AD425=Lists!$G$2,'Exp Database'!AD425=Lists!$G$3,'Exp Database'!AD425=0),0,IF($F425=Lists!$G$2,('Exp Database'!AD425/'Exp with units conversion'!$H425)*'Exp with units conversion'!$G425,'Exp Database'!AD425*'Exp with units conversion'!$G425))</f>
        <v>0</v>
      </c>
      <c r="AG425" s="288">
        <f t="shared" si="35"/>
        <v>1</v>
      </c>
      <c r="AH425" s="288">
        <f t="shared" si="36"/>
        <v>1</v>
      </c>
      <c r="AI425" s="288">
        <f t="shared" si="37"/>
        <v>1</v>
      </c>
      <c r="AJ425" s="288">
        <f t="shared" si="38"/>
        <v>1</v>
      </c>
    </row>
    <row r="426" spans="2:36" ht="30.75" thickBot="1">
      <c r="B426" s="288" t="str">
        <f t="shared" si="34"/>
        <v>Georgia2013</v>
      </c>
      <c r="C426" s="229" t="str">
        <f>'Exp Database'!C426</f>
        <v>Georgia</v>
      </c>
      <c r="D426" s="229">
        <f>'Exp Database'!D426</f>
        <v>2013</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02" t="str">
        <f>'Exp Database'!K426</f>
        <v>Not disaggregated by type of cost</v>
      </c>
      <c r="M426" s="288" t="str">
        <f>'Exp Database'!L426</f>
        <v>3.2.3</v>
      </c>
      <c r="N426" s="288">
        <f>IF(OR('Exp Database'!M426=Lists!$G$2,'Exp Database'!M426=Lists!$G$3,'Exp Database'!M426=0),0,IF($F426=Lists!$G$2,('Exp Database'!M426/'Exp with units conversion'!$H426)*'Exp with units conversion'!$G426,'Exp Database'!M426*'Exp with units conversion'!$G426))</f>
        <v>0</v>
      </c>
      <c r="O426" s="288">
        <f>IF(OR('Exp Database'!N426=Lists!$G$2,'Exp Database'!N426=Lists!$G$3,'Exp Database'!N426=0),0,IF($F426=Lists!$G$2,('Exp Database'!N426/'Exp with units conversion'!$H426)*'Exp with units conversion'!$G426,'Exp Database'!N426*'Exp with units conversion'!$G426))</f>
        <v>0</v>
      </c>
      <c r="P426" s="288">
        <f>IF(OR('Exp Database'!O426=Lists!$G$2,'Exp Database'!O426=Lists!$G$3,'Exp Database'!O426=0),0,IF($F426=Lists!$G$2,('Exp Database'!O426/'Exp with units conversion'!$H426)*'Exp with units conversion'!$G426,'Exp Database'!O426*'Exp with units conversion'!$G426))</f>
        <v>0</v>
      </c>
      <c r="Q426" s="288">
        <f>IF(OR('Exp Database'!P426=Lists!$G$2,'Exp Database'!P426=Lists!$G$3,'Exp Database'!P426=0),0,IF($F426=Lists!$G$2,('Exp Database'!P426/'Exp with units conversion'!$H426)*'Exp with units conversion'!$G426,'Exp Database'!P426*'Exp with units conversion'!$G426))</f>
        <v>0</v>
      </c>
      <c r="R426" s="288">
        <f>IF(OR('Exp Database'!Q426=Lists!$G$2,'Exp Database'!Q426=Lists!$G$3,'Exp Database'!Q426=0),0,IF($F426=Lists!$G$2,('Exp Database'!Q426/'Exp with units conversion'!$H426)*'Exp with units conversion'!$G426,'Exp Database'!Q426*'Exp with units conversion'!$G426))</f>
        <v>0</v>
      </c>
      <c r="S426" s="288">
        <f>IF(OR('Exp Database'!R426=Lists!$G$2,'Exp Database'!R426=Lists!$G$3,'Exp Database'!R426=0),0,IF($F426=Lists!$G$2,('Exp Database'!R426/'Exp with units conversion'!$H426)*'Exp with units conversion'!$G426,'Exp Database'!R426*'Exp with units conversion'!$G426))</f>
        <v>0</v>
      </c>
      <c r="T426" s="288">
        <f>IF(OR('Exp Database'!S426=Lists!$G$2,'Exp Database'!S426=Lists!$G$3,'Exp Database'!S426=0),0,IF($F426=Lists!$G$2,('Exp Database'!S426/'Exp with units conversion'!$H426)*'Exp with units conversion'!$G426,'Exp Database'!S426*'Exp with units conversion'!$G426))</f>
        <v>0</v>
      </c>
      <c r="U426" s="288">
        <f>IF(OR('Exp Database'!T426=Lists!$G$2,'Exp Database'!T426=Lists!$G$3,'Exp Database'!T426=0),0,IF($F426=Lists!$G$2,('Exp Database'!T426/'Exp with units conversion'!$H426)*'Exp with units conversion'!$G426,'Exp Database'!T426*'Exp with units conversion'!$G426))</f>
        <v>0</v>
      </c>
      <c r="V426" s="288">
        <f>IF(OR('Exp Database'!U426=Lists!$G$2,'Exp Database'!U426=Lists!$G$3,'Exp Database'!U426=0),0,IF($F426=Lists!$G$2,('Exp Database'!U426/'Exp with units conversion'!$H426)*'Exp with units conversion'!$G426,'Exp Database'!U426*'Exp with units conversion'!$G426))</f>
        <v>0</v>
      </c>
      <c r="W426" s="288">
        <f>IF(OR('Exp Database'!V426=Lists!$G$2,'Exp Database'!V426=Lists!$G$3,'Exp Database'!V426=0),0,IF($F426=Lists!$G$2,('Exp Database'!V426/'Exp with units conversion'!$H426)*'Exp with units conversion'!$G426,'Exp Database'!V426*'Exp with units conversion'!$G426))</f>
        <v>0</v>
      </c>
      <c r="X426" s="288">
        <f>IF(OR('Exp Database'!W426=Lists!$G$2,'Exp Database'!W426=Lists!$G$3,'Exp Database'!W426=0),0,IF($F426=Lists!$G$2,('Exp Database'!W426/'Exp with units conversion'!$H426)*'Exp with units conversion'!$G426,'Exp Database'!W426*'Exp with units conversion'!$G426))</f>
        <v>0</v>
      </c>
      <c r="Y426" s="288">
        <f>IF(OR('Exp Database'!X426=Lists!$G$2,'Exp Database'!X426=Lists!$G$3,'Exp Database'!X426=0),0,IF($F426=Lists!$G$2,('Exp Database'!X426/'Exp with units conversion'!$H426)*'Exp with units conversion'!$G426,'Exp Database'!X426*'Exp with units conversion'!$G426))</f>
        <v>0</v>
      </c>
      <c r="Z426" s="288">
        <f>IF(OR('Exp Database'!Y426=Lists!$G$2,'Exp Database'!Y426=Lists!$G$3,'Exp Database'!Y426=0),0,IF($F426=Lists!$G$2,('Exp Database'!Y426/'Exp with units conversion'!$H426)*'Exp with units conversion'!$G426,'Exp Database'!Y426*'Exp with units conversion'!$G426))</f>
        <v>0</v>
      </c>
      <c r="AA426" s="288">
        <f>IF(OR('Exp Database'!Z426=Lists!$G$2,'Exp Database'!Z426=Lists!$G$3,'Exp Database'!Z426=0),0,IF($F426=Lists!$G$2,('Exp Database'!Z426/'Exp with units conversion'!$H426)*'Exp with units conversion'!$G426,'Exp Database'!Z426*'Exp with units conversion'!$G426))</f>
        <v>0</v>
      </c>
      <c r="AB426" s="288">
        <f>IF(OR('Exp Database'!AA426=Lists!$G$2,'Exp Database'!AA426=Lists!$G$3,'Exp Database'!AA426=0),0,IF($F426=Lists!$G$2,('Exp Database'!AA426/'Exp with units conversion'!$H426)*'Exp with units conversion'!$G426,'Exp Database'!AA426*'Exp with units conversion'!$G426))</f>
        <v>0</v>
      </c>
      <c r="AC426" s="288">
        <f>IF(OR('Exp Database'!AB426=Lists!$G$2,'Exp Database'!AB426=Lists!$G$3,'Exp Database'!AB426=0),0,IF($F426=Lists!$G$2,('Exp Database'!AB426/'Exp with units conversion'!$H426)*'Exp with units conversion'!$G426,'Exp Database'!AB426*'Exp with units conversion'!$G426))</f>
        <v>0</v>
      </c>
      <c r="AD426" s="288">
        <f>IF(OR('Exp Database'!AC426=Lists!$G$2,'Exp Database'!AC426=Lists!$G$3,'Exp Database'!AC426=0),0,IF($F426=Lists!$G$2,('Exp Database'!AC426/'Exp with units conversion'!$H426)*'Exp with units conversion'!$G426,'Exp Database'!AC426*'Exp with units conversion'!$G426))</f>
        <v>0</v>
      </c>
      <c r="AE426" s="288">
        <f>IF(OR('Exp Database'!AD426=Lists!$G$2,'Exp Database'!AD426=Lists!$G$3,'Exp Database'!AD426=0),0,IF($F426=Lists!$G$2,('Exp Database'!AD426/'Exp with units conversion'!$H426)*'Exp with units conversion'!$G426,'Exp Database'!AD426*'Exp with units conversion'!$G426))</f>
        <v>0</v>
      </c>
      <c r="AG426" s="288">
        <f t="shared" si="35"/>
        <v>1</v>
      </c>
      <c r="AH426" s="288">
        <f t="shared" si="36"/>
        <v>1</v>
      </c>
      <c r="AI426" s="288">
        <f t="shared" si="37"/>
        <v>1</v>
      </c>
      <c r="AJ426" s="288">
        <f t="shared" si="38"/>
        <v>1</v>
      </c>
    </row>
    <row r="427" spans="2:36" ht="75.75" thickBot="1">
      <c r="B427" s="288" t="str">
        <f t="shared" si="34"/>
        <v>Georgia2013</v>
      </c>
      <c r="C427" s="229" t="str">
        <f>'Exp Database'!C427</f>
        <v>Georgia</v>
      </c>
      <c r="D427" s="229">
        <f>'Exp Database'!D427</f>
        <v>2013</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02" t="str">
        <f>'Exp Database'!K427</f>
        <v>Pre-Exposure Prophylaxis (PrEP) disaggregated by key populations (sub-total)</v>
      </c>
      <c r="M427" s="288">
        <f>'Exp Database'!L427</f>
        <v>3.3</v>
      </c>
      <c r="N427" s="288">
        <f>IF(OR('Exp Database'!M427=Lists!$G$2,'Exp Database'!M427=Lists!$G$3,'Exp Database'!M427=0),0,IF($F427=Lists!$G$2,('Exp Database'!M427/'Exp with units conversion'!$H427)*'Exp with units conversion'!$G427,'Exp Database'!M427*'Exp with units conversion'!$G427))</f>
        <v>0</v>
      </c>
      <c r="O427" s="288">
        <f>IF(OR('Exp Database'!N427=Lists!$G$2,'Exp Database'!N427=Lists!$G$3,'Exp Database'!N427=0),0,IF($F427=Lists!$G$2,('Exp Database'!N427/'Exp with units conversion'!$H427)*'Exp with units conversion'!$G427,'Exp Database'!N427*'Exp with units conversion'!$G427))</f>
        <v>0</v>
      </c>
      <c r="P427" s="288">
        <f>IF(OR('Exp Database'!O427=Lists!$G$2,'Exp Database'!O427=Lists!$G$3,'Exp Database'!O427=0),0,IF($F427=Lists!$G$2,('Exp Database'!O427/'Exp with units conversion'!$H427)*'Exp with units conversion'!$G427,'Exp Database'!O427*'Exp with units conversion'!$G427))</f>
        <v>0</v>
      </c>
      <c r="Q427" s="288">
        <f>IF(OR('Exp Database'!P427=Lists!$G$2,'Exp Database'!P427=Lists!$G$3,'Exp Database'!P427=0),0,IF($F427=Lists!$G$2,('Exp Database'!P427/'Exp with units conversion'!$H427)*'Exp with units conversion'!$G427,'Exp Database'!P427*'Exp with units conversion'!$G427))</f>
        <v>0</v>
      </c>
      <c r="R427" s="288">
        <f>IF(OR('Exp Database'!Q427=Lists!$G$2,'Exp Database'!Q427=Lists!$G$3,'Exp Database'!Q427=0),0,IF($F427=Lists!$G$2,('Exp Database'!Q427/'Exp with units conversion'!$H427)*'Exp with units conversion'!$G427,'Exp Database'!Q427*'Exp with units conversion'!$G427))</f>
        <v>0</v>
      </c>
      <c r="S427" s="288">
        <f>IF(OR('Exp Database'!R427=Lists!$G$2,'Exp Database'!R427=Lists!$G$3,'Exp Database'!R427=0),0,IF($F427=Lists!$G$2,('Exp Database'!R427/'Exp with units conversion'!$H427)*'Exp with units conversion'!$G427,'Exp Database'!R427*'Exp with units conversion'!$G427))</f>
        <v>0</v>
      </c>
      <c r="T427" s="288">
        <f>IF(OR('Exp Database'!S427=Lists!$G$2,'Exp Database'!S427=Lists!$G$3,'Exp Database'!S427=0),0,IF($F427=Lists!$G$2,('Exp Database'!S427/'Exp with units conversion'!$H427)*'Exp with units conversion'!$G427,'Exp Database'!S427*'Exp with units conversion'!$G427))</f>
        <v>0</v>
      </c>
      <c r="U427" s="288">
        <f>IF(OR('Exp Database'!T427=Lists!$G$2,'Exp Database'!T427=Lists!$G$3,'Exp Database'!T427=0),0,IF($F427=Lists!$G$2,('Exp Database'!T427/'Exp with units conversion'!$H427)*'Exp with units conversion'!$G427,'Exp Database'!T427*'Exp with units conversion'!$G427))</f>
        <v>0</v>
      </c>
      <c r="V427" s="288">
        <f>IF(OR('Exp Database'!U427=Lists!$G$2,'Exp Database'!U427=Lists!$G$3,'Exp Database'!U427=0),0,IF($F427=Lists!$G$2,('Exp Database'!U427/'Exp with units conversion'!$H427)*'Exp with units conversion'!$G427,'Exp Database'!U427*'Exp with units conversion'!$G427))</f>
        <v>0</v>
      </c>
      <c r="W427" s="288">
        <f>IF(OR('Exp Database'!V427=Lists!$G$2,'Exp Database'!V427=Lists!$G$3,'Exp Database'!V427=0),0,IF($F427=Lists!$G$2,('Exp Database'!V427/'Exp with units conversion'!$H427)*'Exp with units conversion'!$G427,'Exp Database'!V427*'Exp with units conversion'!$G427))</f>
        <v>0</v>
      </c>
      <c r="X427" s="288">
        <f>IF(OR('Exp Database'!W427=Lists!$G$2,'Exp Database'!W427=Lists!$G$3,'Exp Database'!W427=0),0,IF($F427=Lists!$G$2,('Exp Database'!W427/'Exp with units conversion'!$H427)*'Exp with units conversion'!$G427,'Exp Database'!W427*'Exp with units conversion'!$G427))</f>
        <v>0</v>
      </c>
      <c r="Y427" s="288">
        <f>IF(OR('Exp Database'!X427=Lists!$G$2,'Exp Database'!X427=Lists!$G$3,'Exp Database'!X427=0),0,IF($F427=Lists!$G$2,('Exp Database'!X427/'Exp with units conversion'!$H427)*'Exp with units conversion'!$G427,'Exp Database'!X427*'Exp with units conversion'!$G427))</f>
        <v>0</v>
      </c>
      <c r="Z427" s="288">
        <f>IF(OR('Exp Database'!Y427=Lists!$G$2,'Exp Database'!Y427=Lists!$G$3,'Exp Database'!Y427=0),0,IF($F427=Lists!$G$2,('Exp Database'!Y427/'Exp with units conversion'!$H427)*'Exp with units conversion'!$G427,'Exp Database'!Y427*'Exp with units conversion'!$G427))</f>
        <v>0</v>
      </c>
      <c r="AA427" s="288">
        <f>IF(OR('Exp Database'!Z427=Lists!$G$2,'Exp Database'!Z427=Lists!$G$3,'Exp Database'!Z427=0),0,IF($F427=Lists!$G$2,('Exp Database'!Z427/'Exp with units conversion'!$H427)*'Exp with units conversion'!$G427,'Exp Database'!Z427*'Exp with units conversion'!$G427))</f>
        <v>0</v>
      </c>
      <c r="AB427" s="288">
        <f>IF(OR('Exp Database'!AA427=Lists!$G$2,'Exp Database'!AA427=Lists!$G$3,'Exp Database'!AA427=0),0,IF($F427=Lists!$G$2,('Exp Database'!AA427/'Exp with units conversion'!$H427)*'Exp with units conversion'!$G427,'Exp Database'!AA427*'Exp with units conversion'!$G427))</f>
        <v>0</v>
      </c>
      <c r="AC427" s="288">
        <f>IF(OR('Exp Database'!AB427=Lists!$G$2,'Exp Database'!AB427=Lists!$G$3,'Exp Database'!AB427=0),0,IF($F427=Lists!$G$2,('Exp Database'!AB427/'Exp with units conversion'!$H427)*'Exp with units conversion'!$G427,'Exp Database'!AB427*'Exp with units conversion'!$G427))</f>
        <v>0</v>
      </c>
      <c r="AD427" s="288">
        <f>IF(OR('Exp Database'!AC427=Lists!$G$2,'Exp Database'!AC427=Lists!$G$3,'Exp Database'!AC427=0),0,IF($F427=Lists!$G$2,('Exp Database'!AC427/'Exp with units conversion'!$H427)*'Exp with units conversion'!$G427,'Exp Database'!AC427*'Exp with units conversion'!$G427))</f>
        <v>0</v>
      </c>
      <c r="AE427" s="288">
        <f>IF(OR('Exp Database'!AD427=Lists!$G$2,'Exp Database'!AD427=Lists!$G$3,'Exp Database'!AD427=0),0,IF($F427=Lists!$G$2,('Exp Database'!AD427/'Exp with units conversion'!$H427)*'Exp with units conversion'!$G427,'Exp Database'!AD427*'Exp with units conversion'!$G427))</f>
        <v>0</v>
      </c>
      <c r="AG427" s="288">
        <f t="shared" si="35"/>
        <v>1</v>
      </c>
      <c r="AH427" s="288">
        <f t="shared" si="36"/>
        <v>1</v>
      </c>
      <c r="AI427" s="288">
        <f t="shared" si="37"/>
        <v>1</v>
      </c>
      <c r="AJ427" s="288">
        <f t="shared" si="38"/>
        <v>1</v>
      </c>
    </row>
    <row r="428" spans="2:36" ht="60.75" thickBot="1">
      <c r="B428" s="288" t="str">
        <f t="shared" si="34"/>
        <v>Georgia2013</v>
      </c>
      <c r="C428" s="229" t="str">
        <f>'Exp Database'!C428</f>
        <v>Georgia</v>
      </c>
      <c r="D428" s="229">
        <f>'Exp Database'!D428</f>
        <v>2013</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02" t="str">
        <f>'Exp Database'!K428</f>
        <v>PrEP for gay men and other men who have sex with men (MSM)</v>
      </c>
      <c r="M428" s="288" t="str">
        <f>'Exp Database'!L428</f>
        <v>3.3.1</v>
      </c>
      <c r="N428" s="288">
        <f>IF(OR('Exp Database'!M428=Lists!$G$2,'Exp Database'!M428=Lists!$G$3,'Exp Database'!M428=0),0,IF($F428=Lists!$G$2,('Exp Database'!M428/'Exp with units conversion'!$H428)*'Exp with units conversion'!$G428,'Exp Database'!M428*'Exp with units conversion'!$G428))</f>
        <v>0</v>
      </c>
      <c r="O428" s="288">
        <f>IF(OR('Exp Database'!N428=Lists!$G$2,'Exp Database'!N428=Lists!$G$3,'Exp Database'!N428=0),0,IF($F428=Lists!$G$2,('Exp Database'!N428/'Exp with units conversion'!$H428)*'Exp with units conversion'!$G428,'Exp Database'!N428*'Exp with units conversion'!$G428))</f>
        <v>0</v>
      </c>
      <c r="P428" s="288">
        <f>IF(OR('Exp Database'!O428=Lists!$G$2,'Exp Database'!O428=Lists!$G$3,'Exp Database'!O428=0),0,IF($F428=Lists!$G$2,('Exp Database'!O428/'Exp with units conversion'!$H428)*'Exp with units conversion'!$G428,'Exp Database'!O428*'Exp with units conversion'!$G428))</f>
        <v>0</v>
      </c>
      <c r="Q428" s="288">
        <f>IF(OR('Exp Database'!P428=Lists!$G$2,'Exp Database'!P428=Lists!$G$3,'Exp Database'!P428=0),0,IF($F428=Lists!$G$2,('Exp Database'!P428/'Exp with units conversion'!$H428)*'Exp with units conversion'!$G428,'Exp Database'!P428*'Exp with units conversion'!$G428))</f>
        <v>0</v>
      </c>
      <c r="R428" s="288">
        <f>IF(OR('Exp Database'!Q428=Lists!$G$2,'Exp Database'!Q428=Lists!$G$3,'Exp Database'!Q428=0),0,IF($F428=Lists!$G$2,('Exp Database'!Q428/'Exp with units conversion'!$H428)*'Exp with units conversion'!$G428,'Exp Database'!Q428*'Exp with units conversion'!$G428))</f>
        <v>0</v>
      </c>
      <c r="S428" s="288">
        <f>IF(OR('Exp Database'!R428=Lists!$G$2,'Exp Database'!R428=Lists!$G$3,'Exp Database'!R428=0),0,IF($F428=Lists!$G$2,('Exp Database'!R428/'Exp with units conversion'!$H428)*'Exp with units conversion'!$G428,'Exp Database'!R428*'Exp with units conversion'!$G428))</f>
        <v>0</v>
      </c>
      <c r="T428" s="288">
        <f>IF(OR('Exp Database'!S428=Lists!$G$2,'Exp Database'!S428=Lists!$G$3,'Exp Database'!S428=0),0,IF($F428=Lists!$G$2,('Exp Database'!S428/'Exp with units conversion'!$H428)*'Exp with units conversion'!$G428,'Exp Database'!S428*'Exp with units conversion'!$G428))</f>
        <v>0</v>
      </c>
      <c r="U428" s="288">
        <f>IF(OR('Exp Database'!T428=Lists!$G$2,'Exp Database'!T428=Lists!$G$3,'Exp Database'!T428=0),0,IF($F428=Lists!$G$2,('Exp Database'!T428/'Exp with units conversion'!$H428)*'Exp with units conversion'!$G428,'Exp Database'!T428*'Exp with units conversion'!$G428))</f>
        <v>0</v>
      </c>
      <c r="V428" s="288">
        <f>IF(OR('Exp Database'!U428=Lists!$G$2,'Exp Database'!U428=Lists!$G$3,'Exp Database'!U428=0),0,IF($F428=Lists!$G$2,('Exp Database'!U428/'Exp with units conversion'!$H428)*'Exp with units conversion'!$G428,'Exp Database'!U428*'Exp with units conversion'!$G428))</f>
        <v>0</v>
      </c>
      <c r="W428" s="288">
        <f>IF(OR('Exp Database'!V428=Lists!$G$2,'Exp Database'!V428=Lists!$G$3,'Exp Database'!V428=0),0,IF($F428=Lists!$G$2,('Exp Database'!V428/'Exp with units conversion'!$H428)*'Exp with units conversion'!$G428,'Exp Database'!V428*'Exp with units conversion'!$G428))</f>
        <v>0</v>
      </c>
      <c r="X428" s="288">
        <f>IF(OR('Exp Database'!W428=Lists!$G$2,'Exp Database'!W428=Lists!$G$3,'Exp Database'!W428=0),0,IF($F428=Lists!$G$2,('Exp Database'!W428/'Exp with units conversion'!$H428)*'Exp with units conversion'!$G428,'Exp Database'!W428*'Exp with units conversion'!$G428))</f>
        <v>0</v>
      </c>
      <c r="Y428" s="288">
        <f>IF(OR('Exp Database'!X428=Lists!$G$2,'Exp Database'!X428=Lists!$G$3,'Exp Database'!X428=0),0,IF($F428=Lists!$G$2,('Exp Database'!X428/'Exp with units conversion'!$H428)*'Exp with units conversion'!$G428,'Exp Database'!X428*'Exp with units conversion'!$G428))</f>
        <v>0</v>
      </c>
      <c r="Z428" s="288">
        <f>IF(OR('Exp Database'!Y428=Lists!$G$2,'Exp Database'!Y428=Lists!$G$3,'Exp Database'!Y428=0),0,IF($F428=Lists!$G$2,('Exp Database'!Y428/'Exp with units conversion'!$H428)*'Exp with units conversion'!$G428,'Exp Database'!Y428*'Exp with units conversion'!$G428))</f>
        <v>0</v>
      </c>
      <c r="AA428" s="288">
        <f>IF(OR('Exp Database'!Z428=Lists!$G$2,'Exp Database'!Z428=Lists!$G$3,'Exp Database'!Z428=0),0,IF($F428=Lists!$G$2,('Exp Database'!Z428/'Exp with units conversion'!$H428)*'Exp with units conversion'!$G428,'Exp Database'!Z428*'Exp with units conversion'!$G428))</f>
        <v>0</v>
      </c>
      <c r="AB428" s="288">
        <f>IF(OR('Exp Database'!AA428=Lists!$G$2,'Exp Database'!AA428=Lists!$G$3,'Exp Database'!AA428=0),0,IF($F428=Lists!$G$2,('Exp Database'!AA428/'Exp with units conversion'!$H428)*'Exp with units conversion'!$G428,'Exp Database'!AA428*'Exp with units conversion'!$G428))</f>
        <v>0</v>
      </c>
      <c r="AC428" s="288">
        <f>IF(OR('Exp Database'!AB428=Lists!$G$2,'Exp Database'!AB428=Lists!$G$3,'Exp Database'!AB428=0),0,IF($F428=Lists!$G$2,('Exp Database'!AB428/'Exp with units conversion'!$H428)*'Exp with units conversion'!$G428,'Exp Database'!AB428*'Exp with units conversion'!$G428))</f>
        <v>0</v>
      </c>
      <c r="AD428" s="288">
        <f>IF(OR('Exp Database'!AC428=Lists!$G$2,'Exp Database'!AC428=Lists!$G$3,'Exp Database'!AC428=0),0,IF($F428=Lists!$G$2,('Exp Database'!AC428/'Exp with units conversion'!$H428)*'Exp with units conversion'!$G428,'Exp Database'!AC428*'Exp with units conversion'!$G428))</f>
        <v>0</v>
      </c>
      <c r="AE428" s="288">
        <f>IF(OR('Exp Database'!AD428=Lists!$G$2,'Exp Database'!AD428=Lists!$G$3,'Exp Database'!AD428=0),0,IF($F428=Lists!$G$2,('Exp Database'!AD428/'Exp with units conversion'!$H428)*'Exp with units conversion'!$G428,'Exp Database'!AD428*'Exp with units conversion'!$G428))</f>
        <v>0</v>
      </c>
      <c r="AG428" s="288">
        <f t="shared" si="35"/>
        <v>1</v>
      </c>
      <c r="AH428" s="288">
        <f t="shared" si="36"/>
        <v>1</v>
      </c>
      <c r="AI428" s="288">
        <f t="shared" si="37"/>
        <v>1</v>
      </c>
      <c r="AJ428" s="288">
        <f t="shared" si="38"/>
        <v>1</v>
      </c>
    </row>
    <row r="429" spans="2:36" ht="30.75" thickBot="1">
      <c r="B429" s="288" t="str">
        <f t="shared" si="34"/>
        <v>Georgia2013</v>
      </c>
      <c r="C429" s="229" t="str">
        <f>'Exp Database'!C429</f>
        <v>Georgia</v>
      </c>
      <c r="D429" s="229">
        <f>'Exp Database'!D429</f>
        <v>2013</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02" t="str">
        <f>'Exp Database'!K429</f>
        <v>PrEP for sex workers</v>
      </c>
      <c r="M429" s="288" t="str">
        <f>'Exp Database'!L429</f>
        <v>3.3.2</v>
      </c>
      <c r="N429" s="288">
        <f>IF(OR('Exp Database'!M429=Lists!$G$2,'Exp Database'!M429=Lists!$G$3,'Exp Database'!M429=0),0,IF($F429=Lists!$G$2,('Exp Database'!M429/'Exp with units conversion'!$H429)*'Exp with units conversion'!$G429,'Exp Database'!M429*'Exp with units conversion'!$G429))</f>
        <v>0</v>
      </c>
      <c r="O429" s="288">
        <f>IF(OR('Exp Database'!N429=Lists!$G$2,'Exp Database'!N429=Lists!$G$3,'Exp Database'!N429=0),0,IF($F429=Lists!$G$2,('Exp Database'!N429/'Exp with units conversion'!$H429)*'Exp with units conversion'!$G429,'Exp Database'!N429*'Exp with units conversion'!$G429))</f>
        <v>0</v>
      </c>
      <c r="P429" s="288">
        <f>IF(OR('Exp Database'!O429=Lists!$G$2,'Exp Database'!O429=Lists!$G$3,'Exp Database'!O429=0),0,IF($F429=Lists!$G$2,('Exp Database'!O429/'Exp with units conversion'!$H429)*'Exp with units conversion'!$G429,'Exp Database'!O429*'Exp with units conversion'!$G429))</f>
        <v>0</v>
      </c>
      <c r="Q429" s="288">
        <f>IF(OR('Exp Database'!P429=Lists!$G$2,'Exp Database'!P429=Lists!$G$3,'Exp Database'!P429=0),0,IF($F429=Lists!$G$2,('Exp Database'!P429/'Exp with units conversion'!$H429)*'Exp with units conversion'!$G429,'Exp Database'!P429*'Exp with units conversion'!$G429))</f>
        <v>0</v>
      </c>
      <c r="R429" s="288">
        <f>IF(OR('Exp Database'!Q429=Lists!$G$2,'Exp Database'!Q429=Lists!$G$3,'Exp Database'!Q429=0),0,IF($F429=Lists!$G$2,('Exp Database'!Q429/'Exp with units conversion'!$H429)*'Exp with units conversion'!$G429,'Exp Database'!Q429*'Exp with units conversion'!$G429))</f>
        <v>0</v>
      </c>
      <c r="S429" s="288">
        <f>IF(OR('Exp Database'!R429=Lists!$G$2,'Exp Database'!R429=Lists!$G$3,'Exp Database'!R429=0),0,IF($F429=Lists!$G$2,('Exp Database'!R429/'Exp with units conversion'!$H429)*'Exp with units conversion'!$G429,'Exp Database'!R429*'Exp with units conversion'!$G429))</f>
        <v>0</v>
      </c>
      <c r="T429" s="288">
        <f>IF(OR('Exp Database'!S429=Lists!$G$2,'Exp Database'!S429=Lists!$G$3,'Exp Database'!S429=0),0,IF($F429=Lists!$G$2,('Exp Database'!S429/'Exp with units conversion'!$H429)*'Exp with units conversion'!$G429,'Exp Database'!S429*'Exp with units conversion'!$G429))</f>
        <v>0</v>
      </c>
      <c r="U429" s="288">
        <f>IF(OR('Exp Database'!T429=Lists!$G$2,'Exp Database'!T429=Lists!$G$3,'Exp Database'!T429=0),0,IF($F429=Lists!$G$2,('Exp Database'!T429/'Exp with units conversion'!$H429)*'Exp with units conversion'!$G429,'Exp Database'!T429*'Exp with units conversion'!$G429))</f>
        <v>0</v>
      </c>
      <c r="V429" s="288">
        <f>IF(OR('Exp Database'!U429=Lists!$G$2,'Exp Database'!U429=Lists!$G$3,'Exp Database'!U429=0),0,IF($F429=Lists!$G$2,('Exp Database'!U429/'Exp with units conversion'!$H429)*'Exp with units conversion'!$G429,'Exp Database'!U429*'Exp with units conversion'!$G429))</f>
        <v>0</v>
      </c>
      <c r="W429" s="288">
        <f>IF(OR('Exp Database'!V429=Lists!$G$2,'Exp Database'!V429=Lists!$G$3,'Exp Database'!V429=0),0,IF($F429=Lists!$G$2,('Exp Database'!V429/'Exp with units conversion'!$H429)*'Exp with units conversion'!$G429,'Exp Database'!V429*'Exp with units conversion'!$G429))</f>
        <v>0</v>
      </c>
      <c r="X429" s="288">
        <f>IF(OR('Exp Database'!W429=Lists!$G$2,'Exp Database'!W429=Lists!$G$3,'Exp Database'!W429=0),0,IF($F429=Lists!$G$2,('Exp Database'!W429/'Exp with units conversion'!$H429)*'Exp with units conversion'!$G429,'Exp Database'!W429*'Exp with units conversion'!$G429))</f>
        <v>0</v>
      </c>
      <c r="Y429" s="288">
        <f>IF(OR('Exp Database'!X429=Lists!$G$2,'Exp Database'!X429=Lists!$G$3,'Exp Database'!X429=0),0,IF($F429=Lists!$G$2,('Exp Database'!X429/'Exp with units conversion'!$H429)*'Exp with units conversion'!$G429,'Exp Database'!X429*'Exp with units conversion'!$G429))</f>
        <v>0</v>
      </c>
      <c r="Z429" s="288">
        <f>IF(OR('Exp Database'!Y429=Lists!$G$2,'Exp Database'!Y429=Lists!$G$3,'Exp Database'!Y429=0),0,IF($F429=Lists!$G$2,('Exp Database'!Y429/'Exp with units conversion'!$H429)*'Exp with units conversion'!$G429,'Exp Database'!Y429*'Exp with units conversion'!$G429))</f>
        <v>0</v>
      </c>
      <c r="AA429" s="288">
        <f>IF(OR('Exp Database'!Z429=Lists!$G$2,'Exp Database'!Z429=Lists!$G$3,'Exp Database'!Z429=0),0,IF($F429=Lists!$G$2,('Exp Database'!Z429/'Exp with units conversion'!$H429)*'Exp with units conversion'!$G429,'Exp Database'!Z429*'Exp with units conversion'!$G429))</f>
        <v>0</v>
      </c>
      <c r="AB429" s="288">
        <f>IF(OR('Exp Database'!AA429=Lists!$G$2,'Exp Database'!AA429=Lists!$G$3,'Exp Database'!AA429=0),0,IF($F429=Lists!$G$2,('Exp Database'!AA429/'Exp with units conversion'!$H429)*'Exp with units conversion'!$G429,'Exp Database'!AA429*'Exp with units conversion'!$G429))</f>
        <v>0</v>
      </c>
      <c r="AC429" s="288">
        <f>IF(OR('Exp Database'!AB429=Lists!$G$2,'Exp Database'!AB429=Lists!$G$3,'Exp Database'!AB429=0),0,IF($F429=Lists!$G$2,('Exp Database'!AB429/'Exp with units conversion'!$H429)*'Exp with units conversion'!$G429,'Exp Database'!AB429*'Exp with units conversion'!$G429))</f>
        <v>0</v>
      </c>
      <c r="AD429" s="288">
        <f>IF(OR('Exp Database'!AC429=Lists!$G$2,'Exp Database'!AC429=Lists!$G$3,'Exp Database'!AC429=0),0,IF($F429=Lists!$G$2,('Exp Database'!AC429/'Exp with units conversion'!$H429)*'Exp with units conversion'!$G429,'Exp Database'!AC429*'Exp with units conversion'!$G429))</f>
        <v>0</v>
      </c>
      <c r="AE429" s="288">
        <f>IF(OR('Exp Database'!AD429=Lists!$G$2,'Exp Database'!AD429=Lists!$G$3,'Exp Database'!AD429=0),0,IF($F429=Lists!$G$2,('Exp Database'!AD429/'Exp with units conversion'!$H429)*'Exp with units conversion'!$G429,'Exp Database'!AD429*'Exp with units conversion'!$G429))</f>
        <v>0</v>
      </c>
      <c r="AG429" s="288">
        <f t="shared" si="35"/>
        <v>1</v>
      </c>
      <c r="AH429" s="288">
        <f t="shared" si="36"/>
        <v>1</v>
      </c>
      <c r="AI429" s="288">
        <f t="shared" si="37"/>
        <v>1</v>
      </c>
      <c r="AJ429" s="288">
        <f t="shared" si="38"/>
        <v>1</v>
      </c>
    </row>
    <row r="430" spans="2:36" ht="45.75" thickBot="1">
      <c r="B430" s="288" t="str">
        <f t="shared" si="34"/>
        <v>Georgia2013</v>
      </c>
      <c r="C430" s="229" t="str">
        <f>'Exp Database'!C430</f>
        <v>Georgia</v>
      </c>
      <c r="D430" s="229">
        <f>'Exp Database'!D430</f>
        <v>2013</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02" t="str">
        <f>'Exp Database'!K430</f>
        <v>PrEP for persons who inject drugs (PWID)</v>
      </c>
      <c r="M430" s="288" t="str">
        <f>'Exp Database'!L430</f>
        <v>3.3.3</v>
      </c>
      <c r="N430" s="288">
        <f>IF(OR('Exp Database'!M430=Lists!$G$2,'Exp Database'!M430=Lists!$G$3,'Exp Database'!M430=0),0,IF($F430=Lists!$G$2,('Exp Database'!M430/'Exp with units conversion'!$H430)*'Exp with units conversion'!$G430,'Exp Database'!M430*'Exp with units conversion'!$G430))</f>
        <v>0</v>
      </c>
      <c r="O430" s="288">
        <f>IF(OR('Exp Database'!N430=Lists!$G$2,'Exp Database'!N430=Lists!$G$3,'Exp Database'!N430=0),0,IF($F430=Lists!$G$2,('Exp Database'!N430/'Exp with units conversion'!$H430)*'Exp with units conversion'!$G430,'Exp Database'!N430*'Exp with units conversion'!$G430))</f>
        <v>0</v>
      </c>
      <c r="P430" s="288">
        <f>IF(OR('Exp Database'!O430=Lists!$G$2,'Exp Database'!O430=Lists!$G$3,'Exp Database'!O430=0),0,IF($F430=Lists!$G$2,('Exp Database'!O430/'Exp with units conversion'!$H430)*'Exp with units conversion'!$G430,'Exp Database'!O430*'Exp with units conversion'!$G430))</f>
        <v>0</v>
      </c>
      <c r="Q430" s="288">
        <f>IF(OR('Exp Database'!P430=Lists!$G$2,'Exp Database'!P430=Lists!$G$3,'Exp Database'!P430=0),0,IF($F430=Lists!$G$2,('Exp Database'!P430/'Exp with units conversion'!$H430)*'Exp with units conversion'!$G430,'Exp Database'!P430*'Exp with units conversion'!$G430))</f>
        <v>0</v>
      </c>
      <c r="R430" s="288">
        <f>IF(OR('Exp Database'!Q430=Lists!$G$2,'Exp Database'!Q430=Lists!$G$3,'Exp Database'!Q430=0),0,IF($F430=Lists!$G$2,('Exp Database'!Q430/'Exp with units conversion'!$H430)*'Exp with units conversion'!$G430,'Exp Database'!Q430*'Exp with units conversion'!$G430))</f>
        <v>0</v>
      </c>
      <c r="S430" s="288">
        <f>IF(OR('Exp Database'!R430=Lists!$G$2,'Exp Database'!R430=Lists!$G$3,'Exp Database'!R430=0),0,IF($F430=Lists!$G$2,('Exp Database'!R430/'Exp with units conversion'!$H430)*'Exp with units conversion'!$G430,'Exp Database'!R430*'Exp with units conversion'!$G430))</f>
        <v>0</v>
      </c>
      <c r="T430" s="288">
        <f>IF(OR('Exp Database'!S430=Lists!$G$2,'Exp Database'!S430=Lists!$G$3,'Exp Database'!S430=0),0,IF($F430=Lists!$G$2,('Exp Database'!S430/'Exp with units conversion'!$H430)*'Exp with units conversion'!$G430,'Exp Database'!S430*'Exp with units conversion'!$G430))</f>
        <v>0</v>
      </c>
      <c r="U430" s="288">
        <f>IF(OR('Exp Database'!T430=Lists!$G$2,'Exp Database'!T430=Lists!$G$3,'Exp Database'!T430=0),0,IF($F430=Lists!$G$2,('Exp Database'!T430/'Exp with units conversion'!$H430)*'Exp with units conversion'!$G430,'Exp Database'!T430*'Exp with units conversion'!$G430))</f>
        <v>0</v>
      </c>
      <c r="V430" s="288">
        <f>IF(OR('Exp Database'!U430=Lists!$G$2,'Exp Database'!U430=Lists!$G$3,'Exp Database'!U430=0),0,IF($F430=Lists!$G$2,('Exp Database'!U430/'Exp with units conversion'!$H430)*'Exp with units conversion'!$G430,'Exp Database'!U430*'Exp with units conversion'!$G430))</f>
        <v>0</v>
      </c>
      <c r="W430" s="288">
        <f>IF(OR('Exp Database'!V430=Lists!$G$2,'Exp Database'!V430=Lists!$G$3,'Exp Database'!V430=0),0,IF($F430=Lists!$G$2,('Exp Database'!V430/'Exp with units conversion'!$H430)*'Exp with units conversion'!$G430,'Exp Database'!V430*'Exp with units conversion'!$G430))</f>
        <v>0</v>
      </c>
      <c r="X430" s="288">
        <f>IF(OR('Exp Database'!W430=Lists!$G$2,'Exp Database'!W430=Lists!$G$3,'Exp Database'!W430=0),0,IF($F430=Lists!$G$2,('Exp Database'!W430/'Exp with units conversion'!$H430)*'Exp with units conversion'!$G430,'Exp Database'!W430*'Exp with units conversion'!$G430))</f>
        <v>0</v>
      </c>
      <c r="Y430" s="288">
        <f>IF(OR('Exp Database'!X430=Lists!$G$2,'Exp Database'!X430=Lists!$G$3,'Exp Database'!X430=0),0,IF($F430=Lists!$G$2,('Exp Database'!X430/'Exp with units conversion'!$H430)*'Exp with units conversion'!$G430,'Exp Database'!X430*'Exp with units conversion'!$G430))</f>
        <v>0</v>
      </c>
      <c r="Z430" s="288">
        <f>IF(OR('Exp Database'!Y430=Lists!$G$2,'Exp Database'!Y430=Lists!$G$3,'Exp Database'!Y430=0),0,IF($F430=Lists!$G$2,('Exp Database'!Y430/'Exp with units conversion'!$H430)*'Exp with units conversion'!$G430,'Exp Database'!Y430*'Exp with units conversion'!$G430))</f>
        <v>0</v>
      </c>
      <c r="AA430" s="288">
        <f>IF(OR('Exp Database'!Z430=Lists!$G$2,'Exp Database'!Z430=Lists!$G$3,'Exp Database'!Z430=0),0,IF($F430=Lists!$G$2,('Exp Database'!Z430/'Exp with units conversion'!$H430)*'Exp with units conversion'!$G430,'Exp Database'!Z430*'Exp with units conversion'!$G430))</f>
        <v>0</v>
      </c>
      <c r="AB430" s="288">
        <f>IF(OR('Exp Database'!AA430=Lists!$G$2,'Exp Database'!AA430=Lists!$G$3,'Exp Database'!AA430=0),0,IF($F430=Lists!$G$2,('Exp Database'!AA430/'Exp with units conversion'!$H430)*'Exp with units conversion'!$G430,'Exp Database'!AA430*'Exp with units conversion'!$G430))</f>
        <v>0</v>
      </c>
      <c r="AC430" s="288">
        <f>IF(OR('Exp Database'!AB430=Lists!$G$2,'Exp Database'!AB430=Lists!$G$3,'Exp Database'!AB430=0),0,IF($F430=Lists!$G$2,('Exp Database'!AB430/'Exp with units conversion'!$H430)*'Exp with units conversion'!$G430,'Exp Database'!AB430*'Exp with units conversion'!$G430))</f>
        <v>0</v>
      </c>
      <c r="AD430" s="288">
        <f>IF(OR('Exp Database'!AC430=Lists!$G$2,'Exp Database'!AC430=Lists!$G$3,'Exp Database'!AC430=0),0,IF($F430=Lists!$G$2,('Exp Database'!AC430/'Exp with units conversion'!$H430)*'Exp with units conversion'!$G430,'Exp Database'!AC430*'Exp with units conversion'!$G430))</f>
        <v>0</v>
      </c>
      <c r="AE430" s="288">
        <f>IF(OR('Exp Database'!AD430=Lists!$G$2,'Exp Database'!AD430=Lists!$G$3,'Exp Database'!AD430=0),0,IF($F430=Lists!$G$2,('Exp Database'!AD430/'Exp with units conversion'!$H430)*'Exp with units conversion'!$G430,'Exp Database'!AD430*'Exp with units conversion'!$G430))</f>
        <v>0</v>
      </c>
      <c r="AG430" s="288">
        <f t="shared" si="35"/>
        <v>1</v>
      </c>
      <c r="AH430" s="288">
        <f t="shared" si="36"/>
        <v>1</v>
      </c>
      <c r="AI430" s="288">
        <f t="shared" si="37"/>
        <v>1</v>
      </c>
      <c r="AJ430" s="288">
        <f t="shared" si="38"/>
        <v>1</v>
      </c>
    </row>
    <row r="431" spans="2:36" ht="45.75" thickBot="1">
      <c r="B431" s="288" t="str">
        <f t="shared" si="34"/>
        <v>Georgia2013</v>
      </c>
      <c r="C431" s="229" t="str">
        <f>'Exp Database'!C431</f>
        <v>Georgia</v>
      </c>
      <c r="D431" s="229">
        <f>'Exp Database'!D431</f>
        <v>2013</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02" t="str">
        <f>'Exp Database'!K431</f>
        <v xml:space="preserve">PrEP for transgender persons </v>
      </c>
      <c r="M431" s="288" t="str">
        <f>'Exp Database'!L431</f>
        <v>3.3.4</v>
      </c>
      <c r="N431" s="288">
        <f>IF(OR('Exp Database'!M431=Lists!$G$2,'Exp Database'!M431=Lists!$G$3,'Exp Database'!M431=0),0,IF($F431=Lists!$G$2,('Exp Database'!M431/'Exp with units conversion'!$H431)*'Exp with units conversion'!$G431,'Exp Database'!M431*'Exp with units conversion'!$G431))</f>
        <v>0</v>
      </c>
      <c r="O431" s="288">
        <f>IF(OR('Exp Database'!N431=Lists!$G$2,'Exp Database'!N431=Lists!$G$3,'Exp Database'!N431=0),0,IF($F431=Lists!$G$2,('Exp Database'!N431/'Exp with units conversion'!$H431)*'Exp with units conversion'!$G431,'Exp Database'!N431*'Exp with units conversion'!$G431))</f>
        <v>0</v>
      </c>
      <c r="P431" s="288">
        <f>IF(OR('Exp Database'!O431=Lists!$G$2,'Exp Database'!O431=Lists!$G$3,'Exp Database'!O431=0),0,IF($F431=Lists!$G$2,('Exp Database'!O431/'Exp with units conversion'!$H431)*'Exp with units conversion'!$G431,'Exp Database'!O431*'Exp with units conversion'!$G431))</f>
        <v>0</v>
      </c>
      <c r="Q431" s="288">
        <f>IF(OR('Exp Database'!P431=Lists!$G$2,'Exp Database'!P431=Lists!$G$3,'Exp Database'!P431=0),0,IF($F431=Lists!$G$2,('Exp Database'!P431/'Exp with units conversion'!$H431)*'Exp with units conversion'!$G431,'Exp Database'!P431*'Exp with units conversion'!$G431))</f>
        <v>0</v>
      </c>
      <c r="R431" s="288">
        <f>IF(OR('Exp Database'!Q431=Lists!$G$2,'Exp Database'!Q431=Lists!$G$3,'Exp Database'!Q431=0),0,IF($F431=Lists!$G$2,('Exp Database'!Q431/'Exp with units conversion'!$H431)*'Exp with units conversion'!$G431,'Exp Database'!Q431*'Exp with units conversion'!$G431))</f>
        <v>0</v>
      </c>
      <c r="S431" s="288">
        <f>IF(OR('Exp Database'!R431=Lists!$G$2,'Exp Database'!R431=Lists!$G$3,'Exp Database'!R431=0),0,IF($F431=Lists!$G$2,('Exp Database'!R431/'Exp with units conversion'!$H431)*'Exp with units conversion'!$G431,'Exp Database'!R431*'Exp with units conversion'!$G431))</f>
        <v>0</v>
      </c>
      <c r="T431" s="288">
        <f>IF(OR('Exp Database'!S431=Lists!$G$2,'Exp Database'!S431=Lists!$G$3,'Exp Database'!S431=0),0,IF($F431=Lists!$G$2,('Exp Database'!S431/'Exp with units conversion'!$H431)*'Exp with units conversion'!$G431,'Exp Database'!S431*'Exp with units conversion'!$G431))</f>
        <v>0</v>
      </c>
      <c r="U431" s="288">
        <f>IF(OR('Exp Database'!T431=Lists!$G$2,'Exp Database'!T431=Lists!$G$3,'Exp Database'!T431=0),0,IF($F431=Lists!$G$2,('Exp Database'!T431/'Exp with units conversion'!$H431)*'Exp with units conversion'!$G431,'Exp Database'!T431*'Exp with units conversion'!$G431))</f>
        <v>0</v>
      </c>
      <c r="V431" s="288">
        <f>IF(OR('Exp Database'!U431=Lists!$G$2,'Exp Database'!U431=Lists!$G$3,'Exp Database'!U431=0),0,IF($F431=Lists!$G$2,('Exp Database'!U431/'Exp with units conversion'!$H431)*'Exp with units conversion'!$G431,'Exp Database'!U431*'Exp with units conversion'!$G431))</f>
        <v>0</v>
      </c>
      <c r="W431" s="288">
        <f>IF(OR('Exp Database'!V431=Lists!$G$2,'Exp Database'!V431=Lists!$G$3,'Exp Database'!V431=0),0,IF($F431=Lists!$G$2,('Exp Database'!V431/'Exp with units conversion'!$H431)*'Exp with units conversion'!$G431,'Exp Database'!V431*'Exp with units conversion'!$G431))</f>
        <v>0</v>
      </c>
      <c r="X431" s="288">
        <f>IF(OR('Exp Database'!W431=Lists!$G$2,'Exp Database'!W431=Lists!$G$3,'Exp Database'!W431=0),0,IF($F431=Lists!$G$2,('Exp Database'!W431/'Exp with units conversion'!$H431)*'Exp with units conversion'!$G431,'Exp Database'!W431*'Exp with units conversion'!$G431))</f>
        <v>0</v>
      </c>
      <c r="Y431" s="288">
        <f>IF(OR('Exp Database'!X431=Lists!$G$2,'Exp Database'!X431=Lists!$G$3,'Exp Database'!X431=0),0,IF($F431=Lists!$G$2,('Exp Database'!X431/'Exp with units conversion'!$H431)*'Exp with units conversion'!$G431,'Exp Database'!X431*'Exp with units conversion'!$G431))</f>
        <v>0</v>
      </c>
      <c r="Z431" s="288">
        <f>IF(OR('Exp Database'!Y431=Lists!$G$2,'Exp Database'!Y431=Lists!$G$3,'Exp Database'!Y431=0),0,IF($F431=Lists!$G$2,('Exp Database'!Y431/'Exp with units conversion'!$H431)*'Exp with units conversion'!$G431,'Exp Database'!Y431*'Exp with units conversion'!$G431))</f>
        <v>0</v>
      </c>
      <c r="AA431" s="288">
        <f>IF(OR('Exp Database'!Z431=Lists!$G$2,'Exp Database'!Z431=Lists!$G$3,'Exp Database'!Z431=0),0,IF($F431=Lists!$G$2,('Exp Database'!Z431/'Exp with units conversion'!$H431)*'Exp with units conversion'!$G431,'Exp Database'!Z431*'Exp with units conversion'!$G431))</f>
        <v>0</v>
      </c>
      <c r="AB431" s="288">
        <f>IF(OR('Exp Database'!AA431=Lists!$G$2,'Exp Database'!AA431=Lists!$G$3,'Exp Database'!AA431=0),0,IF($F431=Lists!$G$2,('Exp Database'!AA431/'Exp with units conversion'!$H431)*'Exp with units conversion'!$G431,'Exp Database'!AA431*'Exp with units conversion'!$G431))</f>
        <v>0</v>
      </c>
      <c r="AC431" s="288">
        <f>IF(OR('Exp Database'!AB431=Lists!$G$2,'Exp Database'!AB431=Lists!$G$3,'Exp Database'!AB431=0),0,IF($F431=Lists!$G$2,('Exp Database'!AB431/'Exp with units conversion'!$H431)*'Exp with units conversion'!$G431,'Exp Database'!AB431*'Exp with units conversion'!$G431))</f>
        <v>0</v>
      </c>
      <c r="AD431" s="288">
        <f>IF(OR('Exp Database'!AC431=Lists!$G$2,'Exp Database'!AC431=Lists!$G$3,'Exp Database'!AC431=0),0,IF($F431=Lists!$G$2,('Exp Database'!AC431/'Exp with units conversion'!$H431)*'Exp with units conversion'!$G431,'Exp Database'!AC431*'Exp with units conversion'!$G431))</f>
        <v>0</v>
      </c>
      <c r="AE431" s="288">
        <f>IF(OR('Exp Database'!AD431=Lists!$G$2,'Exp Database'!AD431=Lists!$G$3,'Exp Database'!AD431=0),0,IF($F431=Lists!$G$2,('Exp Database'!AD431/'Exp with units conversion'!$H431)*'Exp with units conversion'!$G431,'Exp Database'!AD431*'Exp with units conversion'!$G431))</f>
        <v>0</v>
      </c>
      <c r="AG431" s="288">
        <f t="shared" si="35"/>
        <v>1</v>
      </c>
      <c r="AH431" s="288">
        <f t="shared" si="36"/>
        <v>1</v>
      </c>
      <c r="AI431" s="288">
        <f t="shared" si="37"/>
        <v>1</v>
      </c>
      <c r="AJ431" s="288">
        <f t="shared" si="38"/>
        <v>1</v>
      </c>
    </row>
    <row r="432" spans="2:36" ht="15.75" thickBot="1">
      <c r="B432" s="288" t="str">
        <f t="shared" si="34"/>
        <v>Georgia2013</v>
      </c>
      <c r="C432" s="229" t="str">
        <f>'Exp Database'!C432</f>
        <v>Georgia</v>
      </c>
      <c r="D432" s="229">
        <f>'Exp Database'!D432</f>
        <v>2013</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02" t="str">
        <f>'Exp Database'!K432</f>
        <v>PrEP for prisoners</v>
      </c>
      <c r="M432" s="288" t="str">
        <f>'Exp Database'!L432</f>
        <v>3.3.5</v>
      </c>
      <c r="N432" s="288">
        <f>IF(OR('Exp Database'!M432=Lists!$G$2,'Exp Database'!M432=Lists!$G$3,'Exp Database'!M432=0),0,IF($F432=Lists!$G$2,('Exp Database'!M432/'Exp with units conversion'!$H432)*'Exp with units conversion'!$G432,'Exp Database'!M432*'Exp with units conversion'!$G432))</f>
        <v>0</v>
      </c>
      <c r="O432" s="288">
        <f>IF(OR('Exp Database'!N432=Lists!$G$2,'Exp Database'!N432=Lists!$G$3,'Exp Database'!N432=0),0,IF($F432=Lists!$G$2,('Exp Database'!N432/'Exp with units conversion'!$H432)*'Exp with units conversion'!$G432,'Exp Database'!N432*'Exp with units conversion'!$G432))</f>
        <v>0</v>
      </c>
      <c r="P432" s="288">
        <f>IF(OR('Exp Database'!O432=Lists!$G$2,'Exp Database'!O432=Lists!$G$3,'Exp Database'!O432=0),0,IF($F432=Lists!$G$2,('Exp Database'!O432/'Exp with units conversion'!$H432)*'Exp with units conversion'!$G432,'Exp Database'!O432*'Exp with units conversion'!$G432))</f>
        <v>0</v>
      </c>
      <c r="Q432" s="288">
        <f>IF(OR('Exp Database'!P432=Lists!$G$2,'Exp Database'!P432=Lists!$G$3,'Exp Database'!P432=0),0,IF($F432=Lists!$G$2,('Exp Database'!P432/'Exp with units conversion'!$H432)*'Exp with units conversion'!$G432,'Exp Database'!P432*'Exp with units conversion'!$G432))</f>
        <v>0</v>
      </c>
      <c r="R432" s="288">
        <f>IF(OR('Exp Database'!Q432=Lists!$G$2,'Exp Database'!Q432=Lists!$G$3,'Exp Database'!Q432=0),0,IF($F432=Lists!$G$2,('Exp Database'!Q432/'Exp with units conversion'!$H432)*'Exp with units conversion'!$G432,'Exp Database'!Q432*'Exp with units conversion'!$G432))</f>
        <v>0</v>
      </c>
      <c r="S432" s="288">
        <f>IF(OR('Exp Database'!R432=Lists!$G$2,'Exp Database'!R432=Lists!$G$3,'Exp Database'!R432=0),0,IF($F432=Lists!$G$2,('Exp Database'!R432/'Exp with units conversion'!$H432)*'Exp with units conversion'!$G432,'Exp Database'!R432*'Exp with units conversion'!$G432))</f>
        <v>0</v>
      </c>
      <c r="T432" s="288">
        <f>IF(OR('Exp Database'!S432=Lists!$G$2,'Exp Database'!S432=Lists!$G$3,'Exp Database'!S432=0),0,IF($F432=Lists!$G$2,('Exp Database'!S432/'Exp with units conversion'!$H432)*'Exp with units conversion'!$G432,'Exp Database'!S432*'Exp with units conversion'!$G432))</f>
        <v>0</v>
      </c>
      <c r="U432" s="288">
        <f>IF(OR('Exp Database'!T432=Lists!$G$2,'Exp Database'!T432=Lists!$G$3,'Exp Database'!T432=0),0,IF($F432=Lists!$G$2,('Exp Database'!T432/'Exp with units conversion'!$H432)*'Exp with units conversion'!$G432,'Exp Database'!T432*'Exp with units conversion'!$G432))</f>
        <v>0</v>
      </c>
      <c r="V432" s="288">
        <f>IF(OR('Exp Database'!U432=Lists!$G$2,'Exp Database'!U432=Lists!$G$3,'Exp Database'!U432=0),0,IF($F432=Lists!$G$2,('Exp Database'!U432/'Exp with units conversion'!$H432)*'Exp with units conversion'!$G432,'Exp Database'!U432*'Exp with units conversion'!$G432))</f>
        <v>0</v>
      </c>
      <c r="W432" s="288">
        <f>IF(OR('Exp Database'!V432=Lists!$G$2,'Exp Database'!V432=Lists!$G$3,'Exp Database'!V432=0),0,IF($F432=Lists!$G$2,('Exp Database'!V432/'Exp with units conversion'!$H432)*'Exp with units conversion'!$G432,'Exp Database'!V432*'Exp with units conversion'!$G432))</f>
        <v>0</v>
      </c>
      <c r="X432" s="288">
        <f>IF(OR('Exp Database'!W432=Lists!$G$2,'Exp Database'!W432=Lists!$G$3,'Exp Database'!W432=0),0,IF($F432=Lists!$G$2,('Exp Database'!W432/'Exp with units conversion'!$H432)*'Exp with units conversion'!$G432,'Exp Database'!W432*'Exp with units conversion'!$G432))</f>
        <v>0</v>
      </c>
      <c r="Y432" s="288">
        <f>IF(OR('Exp Database'!X432=Lists!$G$2,'Exp Database'!X432=Lists!$G$3,'Exp Database'!X432=0),0,IF($F432=Lists!$G$2,('Exp Database'!X432/'Exp with units conversion'!$H432)*'Exp with units conversion'!$G432,'Exp Database'!X432*'Exp with units conversion'!$G432))</f>
        <v>0</v>
      </c>
      <c r="Z432" s="288">
        <f>IF(OR('Exp Database'!Y432=Lists!$G$2,'Exp Database'!Y432=Lists!$G$3,'Exp Database'!Y432=0),0,IF($F432=Lists!$G$2,('Exp Database'!Y432/'Exp with units conversion'!$H432)*'Exp with units conversion'!$G432,'Exp Database'!Y432*'Exp with units conversion'!$G432))</f>
        <v>0</v>
      </c>
      <c r="AA432" s="288">
        <f>IF(OR('Exp Database'!Z432=Lists!$G$2,'Exp Database'!Z432=Lists!$G$3,'Exp Database'!Z432=0),0,IF($F432=Lists!$G$2,('Exp Database'!Z432/'Exp with units conversion'!$H432)*'Exp with units conversion'!$G432,'Exp Database'!Z432*'Exp with units conversion'!$G432))</f>
        <v>0</v>
      </c>
      <c r="AB432" s="288">
        <f>IF(OR('Exp Database'!AA432=Lists!$G$2,'Exp Database'!AA432=Lists!$G$3,'Exp Database'!AA432=0),0,IF($F432=Lists!$G$2,('Exp Database'!AA432/'Exp with units conversion'!$H432)*'Exp with units conversion'!$G432,'Exp Database'!AA432*'Exp with units conversion'!$G432))</f>
        <v>0</v>
      </c>
      <c r="AC432" s="288">
        <f>IF(OR('Exp Database'!AB432=Lists!$G$2,'Exp Database'!AB432=Lists!$G$3,'Exp Database'!AB432=0),0,IF($F432=Lists!$G$2,('Exp Database'!AB432/'Exp with units conversion'!$H432)*'Exp with units conversion'!$G432,'Exp Database'!AB432*'Exp with units conversion'!$G432))</f>
        <v>0</v>
      </c>
      <c r="AD432" s="288">
        <f>IF(OR('Exp Database'!AC432=Lists!$G$2,'Exp Database'!AC432=Lists!$G$3,'Exp Database'!AC432=0),0,IF($F432=Lists!$G$2,('Exp Database'!AC432/'Exp with units conversion'!$H432)*'Exp with units conversion'!$G432,'Exp Database'!AC432*'Exp with units conversion'!$G432))</f>
        <v>0</v>
      </c>
      <c r="AE432" s="288">
        <f>IF(OR('Exp Database'!AD432=Lists!$G$2,'Exp Database'!AD432=Lists!$G$3,'Exp Database'!AD432=0),0,IF($F432=Lists!$G$2,('Exp Database'!AD432/'Exp with units conversion'!$H432)*'Exp with units conversion'!$G432,'Exp Database'!AD432*'Exp with units conversion'!$G432))</f>
        <v>0</v>
      </c>
      <c r="AG432" s="288">
        <f t="shared" si="35"/>
        <v>1</v>
      </c>
      <c r="AH432" s="288">
        <f t="shared" si="36"/>
        <v>1</v>
      </c>
      <c r="AI432" s="288">
        <f t="shared" si="37"/>
        <v>1</v>
      </c>
      <c r="AJ432" s="288">
        <f t="shared" si="38"/>
        <v>1</v>
      </c>
    </row>
    <row r="433" spans="2:36" ht="75.75" thickBot="1">
      <c r="B433" s="288" t="str">
        <f t="shared" si="34"/>
        <v>Georgia2013</v>
      </c>
      <c r="C433" s="229" t="str">
        <f>'Exp Database'!C433</f>
        <v>Georgia</v>
      </c>
      <c r="D433" s="229">
        <f>'Exp Database'!D433</f>
        <v>2013</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02" t="str">
        <f>'Exp Database'!K433</f>
        <v>PrEP for young women and adolescent girls in high-prevalence countries</v>
      </c>
      <c r="M433" s="288" t="str">
        <f>'Exp Database'!L433</f>
        <v>3.3.6</v>
      </c>
      <c r="N433" s="288">
        <f>IF(OR('Exp Database'!M433=Lists!$G$2,'Exp Database'!M433=Lists!$G$3,'Exp Database'!M433=0),0,IF($F433=Lists!$G$2,('Exp Database'!M433/'Exp with units conversion'!$H433)*'Exp with units conversion'!$G433,'Exp Database'!M433*'Exp with units conversion'!$G433))</f>
        <v>0</v>
      </c>
      <c r="O433" s="288">
        <f>IF(OR('Exp Database'!N433=Lists!$G$2,'Exp Database'!N433=Lists!$G$3,'Exp Database'!N433=0),0,IF($F433=Lists!$G$2,('Exp Database'!N433/'Exp with units conversion'!$H433)*'Exp with units conversion'!$G433,'Exp Database'!N433*'Exp with units conversion'!$G433))</f>
        <v>0</v>
      </c>
      <c r="P433" s="288">
        <f>IF(OR('Exp Database'!O433=Lists!$G$2,'Exp Database'!O433=Lists!$G$3,'Exp Database'!O433=0),0,IF($F433=Lists!$G$2,('Exp Database'!O433/'Exp with units conversion'!$H433)*'Exp with units conversion'!$G433,'Exp Database'!O433*'Exp with units conversion'!$G433))</f>
        <v>0</v>
      </c>
      <c r="Q433" s="288">
        <f>IF(OR('Exp Database'!P433=Lists!$G$2,'Exp Database'!P433=Lists!$G$3,'Exp Database'!P433=0),0,IF($F433=Lists!$G$2,('Exp Database'!P433/'Exp with units conversion'!$H433)*'Exp with units conversion'!$G433,'Exp Database'!P433*'Exp with units conversion'!$G433))</f>
        <v>0</v>
      </c>
      <c r="R433" s="288">
        <f>IF(OR('Exp Database'!Q433=Lists!$G$2,'Exp Database'!Q433=Lists!$G$3,'Exp Database'!Q433=0),0,IF($F433=Lists!$G$2,('Exp Database'!Q433/'Exp with units conversion'!$H433)*'Exp with units conversion'!$G433,'Exp Database'!Q433*'Exp with units conversion'!$G433))</f>
        <v>0</v>
      </c>
      <c r="S433" s="288">
        <f>IF(OR('Exp Database'!R433=Lists!$G$2,'Exp Database'!R433=Lists!$G$3,'Exp Database'!R433=0),0,IF($F433=Lists!$G$2,('Exp Database'!R433/'Exp with units conversion'!$H433)*'Exp with units conversion'!$G433,'Exp Database'!R433*'Exp with units conversion'!$G433))</f>
        <v>0</v>
      </c>
      <c r="T433" s="288">
        <f>IF(OR('Exp Database'!S433=Lists!$G$2,'Exp Database'!S433=Lists!$G$3,'Exp Database'!S433=0),0,IF($F433=Lists!$G$2,('Exp Database'!S433/'Exp with units conversion'!$H433)*'Exp with units conversion'!$G433,'Exp Database'!S433*'Exp with units conversion'!$G433))</f>
        <v>0</v>
      </c>
      <c r="U433" s="288">
        <f>IF(OR('Exp Database'!T433=Lists!$G$2,'Exp Database'!T433=Lists!$G$3,'Exp Database'!T433=0),0,IF($F433=Lists!$G$2,('Exp Database'!T433/'Exp with units conversion'!$H433)*'Exp with units conversion'!$G433,'Exp Database'!T433*'Exp with units conversion'!$G433))</f>
        <v>0</v>
      </c>
      <c r="V433" s="288">
        <f>IF(OR('Exp Database'!U433=Lists!$G$2,'Exp Database'!U433=Lists!$G$3,'Exp Database'!U433=0),0,IF($F433=Lists!$G$2,('Exp Database'!U433/'Exp with units conversion'!$H433)*'Exp with units conversion'!$G433,'Exp Database'!U433*'Exp with units conversion'!$G433))</f>
        <v>0</v>
      </c>
      <c r="W433" s="288">
        <f>IF(OR('Exp Database'!V433=Lists!$G$2,'Exp Database'!V433=Lists!$G$3,'Exp Database'!V433=0),0,IF($F433=Lists!$G$2,('Exp Database'!V433/'Exp with units conversion'!$H433)*'Exp with units conversion'!$G433,'Exp Database'!V433*'Exp with units conversion'!$G433))</f>
        <v>0</v>
      </c>
      <c r="X433" s="288">
        <f>IF(OR('Exp Database'!W433=Lists!$G$2,'Exp Database'!W433=Lists!$G$3,'Exp Database'!W433=0),0,IF($F433=Lists!$G$2,('Exp Database'!W433/'Exp with units conversion'!$H433)*'Exp with units conversion'!$G433,'Exp Database'!W433*'Exp with units conversion'!$G433))</f>
        <v>0</v>
      </c>
      <c r="Y433" s="288">
        <f>IF(OR('Exp Database'!X433=Lists!$G$2,'Exp Database'!X433=Lists!$G$3,'Exp Database'!X433=0),0,IF($F433=Lists!$G$2,('Exp Database'!X433/'Exp with units conversion'!$H433)*'Exp with units conversion'!$G433,'Exp Database'!X433*'Exp with units conversion'!$G433))</f>
        <v>0</v>
      </c>
      <c r="Z433" s="288">
        <f>IF(OR('Exp Database'!Y433=Lists!$G$2,'Exp Database'!Y433=Lists!$G$3,'Exp Database'!Y433=0),0,IF($F433=Lists!$G$2,('Exp Database'!Y433/'Exp with units conversion'!$H433)*'Exp with units conversion'!$G433,'Exp Database'!Y433*'Exp with units conversion'!$G433))</f>
        <v>0</v>
      </c>
      <c r="AA433" s="288">
        <f>IF(OR('Exp Database'!Z433=Lists!$G$2,'Exp Database'!Z433=Lists!$G$3,'Exp Database'!Z433=0),0,IF($F433=Lists!$G$2,('Exp Database'!Z433/'Exp with units conversion'!$H433)*'Exp with units conversion'!$G433,'Exp Database'!Z433*'Exp with units conversion'!$G433))</f>
        <v>0</v>
      </c>
      <c r="AB433" s="288">
        <f>IF(OR('Exp Database'!AA433=Lists!$G$2,'Exp Database'!AA433=Lists!$G$3,'Exp Database'!AA433=0),0,IF($F433=Lists!$G$2,('Exp Database'!AA433/'Exp with units conversion'!$H433)*'Exp with units conversion'!$G433,'Exp Database'!AA433*'Exp with units conversion'!$G433))</f>
        <v>0</v>
      </c>
      <c r="AC433" s="288">
        <f>IF(OR('Exp Database'!AB433=Lists!$G$2,'Exp Database'!AB433=Lists!$G$3,'Exp Database'!AB433=0),0,IF($F433=Lists!$G$2,('Exp Database'!AB433/'Exp with units conversion'!$H433)*'Exp with units conversion'!$G433,'Exp Database'!AB433*'Exp with units conversion'!$G433))</f>
        <v>0</v>
      </c>
      <c r="AD433" s="288">
        <f>IF(OR('Exp Database'!AC433=Lists!$G$2,'Exp Database'!AC433=Lists!$G$3,'Exp Database'!AC433=0),0,IF($F433=Lists!$G$2,('Exp Database'!AC433/'Exp with units conversion'!$H433)*'Exp with units conversion'!$G433,'Exp Database'!AC433*'Exp with units conversion'!$G433))</f>
        <v>0</v>
      </c>
      <c r="AE433" s="288">
        <f>IF(OR('Exp Database'!AD433=Lists!$G$2,'Exp Database'!AD433=Lists!$G$3,'Exp Database'!AD433=0),0,IF($F433=Lists!$G$2,('Exp Database'!AD433/'Exp with units conversion'!$H433)*'Exp with units conversion'!$G433,'Exp Database'!AD433*'Exp with units conversion'!$G433))</f>
        <v>0</v>
      </c>
      <c r="AG433" s="288">
        <f t="shared" si="35"/>
        <v>1</v>
      </c>
      <c r="AH433" s="288">
        <f t="shared" si="36"/>
        <v>1</v>
      </c>
      <c r="AI433" s="288">
        <f t="shared" si="37"/>
        <v>1</v>
      </c>
      <c r="AJ433" s="288">
        <f t="shared" si="38"/>
        <v>1</v>
      </c>
    </row>
    <row r="434" spans="2:36" ht="60.75" thickBot="1">
      <c r="B434" s="288" t="str">
        <f t="shared" si="34"/>
        <v>Georgia2013</v>
      </c>
      <c r="C434" s="229" t="str">
        <f>'Exp Database'!C434</f>
        <v>Georgia</v>
      </c>
      <c r="D434" s="229">
        <f>'Exp Database'!D434</f>
        <v>2013</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02" t="str">
        <f>'Exp Database'!K434</f>
        <v>Pre-exposure prophylaxis for serodiscordant couples</v>
      </c>
      <c r="M434" s="288" t="str">
        <f>'Exp Database'!L434</f>
        <v>3.3.7</v>
      </c>
      <c r="N434" s="288">
        <f>IF(OR('Exp Database'!M434=Lists!$G$2,'Exp Database'!M434=Lists!$G$3,'Exp Database'!M434=0),0,IF($F434=Lists!$G$2,('Exp Database'!M434/'Exp with units conversion'!$H434)*'Exp with units conversion'!$G434,'Exp Database'!M434*'Exp with units conversion'!$G434))</f>
        <v>0</v>
      </c>
      <c r="O434" s="288">
        <f>IF(OR('Exp Database'!N434=Lists!$G$2,'Exp Database'!N434=Lists!$G$3,'Exp Database'!N434=0),0,IF($F434=Lists!$G$2,('Exp Database'!N434/'Exp with units conversion'!$H434)*'Exp with units conversion'!$G434,'Exp Database'!N434*'Exp with units conversion'!$G434))</f>
        <v>0</v>
      </c>
      <c r="P434" s="288">
        <f>IF(OR('Exp Database'!O434=Lists!$G$2,'Exp Database'!O434=Lists!$G$3,'Exp Database'!O434=0),0,IF($F434=Lists!$G$2,('Exp Database'!O434/'Exp with units conversion'!$H434)*'Exp with units conversion'!$G434,'Exp Database'!O434*'Exp with units conversion'!$G434))</f>
        <v>0</v>
      </c>
      <c r="Q434" s="288">
        <f>IF(OR('Exp Database'!P434=Lists!$G$2,'Exp Database'!P434=Lists!$G$3,'Exp Database'!P434=0),0,IF($F434=Lists!$G$2,('Exp Database'!P434/'Exp with units conversion'!$H434)*'Exp with units conversion'!$G434,'Exp Database'!P434*'Exp with units conversion'!$G434))</f>
        <v>0</v>
      </c>
      <c r="R434" s="288">
        <f>IF(OR('Exp Database'!Q434=Lists!$G$2,'Exp Database'!Q434=Lists!$G$3,'Exp Database'!Q434=0),0,IF($F434=Lists!$G$2,('Exp Database'!Q434/'Exp with units conversion'!$H434)*'Exp with units conversion'!$G434,'Exp Database'!Q434*'Exp with units conversion'!$G434))</f>
        <v>0</v>
      </c>
      <c r="S434" s="288">
        <f>IF(OR('Exp Database'!R434=Lists!$G$2,'Exp Database'!R434=Lists!$G$3,'Exp Database'!R434=0),0,IF($F434=Lists!$G$2,('Exp Database'!R434/'Exp with units conversion'!$H434)*'Exp with units conversion'!$G434,'Exp Database'!R434*'Exp with units conversion'!$G434))</f>
        <v>0</v>
      </c>
      <c r="T434" s="288">
        <f>IF(OR('Exp Database'!S434=Lists!$G$2,'Exp Database'!S434=Lists!$G$3,'Exp Database'!S434=0),0,IF($F434=Lists!$G$2,('Exp Database'!S434/'Exp with units conversion'!$H434)*'Exp with units conversion'!$G434,'Exp Database'!S434*'Exp with units conversion'!$G434))</f>
        <v>0</v>
      </c>
      <c r="U434" s="288">
        <f>IF(OR('Exp Database'!T434=Lists!$G$2,'Exp Database'!T434=Lists!$G$3,'Exp Database'!T434=0),0,IF($F434=Lists!$G$2,('Exp Database'!T434/'Exp with units conversion'!$H434)*'Exp with units conversion'!$G434,'Exp Database'!T434*'Exp with units conversion'!$G434))</f>
        <v>0</v>
      </c>
      <c r="V434" s="288">
        <f>IF(OR('Exp Database'!U434=Lists!$G$2,'Exp Database'!U434=Lists!$G$3,'Exp Database'!U434=0),0,IF($F434=Lists!$G$2,('Exp Database'!U434/'Exp with units conversion'!$H434)*'Exp with units conversion'!$G434,'Exp Database'!U434*'Exp with units conversion'!$G434))</f>
        <v>0</v>
      </c>
      <c r="W434" s="288">
        <f>IF(OR('Exp Database'!V434=Lists!$G$2,'Exp Database'!V434=Lists!$G$3,'Exp Database'!V434=0),0,IF($F434=Lists!$G$2,('Exp Database'!V434/'Exp with units conversion'!$H434)*'Exp with units conversion'!$G434,'Exp Database'!V434*'Exp with units conversion'!$G434))</f>
        <v>0</v>
      </c>
      <c r="X434" s="288">
        <f>IF(OR('Exp Database'!W434=Lists!$G$2,'Exp Database'!W434=Lists!$G$3,'Exp Database'!W434=0),0,IF($F434=Lists!$G$2,('Exp Database'!W434/'Exp with units conversion'!$H434)*'Exp with units conversion'!$G434,'Exp Database'!W434*'Exp with units conversion'!$G434))</f>
        <v>0</v>
      </c>
      <c r="Y434" s="288">
        <f>IF(OR('Exp Database'!X434=Lists!$G$2,'Exp Database'!X434=Lists!$G$3,'Exp Database'!X434=0),0,IF($F434=Lists!$G$2,('Exp Database'!X434/'Exp with units conversion'!$H434)*'Exp with units conversion'!$G434,'Exp Database'!X434*'Exp with units conversion'!$G434))</f>
        <v>0</v>
      </c>
      <c r="Z434" s="288">
        <f>IF(OR('Exp Database'!Y434=Lists!$G$2,'Exp Database'!Y434=Lists!$G$3,'Exp Database'!Y434=0),0,IF($F434=Lists!$G$2,('Exp Database'!Y434/'Exp with units conversion'!$H434)*'Exp with units conversion'!$G434,'Exp Database'!Y434*'Exp with units conversion'!$G434))</f>
        <v>0</v>
      </c>
      <c r="AA434" s="288">
        <f>IF(OR('Exp Database'!Z434=Lists!$G$2,'Exp Database'!Z434=Lists!$G$3,'Exp Database'!Z434=0),0,IF($F434=Lists!$G$2,('Exp Database'!Z434/'Exp with units conversion'!$H434)*'Exp with units conversion'!$G434,'Exp Database'!Z434*'Exp with units conversion'!$G434))</f>
        <v>0</v>
      </c>
      <c r="AB434" s="288">
        <f>IF(OR('Exp Database'!AA434=Lists!$G$2,'Exp Database'!AA434=Lists!$G$3,'Exp Database'!AA434=0),0,IF($F434=Lists!$G$2,('Exp Database'!AA434/'Exp with units conversion'!$H434)*'Exp with units conversion'!$G434,'Exp Database'!AA434*'Exp with units conversion'!$G434))</f>
        <v>0</v>
      </c>
      <c r="AC434" s="288">
        <f>IF(OR('Exp Database'!AB434=Lists!$G$2,'Exp Database'!AB434=Lists!$G$3,'Exp Database'!AB434=0),0,IF($F434=Lists!$G$2,('Exp Database'!AB434/'Exp with units conversion'!$H434)*'Exp with units conversion'!$G434,'Exp Database'!AB434*'Exp with units conversion'!$G434))</f>
        <v>0</v>
      </c>
      <c r="AD434" s="288">
        <f>IF(OR('Exp Database'!AC434=Lists!$G$2,'Exp Database'!AC434=Lists!$G$3,'Exp Database'!AC434=0),0,IF($F434=Lists!$G$2,('Exp Database'!AC434/'Exp with units conversion'!$H434)*'Exp with units conversion'!$G434,'Exp Database'!AC434*'Exp with units conversion'!$G434))</f>
        <v>0</v>
      </c>
      <c r="AE434" s="288">
        <f>IF(OR('Exp Database'!AD434=Lists!$G$2,'Exp Database'!AD434=Lists!$G$3,'Exp Database'!AD434=0),0,IF($F434=Lists!$G$2,('Exp Database'!AD434/'Exp with units conversion'!$H434)*'Exp with units conversion'!$G434,'Exp Database'!AD434*'Exp with units conversion'!$G434))</f>
        <v>0</v>
      </c>
      <c r="AG434" s="288">
        <f t="shared" si="35"/>
        <v>1</v>
      </c>
      <c r="AH434" s="288">
        <f t="shared" si="36"/>
        <v>1</v>
      </c>
      <c r="AI434" s="288">
        <f t="shared" si="37"/>
        <v>1</v>
      </c>
      <c r="AJ434" s="288">
        <f t="shared" si="38"/>
        <v>1</v>
      </c>
    </row>
    <row r="435" spans="2:36" ht="75.75" thickBot="1">
      <c r="B435" s="288" t="str">
        <f t="shared" si="34"/>
        <v>Georgia2013</v>
      </c>
      <c r="C435" s="229" t="str">
        <f>'Exp Database'!C435</f>
        <v>Georgia</v>
      </c>
      <c r="D435" s="229">
        <f>'Exp Database'!D435</f>
        <v>2013</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02" t="str">
        <f>'Exp Database'!K435</f>
        <v>Voluntary medical male circumcision (VMMC) in high prevalence countries</v>
      </c>
      <c r="M435" s="288">
        <f>'Exp Database'!L435</f>
        <v>3.4</v>
      </c>
      <c r="N435" s="288">
        <f>IF(OR('Exp Database'!M435=Lists!$G$2,'Exp Database'!M435=Lists!$G$3,'Exp Database'!M435=0),0,IF($F435=Lists!$G$2,('Exp Database'!M435/'Exp with units conversion'!$H435)*'Exp with units conversion'!$G435,'Exp Database'!M435*'Exp with units conversion'!$G435))</f>
        <v>0</v>
      </c>
      <c r="O435" s="288">
        <f>IF(OR('Exp Database'!N435=Lists!$G$2,'Exp Database'!N435=Lists!$G$3,'Exp Database'!N435=0),0,IF($F435=Lists!$G$2,('Exp Database'!N435/'Exp with units conversion'!$H435)*'Exp with units conversion'!$G435,'Exp Database'!N435*'Exp with units conversion'!$G435))</f>
        <v>0</v>
      </c>
      <c r="P435" s="288">
        <f>IF(OR('Exp Database'!O435=Lists!$G$2,'Exp Database'!O435=Lists!$G$3,'Exp Database'!O435=0),0,IF($F435=Lists!$G$2,('Exp Database'!O435/'Exp with units conversion'!$H435)*'Exp with units conversion'!$G435,'Exp Database'!O435*'Exp with units conversion'!$G435))</f>
        <v>0</v>
      </c>
      <c r="Q435" s="288">
        <f>IF(OR('Exp Database'!P435=Lists!$G$2,'Exp Database'!P435=Lists!$G$3,'Exp Database'!P435=0),0,IF($F435=Lists!$G$2,('Exp Database'!P435/'Exp with units conversion'!$H435)*'Exp with units conversion'!$G435,'Exp Database'!P435*'Exp with units conversion'!$G435))</f>
        <v>0</v>
      </c>
      <c r="R435" s="288">
        <f>IF(OR('Exp Database'!Q435=Lists!$G$2,'Exp Database'!Q435=Lists!$G$3,'Exp Database'!Q435=0),0,IF($F435=Lists!$G$2,('Exp Database'!Q435/'Exp with units conversion'!$H435)*'Exp with units conversion'!$G435,'Exp Database'!Q435*'Exp with units conversion'!$G435))</f>
        <v>0</v>
      </c>
      <c r="S435" s="288">
        <f>IF(OR('Exp Database'!R435=Lists!$G$2,'Exp Database'!R435=Lists!$G$3,'Exp Database'!R435=0),0,IF($F435=Lists!$G$2,('Exp Database'!R435/'Exp with units conversion'!$H435)*'Exp with units conversion'!$G435,'Exp Database'!R435*'Exp with units conversion'!$G435))</f>
        <v>0</v>
      </c>
      <c r="T435" s="288">
        <f>IF(OR('Exp Database'!S435=Lists!$G$2,'Exp Database'!S435=Lists!$G$3,'Exp Database'!S435=0),0,IF($F435=Lists!$G$2,('Exp Database'!S435/'Exp with units conversion'!$H435)*'Exp with units conversion'!$G435,'Exp Database'!S435*'Exp with units conversion'!$G435))</f>
        <v>0</v>
      </c>
      <c r="U435" s="288">
        <f>IF(OR('Exp Database'!T435=Lists!$G$2,'Exp Database'!T435=Lists!$G$3,'Exp Database'!T435=0),0,IF($F435=Lists!$G$2,('Exp Database'!T435/'Exp with units conversion'!$H435)*'Exp with units conversion'!$G435,'Exp Database'!T435*'Exp with units conversion'!$G435))</f>
        <v>0</v>
      </c>
      <c r="V435" s="288">
        <f>IF(OR('Exp Database'!U435=Lists!$G$2,'Exp Database'!U435=Lists!$G$3,'Exp Database'!U435=0),0,IF($F435=Lists!$G$2,('Exp Database'!U435/'Exp with units conversion'!$H435)*'Exp with units conversion'!$G435,'Exp Database'!U435*'Exp with units conversion'!$G435))</f>
        <v>0</v>
      </c>
      <c r="W435" s="288">
        <f>IF(OR('Exp Database'!V435=Lists!$G$2,'Exp Database'!V435=Lists!$G$3,'Exp Database'!V435=0),0,IF($F435=Lists!$G$2,('Exp Database'!V435/'Exp with units conversion'!$H435)*'Exp with units conversion'!$G435,'Exp Database'!V435*'Exp with units conversion'!$G435))</f>
        <v>0</v>
      </c>
      <c r="X435" s="288">
        <f>IF(OR('Exp Database'!W435=Lists!$G$2,'Exp Database'!W435=Lists!$G$3,'Exp Database'!W435=0),0,IF($F435=Lists!$G$2,('Exp Database'!W435/'Exp with units conversion'!$H435)*'Exp with units conversion'!$G435,'Exp Database'!W435*'Exp with units conversion'!$G435))</f>
        <v>0</v>
      </c>
      <c r="Y435" s="288">
        <f>IF(OR('Exp Database'!X435=Lists!$G$2,'Exp Database'!X435=Lists!$G$3,'Exp Database'!X435=0),0,IF($F435=Lists!$G$2,('Exp Database'!X435/'Exp with units conversion'!$H435)*'Exp with units conversion'!$G435,'Exp Database'!X435*'Exp with units conversion'!$G435))</f>
        <v>0</v>
      </c>
      <c r="Z435" s="288">
        <f>IF(OR('Exp Database'!Y435=Lists!$G$2,'Exp Database'!Y435=Lists!$G$3,'Exp Database'!Y435=0),0,IF($F435=Lists!$G$2,('Exp Database'!Y435/'Exp with units conversion'!$H435)*'Exp with units conversion'!$G435,'Exp Database'!Y435*'Exp with units conversion'!$G435))</f>
        <v>0</v>
      </c>
      <c r="AA435" s="288">
        <f>IF(OR('Exp Database'!Z435=Lists!$G$2,'Exp Database'!Z435=Lists!$G$3,'Exp Database'!Z435=0),0,IF($F435=Lists!$G$2,('Exp Database'!Z435/'Exp with units conversion'!$H435)*'Exp with units conversion'!$G435,'Exp Database'!Z435*'Exp with units conversion'!$G435))</f>
        <v>0</v>
      </c>
      <c r="AB435" s="288">
        <f>IF(OR('Exp Database'!AA435=Lists!$G$2,'Exp Database'!AA435=Lists!$G$3,'Exp Database'!AA435=0),0,IF($F435=Lists!$G$2,('Exp Database'!AA435/'Exp with units conversion'!$H435)*'Exp with units conversion'!$G435,'Exp Database'!AA435*'Exp with units conversion'!$G435))</f>
        <v>0</v>
      </c>
      <c r="AC435" s="288">
        <f>IF(OR('Exp Database'!AB435=Lists!$G$2,'Exp Database'!AB435=Lists!$G$3,'Exp Database'!AB435=0),0,IF($F435=Lists!$G$2,('Exp Database'!AB435/'Exp with units conversion'!$H435)*'Exp with units conversion'!$G435,'Exp Database'!AB435*'Exp with units conversion'!$G435))</f>
        <v>0</v>
      </c>
      <c r="AD435" s="288">
        <f>IF(OR('Exp Database'!AC435=Lists!$G$2,'Exp Database'!AC435=Lists!$G$3,'Exp Database'!AC435=0),0,IF($F435=Lists!$G$2,('Exp Database'!AC435/'Exp with units conversion'!$H435)*'Exp with units conversion'!$G435,'Exp Database'!AC435*'Exp with units conversion'!$G435))</f>
        <v>0</v>
      </c>
      <c r="AE435" s="288">
        <f>IF(OR('Exp Database'!AD435=Lists!$G$2,'Exp Database'!AD435=Lists!$G$3,'Exp Database'!AD435=0),0,IF($F435=Lists!$G$2,('Exp Database'!AD435/'Exp with units conversion'!$H435)*'Exp with units conversion'!$G435,'Exp Database'!AD435*'Exp with units conversion'!$G435))</f>
        <v>0</v>
      </c>
      <c r="AG435" s="288">
        <f t="shared" si="35"/>
        <v>1</v>
      </c>
      <c r="AH435" s="288">
        <f t="shared" si="36"/>
        <v>1</v>
      </c>
      <c r="AI435" s="288">
        <f t="shared" si="37"/>
        <v>1</v>
      </c>
      <c r="AJ435" s="288">
        <f t="shared" si="38"/>
        <v>1</v>
      </c>
    </row>
    <row r="436" spans="2:36" ht="120.75" thickBot="1">
      <c r="B436" s="288" t="str">
        <f t="shared" si="34"/>
        <v>Georgia2013</v>
      </c>
      <c r="C436" s="229" t="str">
        <f>'Exp Database'!C436</f>
        <v>Georgia</v>
      </c>
      <c r="D436" s="229">
        <f>'Exp Database'!D436</f>
        <v>2013</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02" t="str">
        <f>'Exp Database'!K436</f>
        <v>Prevention, promotion of testing and linkage to care programmes for gay men and other men who have sex with men (MSM),</v>
      </c>
      <c r="M436" s="288">
        <f>'Exp Database'!L436</f>
        <v>3.5</v>
      </c>
      <c r="N436" s="288">
        <f>IF(OR('Exp Database'!M436=Lists!$G$2,'Exp Database'!M436=Lists!$G$3,'Exp Database'!M436=0),0,IF($F436=Lists!$G$2,('Exp Database'!M436/'Exp with units conversion'!$H436)*'Exp with units conversion'!$G436,'Exp Database'!M436*'Exp with units conversion'!$G436))</f>
        <v>0</v>
      </c>
      <c r="O436" s="288">
        <f>IF(OR('Exp Database'!N436=Lists!$G$2,'Exp Database'!N436=Lists!$G$3,'Exp Database'!N436=0),0,IF($F436=Lists!$G$2,('Exp Database'!N436/'Exp with units conversion'!$H436)*'Exp with units conversion'!$G436,'Exp Database'!N436*'Exp with units conversion'!$G436))</f>
        <v>0</v>
      </c>
      <c r="P436" s="288">
        <f>IF(OR('Exp Database'!O436=Lists!$G$2,'Exp Database'!O436=Lists!$G$3,'Exp Database'!O436=0),0,IF($F436=Lists!$G$2,('Exp Database'!O436/'Exp with units conversion'!$H436)*'Exp with units conversion'!$G436,'Exp Database'!O436*'Exp with units conversion'!$G436))</f>
        <v>0</v>
      </c>
      <c r="Q436" s="288">
        <f>IF(OR('Exp Database'!P436=Lists!$G$2,'Exp Database'!P436=Lists!$G$3,'Exp Database'!P436=0),0,IF($F436=Lists!$G$2,('Exp Database'!P436/'Exp with units conversion'!$H436)*'Exp with units conversion'!$G436,'Exp Database'!P436*'Exp with units conversion'!$G436))</f>
        <v>0</v>
      </c>
      <c r="R436" s="288">
        <f>IF(OR('Exp Database'!Q436=Lists!$G$2,'Exp Database'!Q436=Lists!$G$3,'Exp Database'!Q436=0),0,IF($F436=Lists!$G$2,('Exp Database'!Q436/'Exp with units conversion'!$H436)*'Exp with units conversion'!$G436,'Exp Database'!Q436*'Exp with units conversion'!$G436))</f>
        <v>0</v>
      </c>
      <c r="S436" s="288">
        <f>IF(OR('Exp Database'!R436=Lists!$G$2,'Exp Database'!R436=Lists!$G$3,'Exp Database'!R436=0),0,IF($F436=Lists!$G$2,('Exp Database'!R436/'Exp with units conversion'!$H436)*'Exp with units conversion'!$G436,'Exp Database'!R436*'Exp with units conversion'!$G436))</f>
        <v>0</v>
      </c>
      <c r="T436" s="288">
        <f>IF(OR('Exp Database'!S436=Lists!$G$2,'Exp Database'!S436=Lists!$G$3,'Exp Database'!S436=0),0,IF($F436=Lists!$G$2,('Exp Database'!S436/'Exp with units conversion'!$H436)*'Exp with units conversion'!$G436,'Exp Database'!S436*'Exp with units conversion'!$G436))</f>
        <v>0</v>
      </c>
      <c r="U436" s="288">
        <f>IF(OR('Exp Database'!T436=Lists!$G$2,'Exp Database'!T436=Lists!$G$3,'Exp Database'!T436=0),0,IF($F436=Lists!$G$2,('Exp Database'!T436/'Exp with units conversion'!$H436)*'Exp with units conversion'!$G436,'Exp Database'!T436*'Exp with units conversion'!$G436))</f>
        <v>0</v>
      </c>
      <c r="V436" s="288">
        <f>IF(OR('Exp Database'!U436=Lists!$G$2,'Exp Database'!U436=Lists!$G$3,'Exp Database'!U436=0),0,IF($F436=Lists!$G$2,('Exp Database'!U436/'Exp with units conversion'!$H436)*'Exp with units conversion'!$G436,'Exp Database'!U436*'Exp with units conversion'!$G436))</f>
        <v>0</v>
      </c>
      <c r="W436" s="288">
        <f>IF(OR('Exp Database'!V436=Lists!$G$2,'Exp Database'!V436=Lists!$G$3,'Exp Database'!V436=0),0,IF($F436=Lists!$G$2,('Exp Database'!V436/'Exp with units conversion'!$H436)*'Exp with units conversion'!$G436,'Exp Database'!V436*'Exp with units conversion'!$G436))</f>
        <v>0</v>
      </c>
      <c r="X436" s="288">
        <f>IF(OR('Exp Database'!W436=Lists!$G$2,'Exp Database'!W436=Lists!$G$3,'Exp Database'!W436=0),0,IF($F436=Lists!$G$2,('Exp Database'!W436/'Exp with units conversion'!$H436)*'Exp with units conversion'!$G436,'Exp Database'!W436*'Exp with units conversion'!$G436))</f>
        <v>0</v>
      </c>
      <c r="Y436" s="288">
        <f>IF(OR('Exp Database'!X436=Lists!$G$2,'Exp Database'!X436=Lists!$G$3,'Exp Database'!X436=0),0,IF($F436=Lists!$G$2,('Exp Database'!X436/'Exp with units conversion'!$H436)*'Exp with units conversion'!$G436,'Exp Database'!X436*'Exp with units conversion'!$G436))</f>
        <v>0</v>
      </c>
      <c r="Z436" s="288">
        <f>IF(OR('Exp Database'!Y436=Lists!$G$2,'Exp Database'!Y436=Lists!$G$3,'Exp Database'!Y436=0),0,IF($F436=Lists!$G$2,('Exp Database'!Y436/'Exp with units conversion'!$H436)*'Exp with units conversion'!$G436,'Exp Database'!Y436*'Exp with units conversion'!$G436))</f>
        <v>0</v>
      </c>
      <c r="AA436" s="288">
        <f>IF(OR('Exp Database'!Z436=Lists!$G$2,'Exp Database'!Z436=Lists!$G$3,'Exp Database'!Z436=0),0,IF($F436=Lists!$G$2,('Exp Database'!Z436/'Exp with units conversion'!$H436)*'Exp with units conversion'!$G436,'Exp Database'!Z436*'Exp with units conversion'!$G436))</f>
        <v>0</v>
      </c>
      <c r="AB436" s="288">
        <f>IF(OR('Exp Database'!AA436=Lists!$G$2,'Exp Database'!AA436=Lists!$G$3,'Exp Database'!AA436=0),0,IF($F436=Lists!$G$2,('Exp Database'!AA436/'Exp with units conversion'!$H436)*'Exp with units conversion'!$G436,'Exp Database'!AA436*'Exp with units conversion'!$G436))</f>
        <v>0</v>
      </c>
      <c r="AC436" s="288">
        <f>IF(OR('Exp Database'!AB436=Lists!$G$2,'Exp Database'!AB436=Lists!$G$3,'Exp Database'!AB436=0),0,IF($F436=Lists!$G$2,('Exp Database'!AB436/'Exp with units conversion'!$H436)*'Exp with units conversion'!$G436,'Exp Database'!AB436*'Exp with units conversion'!$G436))</f>
        <v>0</v>
      </c>
      <c r="AD436" s="288">
        <f>IF(OR('Exp Database'!AC436=Lists!$G$2,'Exp Database'!AC436=Lists!$G$3,'Exp Database'!AC436=0),0,IF($F436=Lists!$G$2,('Exp Database'!AC436/'Exp with units conversion'!$H436)*'Exp with units conversion'!$G436,'Exp Database'!AC436*'Exp with units conversion'!$G436))</f>
        <v>0</v>
      </c>
      <c r="AE436" s="288">
        <f>IF(OR('Exp Database'!AD436=Lists!$G$2,'Exp Database'!AD436=Lists!$G$3,'Exp Database'!AD436=0),0,IF($F436=Lists!$G$2,('Exp Database'!AD436/'Exp with units conversion'!$H436)*'Exp with units conversion'!$G436,'Exp Database'!AD436*'Exp with units conversion'!$G436))</f>
        <v>0</v>
      </c>
      <c r="AG436" s="288">
        <f t="shared" si="35"/>
        <v>1</v>
      </c>
      <c r="AH436" s="288">
        <f t="shared" si="36"/>
        <v>1</v>
      </c>
      <c r="AI436" s="288">
        <f t="shared" si="37"/>
        <v>1</v>
      </c>
      <c r="AJ436" s="288">
        <f t="shared" si="38"/>
        <v>1</v>
      </c>
    </row>
    <row r="437" spans="2:36" ht="30.75" thickBot="1">
      <c r="B437" s="288" t="str">
        <f t="shared" si="34"/>
        <v>Georgia2013</v>
      </c>
      <c r="C437" s="229" t="str">
        <f>'Exp Database'!C437</f>
        <v>Georgia</v>
      </c>
      <c r="D437" s="229">
        <f>'Exp Database'!D437</f>
        <v>2013</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02" t="str">
        <f>'Exp Database'!K437</f>
        <v>HIV tests (commodities)</v>
      </c>
      <c r="M437" s="288" t="str">
        <f>'Exp Database'!L437</f>
        <v>3.5.1</v>
      </c>
      <c r="N437" s="288">
        <f>IF(OR('Exp Database'!M437=Lists!$G$2,'Exp Database'!M437=Lists!$G$3,'Exp Database'!M437=0),0,IF($F437=Lists!$G$2,('Exp Database'!M437/'Exp with units conversion'!$H437)*'Exp with units conversion'!$G437,'Exp Database'!M437*'Exp with units conversion'!$G437))</f>
        <v>0</v>
      </c>
      <c r="O437" s="288">
        <f>IF(OR('Exp Database'!N437=Lists!$G$2,'Exp Database'!N437=Lists!$G$3,'Exp Database'!N437=0),0,IF($F437=Lists!$G$2,('Exp Database'!N437/'Exp with units conversion'!$H437)*'Exp with units conversion'!$G437,'Exp Database'!N437*'Exp with units conversion'!$G437))</f>
        <v>0</v>
      </c>
      <c r="P437" s="288">
        <f>IF(OR('Exp Database'!O437=Lists!$G$2,'Exp Database'!O437=Lists!$G$3,'Exp Database'!O437=0),0,IF($F437=Lists!$G$2,('Exp Database'!O437/'Exp with units conversion'!$H437)*'Exp with units conversion'!$G437,'Exp Database'!O437*'Exp with units conversion'!$G437))</f>
        <v>0</v>
      </c>
      <c r="Q437" s="288">
        <f>IF(OR('Exp Database'!P437=Lists!$G$2,'Exp Database'!P437=Lists!$G$3,'Exp Database'!P437=0),0,IF($F437=Lists!$G$2,('Exp Database'!P437/'Exp with units conversion'!$H437)*'Exp with units conversion'!$G437,'Exp Database'!P437*'Exp with units conversion'!$G437))</f>
        <v>0</v>
      </c>
      <c r="R437" s="288">
        <f>IF(OR('Exp Database'!Q437=Lists!$G$2,'Exp Database'!Q437=Lists!$G$3,'Exp Database'!Q437=0),0,IF($F437=Lists!$G$2,('Exp Database'!Q437/'Exp with units conversion'!$H437)*'Exp with units conversion'!$G437,'Exp Database'!Q437*'Exp with units conversion'!$G437))</f>
        <v>0</v>
      </c>
      <c r="S437" s="288">
        <f>IF(OR('Exp Database'!R437=Lists!$G$2,'Exp Database'!R437=Lists!$G$3,'Exp Database'!R437=0),0,IF($F437=Lists!$G$2,('Exp Database'!R437/'Exp with units conversion'!$H437)*'Exp with units conversion'!$G437,'Exp Database'!R437*'Exp with units conversion'!$G437))</f>
        <v>0</v>
      </c>
      <c r="T437" s="288">
        <f>IF(OR('Exp Database'!S437=Lists!$G$2,'Exp Database'!S437=Lists!$G$3,'Exp Database'!S437=0),0,IF($F437=Lists!$G$2,('Exp Database'!S437/'Exp with units conversion'!$H437)*'Exp with units conversion'!$G437,'Exp Database'!S437*'Exp with units conversion'!$G437))</f>
        <v>0</v>
      </c>
      <c r="U437" s="288">
        <f>IF(OR('Exp Database'!T437=Lists!$G$2,'Exp Database'!T437=Lists!$G$3,'Exp Database'!T437=0),0,IF($F437=Lists!$G$2,('Exp Database'!T437/'Exp with units conversion'!$H437)*'Exp with units conversion'!$G437,'Exp Database'!T437*'Exp with units conversion'!$G437))</f>
        <v>0</v>
      </c>
      <c r="V437" s="288">
        <f>IF(OR('Exp Database'!U437=Lists!$G$2,'Exp Database'!U437=Lists!$G$3,'Exp Database'!U437=0),0,IF($F437=Lists!$G$2,('Exp Database'!U437/'Exp with units conversion'!$H437)*'Exp with units conversion'!$G437,'Exp Database'!U437*'Exp with units conversion'!$G437))</f>
        <v>0</v>
      </c>
      <c r="W437" s="288">
        <f>IF(OR('Exp Database'!V437=Lists!$G$2,'Exp Database'!V437=Lists!$G$3,'Exp Database'!V437=0),0,IF($F437=Lists!$G$2,('Exp Database'!V437/'Exp with units conversion'!$H437)*'Exp with units conversion'!$G437,'Exp Database'!V437*'Exp with units conversion'!$G437))</f>
        <v>0</v>
      </c>
      <c r="X437" s="288">
        <f>IF(OR('Exp Database'!W437=Lists!$G$2,'Exp Database'!W437=Lists!$G$3,'Exp Database'!W437=0),0,IF($F437=Lists!$G$2,('Exp Database'!W437/'Exp with units conversion'!$H437)*'Exp with units conversion'!$G437,'Exp Database'!W437*'Exp with units conversion'!$G437))</f>
        <v>0</v>
      </c>
      <c r="Y437" s="288">
        <f>IF(OR('Exp Database'!X437=Lists!$G$2,'Exp Database'!X437=Lists!$G$3,'Exp Database'!X437=0),0,IF($F437=Lists!$G$2,('Exp Database'!X437/'Exp with units conversion'!$H437)*'Exp with units conversion'!$G437,'Exp Database'!X437*'Exp with units conversion'!$G437))</f>
        <v>0</v>
      </c>
      <c r="Z437" s="288">
        <f>IF(OR('Exp Database'!Y437=Lists!$G$2,'Exp Database'!Y437=Lists!$G$3,'Exp Database'!Y437=0),0,IF($F437=Lists!$G$2,('Exp Database'!Y437/'Exp with units conversion'!$H437)*'Exp with units conversion'!$G437,'Exp Database'!Y437*'Exp with units conversion'!$G437))</f>
        <v>0</v>
      </c>
      <c r="AA437" s="288">
        <f>IF(OR('Exp Database'!Z437=Lists!$G$2,'Exp Database'!Z437=Lists!$G$3,'Exp Database'!Z437=0),0,IF($F437=Lists!$G$2,('Exp Database'!Z437/'Exp with units conversion'!$H437)*'Exp with units conversion'!$G437,'Exp Database'!Z437*'Exp with units conversion'!$G437))</f>
        <v>0</v>
      </c>
      <c r="AB437" s="288">
        <f>IF(OR('Exp Database'!AA437=Lists!$G$2,'Exp Database'!AA437=Lists!$G$3,'Exp Database'!AA437=0),0,IF($F437=Lists!$G$2,('Exp Database'!AA437/'Exp with units conversion'!$H437)*'Exp with units conversion'!$G437,'Exp Database'!AA437*'Exp with units conversion'!$G437))</f>
        <v>0</v>
      </c>
      <c r="AC437" s="288">
        <f>IF(OR('Exp Database'!AB437=Lists!$G$2,'Exp Database'!AB437=Lists!$G$3,'Exp Database'!AB437=0),0,IF($F437=Lists!$G$2,('Exp Database'!AB437/'Exp with units conversion'!$H437)*'Exp with units conversion'!$G437,'Exp Database'!AB437*'Exp with units conversion'!$G437))</f>
        <v>0</v>
      </c>
      <c r="AD437" s="288">
        <f>IF(OR('Exp Database'!AC437=Lists!$G$2,'Exp Database'!AC437=Lists!$G$3,'Exp Database'!AC437=0),0,IF($F437=Lists!$G$2,('Exp Database'!AC437/'Exp with units conversion'!$H437)*'Exp with units conversion'!$G437,'Exp Database'!AC437*'Exp with units conversion'!$G437))</f>
        <v>0</v>
      </c>
      <c r="AE437" s="288">
        <f>IF(OR('Exp Database'!AD437=Lists!$G$2,'Exp Database'!AD437=Lists!$G$3,'Exp Database'!AD437=0),0,IF($F437=Lists!$G$2,('Exp Database'!AD437/'Exp with units conversion'!$H437)*'Exp with units conversion'!$G437,'Exp Database'!AD437*'Exp with units conversion'!$G437))</f>
        <v>0</v>
      </c>
      <c r="AG437" s="288">
        <f t="shared" si="35"/>
        <v>1</v>
      </c>
      <c r="AH437" s="288">
        <f t="shared" si="36"/>
        <v>1</v>
      </c>
      <c r="AI437" s="288">
        <f t="shared" si="37"/>
        <v>1</v>
      </c>
      <c r="AJ437" s="288">
        <f t="shared" si="38"/>
        <v>1</v>
      </c>
    </row>
    <row r="438" spans="2:36" ht="45.75" thickBot="1">
      <c r="B438" s="288" t="str">
        <f t="shared" si="34"/>
        <v>Georgia2013</v>
      </c>
      <c r="C438" s="229" t="str">
        <f>'Exp Database'!C438</f>
        <v>Georgia</v>
      </c>
      <c r="D438" s="229">
        <f>'Exp Database'!D438</f>
        <v>2013</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02" t="str">
        <f>'Exp Database'!K438</f>
        <v>Condoms, lubricants, and other commodities</v>
      </c>
      <c r="M438" s="288" t="str">
        <f>'Exp Database'!L438</f>
        <v>3.5.2</v>
      </c>
      <c r="N438" s="288">
        <f>IF(OR('Exp Database'!M438=Lists!$G$2,'Exp Database'!M438=Lists!$G$3,'Exp Database'!M438=0),0,IF($F438=Lists!$G$2,('Exp Database'!M438/'Exp with units conversion'!$H438)*'Exp with units conversion'!$G438,'Exp Database'!M438*'Exp with units conversion'!$G438))</f>
        <v>0</v>
      </c>
      <c r="O438" s="288">
        <f>IF(OR('Exp Database'!N438=Lists!$G$2,'Exp Database'!N438=Lists!$G$3,'Exp Database'!N438=0),0,IF($F438=Lists!$G$2,('Exp Database'!N438/'Exp with units conversion'!$H438)*'Exp with units conversion'!$G438,'Exp Database'!N438*'Exp with units conversion'!$G438))</f>
        <v>0</v>
      </c>
      <c r="P438" s="288">
        <f>IF(OR('Exp Database'!O438=Lists!$G$2,'Exp Database'!O438=Lists!$G$3,'Exp Database'!O438=0),0,IF($F438=Lists!$G$2,('Exp Database'!O438/'Exp with units conversion'!$H438)*'Exp with units conversion'!$G438,'Exp Database'!O438*'Exp with units conversion'!$G438))</f>
        <v>0</v>
      </c>
      <c r="Q438" s="288">
        <f>IF(OR('Exp Database'!P438=Lists!$G$2,'Exp Database'!P438=Lists!$G$3,'Exp Database'!P438=0),0,IF($F438=Lists!$G$2,('Exp Database'!P438/'Exp with units conversion'!$H438)*'Exp with units conversion'!$G438,'Exp Database'!P438*'Exp with units conversion'!$G438))</f>
        <v>0</v>
      </c>
      <c r="R438" s="288">
        <f>IF(OR('Exp Database'!Q438=Lists!$G$2,'Exp Database'!Q438=Lists!$G$3,'Exp Database'!Q438=0),0,IF($F438=Lists!$G$2,('Exp Database'!Q438/'Exp with units conversion'!$H438)*'Exp with units conversion'!$G438,'Exp Database'!Q438*'Exp with units conversion'!$G438))</f>
        <v>0</v>
      </c>
      <c r="S438" s="288">
        <f>IF(OR('Exp Database'!R438=Lists!$G$2,'Exp Database'!R438=Lists!$G$3,'Exp Database'!R438=0),0,IF($F438=Lists!$G$2,('Exp Database'!R438/'Exp with units conversion'!$H438)*'Exp with units conversion'!$G438,'Exp Database'!R438*'Exp with units conversion'!$G438))</f>
        <v>0</v>
      </c>
      <c r="T438" s="288">
        <f>IF(OR('Exp Database'!S438=Lists!$G$2,'Exp Database'!S438=Lists!$G$3,'Exp Database'!S438=0),0,IF($F438=Lists!$G$2,('Exp Database'!S438/'Exp with units conversion'!$H438)*'Exp with units conversion'!$G438,'Exp Database'!S438*'Exp with units conversion'!$G438))</f>
        <v>0</v>
      </c>
      <c r="U438" s="288">
        <f>IF(OR('Exp Database'!T438=Lists!$G$2,'Exp Database'!T438=Lists!$G$3,'Exp Database'!T438=0),0,IF($F438=Lists!$G$2,('Exp Database'!T438/'Exp with units conversion'!$H438)*'Exp with units conversion'!$G438,'Exp Database'!T438*'Exp with units conversion'!$G438))</f>
        <v>0</v>
      </c>
      <c r="V438" s="288">
        <f>IF(OR('Exp Database'!U438=Lists!$G$2,'Exp Database'!U438=Lists!$G$3,'Exp Database'!U438=0),0,IF($F438=Lists!$G$2,('Exp Database'!U438/'Exp with units conversion'!$H438)*'Exp with units conversion'!$G438,'Exp Database'!U438*'Exp with units conversion'!$G438))</f>
        <v>0</v>
      </c>
      <c r="W438" s="288">
        <f>IF(OR('Exp Database'!V438=Lists!$G$2,'Exp Database'!V438=Lists!$G$3,'Exp Database'!V438=0),0,IF($F438=Lists!$G$2,('Exp Database'!V438/'Exp with units conversion'!$H438)*'Exp with units conversion'!$G438,'Exp Database'!V438*'Exp with units conversion'!$G438))</f>
        <v>0</v>
      </c>
      <c r="X438" s="288">
        <f>IF(OR('Exp Database'!W438=Lists!$G$2,'Exp Database'!W438=Lists!$G$3,'Exp Database'!W438=0),0,IF($F438=Lists!$G$2,('Exp Database'!W438/'Exp with units conversion'!$H438)*'Exp with units conversion'!$G438,'Exp Database'!W438*'Exp with units conversion'!$G438))</f>
        <v>0</v>
      </c>
      <c r="Y438" s="288">
        <f>IF(OR('Exp Database'!X438=Lists!$G$2,'Exp Database'!X438=Lists!$G$3,'Exp Database'!X438=0),0,IF($F438=Lists!$G$2,('Exp Database'!X438/'Exp with units conversion'!$H438)*'Exp with units conversion'!$G438,'Exp Database'!X438*'Exp with units conversion'!$G438))</f>
        <v>0</v>
      </c>
      <c r="Z438" s="288">
        <f>IF(OR('Exp Database'!Y438=Lists!$G$2,'Exp Database'!Y438=Lists!$G$3,'Exp Database'!Y438=0),0,IF($F438=Lists!$G$2,('Exp Database'!Y438/'Exp with units conversion'!$H438)*'Exp with units conversion'!$G438,'Exp Database'!Y438*'Exp with units conversion'!$G438))</f>
        <v>0</v>
      </c>
      <c r="AA438" s="288">
        <f>IF(OR('Exp Database'!Z438=Lists!$G$2,'Exp Database'!Z438=Lists!$G$3,'Exp Database'!Z438=0),0,IF($F438=Lists!$G$2,('Exp Database'!Z438/'Exp with units conversion'!$H438)*'Exp with units conversion'!$G438,'Exp Database'!Z438*'Exp with units conversion'!$G438))</f>
        <v>0</v>
      </c>
      <c r="AB438" s="288">
        <f>IF(OR('Exp Database'!AA438=Lists!$G$2,'Exp Database'!AA438=Lists!$G$3,'Exp Database'!AA438=0),0,IF($F438=Lists!$G$2,('Exp Database'!AA438/'Exp with units conversion'!$H438)*'Exp with units conversion'!$G438,'Exp Database'!AA438*'Exp with units conversion'!$G438))</f>
        <v>0</v>
      </c>
      <c r="AC438" s="288">
        <f>IF(OR('Exp Database'!AB438=Lists!$G$2,'Exp Database'!AB438=Lists!$G$3,'Exp Database'!AB438=0),0,IF($F438=Lists!$G$2,('Exp Database'!AB438/'Exp with units conversion'!$H438)*'Exp with units conversion'!$G438,'Exp Database'!AB438*'Exp with units conversion'!$G438))</f>
        <v>0</v>
      </c>
      <c r="AD438" s="288">
        <f>IF(OR('Exp Database'!AC438=Lists!$G$2,'Exp Database'!AC438=Lists!$G$3,'Exp Database'!AC438=0),0,IF($F438=Lists!$G$2,('Exp Database'!AC438/'Exp with units conversion'!$H438)*'Exp with units conversion'!$G438,'Exp Database'!AC438*'Exp with units conversion'!$G438))</f>
        <v>0</v>
      </c>
      <c r="AE438" s="288">
        <f>IF(OR('Exp Database'!AD438=Lists!$G$2,'Exp Database'!AD438=Lists!$G$3,'Exp Database'!AD438=0),0,IF($F438=Lists!$G$2,('Exp Database'!AD438/'Exp with units conversion'!$H438)*'Exp with units conversion'!$G438,'Exp Database'!AD438*'Exp with units conversion'!$G438))</f>
        <v>0</v>
      </c>
      <c r="AG438" s="288">
        <f t="shared" si="35"/>
        <v>1</v>
      </c>
      <c r="AH438" s="288">
        <f t="shared" si="36"/>
        <v>1</v>
      </c>
      <c r="AI438" s="288">
        <f t="shared" si="37"/>
        <v>1</v>
      </c>
      <c r="AJ438" s="288">
        <f t="shared" si="38"/>
        <v>1</v>
      </c>
    </row>
    <row r="439" spans="2:36" ht="30.75" thickBot="1">
      <c r="B439" s="288" t="str">
        <f t="shared" si="34"/>
        <v>Georgia2013</v>
      </c>
      <c r="C439" s="229" t="str">
        <f>'Exp Database'!C439</f>
        <v>Georgia</v>
      </c>
      <c r="D439" s="229">
        <f>'Exp Database'!D439</f>
        <v>2013</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02" t="str">
        <f>'Exp Database'!K439</f>
        <v>Other direct and indirect costs</v>
      </c>
      <c r="M439" s="288" t="str">
        <f>'Exp Database'!L439</f>
        <v>3.5.3</v>
      </c>
      <c r="N439" s="288">
        <f>IF(OR('Exp Database'!M439=Lists!$G$2,'Exp Database'!M439=Lists!$G$3,'Exp Database'!M439=0),0,IF($F439=Lists!$G$2,('Exp Database'!M439/'Exp with units conversion'!$H439)*'Exp with units conversion'!$G439,'Exp Database'!M439*'Exp with units conversion'!$G439))</f>
        <v>0</v>
      </c>
      <c r="O439" s="288">
        <f>IF(OR('Exp Database'!N439=Lists!$G$2,'Exp Database'!N439=Lists!$G$3,'Exp Database'!N439=0),0,IF($F439=Lists!$G$2,('Exp Database'!N439/'Exp with units conversion'!$H439)*'Exp with units conversion'!$G439,'Exp Database'!N439*'Exp with units conversion'!$G439))</f>
        <v>0</v>
      </c>
      <c r="P439" s="288">
        <f>IF(OR('Exp Database'!O439=Lists!$G$2,'Exp Database'!O439=Lists!$G$3,'Exp Database'!O439=0),0,IF($F439=Lists!$G$2,('Exp Database'!O439/'Exp with units conversion'!$H439)*'Exp with units conversion'!$G439,'Exp Database'!O439*'Exp with units conversion'!$G439))</f>
        <v>0</v>
      </c>
      <c r="Q439" s="288">
        <f>IF(OR('Exp Database'!P439=Lists!$G$2,'Exp Database'!P439=Lists!$G$3,'Exp Database'!P439=0),0,IF($F439=Lists!$G$2,('Exp Database'!P439/'Exp with units conversion'!$H439)*'Exp with units conversion'!$G439,'Exp Database'!P439*'Exp with units conversion'!$G439))</f>
        <v>0</v>
      </c>
      <c r="R439" s="288">
        <f>IF(OR('Exp Database'!Q439=Lists!$G$2,'Exp Database'!Q439=Lists!$G$3,'Exp Database'!Q439=0),0,IF($F439=Lists!$G$2,('Exp Database'!Q439/'Exp with units conversion'!$H439)*'Exp with units conversion'!$G439,'Exp Database'!Q439*'Exp with units conversion'!$G439))</f>
        <v>0</v>
      </c>
      <c r="S439" s="288">
        <f>IF(OR('Exp Database'!R439=Lists!$G$2,'Exp Database'!R439=Lists!$G$3,'Exp Database'!R439=0),0,IF($F439=Lists!$G$2,('Exp Database'!R439/'Exp with units conversion'!$H439)*'Exp with units conversion'!$G439,'Exp Database'!R439*'Exp with units conversion'!$G439))</f>
        <v>0</v>
      </c>
      <c r="T439" s="288">
        <f>IF(OR('Exp Database'!S439=Lists!$G$2,'Exp Database'!S439=Lists!$G$3,'Exp Database'!S439=0),0,IF($F439=Lists!$G$2,('Exp Database'!S439/'Exp with units conversion'!$H439)*'Exp with units conversion'!$G439,'Exp Database'!S439*'Exp with units conversion'!$G439))</f>
        <v>0</v>
      </c>
      <c r="U439" s="288">
        <f>IF(OR('Exp Database'!T439=Lists!$G$2,'Exp Database'!T439=Lists!$G$3,'Exp Database'!T439=0),0,IF($F439=Lists!$G$2,('Exp Database'!T439/'Exp with units conversion'!$H439)*'Exp with units conversion'!$G439,'Exp Database'!T439*'Exp with units conversion'!$G439))</f>
        <v>0</v>
      </c>
      <c r="V439" s="288">
        <f>IF(OR('Exp Database'!U439=Lists!$G$2,'Exp Database'!U439=Lists!$G$3,'Exp Database'!U439=0),0,IF($F439=Lists!$G$2,('Exp Database'!U439/'Exp with units conversion'!$H439)*'Exp with units conversion'!$G439,'Exp Database'!U439*'Exp with units conversion'!$G439))</f>
        <v>0</v>
      </c>
      <c r="W439" s="288">
        <f>IF(OR('Exp Database'!V439=Lists!$G$2,'Exp Database'!V439=Lists!$G$3,'Exp Database'!V439=0),0,IF($F439=Lists!$G$2,('Exp Database'!V439/'Exp with units conversion'!$H439)*'Exp with units conversion'!$G439,'Exp Database'!V439*'Exp with units conversion'!$G439))</f>
        <v>0</v>
      </c>
      <c r="X439" s="288">
        <f>IF(OR('Exp Database'!W439=Lists!$G$2,'Exp Database'!W439=Lists!$G$3,'Exp Database'!W439=0),0,IF($F439=Lists!$G$2,('Exp Database'!W439/'Exp with units conversion'!$H439)*'Exp with units conversion'!$G439,'Exp Database'!W439*'Exp with units conversion'!$G439))</f>
        <v>0</v>
      </c>
      <c r="Y439" s="288">
        <f>IF(OR('Exp Database'!X439=Lists!$G$2,'Exp Database'!X439=Lists!$G$3,'Exp Database'!X439=0),0,IF($F439=Lists!$G$2,('Exp Database'!X439/'Exp with units conversion'!$H439)*'Exp with units conversion'!$G439,'Exp Database'!X439*'Exp with units conversion'!$G439))</f>
        <v>0</v>
      </c>
      <c r="Z439" s="288">
        <f>IF(OR('Exp Database'!Y439=Lists!$G$2,'Exp Database'!Y439=Lists!$G$3,'Exp Database'!Y439=0),0,IF($F439=Lists!$G$2,('Exp Database'!Y439/'Exp with units conversion'!$H439)*'Exp with units conversion'!$G439,'Exp Database'!Y439*'Exp with units conversion'!$G439))</f>
        <v>0</v>
      </c>
      <c r="AA439" s="288">
        <f>IF(OR('Exp Database'!Z439=Lists!$G$2,'Exp Database'!Z439=Lists!$G$3,'Exp Database'!Z439=0),0,IF($F439=Lists!$G$2,('Exp Database'!Z439/'Exp with units conversion'!$H439)*'Exp with units conversion'!$G439,'Exp Database'!Z439*'Exp with units conversion'!$G439))</f>
        <v>0</v>
      </c>
      <c r="AB439" s="288">
        <f>IF(OR('Exp Database'!AA439=Lists!$G$2,'Exp Database'!AA439=Lists!$G$3,'Exp Database'!AA439=0),0,IF($F439=Lists!$G$2,('Exp Database'!AA439/'Exp with units conversion'!$H439)*'Exp with units conversion'!$G439,'Exp Database'!AA439*'Exp with units conversion'!$G439))</f>
        <v>0</v>
      </c>
      <c r="AC439" s="288">
        <f>IF(OR('Exp Database'!AB439=Lists!$G$2,'Exp Database'!AB439=Lists!$G$3,'Exp Database'!AB439=0),0,IF($F439=Lists!$G$2,('Exp Database'!AB439/'Exp with units conversion'!$H439)*'Exp with units conversion'!$G439,'Exp Database'!AB439*'Exp with units conversion'!$G439))</f>
        <v>0</v>
      </c>
      <c r="AD439" s="288">
        <f>IF(OR('Exp Database'!AC439=Lists!$G$2,'Exp Database'!AC439=Lists!$G$3,'Exp Database'!AC439=0),0,IF($F439=Lists!$G$2,('Exp Database'!AC439/'Exp with units conversion'!$H439)*'Exp with units conversion'!$G439,'Exp Database'!AC439*'Exp with units conversion'!$G439))</f>
        <v>0</v>
      </c>
      <c r="AE439" s="288">
        <f>IF(OR('Exp Database'!AD439=Lists!$G$2,'Exp Database'!AD439=Lists!$G$3,'Exp Database'!AD439=0),0,IF($F439=Lists!$G$2,('Exp Database'!AD439/'Exp with units conversion'!$H439)*'Exp with units conversion'!$G439,'Exp Database'!AD439*'Exp with units conversion'!$G439))</f>
        <v>0</v>
      </c>
      <c r="AG439" s="288">
        <f t="shared" si="35"/>
        <v>1</v>
      </c>
      <c r="AH439" s="288">
        <f t="shared" si="36"/>
        <v>1</v>
      </c>
      <c r="AI439" s="288">
        <f t="shared" si="37"/>
        <v>1</v>
      </c>
      <c r="AJ439" s="288">
        <f t="shared" si="38"/>
        <v>1</v>
      </c>
    </row>
    <row r="440" spans="2:36" ht="30.75" thickBot="1">
      <c r="B440" s="288" t="str">
        <f t="shared" si="34"/>
        <v>Georgia2013</v>
      </c>
      <c r="C440" s="229" t="str">
        <f>'Exp Database'!C440</f>
        <v>Georgia</v>
      </c>
      <c r="D440" s="229">
        <f>'Exp Database'!D440</f>
        <v>2013</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02" t="str">
        <f>'Exp Database'!K440</f>
        <v>Not disaggregated by type of cost</v>
      </c>
      <c r="M440" s="288" t="str">
        <f>'Exp Database'!L440</f>
        <v>3.5.4</v>
      </c>
      <c r="N440" s="288">
        <f>IF(OR('Exp Database'!M440=Lists!$G$2,'Exp Database'!M440=Lists!$G$3,'Exp Database'!M440=0),0,IF($F440=Lists!$G$2,('Exp Database'!M440/'Exp with units conversion'!$H440)*'Exp with units conversion'!$G440,'Exp Database'!M440*'Exp with units conversion'!$G440))</f>
        <v>0</v>
      </c>
      <c r="O440" s="288">
        <f>IF(OR('Exp Database'!N440=Lists!$G$2,'Exp Database'!N440=Lists!$G$3,'Exp Database'!N440=0),0,IF($F440=Lists!$G$2,('Exp Database'!N440/'Exp with units conversion'!$H440)*'Exp with units conversion'!$G440,'Exp Database'!N440*'Exp with units conversion'!$G440))</f>
        <v>0</v>
      </c>
      <c r="P440" s="288">
        <f>IF(OR('Exp Database'!O440=Lists!$G$2,'Exp Database'!O440=Lists!$G$3,'Exp Database'!O440=0),0,IF($F440=Lists!$G$2,('Exp Database'!O440/'Exp with units conversion'!$H440)*'Exp with units conversion'!$G440,'Exp Database'!O440*'Exp with units conversion'!$G440))</f>
        <v>0</v>
      </c>
      <c r="Q440" s="288">
        <f>IF(OR('Exp Database'!P440=Lists!$G$2,'Exp Database'!P440=Lists!$G$3,'Exp Database'!P440=0),0,IF($F440=Lists!$G$2,('Exp Database'!P440/'Exp with units conversion'!$H440)*'Exp with units conversion'!$G440,'Exp Database'!P440*'Exp with units conversion'!$G440))</f>
        <v>0</v>
      </c>
      <c r="R440" s="288">
        <f>IF(OR('Exp Database'!Q440=Lists!$G$2,'Exp Database'!Q440=Lists!$G$3,'Exp Database'!Q440=0),0,IF($F440=Lists!$G$2,('Exp Database'!Q440/'Exp with units conversion'!$H440)*'Exp with units conversion'!$G440,'Exp Database'!Q440*'Exp with units conversion'!$G440))</f>
        <v>0</v>
      </c>
      <c r="S440" s="288">
        <f>IF(OR('Exp Database'!R440=Lists!$G$2,'Exp Database'!R440=Lists!$G$3,'Exp Database'!R440=0),0,IF($F440=Lists!$G$2,('Exp Database'!R440/'Exp with units conversion'!$H440)*'Exp with units conversion'!$G440,'Exp Database'!R440*'Exp with units conversion'!$G440))</f>
        <v>0</v>
      </c>
      <c r="T440" s="288">
        <f>IF(OR('Exp Database'!S440=Lists!$G$2,'Exp Database'!S440=Lists!$G$3,'Exp Database'!S440=0),0,IF($F440=Lists!$G$2,('Exp Database'!S440/'Exp with units conversion'!$H440)*'Exp with units conversion'!$G440,'Exp Database'!S440*'Exp with units conversion'!$G440))</f>
        <v>0</v>
      </c>
      <c r="U440" s="288">
        <f>IF(OR('Exp Database'!T440=Lists!$G$2,'Exp Database'!T440=Lists!$G$3,'Exp Database'!T440=0),0,IF($F440=Lists!$G$2,('Exp Database'!T440/'Exp with units conversion'!$H440)*'Exp with units conversion'!$G440,'Exp Database'!T440*'Exp with units conversion'!$G440))</f>
        <v>0</v>
      </c>
      <c r="V440" s="288">
        <f>IF(OR('Exp Database'!U440=Lists!$G$2,'Exp Database'!U440=Lists!$G$3,'Exp Database'!U440=0),0,IF($F440=Lists!$G$2,('Exp Database'!U440/'Exp with units conversion'!$H440)*'Exp with units conversion'!$G440,'Exp Database'!U440*'Exp with units conversion'!$G440))</f>
        <v>0</v>
      </c>
      <c r="W440" s="288">
        <f>IF(OR('Exp Database'!V440=Lists!$G$2,'Exp Database'!V440=Lists!$G$3,'Exp Database'!V440=0),0,IF($F440=Lists!$G$2,('Exp Database'!V440/'Exp with units conversion'!$H440)*'Exp with units conversion'!$G440,'Exp Database'!V440*'Exp with units conversion'!$G440))</f>
        <v>0</v>
      </c>
      <c r="X440" s="288">
        <f>IF(OR('Exp Database'!W440=Lists!$G$2,'Exp Database'!W440=Lists!$G$3,'Exp Database'!W440=0),0,IF($F440=Lists!$G$2,('Exp Database'!W440/'Exp with units conversion'!$H440)*'Exp with units conversion'!$G440,'Exp Database'!W440*'Exp with units conversion'!$G440))</f>
        <v>0</v>
      </c>
      <c r="Y440" s="288">
        <f>IF(OR('Exp Database'!X440=Lists!$G$2,'Exp Database'!X440=Lists!$G$3,'Exp Database'!X440=0),0,IF($F440=Lists!$G$2,('Exp Database'!X440/'Exp with units conversion'!$H440)*'Exp with units conversion'!$G440,'Exp Database'!X440*'Exp with units conversion'!$G440))</f>
        <v>0</v>
      </c>
      <c r="Z440" s="288">
        <f>IF(OR('Exp Database'!Y440=Lists!$G$2,'Exp Database'!Y440=Lists!$G$3,'Exp Database'!Y440=0),0,IF($F440=Lists!$G$2,('Exp Database'!Y440/'Exp with units conversion'!$H440)*'Exp with units conversion'!$G440,'Exp Database'!Y440*'Exp with units conversion'!$G440))</f>
        <v>0</v>
      </c>
      <c r="AA440" s="288">
        <f>IF(OR('Exp Database'!Z440=Lists!$G$2,'Exp Database'!Z440=Lists!$G$3,'Exp Database'!Z440=0),0,IF($F440=Lists!$G$2,('Exp Database'!Z440/'Exp with units conversion'!$H440)*'Exp with units conversion'!$G440,'Exp Database'!Z440*'Exp with units conversion'!$G440))</f>
        <v>0</v>
      </c>
      <c r="AB440" s="288">
        <f>IF(OR('Exp Database'!AA440=Lists!$G$2,'Exp Database'!AA440=Lists!$G$3,'Exp Database'!AA440=0),0,IF($F440=Lists!$G$2,('Exp Database'!AA440/'Exp with units conversion'!$H440)*'Exp with units conversion'!$G440,'Exp Database'!AA440*'Exp with units conversion'!$G440))</f>
        <v>0</v>
      </c>
      <c r="AC440" s="288">
        <f>IF(OR('Exp Database'!AB440=Lists!$G$2,'Exp Database'!AB440=Lists!$G$3,'Exp Database'!AB440=0),0,IF($F440=Lists!$G$2,('Exp Database'!AB440/'Exp with units conversion'!$H440)*'Exp with units conversion'!$G440,'Exp Database'!AB440*'Exp with units conversion'!$G440))</f>
        <v>0</v>
      </c>
      <c r="AD440" s="288">
        <f>IF(OR('Exp Database'!AC440=Lists!$G$2,'Exp Database'!AC440=Lists!$G$3,'Exp Database'!AC440=0),0,IF($F440=Lists!$G$2,('Exp Database'!AC440/'Exp with units conversion'!$H440)*'Exp with units conversion'!$G440,'Exp Database'!AC440*'Exp with units conversion'!$G440))</f>
        <v>0</v>
      </c>
      <c r="AE440" s="288">
        <f>IF(OR('Exp Database'!AD440=Lists!$G$2,'Exp Database'!AD440=Lists!$G$3,'Exp Database'!AD440=0),0,IF($F440=Lists!$G$2,('Exp Database'!AD440/'Exp with units conversion'!$H440)*'Exp with units conversion'!$G440,'Exp Database'!AD440*'Exp with units conversion'!$G440))</f>
        <v>0</v>
      </c>
      <c r="AG440" s="288">
        <f t="shared" si="35"/>
        <v>1</v>
      </c>
      <c r="AH440" s="288">
        <f t="shared" si="36"/>
        <v>1</v>
      </c>
      <c r="AI440" s="288">
        <f t="shared" si="37"/>
        <v>1</v>
      </c>
      <c r="AJ440" s="288">
        <f t="shared" si="38"/>
        <v>1</v>
      </c>
    </row>
    <row r="441" spans="2:36" ht="90.75" thickBot="1">
      <c r="B441" s="288" t="str">
        <f t="shared" si="34"/>
        <v>Georgia2013</v>
      </c>
      <c r="C441" s="229" t="str">
        <f>'Exp Database'!C441</f>
        <v>Georgia</v>
      </c>
      <c r="D441" s="229">
        <f>'Exp Database'!D441</f>
        <v>2013</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02" t="str">
        <f>'Exp Database'!K441</f>
        <v>Prevention, promotion of testing and linkage to care programmes for sex workers and their clients:</v>
      </c>
      <c r="M441" s="288">
        <f>'Exp Database'!L441</f>
        <v>3.6</v>
      </c>
      <c r="N441" s="288">
        <f>IF(OR('Exp Database'!M441=Lists!$G$2,'Exp Database'!M441=Lists!$G$3,'Exp Database'!M441=0),0,IF($F441=Lists!$G$2,('Exp Database'!M441/'Exp with units conversion'!$H441)*'Exp with units conversion'!$G441,'Exp Database'!M441*'Exp with units conversion'!$G441))</f>
        <v>0</v>
      </c>
      <c r="O441" s="288">
        <f>IF(OR('Exp Database'!N441=Lists!$G$2,'Exp Database'!N441=Lists!$G$3,'Exp Database'!N441=0),0,IF($F441=Lists!$G$2,('Exp Database'!N441/'Exp with units conversion'!$H441)*'Exp with units conversion'!$G441,'Exp Database'!N441*'Exp with units conversion'!$G441))</f>
        <v>0</v>
      </c>
      <c r="P441" s="288">
        <f>IF(OR('Exp Database'!O441=Lists!$G$2,'Exp Database'!O441=Lists!$G$3,'Exp Database'!O441=0),0,IF($F441=Lists!$G$2,('Exp Database'!O441/'Exp with units conversion'!$H441)*'Exp with units conversion'!$G441,'Exp Database'!O441*'Exp with units conversion'!$G441))</f>
        <v>0</v>
      </c>
      <c r="Q441" s="288">
        <f>IF(OR('Exp Database'!P441=Lists!$G$2,'Exp Database'!P441=Lists!$G$3,'Exp Database'!P441=0),0,IF($F441=Lists!$G$2,('Exp Database'!P441/'Exp with units conversion'!$H441)*'Exp with units conversion'!$G441,'Exp Database'!P441*'Exp with units conversion'!$G441))</f>
        <v>0</v>
      </c>
      <c r="R441" s="288">
        <f>IF(OR('Exp Database'!Q441=Lists!$G$2,'Exp Database'!Q441=Lists!$G$3,'Exp Database'!Q441=0),0,IF($F441=Lists!$G$2,('Exp Database'!Q441/'Exp with units conversion'!$H441)*'Exp with units conversion'!$G441,'Exp Database'!Q441*'Exp with units conversion'!$G441))</f>
        <v>0</v>
      </c>
      <c r="S441" s="288">
        <f>IF(OR('Exp Database'!R441=Lists!$G$2,'Exp Database'!R441=Lists!$G$3,'Exp Database'!R441=0),0,IF($F441=Lists!$G$2,('Exp Database'!R441/'Exp with units conversion'!$H441)*'Exp with units conversion'!$G441,'Exp Database'!R441*'Exp with units conversion'!$G441))</f>
        <v>0</v>
      </c>
      <c r="T441" s="288">
        <f>IF(OR('Exp Database'!S441=Lists!$G$2,'Exp Database'!S441=Lists!$G$3,'Exp Database'!S441=0),0,IF($F441=Lists!$G$2,('Exp Database'!S441/'Exp with units conversion'!$H441)*'Exp with units conversion'!$G441,'Exp Database'!S441*'Exp with units conversion'!$G441))</f>
        <v>0</v>
      </c>
      <c r="U441" s="288">
        <f>IF(OR('Exp Database'!T441=Lists!$G$2,'Exp Database'!T441=Lists!$G$3,'Exp Database'!T441=0),0,IF($F441=Lists!$G$2,('Exp Database'!T441/'Exp with units conversion'!$H441)*'Exp with units conversion'!$G441,'Exp Database'!T441*'Exp with units conversion'!$G441))</f>
        <v>0</v>
      </c>
      <c r="V441" s="288">
        <f>IF(OR('Exp Database'!U441=Lists!$G$2,'Exp Database'!U441=Lists!$G$3,'Exp Database'!U441=0),0,IF($F441=Lists!$G$2,('Exp Database'!U441/'Exp with units conversion'!$H441)*'Exp with units conversion'!$G441,'Exp Database'!U441*'Exp with units conversion'!$G441))</f>
        <v>0</v>
      </c>
      <c r="W441" s="288">
        <f>IF(OR('Exp Database'!V441=Lists!$G$2,'Exp Database'!V441=Lists!$G$3,'Exp Database'!V441=0),0,IF($F441=Lists!$G$2,('Exp Database'!V441/'Exp with units conversion'!$H441)*'Exp with units conversion'!$G441,'Exp Database'!V441*'Exp with units conversion'!$G441))</f>
        <v>0</v>
      </c>
      <c r="X441" s="288">
        <f>IF(OR('Exp Database'!W441=Lists!$G$2,'Exp Database'!W441=Lists!$G$3,'Exp Database'!W441=0),0,IF($F441=Lists!$G$2,('Exp Database'!W441/'Exp with units conversion'!$H441)*'Exp with units conversion'!$G441,'Exp Database'!W441*'Exp with units conversion'!$G441))</f>
        <v>0</v>
      </c>
      <c r="Y441" s="288">
        <f>IF(OR('Exp Database'!X441=Lists!$G$2,'Exp Database'!X441=Lists!$G$3,'Exp Database'!X441=0),0,IF($F441=Lists!$G$2,('Exp Database'!X441/'Exp with units conversion'!$H441)*'Exp with units conversion'!$G441,'Exp Database'!X441*'Exp with units conversion'!$G441))</f>
        <v>0</v>
      </c>
      <c r="Z441" s="288">
        <f>IF(OR('Exp Database'!Y441=Lists!$G$2,'Exp Database'!Y441=Lists!$G$3,'Exp Database'!Y441=0),0,IF($F441=Lists!$G$2,('Exp Database'!Y441/'Exp with units conversion'!$H441)*'Exp with units conversion'!$G441,'Exp Database'!Y441*'Exp with units conversion'!$G441))</f>
        <v>0</v>
      </c>
      <c r="AA441" s="288">
        <f>IF(OR('Exp Database'!Z441=Lists!$G$2,'Exp Database'!Z441=Lists!$G$3,'Exp Database'!Z441=0),0,IF($F441=Lists!$G$2,('Exp Database'!Z441/'Exp with units conversion'!$H441)*'Exp with units conversion'!$G441,'Exp Database'!Z441*'Exp with units conversion'!$G441))</f>
        <v>0</v>
      </c>
      <c r="AB441" s="288">
        <f>IF(OR('Exp Database'!AA441=Lists!$G$2,'Exp Database'!AA441=Lists!$G$3,'Exp Database'!AA441=0),0,IF($F441=Lists!$G$2,('Exp Database'!AA441/'Exp with units conversion'!$H441)*'Exp with units conversion'!$G441,'Exp Database'!AA441*'Exp with units conversion'!$G441))</f>
        <v>0</v>
      </c>
      <c r="AC441" s="288">
        <f>IF(OR('Exp Database'!AB441=Lists!$G$2,'Exp Database'!AB441=Lists!$G$3,'Exp Database'!AB441=0),0,IF($F441=Lists!$G$2,('Exp Database'!AB441/'Exp with units conversion'!$H441)*'Exp with units conversion'!$G441,'Exp Database'!AB441*'Exp with units conversion'!$G441))</f>
        <v>0</v>
      </c>
      <c r="AD441" s="288">
        <f>IF(OR('Exp Database'!AC441=Lists!$G$2,'Exp Database'!AC441=Lists!$G$3,'Exp Database'!AC441=0),0,IF($F441=Lists!$G$2,('Exp Database'!AC441/'Exp with units conversion'!$H441)*'Exp with units conversion'!$G441,'Exp Database'!AC441*'Exp with units conversion'!$G441))</f>
        <v>0</v>
      </c>
      <c r="AE441" s="288">
        <f>IF(OR('Exp Database'!AD441=Lists!$G$2,'Exp Database'!AD441=Lists!$G$3,'Exp Database'!AD441=0),0,IF($F441=Lists!$G$2,('Exp Database'!AD441/'Exp with units conversion'!$H441)*'Exp with units conversion'!$G441,'Exp Database'!AD441*'Exp with units conversion'!$G441))</f>
        <v>0</v>
      </c>
      <c r="AG441" s="288">
        <f t="shared" si="35"/>
        <v>1</v>
      </c>
      <c r="AH441" s="288">
        <f t="shared" si="36"/>
        <v>1</v>
      </c>
      <c r="AI441" s="288">
        <f t="shared" si="37"/>
        <v>1</v>
      </c>
      <c r="AJ441" s="288">
        <f t="shared" si="38"/>
        <v>1</v>
      </c>
    </row>
    <row r="442" spans="2:36" ht="30.75" thickBot="1">
      <c r="B442" s="288" t="str">
        <f t="shared" si="34"/>
        <v>Georgia2013</v>
      </c>
      <c r="C442" s="229" t="str">
        <f>'Exp Database'!C442</f>
        <v>Georgia</v>
      </c>
      <c r="D442" s="229">
        <f>'Exp Database'!D442</f>
        <v>2013</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02" t="str">
        <f>'Exp Database'!K442</f>
        <v>HIV tests (commodities)</v>
      </c>
      <c r="M442" s="288" t="str">
        <f>'Exp Database'!L442</f>
        <v>3.6.1</v>
      </c>
      <c r="N442" s="288">
        <f>IF(OR('Exp Database'!M442=Lists!$G$2,'Exp Database'!M442=Lists!$G$3,'Exp Database'!M442=0),0,IF($F442=Lists!$G$2,('Exp Database'!M442/'Exp with units conversion'!$H442)*'Exp with units conversion'!$G442,'Exp Database'!M442*'Exp with units conversion'!$G442))</f>
        <v>0</v>
      </c>
      <c r="O442" s="288">
        <f>IF(OR('Exp Database'!N442=Lists!$G$2,'Exp Database'!N442=Lists!$G$3,'Exp Database'!N442=0),0,IF($F442=Lists!$G$2,('Exp Database'!N442/'Exp with units conversion'!$H442)*'Exp with units conversion'!$G442,'Exp Database'!N442*'Exp with units conversion'!$G442))</f>
        <v>0</v>
      </c>
      <c r="P442" s="288">
        <f>IF(OR('Exp Database'!O442=Lists!$G$2,'Exp Database'!O442=Lists!$G$3,'Exp Database'!O442=0),0,IF($F442=Lists!$G$2,('Exp Database'!O442/'Exp with units conversion'!$H442)*'Exp with units conversion'!$G442,'Exp Database'!O442*'Exp with units conversion'!$G442))</f>
        <v>0</v>
      </c>
      <c r="Q442" s="288">
        <f>IF(OR('Exp Database'!P442=Lists!$G$2,'Exp Database'!P442=Lists!$G$3,'Exp Database'!P442=0),0,IF($F442=Lists!$G$2,('Exp Database'!P442/'Exp with units conversion'!$H442)*'Exp with units conversion'!$G442,'Exp Database'!P442*'Exp with units conversion'!$G442))</f>
        <v>0</v>
      </c>
      <c r="R442" s="288">
        <f>IF(OR('Exp Database'!Q442=Lists!$G$2,'Exp Database'!Q442=Lists!$G$3,'Exp Database'!Q442=0),0,IF($F442=Lists!$G$2,('Exp Database'!Q442/'Exp with units conversion'!$H442)*'Exp with units conversion'!$G442,'Exp Database'!Q442*'Exp with units conversion'!$G442))</f>
        <v>0</v>
      </c>
      <c r="S442" s="288">
        <f>IF(OR('Exp Database'!R442=Lists!$G$2,'Exp Database'!R442=Lists!$G$3,'Exp Database'!R442=0),0,IF($F442=Lists!$G$2,('Exp Database'!R442/'Exp with units conversion'!$H442)*'Exp with units conversion'!$G442,'Exp Database'!R442*'Exp with units conversion'!$G442))</f>
        <v>0</v>
      </c>
      <c r="T442" s="288">
        <f>IF(OR('Exp Database'!S442=Lists!$G$2,'Exp Database'!S442=Lists!$G$3,'Exp Database'!S442=0),0,IF($F442=Lists!$G$2,('Exp Database'!S442/'Exp with units conversion'!$H442)*'Exp with units conversion'!$G442,'Exp Database'!S442*'Exp with units conversion'!$G442))</f>
        <v>0</v>
      </c>
      <c r="U442" s="288">
        <f>IF(OR('Exp Database'!T442=Lists!$G$2,'Exp Database'!T442=Lists!$G$3,'Exp Database'!T442=0),0,IF($F442=Lists!$G$2,('Exp Database'!T442/'Exp with units conversion'!$H442)*'Exp with units conversion'!$G442,'Exp Database'!T442*'Exp with units conversion'!$G442))</f>
        <v>0</v>
      </c>
      <c r="V442" s="288">
        <f>IF(OR('Exp Database'!U442=Lists!$G$2,'Exp Database'!U442=Lists!$G$3,'Exp Database'!U442=0),0,IF($F442=Lists!$G$2,('Exp Database'!U442/'Exp with units conversion'!$H442)*'Exp with units conversion'!$G442,'Exp Database'!U442*'Exp with units conversion'!$G442))</f>
        <v>0</v>
      </c>
      <c r="W442" s="288">
        <f>IF(OR('Exp Database'!V442=Lists!$G$2,'Exp Database'!V442=Lists!$G$3,'Exp Database'!V442=0),0,IF($F442=Lists!$G$2,('Exp Database'!V442/'Exp with units conversion'!$H442)*'Exp with units conversion'!$G442,'Exp Database'!V442*'Exp with units conversion'!$G442))</f>
        <v>0</v>
      </c>
      <c r="X442" s="288">
        <f>IF(OR('Exp Database'!W442=Lists!$G$2,'Exp Database'!W442=Lists!$G$3,'Exp Database'!W442=0),0,IF($F442=Lists!$G$2,('Exp Database'!W442/'Exp with units conversion'!$H442)*'Exp with units conversion'!$G442,'Exp Database'!W442*'Exp with units conversion'!$G442))</f>
        <v>0</v>
      </c>
      <c r="Y442" s="288">
        <f>IF(OR('Exp Database'!X442=Lists!$G$2,'Exp Database'!X442=Lists!$G$3,'Exp Database'!X442=0),0,IF($F442=Lists!$G$2,('Exp Database'!X442/'Exp with units conversion'!$H442)*'Exp with units conversion'!$G442,'Exp Database'!X442*'Exp with units conversion'!$G442))</f>
        <v>0</v>
      </c>
      <c r="Z442" s="288">
        <f>IF(OR('Exp Database'!Y442=Lists!$G$2,'Exp Database'!Y442=Lists!$G$3,'Exp Database'!Y442=0),0,IF($F442=Lists!$G$2,('Exp Database'!Y442/'Exp with units conversion'!$H442)*'Exp with units conversion'!$G442,'Exp Database'!Y442*'Exp with units conversion'!$G442))</f>
        <v>0</v>
      </c>
      <c r="AA442" s="288">
        <f>IF(OR('Exp Database'!Z442=Lists!$G$2,'Exp Database'!Z442=Lists!$G$3,'Exp Database'!Z442=0),0,IF($F442=Lists!$G$2,('Exp Database'!Z442/'Exp with units conversion'!$H442)*'Exp with units conversion'!$G442,'Exp Database'!Z442*'Exp with units conversion'!$G442))</f>
        <v>0</v>
      </c>
      <c r="AB442" s="288">
        <f>IF(OR('Exp Database'!AA442=Lists!$G$2,'Exp Database'!AA442=Lists!$G$3,'Exp Database'!AA442=0),0,IF($F442=Lists!$G$2,('Exp Database'!AA442/'Exp with units conversion'!$H442)*'Exp with units conversion'!$G442,'Exp Database'!AA442*'Exp with units conversion'!$G442))</f>
        <v>0</v>
      </c>
      <c r="AC442" s="288">
        <f>IF(OR('Exp Database'!AB442=Lists!$G$2,'Exp Database'!AB442=Lists!$G$3,'Exp Database'!AB442=0),0,IF($F442=Lists!$G$2,('Exp Database'!AB442/'Exp with units conversion'!$H442)*'Exp with units conversion'!$G442,'Exp Database'!AB442*'Exp with units conversion'!$G442))</f>
        <v>0</v>
      </c>
      <c r="AD442" s="288">
        <f>IF(OR('Exp Database'!AC442=Lists!$G$2,'Exp Database'!AC442=Lists!$G$3,'Exp Database'!AC442=0),0,IF($F442=Lists!$G$2,('Exp Database'!AC442/'Exp with units conversion'!$H442)*'Exp with units conversion'!$G442,'Exp Database'!AC442*'Exp with units conversion'!$G442))</f>
        <v>0</v>
      </c>
      <c r="AE442" s="288">
        <f>IF(OR('Exp Database'!AD442=Lists!$G$2,'Exp Database'!AD442=Lists!$G$3,'Exp Database'!AD442=0),0,IF($F442=Lists!$G$2,('Exp Database'!AD442/'Exp with units conversion'!$H442)*'Exp with units conversion'!$G442,'Exp Database'!AD442*'Exp with units conversion'!$G442))</f>
        <v>0</v>
      </c>
      <c r="AG442" s="288">
        <f t="shared" si="35"/>
        <v>1</v>
      </c>
      <c r="AH442" s="288">
        <f t="shared" si="36"/>
        <v>1</v>
      </c>
      <c r="AI442" s="288">
        <f t="shared" si="37"/>
        <v>1</v>
      </c>
      <c r="AJ442" s="288">
        <f t="shared" si="38"/>
        <v>1</v>
      </c>
    </row>
    <row r="443" spans="2:36" ht="45.75" thickBot="1">
      <c r="B443" s="288" t="str">
        <f t="shared" si="34"/>
        <v>Georgia2013</v>
      </c>
      <c r="C443" s="229" t="str">
        <f>'Exp Database'!C443</f>
        <v>Georgia</v>
      </c>
      <c r="D443" s="229">
        <f>'Exp Database'!D443</f>
        <v>2013</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02" t="str">
        <f>'Exp Database'!K443</f>
        <v>Condoms, lubricants, and other commodities</v>
      </c>
      <c r="M443" s="288" t="str">
        <f>'Exp Database'!L443</f>
        <v>3.6.2</v>
      </c>
      <c r="N443" s="288">
        <f>IF(OR('Exp Database'!M443=Lists!$G$2,'Exp Database'!M443=Lists!$G$3,'Exp Database'!M443=0),0,IF($F443=Lists!$G$2,('Exp Database'!M443/'Exp with units conversion'!$H443)*'Exp with units conversion'!$G443,'Exp Database'!M443*'Exp with units conversion'!$G443))</f>
        <v>0</v>
      </c>
      <c r="O443" s="288">
        <f>IF(OR('Exp Database'!N443=Lists!$G$2,'Exp Database'!N443=Lists!$G$3,'Exp Database'!N443=0),0,IF($F443=Lists!$G$2,('Exp Database'!N443/'Exp with units conversion'!$H443)*'Exp with units conversion'!$G443,'Exp Database'!N443*'Exp with units conversion'!$G443))</f>
        <v>0</v>
      </c>
      <c r="P443" s="288">
        <f>IF(OR('Exp Database'!O443=Lists!$G$2,'Exp Database'!O443=Lists!$G$3,'Exp Database'!O443=0),0,IF($F443=Lists!$G$2,('Exp Database'!O443/'Exp with units conversion'!$H443)*'Exp with units conversion'!$G443,'Exp Database'!O443*'Exp with units conversion'!$G443))</f>
        <v>0</v>
      </c>
      <c r="Q443" s="288">
        <f>IF(OR('Exp Database'!P443=Lists!$G$2,'Exp Database'!P443=Lists!$G$3,'Exp Database'!P443=0),0,IF($F443=Lists!$G$2,('Exp Database'!P443/'Exp with units conversion'!$H443)*'Exp with units conversion'!$G443,'Exp Database'!P443*'Exp with units conversion'!$G443))</f>
        <v>0</v>
      </c>
      <c r="R443" s="288">
        <f>IF(OR('Exp Database'!Q443=Lists!$G$2,'Exp Database'!Q443=Lists!$G$3,'Exp Database'!Q443=0),0,IF($F443=Lists!$G$2,('Exp Database'!Q443/'Exp with units conversion'!$H443)*'Exp with units conversion'!$G443,'Exp Database'!Q443*'Exp with units conversion'!$G443))</f>
        <v>0</v>
      </c>
      <c r="S443" s="288">
        <f>IF(OR('Exp Database'!R443=Lists!$G$2,'Exp Database'!R443=Lists!$G$3,'Exp Database'!R443=0),0,IF($F443=Lists!$G$2,('Exp Database'!R443/'Exp with units conversion'!$H443)*'Exp with units conversion'!$G443,'Exp Database'!R443*'Exp with units conversion'!$G443))</f>
        <v>0</v>
      </c>
      <c r="T443" s="288">
        <f>IF(OR('Exp Database'!S443=Lists!$G$2,'Exp Database'!S443=Lists!$G$3,'Exp Database'!S443=0),0,IF($F443=Lists!$G$2,('Exp Database'!S443/'Exp with units conversion'!$H443)*'Exp with units conversion'!$G443,'Exp Database'!S443*'Exp with units conversion'!$G443))</f>
        <v>0</v>
      </c>
      <c r="U443" s="288">
        <f>IF(OR('Exp Database'!T443=Lists!$G$2,'Exp Database'!T443=Lists!$G$3,'Exp Database'!T443=0),0,IF($F443=Lists!$G$2,('Exp Database'!T443/'Exp with units conversion'!$H443)*'Exp with units conversion'!$G443,'Exp Database'!T443*'Exp with units conversion'!$G443))</f>
        <v>0</v>
      </c>
      <c r="V443" s="288">
        <f>IF(OR('Exp Database'!U443=Lists!$G$2,'Exp Database'!U443=Lists!$G$3,'Exp Database'!U443=0),0,IF($F443=Lists!$G$2,('Exp Database'!U443/'Exp with units conversion'!$H443)*'Exp with units conversion'!$G443,'Exp Database'!U443*'Exp with units conversion'!$G443))</f>
        <v>0</v>
      </c>
      <c r="W443" s="288">
        <f>IF(OR('Exp Database'!V443=Lists!$G$2,'Exp Database'!V443=Lists!$G$3,'Exp Database'!V443=0),0,IF($F443=Lists!$G$2,('Exp Database'!V443/'Exp with units conversion'!$H443)*'Exp with units conversion'!$G443,'Exp Database'!V443*'Exp with units conversion'!$G443))</f>
        <v>0</v>
      </c>
      <c r="X443" s="288">
        <f>IF(OR('Exp Database'!W443=Lists!$G$2,'Exp Database'!W443=Lists!$G$3,'Exp Database'!W443=0),0,IF($F443=Lists!$G$2,('Exp Database'!W443/'Exp with units conversion'!$H443)*'Exp with units conversion'!$G443,'Exp Database'!W443*'Exp with units conversion'!$G443))</f>
        <v>0</v>
      </c>
      <c r="Y443" s="288">
        <f>IF(OR('Exp Database'!X443=Lists!$G$2,'Exp Database'!X443=Lists!$G$3,'Exp Database'!X443=0),0,IF($F443=Lists!$G$2,('Exp Database'!X443/'Exp with units conversion'!$H443)*'Exp with units conversion'!$G443,'Exp Database'!X443*'Exp with units conversion'!$G443))</f>
        <v>0</v>
      </c>
      <c r="Z443" s="288">
        <f>IF(OR('Exp Database'!Y443=Lists!$G$2,'Exp Database'!Y443=Lists!$G$3,'Exp Database'!Y443=0),0,IF($F443=Lists!$G$2,('Exp Database'!Y443/'Exp with units conversion'!$H443)*'Exp with units conversion'!$G443,'Exp Database'!Y443*'Exp with units conversion'!$G443))</f>
        <v>0</v>
      </c>
      <c r="AA443" s="288">
        <f>IF(OR('Exp Database'!Z443=Lists!$G$2,'Exp Database'!Z443=Lists!$G$3,'Exp Database'!Z443=0),0,IF($F443=Lists!$G$2,('Exp Database'!Z443/'Exp with units conversion'!$H443)*'Exp with units conversion'!$G443,'Exp Database'!Z443*'Exp with units conversion'!$G443))</f>
        <v>0</v>
      </c>
      <c r="AB443" s="288">
        <f>IF(OR('Exp Database'!AA443=Lists!$G$2,'Exp Database'!AA443=Lists!$G$3,'Exp Database'!AA443=0),0,IF($F443=Lists!$G$2,('Exp Database'!AA443/'Exp with units conversion'!$H443)*'Exp with units conversion'!$G443,'Exp Database'!AA443*'Exp with units conversion'!$G443))</f>
        <v>0</v>
      </c>
      <c r="AC443" s="288">
        <f>IF(OR('Exp Database'!AB443=Lists!$G$2,'Exp Database'!AB443=Lists!$G$3,'Exp Database'!AB443=0),0,IF($F443=Lists!$G$2,('Exp Database'!AB443/'Exp with units conversion'!$H443)*'Exp with units conversion'!$G443,'Exp Database'!AB443*'Exp with units conversion'!$G443))</f>
        <v>0</v>
      </c>
      <c r="AD443" s="288">
        <f>IF(OR('Exp Database'!AC443=Lists!$G$2,'Exp Database'!AC443=Lists!$G$3,'Exp Database'!AC443=0),0,IF($F443=Lists!$G$2,('Exp Database'!AC443/'Exp with units conversion'!$H443)*'Exp with units conversion'!$G443,'Exp Database'!AC443*'Exp with units conversion'!$G443))</f>
        <v>0</v>
      </c>
      <c r="AE443" s="288">
        <f>IF(OR('Exp Database'!AD443=Lists!$G$2,'Exp Database'!AD443=Lists!$G$3,'Exp Database'!AD443=0),0,IF($F443=Lists!$G$2,('Exp Database'!AD443/'Exp with units conversion'!$H443)*'Exp with units conversion'!$G443,'Exp Database'!AD443*'Exp with units conversion'!$G443))</f>
        <v>0</v>
      </c>
      <c r="AG443" s="288">
        <f t="shared" si="35"/>
        <v>1</v>
      </c>
      <c r="AH443" s="288">
        <f t="shared" si="36"/>
        <v>1</v>
      </c>
      <c r="AI443" s="288">
        <f t="shared" si="37"/>
        <v>1</v>
      </c>
      <c r="AJ443" s="288">
        <f t="shared" si="38"/>
        <v>1</v>
      </c>
    </row>
    <row r="444" spans="2:36" ht="30.75" thickBot="1">
      <c r="B444" s="288" t="str">
        <f t="shared" si="34"/>
        <v>Georgia2013</v>
      </c>
      <c r="C444" s="229" t="str">
        <f>'Exp Database'!C444</f>
        <v>Georgia</v>
      </c>
      <c r="D444" s="229">
        <f>'Exp Database'!D444</f>
        <v>2013</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02" t="str">
        <f>'Exp Database'!K444</f>
        <v>Other direct and indirect costs</v>
      </c>
      <c r="M444" s="288" t="str">
        <f>'Exp Database'!L444</f>
        <v>3.6.3</v>
      </c>
      <c r="N444" s="288">
        <f>IF(OR('Exp Database'!M444=Lists!$G$2,'Exp Database'!M444=Lists!$G$3,'Exp Database'!M444=0),0,IF($F444=Lists!$G$2,('Exp Database'!M444/'Exp with units conversion'!$H444)*'Exp with units conversion'!$G444,'Exp Database'!M444*'Exp with units conversion'!$G444))</f>
        <v>0</v>
      </c>
      <c r="O444" s="288">
        <f>IF(OR('Exp Database'!N444=Lists!$G$2,'Exp Database'!N444=Lists!$G$3,'Exp Database'!N444=0),0,IF($F444=Lists!$G$2,('Exp Database'!N444/'Exp with units conversion'!$H444)*'Exp with units conversion'!$G444,'Exp Database'!N444*'Exp with units conversion'!$G444))</f>
        <v>0</v>
      </c>
      <c r="P444" s="288">
        <f>IF(OR('Exp Database'!O444=Lists!$G$2,'Exp Database'!O444=Lists!$G$3,'Exp Database'!O444=0),0,IF($F444=Lists!$G$2,('Exp Database'!O444/'Exp with units conversion'!$H444)*'Exp with units conversion'!$G444,'Exp Database'!O444*'Exp with units conversion'!$G444))</f>
        <v>0</v>
      </c>
      <c r="Q444" s="288">
        <f>IF(OR('Exp Database'!P444=Lists!$G$2,'Exp Database'!P444=Lists!$G$3,'Exp Database'!P444=0),0,IF($F444=Lists!$G$2,('Exp Database'!P444/'Exp with units conversion'!$H444)*'Exp with units conversion'!$G444,'Exp Database'!P444*'Exp with units conversion'!$G444))</f>
        <v>0</v>
      </c>
      <c r="R444" s="288">
        <f>IF(OR('Exp Database'!Q444=Lists!$G$2,'Exp Database'!Q444=Lists!$G$3,'Exp Database'!Q444=0),0,IF($F444=Lists!$G$2,('Exp Database'!Q444/'Exp with units conversion'!$H444)*'Exp with units conversion'!$G444,'Exp Database'!Q444*'Exp with units conversion'!$G444))</f>
        <v>0</v>
      </c>
      <c r="S444" s="288">
        <f>IF(OR('Exp Database'!R444=Lists!$G$2,'Exp Database'!R444=Lists!$G$3,'Exp Database'!R444=0),0,IF($F444=Lists!$G$2,('Exp Database'!R444/'Exp with units conversion'!$H444)*'Exp with units conversion'!$G444,'Exp Database'!R444*'Exp with units conversion'!$G444))</f>
        <v>0</v>
      </c>
      <c r="T444" s="288">
        <f>IF(OR('Exp Database'!S444=Lists!$G$2,'Exp Database'!S444=Lists!$G$3,'Exp Database'!S444=0),0,IF($F444=Lists!$G$2,('Exp Database'!S444/'Exp with units conversion'!$H444)*'Exp with units conversion'!$G444,'Exp Database'!S444*'Exp with units conversion'!$G444))</f>
        <v>0</v>
      </c>
      <c r="U444" s="288">
        <f>IF(OR('Exp Database'!T444=Lists!$G$2,'Exp Database'!T444=Lists!$G$3,'Exp Database'!T444=0),0,IF($F444=Lists!$G$2,('Exp Database'!T444/'Exp with units conversion'!$H444)*'Exp with units conversion'!$G444,'Exp Database'!T444*'Exp with units conversion'!$G444))</f>
        <v>0</v>
      </c>
      <c r="V444" s="288">
        <f>IF(OR('Exp Database'!U444=Lists!$G$2,'Exp Database'!U444=Lists!$G$3,'Exp Database'!U444=0),0,IF($F444=Lists!$G$2,('Exp Database'!U444/'Exp with units conversion'!$H444)*'Exp with units conversion'!$G444,'Exp Database'!U444*'Exp with units conversion'!$G444))</f>
        <v>0</v>
      </c>
      <c r="W444" s="288">
        <f>IF(OR('Exp Database'!V444=Lists!$G$2,'Exp Database'!V444=Lists!$G$3,'Exp Database'!V444=0),0,IF($F444=Lists!$G$2,('Exp Database'!V444/'Exp with units conversion'!$H444)*'Exp with units conversion'!$G444,'Exp Database'!V444*'Exp with units conversion'!$G444))</f>
        <v>0</v>
      </c>
      <c r="X444" s="288">
        <f>IF(OR('Exp Database'!W444=Lists!$G$2,'Exp Database'!W444=Lists!$G$3,'Exp Database'!W444=0),0,IF($F444=Lists!$G$2,('Exp Database'!W444/'Exp with units conversion'!$H444)*'Exp with units conversion'!$G444,'Exp Database'!W444*'Exp with units conversion'!$G444))</f>
        <v>0</v>
      </c>
      <c r="Y444" s="288">
        <f>IF(OR('Exp Database'!X444=Lists!$G$2,'Exp Database'!X444=Lists!$G$3,'Exp Database'!X444=0),0,IF($F444=Lists!$G$2,('Exp Database'!X444/'Exp with units conversion'!$H444)*'Exp with units conversion'!$G444,'Exp Database'!X444*'Exp with units conversion'!$G444))</f>
        <v>0</v>
      </c>
      <c r="Z444" s="288">
        <f>IF(OR('Exp Database'!Y444=Lists!$G$2,'Exp Database'!Y444=Lists!$G$3,'Exp Database'!Y444=0),0,IF($F444=Lists!$G$2,('Exp Database'!Y444/'Exp with units conversion'!$H444)*'Exp with units conversion'!$G444,'Exp Database'!Y444*'Exp with units conversion'!$G444))</f>
        <v>0</v>
      </c>
      <c r="AA444" s="288">
        <f>IF(OR('Exp Database'!Z444=Lists!$G$2,'Exp Database'!Z444=Lists!$G$3,'Exp Database'!Z444=0),0,IF($F444=Lists!$G$2,('Exp Database'!Z444/'Exp with units conversion'!$H444)*'Exp with units conversion'!$G444,'Exp Database'!Z444*'Exp with units conversion'!$G444))</f>
        <v>0</v>
      </c>
      <c r="AB444" s="288">
        <f>IF(OR('Exp Database'!AA444=Lists!$G$2,'Exp Database'!AA444=Lists!$G$3,'Exp Database'!AA444=0),0,IF($F444=Lists!$G$2,('Exp Database'!AA444/'Exp with units conversion'!$H444)*'Exp with units conversion'!$G444,'Exp Database'!AA444*'Exp with units conversion'!$G444))</f>
        <v>0</v>
      </c>
      <c r="AC444" s="288">
        <f>IF(OR('Exp Database'!AB444=Lists!$G$2,'Exp Database'!AB444=Lists!$G$3,'Exp Database'!AB444=0),0,IF($F444=Lists!$G$2,('Exp Database'!AB444/'Exp with units conversion'!$H444)*'Exp with units conversion'!$G444,'Exp Database'!AB444*'Exp with units conversion'!$G444))</f>
        <v>0</v>
      </c>
      <c r="AD444" s="288">
        <f>IF(OR('Exp Database'!AC444=Lists!$G$2,'Exp Database'!AC444=Lists!$G$3,'Exp Database'!AC444=0),0,IF($F444=Lists!$G$2,('Exp Database'!AC444/'Exp with units conversion'!$H444)*'Exp with units conversion'!$G444,'Exp Database'!AC444*'Exp with units conversion'!$G444))</f>
        <v>0</v>
      </c>
      <c r="AE444" s="288">
        <f>IF(OR('Exp Database'!AD444=Lists!$G$2,'Exp Database'!AD444=Lists!$G$3,'Exp Database'!AD444=0),0,IF($F444=Lists!$G$2,('Exp Database'!AD444/'Exp with units conversion'!$H444)*'Exp with units conversion'!$G444,'Exp Database'!AD444*'Exp with units conversion'!$G444))</f>
        <v>0</v>
      </c>
      <c r="AG444" s="288">
        <f t="shared" si="35"/>
        <v>1</v>
      </c>
      <c r="AH444" s="288">
        <f t="shared" si="36"/>
        <v>1</v>
      </c>
      <c r="AI444" s="288">
        <f t="shared" si="37"/>
        <v>1</v>
      </c>
      <c r="AJ444" s="288">
        <f t="shared" si="38"/>
        <v>1</v>
      </c>
    </row>
    <row r="445" spans="2:36" ht="30.75" thickBot="1">
      <c r="B445" s="288" t="str">
        <f t="shared" si="34"/>
        <v>Georgia2013</v>
      </c>
      <c r="C445" s="229" t="str">
        <f>'Exp Database'!C445</f>
        <v>Georgia</v>
      </c>
      <c r="D445" s="229">
        <f>'Exp Database'!D445</f>
        <v>2013</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02" t="str">
        <f>'Exp Database'!K445</f>
        <v>Not disaggregated by type of cost</v>
      </c>
      <c r="M445" s="288" t="str">
        <f>'Exp Database'!L445</f>
        <v>3.6.4</v>
      </c>
      <c r="N445" s="288">
        <f>IF(OR('Exp Database'!M445=Lists!$G$2,'Exp Database'!M445=Lists!$G$3,'Exp Database'!M445=0),0,IF($F445=Lists!$G$2,('Exp Database'!M445/'Exp with units conversion'!$H445)*'Exp with units conversion'!$G445,'Exp Database'!M445*'Exp with units conversion'!$G445))</f>
        <v>0</v>
      </c>
      <c r="O445" s="288">
        <f>IF(OR('Exp Database'!N445=Lists!$G$2,'Exp Database'!N445=Lists!$G$3,'Exp Database'!N445=0),0,IF($F445=Lists!$G$2,('Exp Database'!N445/'Exp with units conversion'!$H445)*'Exp with units conversion'!$G445,'Exp Database'!N445*'Exp with units conversion'!$G445))</f>
        <v>0</v>
      </c>
      <c r="P445" s="288">
        <f>IF(OR('Exp Database'!O445=Lists!$G$2,'Exp Database'!O445=Lists!$G$3,'Exp Database'!O445=0),0,IF($F445=Lists!$G$2,('Exp Database'!O445/'Exp with units conversion'!$H445)*'Exp with units conversion'!$G445,'Exp Database'!O445*'Exp with units conversion'!$G445))</f>
        <v>0</v>
      </c>
      <c r="Q445" s="288">
        <f>IF(OR('Exp Database'!P445=Lists!$G$2,'Exp Database'!P445=Lists!$G$3,'Exp Database'!P445=0),0,IF($F445=Lists!$G$2,('Exp Database'!P445/'Exp with units conversion'!$H445)*'Exp with units conversion'!$G445,'Exp Database'!P445*'Exp with units conversion'!$G445))</f>
        <v>0</v>
      </c>
      <c r="R445" s="288">
        <f>IF(OR('Exp Database'!Q445=Lists!$G$2,'Exp Database'!Q445=Lists!$G$3,'Exp Database'!Q445=0),0,IF($F445=Lists!$G$2,('Exp Database'!Q445/'Exp with units conversion'!$H445)*'Exp with units conversion'!$G445,'Exp Database'!Q445*'Exp with units conversion'!$G445))</f>
        <v>0</v>
      </c>
      <c r="S445" s="288">
        <f>IF(OR('Exp Database'!R445=Lists!$G$2,'Exp Database'!R445=Lists!$G$3,'Exp Database'!R445=0),0,IF($F445=Lists!$G$2,('Exp Database'!R445/'Exp with units conversion'!$H445)*'Exp with units conversion'!$G445,'Exp Database'!R445*'Exp with units conversion'!$G445))</f>
        <v>0</v>
      </c>
      <c r="T445" s="288">
        <f>IF(OR('Exp Database'!S445=Lists!$G$2,'Exp Database'!S445=Lists!$G$3,'Exp Database'!S445=0),0,IF($F445=Lists!$G$2,('Exp Database'!S445/'Exp with units conversion'!$H445)*'Exp with units conversion'!$G445,'Exp Database'!S445*'Exp with units conversion'!$G445))</f>
        <v>0</v>
      </c>
      <c r="U445" s="288">
        <f>IF(OR('Exp Database'!T445=Lists!$G$2,'Exp Database'!T445=Lists!$G$3,'Exp Database'!T445=0),0,IF($F445=Lists!$G$2,('Exp Database'!T445/'Exp with units conversion'!$H445)*'Exp with units conversion'!$G445,'Exp Database'!T445*'Exp with units conversion'!$G445))</f>
        <v>0</v>
      </c>
      <c r="V445" s="288">
        <f>IF(OR('Exp Database'!U445=Lists!$G$2,'Exp Database'!U445=Lists!$G$3,'Exp Database'!U445=0),0,IF($F445=Lists!$G$2,('Exp Database'!U445/'Exp with units conversion'!$H445)*'Exp with units conversion'!$G445,'Exp Database'!U445*'Exp with units conversion'!$G445))</f>
        <v>0</v>
      </c>
      <c r="W445" s="288">
        <f>IF(OR('Exp Database'!V445=Lists!$G$2,'Exp Database'!V445=Lists!$G$3,'Exp Database'!V445=0),0,IF($F445=Lists!$G$2,('Exp Database'!V445/'Exp with units conversion'!$H445)*'Exp with units conversion'!$G445,'Exp Database'!V445*'Exp with units conversion'!$G445))</f>
        <v>0</v>
      </c>
      <c r="X445" s="288">
        <f>IF(OR('Exp Database'!W445=Lists!$G$2,'Exp Database'!W445=Lists!$G$3,'Exp Database'!W445=0),0,IF($F445=Lists!$G$2,('Exp Database'!W445/'Exp with units conversion'!$H445)*'Exp with units conversion'!$G445,'Exp Database'!W445*'Exp with units conversion'!$G445))</f>
        <v>0</v>
      </c>
      <c r="Y445" s="288">
        <f>IF(OR('Exp Database'!X445=Lists!$G$2,'Exp Database'!X445=Lists!$G$3,'Exp Database'!X445=0),0,IF($F445=Lists!$G$2,('Exp Database'!X445/'Exp with units conversion'!$H445)*'Exp with units conversion'!$G445,'Exp Database'!X445*'Exp with units conversion'!$G445))</f>
        <v>0</v>
      </c>
      <c r="Z445" s="288">
        <f>IF(OR('Exp Database'!Y445=Lists!$G$2,'Exp Database'!Y445=Lists!$G$3,'Exp Database'!Y445=0),0,IF($F445=Lists!$G$2,('Exp Database'!Y445/'Exp with units conversion'!$H445)*'Exp with units conversion'!$G445,'Exp Database'!Y445*'Exp with units conversion'!$G445))</f>
        <v>0</v>
      </c>
      <c r="AA445" s="288">
        <f>IF(OR('Exp Database'!Z445=Lists!$G$2,'Exp Database'!Z445=Lists!$G$3,'Exp Database'!Z445=0),0,IF($F445=Lists!$G$2,('Exp Database'!Z445/'Exp with units conversion'!$H445)*'Exp with units conversion'!$G445,'Exp Database'!Z445*'Exp with units conversion'!$G445))</f>
        <v>0</v>
      </c>
      <c r="AB445" s="288">
        <f>IF(OR('Exp Database'!AA445=Lists!$G$2,'Exp Database'!AA445=Lists!$G$3,'Exp Database'!AA445=0),0,IF($F445=Lists!$G$2,('Exp Database'!AA445/'Exp with units conversion'!$H445)*'Exp with units conversion'!$G445,'Exp Database'!AA445*'Exp with units conversion'!$G445))</f>
        <v>0</v>
      </c>
      <c r="AC445" s="288">
        <f>IF(OR('Exp Database'!AB445=Lists!$G$2,'Exp Database'!AB445=Lists!$G$3,'Exp Database'!AB445=0),0,IF($F445=Lists!$G$2,('Exp Database'!AB445/'Exp with units conversion'!$H445)*'Exp with units conversion'!$G445,'Exp Database'!AB445*'Exp with units conversion'!$G445))</f>
        <v>0</v>
      </c>
      <c r="AD445" s="288">
        <f>IF(OR('Exp Database'!AC445=Lists!$G$2,'Exp Database'!AC445=Lists!$G$3,'Exp Database'!AC445=0),0,IF($F445=Lists!$G$2,('Exp Database'!AC445/'Exp with units conversion'!$H445)*'Exp with units conversion'!$G445,'Exp Database'!AC445*'Exp with units conversion'!$G445))</f>
        <v>0</v>
      </c>
      <c r="AE445" s="288">
        <f>IF(OR('Exp Database'!AD445=Lists!$G$2,'Exp Database'!AD445=Lists!$G$3,'Exp Database'!AD445=0),0,IF($F445=Lists!$G$2,('Exp Database'!AD445/'Exp with units conversion'!$H445)*'Exp with units conversion'!$G445,'Exp Database'!AD445*'Exp with units conversion'!$G445))</f>
        <v>0</v>
      </c>
      <c r="AG445" s="288">
        <f t="shared" si="35"/>
        <v>1</v>
      </c>
      <c r="AH445" s="288">
        <f t="shared" si="36"/>
        <v>1</v>
      </c>
      <c r="AI445" s="288">
        <f t="shared" si="37"/>
        <v>1</v>
      </c>
      <c r="AJ445" s="288">
        <f t="shared" si="38"/>
        <v>1</v>
      </c>
    </row>
    <row r="446" spans="2:36" ht="105.75" thickBot="1">
      <c r="B446" s="288" t="str">
        <f t="shared" si="34"/>
        <v>Georgia2013</v>
      </c>
      <c r="C446" s="229" t="str">
        <f>'Exp Database'!C446</f>
        <v>Georgia</v>
      </c>
      <c r="D446" s="229">
        <f>'Exp Database'!D446</f>
        <v>2013</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02" t="str">
        <f>'Exp Database'!K446</f>
        <v>Prevention, promotion of testing and linkage to care programmes for persons who inject drugs (sub-total)</v>
      </c>
      <c r="M446" s="288">
        <f>'Exp Database'!L446</f>
        <v>3.7</v>
      </c>
      <c r="N446" s="288">
        <f>IF(OR('Exp Database'!M446=Lists!$G$2,'Exp Database'!M446=Lists!$G$3,'Exp Database'!M446=0),0,IF($F446=Lists!$G$2,('Exp Database'!M446/'Exp with units conversion'!$H446)*'Exp with units conversion'!$G446,'Exp Database'!M446*'Exp with units conversion'!$G446))</f>
        <v>0</v>
      </c>
      <c r="O446" s="288">
        <f>IF(OR('Exp Database'!N446=Lists!$G$2,'Exp Database'!N446=Lists!$G$3,'Exp Database'!N446=0),0,IF($F446=Lists!$G$2,('Exp Database'!N446/'Exp with units conversion'!$H446)*'Exp with units conversion'!$G446,'Exp Database'!N446*'Exp with units conversion'!$G446))</f>
        <v>0</v>
      </c>
      <c r="P446" s="288">
        <f>IF(OR('Exp Database'!O446=Lists!$G$2,'Exp Database'!O446=Lists!$G$3,'Exp Database'!O446=0),0,IF($F446=Lists!$G$2,('Exp Database'!O446/'Exp with units conversion'!$H446)*'Exp with units conversion'!$G446,'Exp Database'!O446*'Exp with units conversion'!$G446))</f>
        <v>0</v>
      </c>
      <c r="Q446" s="288">
        <f>IF(OR('Exp Database'!P446=Lists!$G$2,'Exp Database'!P446=Lists!$G$3,'Exp Database'!P446=0),0,IF($F446=Lists!$G$2,('Exp Database'!P446/'Exp with units conversion'!$H446)*'Exp with units conversion'!$G446,'Exp Database'!P446*'Exp with units conversion'!$G446))</f>
        <v>0</v>
      </c>
      <c r="R446" s="288">
        <f>IF(OR('Exp Database'!Q446=Lists!$G$2,'Exp Database'!Q446=Lists!$G$3,'Exp Database'!Q446=0),0,IF($F446=Lists!$G$2,('Exp Database'!Q446/'Exp with units conversion'!$H446)*'Exp with units conversion'!$G446,'Exp Database'!Q446*'Exp with units conversion'!$G446))</f>
        <v>0</v>
      </c>
      <c r="S446" s="288">
        <f>IF(OR('Exp Database'!R446=Lists!$G$2,'Exp Database'!R446=Lists!$G$3,'Exp Database'!R446=0),0,IF($F446=Lists!$G$2,('Exp Database'!R446/'Exp with units conversion'!$H446)*'Exp with units conversion'!$G446,'Exp Database'!R446*'Exp with units conversion'!$G446))</f>
        <v>0</v>
      </c>
      <c r="T446" s="288">
        <f>IF(OR('Exp Database'!S446=Lists!$G$2,'Exp Database'!S446=Lists!$G$3,'Exp Database'!S446=0),0,IF($F446=Lists!$G$2,('Exp Database'!S446/'Exp with units conversion'!$H446)*'Exp with units conversion'!$G446,'Exp Database'!S446*'Exp with units conversion'!$G446))</f>
        <v>0</v>
      </c>
      <c r="U446" s="288">
        <f>IF(OR('Exp Database'!T446=Lists!$G$2,'Exp Database'!T446=Lists!$G$3,'Exp Database'!T446=0),0,IF($F446=Lists!$G$2,('Exp Database'!T446/'Exp with units conversion'!$H446)*'Exp with units conversion'!$G446,'Exp Database'!T446*'Exp with units conversion'!$G446))</f>
        <v>0</v>
      </c>
      <c r="V446" s="288">
        <f>IF(OR('Exp Database'!U446=Lists!$G$2,'Exp Database'!U446=Lists!$G$3,'Exp Database'!U446=0),0,IF($F446=Lists!$G$2,('Exp Database'!U446/'Exp with units conversion'!$H446)*'Exp with units conversion'!$G446,'Exp Database'!U446*'Exp with units conversion'!$G446))</f>
        <v>0</v>
      </c>
      <c r="W446" s="288">
        <f>IF(OR('Exp Database'!V446=Lists!$G$2,'Exp Database'!V446=Lists!$G$3,'Exp Database'!V446=0),0,IF($F446=Lists!$G$2,('Exp Database'!V446/'Exp with units conversion'!$H446)*'Exp with units conversion'!$G446,'Exp Database'!V446*'Exp with units conversion'!$G446))</f>
        <v>0</v>
      </c>
      <c r="X446" s="288">
        <f>IF(OR('Exp Database'!W446=Lists!$G$2,'Exp Database'!W446=Lists!$G$3,'Exp Database'!W446=0),0,IF($F446=Lists!$G$2,('Exp Database'!W446/'Exp with units conversion'!$H446)*'Exp with units conversion'!$G446,'Exp Database'!W446*'Exp with units conversion'!$G446))</f>
        <v>0</v>
      </c>
      <c r="Y446" s="288">
        <f>IF(OR('Exp Database'!X446=Lists!$G$2,'Exp Database'!X446=Lists!$G$3,'Exp Database'!X446=0),0,IF($F446=Lists!$G$2,('Exp Database'!X446/'Exp with units conversion'!$H446)*'Exp with units conversion'!$G446,'Exp Database'!X446*'Exp with units conversion'!$G446))</f>
        <v>0</v>
      </c>
      <c r="Z446" s="288">
        <f>IF(OR('Exp Database'!Y446=Lists!$G$2,'Exp Database'!Y446=Lists!$G$3,'Exp Database'!Y446=0),0,IF($F446=Lists!$G$2,('Exp Database'!Y446/'Exp with units conversion'!$H446)*'Exp with units conversion'!$G446,'Exp Database'!Y446*'Exp with units conversion'!$G446))</f>
        <v>0</v>
      </c>
      <c r="AA446" s="288">
        <f>IF(OR('Exp Database'!Z446=Lists!$G$2,'Exp Database'!Z446=Lists!$G$3,'Exp Database'!Z446=0),0,IF($F446=Lists!$G$2,('Exp Database'!Z446/'Exp with units conversion'!$H446)*'Exp with units conversion'!$G446,'Exp Database'!Z446*'Exp with units conversion'!$G446))</f>
        <v>0</v>
      </c>
      <c r="AB446" s="288">
        <f>IF(OR('Exp Database'!AA446=Lists!$G$2,'Exp Database'!AA446=Lists!$G$3,'Exp Database'!AA446=0),0,IF($F446=Lists!$G$2,('Exp Database'!AA446/'Exp with units conversion'!$H446)*'Exp with units conversion'!$G446,'Exp Database'!AA446*'Exp with units conversion'!$G446))</f>
        <v>0</v>
      </c>
      <c r="AC446" s="288">
        <f>IF(OR('Exp Database'!AB446=Lists!$G$2,'Exp Database'!AB446=Lists!$G$3,'Exp Database'!AB446=0),0,IF($F446=Lists!$G$2,('Exp Database'!AB446/'Exp with units conversion'!$H446)*'Exp with units conversion'!$G446,'Exp Database'!AB446*'Exp with units conversion'!$G446))</f>
        <v>0</v>
      </c>
      <c r="AD446" s="288">
        <f>IF(OR('Exp Database'!AC446=Lists!$G$2,'Exp Database'!AC446=Lists!$G$3,'Exp Database'!AC446=0),0,IF($F446=Lists!$G$2,('Exp Database'!AC446/'Exp with units conversion'!$H446)*'Exp with units conversion'!$G446,'Exp Database'!AC446*'Exp with units conversion'!$G446))</f>
        <v>0</v>
      </c>
      <c r="AE446" s="288">
        <f>IF(OR('Exp Database'!AD446=Lists!$G$2,'Exp Database'!AD446=Lists!$G$3,'Exp Database'!AD446=0),0,IF($F446=Lists!$G$2,('Exp Database'!AD446/'Exp with units conversion'!$H446)*'Exp with units conversion'!$G446,'Exp Database'!AD446*'Exp with units conversion'!$G446))</f>
        <v>0</v>
      </c>
      <c r="AG446" s="288">
        <f t="shared" si="35"/>
        <v>1</v>
      </c>
      <c r="AH446" s="288">
        <f t="shared" si="36"/>
        <v>1</v>
      </c>
      <c r="AI446" s="288">
        <f t="shared" si="37"/>
        <v>1</v>
      </c>
      <c r="AJ446" s="288">
        <f t="shared" si="38"/>
        <v>1</v>
      </c>
    </row>
    <row r="447" spans="2:36" ht="135.75" thickBot="1">
      <c r="B447" s="288" t="str">
        <f t="shared" si="34"/>
        <v>Georgia2013</v>
      </c>
      <c r="C447" s="229" t="str">
        <f>'Exp Database'!C447</f>
        <v>Georgia</v>
      </c>
      <c r="D447" s="229">
        <f>'Exp Database'!D447</f>
        <v>2013</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02" t="str">
        <f>'Exp Database'!K447</f>
        <v>Needle and syringe exchange, and prevention, promotion of testing and linkage to care prevention programmes for people who inject drugs:</v>
      </c>
      <c r="M447" s="288" t="str">
        <f>'Exp Database'!L447</f>
        <v>3.7.1</v>
      </c>
      <c r="N447" s="288">
        <f>IF(OR('Exp Database'!M447=Lists!$G$2,'Exp Database'!M447=Lists!$G$3,'Exp Database'!M447=0),0,IF($F447=Lists!$G$2,('Exp Database'!M447/'Exp with units conversion'!$H447)*'Exp with units conversion'!$G447,'Exp Database'!M447*'Exp with units conversion'!$G447))</f>
        <v>0</v>
      </c>
      <c r="O447" s="288">
        <f>IF(OR('Exp Database'!N447=Lists!$G$2,'Exp Database'!N447=Lists!$G$3,'Exp Database'!N447=0),0,IF($F447=Lists!$G$2,('Exp Database'!N447/'Exp with units conversion'!$H447)*'Exp with units conversion'!$G447,'Exp Database'!N447*'Exp with units conversion'!$G447))</f>
        <v>0</v>
      </c>
      <c r="P447" s="288">
        <f>IF(OR('Exp Database'!O447=Lists!$G$2,'Exp Database'!O447=Lists!$G$3,'Exp Database'!O447=0),0,IF($F447=Lists!$G$2,('Exp Database'!O447/'Exp with units conversion'!$H447)*'Exp with units conversion'!$G447,'Exp Database'!O447*'Exp with units conversion'!$G447))</f>
        <v>0</v>
      </c>
      <c r="Q447" s="288">
        <f>IF(OR('Exp Database'!P447=Lists!$G$2,'Exp Database'!P447=Lists!$G$3,'Exp Database'!P447=0),0,IF($F447=Lists!$G$2,('Exp Database'!P447/'Exp with units conversion'!$H447)*'Exp with units conversion'!$G447,'Exp Database'!P447*'Exp with units conversion'!$G447))</f>
        <v>0</v>
      </c>
      <c r="R447" s="288">
        <f>IF(OR('Exp Database'!Q447=Lists!$G$2,'Exp Database'!Q447=Lists!$G$3,'Exp Database'!Q447=0),0,IF($F447=Lists!$G$2,('Exp Database'!Q447/'Exp with units conversion'!$H447)*'Exp with units conversion'!$G447,'Exp Database'!Q447*'Exp with units conversion'!$G447))</f>
        <v>0</v>
      </c>
      <c r="S447" s="288">
        <f>IF(OR('Exp Database'!R447=Lists!$G$2,'Exp Database'!R447=Lists!$G$3,'Exp Database'!R447=0),0,IF($F447=Lists!$G$2,('Exp Database'!R447/'Exp with units conversion'!$H447)*'Exp with units conversion'!$G447,'Exp Database'!R447*'Exp with units conversion'!$G447))</f>
        <v>0</v>
      </c>
      <c r="T447" s="288">
        <f>IF(OR('Exp Database'!S447=Lists!$G$2,'Exp Database'!S447=Lists!$G$3,'Exp Database'!S447=0),0,IF($F447=Lists!$G$2,('Exp Database'!S447/'Exp with units conversion'!$H447)*'Exp with units conversion'!$G447,'Exp Database'!S447*'Exp with units conversion'!$G447))</f>
        <v>0</v>
      </c>
      <c r="U447" s="288">
        <f>IF(OR('Exp Database'!T447=Lists!$G$2,'Exp Database'!T447=Lists!$G$3,'Exp Database'!T447=0),0,IF($F447=Lists!$G$2,('Exp Database'!T447/'Exp with units conversion'!$H447)*'Exp with units conversion'!$G447,'Exp Database'!T447*'Exp with units conversion'!$G447))</f>
        <v>0</v>
      </c>
      <c r="V447" s="288">
        <f>IF(OR('Exp Database'!U447=Lists!$G$2,'Exp Database'!U447=Lists!$G$3,'Exp Database'!U447=0),0,IF($F447=Lists!$G$2,('Exp Database'!U447/'Exp with units conversion'!$H447)*'Exp with units conversion'!$G447,'Exp Database'!U447*'Exp with units conversion'!$G447))</f>
        <v>0</v>
      </c>
      <c r="W447" s="288">
        <f>IF(OR('Exp Database'!V447=Lists!$G$2,'Exp Database'!V447=Lists!$G$3,'Exp Database'!V447=0),0,IF($F447=Lists!$G$2,('Exp Database'!V447/'Exp with units conversion'!$H447)*'Exp with units conversion'!$G447,'Exp Database'!V447*'Exp with units conversion'!$G447))</f>
        <v>0</v>
      </c>
      <c r="X447" s="288">
        <f>IF(OR('Exp Database'!W447=Lists!$G$2,'Exp Database'!W447=Lists!$G$3,'Exp Database'!W447=0),0,IF($F447=Lists!$G$2,('Exp Database'!W447/'Exp with units conversion'!$H447)*'Exp with units conversion'!$G447,'Exp Database'!W447*'Exp with units conversion'!$G447))</f>
        <v>0</v>
      </c>
      <c r="Y447" s="288">
        <f>IF(OR('Exp Database'!X447=Lists!$G$2,'Exp Database'!X447=Lists!$G$3,'Exp Database'!X447=0),0,IF($F447=Lists!$G$2,('Exp Database'!X447/'Exp with units conversion'!$H447)*'Exp with units conversion'!$G447,'Exp Database'!X447*'Exp with units conversion'!$G447))</f>
        <v>0</v>
      </c>
      <c r="Z447" s="288">
        <f>IF(OR('Exp Database'!Y447=Lists!$G$2,'Exp Database'!Y447=Lists!$G$3,'Exp Database'!Y447=0),0,IF($F447=Lists!$G$2,('Exp Database'!Y447/'Exp with units conversion'!$H447)*'Exp with units conversion'!$G447,'Exp Database'!Y447*'Exp with units conversion'!$G447))</f>
        <v>0</v>
      </c>
      <c r="AA447" s="288">
        <f>IF(OR('Exp Database'!Z447=Lists!$G$2,'Exp Database'!Z447=Lists!$G$3,'Exp Database'!Z447=0),0,IF($F447=Lists!$G$2,('Exp Database'!Z447/'Exp with units conversion'!$H447)*'Exp with units conversion'!$G447,'Exp Database'!Z447*'Exp with units conversion'!$G447))</f>
        <v>0</v>
      </c>
      <c r="AB447" s="288">
        <f>IF(OR('Exp Database'!AA447=Lists!$G$2,'Exp Database'!AA447=Lists!$G$3,'Exp Database'!AA447=0),0,IF($F447=Lists!$G$2,('Exp Database'!AA447/'Exp with units conversion'!$H447)*'Exp with units conversion'!$G447,'Exp Database'!AA447*'Exp with units conversion'!$G447))</f>
        <v>0</v>
      </c>
      <c r="AC447" s="288">
        <f>IF(OR('Exp Database'!AB447=Lists!$G$2,'Exp Database'!AB447=Lists!$G$3,'Exp Database'!AB447=0),0,IF($F447=Lists!$G$2,('Exp Database'!AB447/'Exp with units conversion'!$H447)*'Exp with units conversion'!$G447,'Exp Database'!AB447*'Exp with units conversion'!$G447))</f>
        <v>0</v>
      </c>
      <c r="AD447" s="288">
        <f>IF(OR('Exp Database'!AC447=Lists!$G$2,'Exp Database'!AC447=Lists!$G$3,'Exp Database'!AC447=0),0,IF($F447=Lists!$G$2,('Exp Database'!AC447/'Exp with units conversion'!$H447)*'Exp with units conversion'!$G447,'Exp Database'!AC447*'Exp with units conversion'!$G447))</f>
        <v>0</v>
      </c>
      <c r="AE447" s="288">
        <f>IF(OR('Exp Database'!AD447=Lists!$G$2,'Exp Database'!AD447=Lists!$G$3,'Exp Database'!AD447=0),0,IF($F447=Lists!$G$2,('Exp Database'!AD447/'Exp with units conversion'!$H447)*'Exp with units conversion'!$G447,'Exp Database'!AD447*'Exp with units conversion'!$G447))</f>
        <v>0</v>
      </c>
      <c r="AG447" s="288">
        <f t="shared" si="35"/>
        <v>1</v>
      </c>
      <c r="AH447" s="288">
        <f t="shared" si="36"/>
        <v>1</v>
      </c>
      <c r="AI447" s="288">
        <f t="shared" si="37"/>
        <v>1</v>
      </c>
      <c r="AJ447" s="288">
        <f t="shared" si="38"/>
        <v>1</v>
      </c>
    </row>
    <row r="448" spans="2:36" ht="30.75" thickBot="1">
      <c r="B448" s="288" t="str">
        <f t="shared" si="34"/>
        <v>Georgia2013</v>
      </c>
      <c r="C448" s="229" t="str">
        <f>'Exp Database'!C448</f>
        <v>Georgia</v>
      </c>
      <c r="D448" s="229">
        <f>'Exp Database'!D448</f>
        <v>2013</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02" t="str">
        <f>'Exp Database'!K448</f>
        <v>Injecting equipment</v>
      </c>
      <c r="M448" s="288" t="str">
        <f>'Exp Database'!L448</f>
        <v>3.7.1.1</v>
      </c>
      <c r="N448" s="288">
        <f>IF(OR('Exp Database'!M448=Lists!$G$2,'Exp Database'!M448=Lists!$G$3,'Exp Database'!M448=0),0,IF($F448=Lists!$G$2,('Exp Database'!M448/'Exp with units conversion'!$H448)*'Exp with units conversion'!$G448,'Exp Database'!M448*'Exp with units conversion'!$G448))</f>
        <v>0</v>
      </c>
      <c r="O448" s="288">
        <f>IF(OR('Exp Database'!N448=Lists!$G$2,'Exp Database'!N448=Lists!$G$3,'Exp Database'!N448=0),0,IF($F448=Lists!$G$2,('Exp Database'!N448/'Exp with units conversion'!$H448)*'Exp with units conversion'!$G448,'Exp Database'!N448*'Exp with units conversion'!$G448))</f>
        <v>0</v>
      </c>
      <c r="P448" s="288">
        <f>IF(OR('Exp Database'!O448=Lists!$G$2,'Exp Database'!O448=Lists!$G$3,'Exp Database'!O448=0),0,IF($F448=Lists!$G$2,('Exp Database'!O448/'Exp with units conversion'!$H448)*'Exp with units conversion'!$G448,'Exp Database'!O448*'Exp with units conversion'!$G448))</f>
        <v>0</v>
      </c>
      <c r="Q448" s="288">
        <f>IF(OR('Exp Database'!P448=Lists!$G$2,'Exp Database'!P448=Lists!$G$3,'Exp Database'!P448=0),0,IF($F448=Lists!$G$2,('Exp Database'!P448/'Exp with units conversion'!$H448)*'Exp with units conversion'!$G448,'Exp Database'!P448*'Exp with units conversion'!$G448))</f>
        <v>0</v>
      </c>
      <c r="R448" s="288">
        <f>IF(OR('Exp Database'!Q448=Lists!$G$2,'Exp Database'!Q448=Lists!$G$3,'Exp Database'!Q448=0),0,IF($F448=Lists!$G$2,('Exp Database'!Q448/'Exp with units conversion'!$H448)*'Exp with units conversion'!$G448,'Exp Database'!Q448*'Exp with units conversion'!$G448))</f>
        <v>0</v>
      </c>
      <c r="S448" s="288">
        <f>IF(OR('Exp Database'!R448=Lists!$G$2,'Exp Database'!R448=Lists!$G$3,'Exp Database'!R448=0),0,IF($F448=Lists!$G$2,('Exp Database'!R448/'Exp with units conversion'!$H448)*'Exp with units conversion'!$G448,'Exp Database'!R448*'Exp with units conversion'!$G448))</f>
        <v>0</v>
      </c>
      <c r="T448" s="288">
        <f>IF(OR('Exp Database'!S448=Lists!$G$2,'Exp Database'!S448=Lists!$G$3,'Exp Database'!S448=0),0,IF($F448=Lists!$G$2,('Exp Database'!S448/'Exp with units conversion'!$H448)*'Exp with units conversion'!$G448,'Exp Database'!S448*'Exp with units conversion'!$G448))</f>
        <v>0</v>
      </c>
      <c r="U448" s="288">
        <f>IF(OR('Exp Database'!T448=Lists!$G$2,'Exp Database'!T448=Lists!$G$3,'Exp Database'!T448=0),0,IF($F448=Lists!$G$2,('Exp Database'!T448/'Exp with units conversion'!$H448)*'Exp with units conversion'!$G448,'Exp Database'!T448*'Exp with units conversion'!$G448))</f>
        <v>0</v>
      </c>
      <c r="V448" s="288">
        <f>IF(OR('Exp Database'!U448=Lists!$G$2,'Exp Database'!U448=Lists!$G$3,'Exp Database'!U448=0),0,IF($F448=Lists!$G$2,('Exp Database'!U448/'Exp with units conversion'!$H448)*'Exp with units conversion'!$G448,'Exp Database'!U448*'Exp with units conversion'!$G448))</f>
        <v>0</v>
      </c>
      <c r="W448" s="288">
        <f>IF(OR('Exp Database'!V448=Lists!$G$2,'Exp Database'!V448=Lists!$G$3,'Exp Database'!V448=0),0,IF($F448=Lists!$G$2,('Exp Database'!V448/'Exp with units conversion'!$H448)*'Exp with units conversion'!$G448,'Exp Database'!V448*'Exp with units conversion'!$G448))</f>
        <v>0</v>
      </c>
      <c r="X448" s="288">
        <f>IF(OR('Exp Database'!W448=Lists!$G$2,'Exp Database'!W448=Lists!$G$3,'Exp Database'!W448=0),0,IF($F448=Lists!$G$2,('Exp Database'!W448/'Exp with units conversion'!$H448)*'Exp with units conversion'!$G448,'Exp Database'!W448*'Exp with units conversion'!$G448))</f>
        <v>0</v>
      </c>
      <c r="Y448" s="288">
        <f>IF(OR('Exp Database'!X448=Lists!$G$2,'Exp Database'!X448=Lists!$G$3,'Exp Database'!X448=0),0,IF($F448=Lists!$G$2,('Exp Database'!X448/'Exp with units conversion'!$H448)*'Exp with units conversion'!$G448,'Exp Database'!X448*'Exp with units conversion'!$G448))</f>
        <v>0</v>
      </c>
      <c r="Z448" s="288">
        <f>IF(OR('Exp Database'!Y448=Lists!$G$2,'Exp Database'!Y448=Lists!$G$3,'Exp Database'!Y448=0),0,IF($F448=Lists!$G$2,('Exp Database'!Y448/'Exp with units conversion'!$H448)*'Exp with units conversion'!$G448,'Exp Database'!Y448*'Exp with units conversion'!$G448))</f>
        <v>0</v>
      </c>
      <c r="AA448" s="288">
        <f>IF(OR('Exp Database'!Z448=Lists!$G$2,'Exp Database'!Z448=Lists!$G$3,'Exp Database'!Z448=0),0,IF($F448=Lists!$G$2,('Exp Database'!Z448/'Exp with units conversion'!$H448)*'Exp with units conversion'!$G448,'Exp Database'!Z448*'Exp with units conversion'!$G448))</f>
        <v>0</v>
      </c>
      <c r="AB448" s="288">
        <f>IF(OR('Exp Database'!AA448=Lists!$G$2,'Exp Database'!AA448=Lists!$G$3,'Exp Database'!AA448=0),0,IF($F448=Lists!$G$2,('Exp Database'!AA448/'Exp with units conversion'!$H448)*'Exp with units conversion'!$G448,'Exp Database'!AA448*'Exp with units conversion'!$G448))</f>
        <v>0</v>
      </c>
      <c r="AC448" s="288">
        <f>IF(OR('Exp Database'!AB448=Lists!$G$2,'Exp Database'!AB448=Lists!$G$3,'Exp Database'!AB448=0),0,IF($F448=Lists!$G$2,('Exp Database'!AB448/'Exp with units conversion'!$H448)*'Exp with units conversion'!$G448,'Exp Database'!AB448*'Exp with units conversion'!$G448))</f>
        <v>0</v>
      </c>
      <c r="AD448" s="288">
        <f>IF(OR('Exp Database'!AC448=Lists!$G$2,'Exp Database'!AC448=Lists!$G$3,'Exp Database'!AC448=0),0,IF($F448=Lists!$G$2,('Exp Database'!AC448/'Exp with units conversion'!$H448)*'Exp with units conversion'!$G448,'Exp Database'!AC448*'Exp with units conversion'!$G448))</f>
        <v>0</v>
      </c>
      <c r="AE448" s="288">
        <f>IF(OR('Exp Database'!AD448=Lists!$G$2,'Exp Database'!AD448=Lists!$G$3,'Exp Database'!AD448=0),0,IF($F448=Lists!$G$2,('Exp Database'!AD448/'Exp with units conversion'!$H448)*'Exp with units conversion'!$G448,'Exp Database'!AD448*'Exp with units conversion'!$G448))</f>
        <v>0</v>
      </c>
      <c r="AG448" s="288">
        <f t="shared" si="35"/>
        <v>1</v>
      </c>
      <c r="AH448" s="288">
        <f t="shared" si="36"/>
        <v>1</v>
      </c>
      <c r="AI448" s="288">
        <f t="shared" si="37"/>
        <v>1</v>
      </c>
      <c r="AJ448" s="288">
        <f t="shared" si="38"/>
        <v>1</v>
      </c>
    </row>
    <row r="449" spans="2:36" ht="30.75" thickBot="1">
      <c r="B449" s="288" t="str">
        <f t="shared" si="34"/>
        <v>Georgia2013</v>
      </c>
      <c r="C449" s="229" t="str">
        <f>'Exp Database'!C449</f>
        <v>Georgia</v>
      </c>
      <c r="D449" s="229">
        <f>'Exp Database'!D449</f>
        <v>2013</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02" t="str">
        <f>'Exp Database'!K449</f>
        <v>HIV tests (commodities)</v>
      </c>
      <c r="M449" s="288" t="str">
        <f>'Exp Database'!L449</f>
        <v>3.7.1.2</v>
      </c>
      <c r="N449" s="288">
        <f>IF(OR('Exp Database'!M449=Lists!$G$2,'Exp Database'!M449=Lists!$G$3,'Exp Database'!M449=0),0,IF($F449=Lists!$G$2,('Exp Database'!M449/'Exp with units conversion'!$H449)*'Exp with units conversion'!$G449,'Exp Database'!M449*'Exp with units conversion'!$G449))</f>
        <v>0</v>
      </c>
      <c r="O449" s="288">
        <f>IF(OR('Exp Database'!N449=Lists!$G$2,'Exp Database'!N449=Lists!$G$3,'Exp Database'!N449=0),0,IF($F449=Lists!$G$2,('Exp Database'!N449/'Exp with units conversion'!$H449)*'Exp with units conversion'!$G449,'Exp Database'!N449*'Exp with units conversion'!$G449))</f>
        <v>0</v>
      </c>
      <c r="P449" s="288">
        <f>IF(OR('Exp Database'!O449=Lists!$G$2,'Exp Database'!O449=Lists!$G$3,'Exp Database'!O449=0),0,IF($F449=Lists!$G$2,('Exp Database'!O449/'Exp with units conversion'!$H449)*'Exp with units conversion'!$G449,'Exp Database'!O449*'Exp with units conversion'!$G449))</f>
        <v>0</v>
      </c>
      <c r="Q449" s="288">
        <f>IF(OR('Exp Database'!P449=Lists!$G$2,'Exp Database'!P449=Lists!$G$3,'Exp Database'!P449=0),0,IF($F449=Lists!$G$2,('Exp Database'!P449/'Exp with units conversion'!$H449)*'Exp with units conversion'!$G449,'Exp Database'!P449*'Exp with units conversion'!$G449))</f>
        <v>0</v>
      </c>
      <c r="R449" s="288">
        <f>IF(OR('Exp Database'!Q449=Lists!$G$2,'Exp Database'!Q449=Lists!$G$3,'Exp Database'!Q449=0),0,IF($F449=Lists!$G$2,('Exp Database'!Q449/'Exp with units conversion'!$H449)*'Exp with units conversion'!$G449,'Exp Database'!Q449*'Exp with units conversion'!$G449))</f>
        <v>0</v>
      </c>
      <c r="S449" s="288">
        <f>IF(OR('Exp Database'!R449=Lists!$G$2,'Exp Database'!R449=Lists!$G$3,'Exp Database'!R449=0),0,IF($F449=Lists!$G$2,('Exp Database'!R449/'Exp with units conversion'!$H449)*'Exp with units conversion'!$G449,'Exp Database'!R449*'Exp with units conversion'!$G449))</f>
        <v>0</v>
      </c>
      <c r="T449" s="288">
        <f>IF(OR('Exp Database'!S449=Lists!$G$2,'Exp Database'!S449=Lists!$G$3,'Exp Database'!S449=0),0,IF($F449=Lists!$G$2,('Exp Database'!S449/'Exp with units conversion'!$H449)*'Exp with units conversion'!$G449,'Exp Database'!S449*'Exp with units conversion'!$G449))</f>
        <v>0</v>
      </c>
      <c r="U449" s="288">
        <f>IF(OR('Exp Database'!T449=Lists!$G$2,'Exp Database'!T449=Lists!$G$3,'Exp Database'!T449=0),0,IF($F449=Lists!$G$2,('Exp Database'!T449/'Exp with units conversion'!$H449)*'Exp with units conversion'!$G449,'Exp Database'!T449*'Exp with units conversion'!$G449))</f>
        <v>0</v>
      </c>
      <c r="V449" s="288">
        <f>IF(OR('Exp Database'!U449=Lists!$G$2,'Exp Database'!U449=Lists!$G$3,'Exp Database'!U449=0),0,IF($F449=Lists!$G$2,('Exp Database'!U449/'Exp with units conversion'!$H449)*'Exp with units conversion'!$G449,'Exp Database'!U449*'Exp with units conversion'!$G449))</f>
        <v>0</v>
      </c>
      <c r="W449" s="288">
        <f>IF(OR('Exp Database'!V449=Lists!$G$2,'Exp Database'!V449=Lists!$G$3,'Exp Database'!V449=0),0,IF($F449=Lists!$G$2,('Exp Database'!V449/'Exp with units conversion'!$H449)*'Exp with units conversion'!$G449,'Exp Database'!V449*'Exp with units conversion'!$G449))</f>
        <v>0</v>
      </c>
      <c r="X449" s="288">
        <f>IF(OR('Exp Database'!W449=Lists!$G$2,'Exp Database'!W449=Lists!$G$3,'Exp Database'!W449=0),0,IF($F449=Lists!$G$2,('Exp Database'!W449/'Exp with units conversion'!$H449)*'Exp with units conversion'!$G449,'Exp Database'!W449*'Exp with units conversion'!$G449))</f>
        <v>0</v>
      </c>
      <c r="Y449" s="288">
        <f>IF(OR('Exp Database'!X449=Lists!$G$2,'Exp Database'!X449=Lists!$G$3,'Exp Database'!X449=0),0,IF($F449=Lists!$G$2,('Exp Database'!X449/'Exp with units conversion'!$H449)*'Exp with units conversion'!$G449,'Exp Database'!X449*'Exp with units conversion'!$G449))</f>
        <v>0</v>
      </c>
      <c r="Z449" s="288">
        <f>IF(OR('Exp Database'!Y449=Lists!$G$2,'Exp Database'!Y449=Lists!$G$3,'Exp Database'!Y449=0),0,IF($F449=Lists!$G$2,('Exp Database'!Y449/'Exp with units conversion'!$H449)*'Exp with units conversion'!$G449,'Exp Database'!Y449*'Exp with units conversion'!$G449))</f>
        <v>0</v>
      </c>
      <c r="AA449" s="288">
        <f>IF(OR('Exp Database'!Z449=Lists!$G$2,'Exp Database'!Z449=Lists!$G$3,'Exp Database'!Z449=0),0,IF($F449=Lists!$G$2,('Exp Database'!Z449/'Exp with units conversion'!$H449)*'Exp with units conversion'!$G449,'Exp Database'!Z449*'Exp with units conversion'!$G449))</f>
        <v>0</v>
      </c>
      <c r="AB449" s="288">
        <f>IF(OR('Exp Database'!AA449=Lists!$G$2,'Exp Database'!AA449=Lists!$G$3,'Exp Database'!AA449=0),0,IF($F449=Lists!$G$2,('Exp Database'!AA449/'Exp with units conversion'!$H449)*'Exp with units conversion'!$G449,'Exp Database'!AA449*'Exp with units conversion'!$G449))</f>
        <v>0</v>
      </c>
      <c r="AC449" s="288">
        <f>IF(OR('Exp Database'!AB449=Lists!$G$2,'Exp Database'!AB449=Lists!$G$3,'Exp Database'!AB449=0),0,IF($F449=Lists!$G$2,('Exp Database'!AB449/'Exp with units conversion'!$H449)*'Exp with units conversion'!$G449,'Exp Database'!AB449*'Exp with units conversion'!$G449))</f>
        <v>0</v>
      </c>
      <c r="AD449" s="288">
        <f>IF(OR('Exp Database'!AC449=Lists!$G$2,'Exp Database'!AC449=Lists!$G$3,'Exp Database'!AC449=0),0,IF($F449=Lists!$G$2,('Exp Database'!AC449/'Exp with units conversion'!$H449)*'Exp with units conversion'!$G449,'Exp Database'!AC449*'Exp with units conversion'!$G449))</f>
        <v>0</v>
      </c>
      <c r="AE449" s="288">
        <f>IF(OR('Exp Database'!AD449=Lists!$G$2,'Exp Database'!AD449=Lists!$G$3,'Exp Database'!AD449=0),0,IF($F449=Lists!$G$2,('Exp Database'!AD449/'Exp with units conversion'!$H449)*'Exp with units conversion'!$G449,'Exp Database'!AD449*'Exp with units conversion'!$G449))</f>
        <v>0</v>
      </c>
      <c r="AG449" s="288">
        <f t="shared" si="35"/>
        <v>1</v>
      </c>
      <c r="AH449" s="288">
        <f t="shared" si="36"/>
        <v>1</v>
      </c>
      <c r="AI449" s="288">
        <f t="shared" si="37"/>
        <v>1</v>
      </c>
      <c r="AJ449" s="288">
        <f t="shared" si="38"/>
        <v>1</v>
      </c>
    </row>
    <row r="450" spans="2:36" ht="45.75" thickBot="1">
      <c r="B450" s="288" t="str">
        <f t="shared" si="34"/>
        <v>Georgia2013</v>
      </c>
      <c r="C450" s="229" t="str">
        <f>'Exp Database'!C450</f>
        <v>Georgia</v>
      </c>
      <c r="D450" s="229">
        <f>'Exp Database'!D450</f>
        <v>2013</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02" t="str">
        <f>'Exp Database'!K450</f>
        <v>Condoms, lubricants, and other commodities</v>
      </c>
      <c r="M450" s="288" t="str">
        <f>'Exp Database'!L450</f>
        <v>3.7.1.3</v>
      </c>
      <c r="N450" s="288">
        <f>IF(OR('Exp Database'!M450=Lists!$G$2,'Exp Database'!M450=Lists!$G$3,'Exp Database'!M450=0),0,IF($F450=Lists!$G$2,('Exp Database'!M450/'Exp with units conversion'!$H450)*'Exp with units conversion'!$G450,'Exp Database'!M450*'Exp with units conversion'!$G450))</f>
        <v>0</v>
      </c>
      <c r="O450" s="288">
        <f>IF(OR('Exp Database'!N450=Lists!$G$2,'Exp Database'!N450=Lists!$G$3,'Exp Database'!N450=0),0,IF($F450=Lists!$G$2,('Exp Database'!N450/'Exp with units conversion'!$H450)*'Exp with units conversion'!$G450,'Exp Database'!N450*'Exp with units conversion'!$G450))</f>
        <v>0</v>
      </c>
      <c r="P450" s="288">
        <f>IF(OR('Exp Database'!O450=Lists!$G$2,'Exp Database'!O450=Lists!$G$3,'Exp Database'!O450=0),0,IF($F450=Lists!$G$2,('Exp Database'!O450/'Exp with units conversion'!$H450)*'Exp with units conversion'!$G450,'Exp Database'!O450*'Exp with units conversion'!$G450))</f>
        <v>0</v>
      </c>
      <c r="Q450" s="288">
        <f>IF(OR('Exp Database'!P450=Lists!$G$2,'Exp Database'!P450=Lists!$G$3,'Exp Database'!P450=0),0,IF($F450=Lists!$G$2,('Exp Database'!P450/'Exp with units conversion'!$H450)*'Exp with units conversion'!$G450,'Exp Database'!P450*'Exp with units conversion'!$G450))</f>
        <v>0</v>
      </c>
      <c r="R450" s="288">
        <f>IF(OR('Exp Database'!Q450=Lists!$G$2,'Exp Database'!Q450=Lists!$G$3,'Exp Database'!Q450=0),0,IF($F450=Lists!$G$2,('Exp Database'!Q450/'Exp with units conversion'!$H450)*'Exp with units conversion'!$G450,'Exp Database'!Q450*'Exp with units conversion'!$G450))</f>
        <v>0</v>
      </c>
      <c r="S450" s="288">
        <f>IF(OR('Exp Database'!R450=Lists!$G$2,'Exp Database'!R450=Lists!$G$3,'Exp Database'!R450=0),0,IF($F450=Lists!$G$2,('Exp Database'!R450/'Exp with units conversion'!$H450)*'Exp with units conversion'!$G450,'Exp Database'!R450*'Exp with units conversion'!$G450))</f>
        <v>0</v>
      </c>
      <c r="T450" s="288">
        <f>IF(OR('Exp Database'!S450=Lists!$G$2,'Exp Database'!S450=Lists!$G$3,'Exp Database'!S450=0),0,IF($F450=Lists!$G$2,('Exp Database'!S450/'Exp with units conversion'!$H450)*'Exp with units conversion'!$G450,'Exp Database'!S450*'Exp with units conversion'!$G450))</f>
        <v>0</v>
      </c>
      <c r="U450" s="288">
        <f>IF(OR('Exp Database'!T450=Lists!$G$2,'Exp Database'!T450=Lists!$G$3,'Exp Database'!T450=0),0,IF($F450=Lists!$G$2,('Exp Database'!T450/'Exp with units conversion'!$H450)*'Exp with units conversion'!$G450,'Exp Database'!T450*'Exp with units conversion'!$G450))</f>
        <v>0</v>
      </c>
      <c r="V450" s="288">
        <f>IF(OR('Exp Database'!U450=Lists!$G$2,'Exp Database'!U450=Lists!$G$3,'Exp Database'!U450=0),0,IF($F450=Lists!$G$2,('Exp Database'!U450/'Exp with units conversion'!$H450)*'Exp with units conversion'!$G450,'Exp Database'!U450*'Exp with units conversion'!$G450))</f>
        <v>0</v>
      </c>
      <c r="W450" s="288">
        <f>IF(OR('Exp Database'!V450=Lists!$G$2,'Exp Database'!V450=Lists!$G$3,'Exp Database'!V450=0),0,IF($F450=Lists!$G$2,('Exp Database'!V450/'Exp with units conversion'!$H450)*'Exp with units conversion'!$G450,'Exp Database'!V450*'Exp with units conversion'!$G450))</f>
        <v>0</v>
      </c>
      <c r="X450" s="288">
        <f>IF(OR('Exp Database'!W450=Lists!$G$2,'Exp Database'!W450=Lists!$G$3,'Exp Database'!W450=0),0,IF($F450=Lists!$G$2,('Exp Database'!W450/'Exp with units conversion'!$H450)*'Exp with units conversion'!$G450,'Exp Database'!W450*'Exp with units conversion'!$G450))</f>
        <v>0</v>
      </c>
      <c r="Y450" s="288">
        <f>IF(OR('Exp Database'!X450=Lists!$G$2,'Exp Database'!X450=Lists!$G$3,'Exp Database'!X450=0),0,IF($F450=Lists!$G$2,('Exp Database'!X450/'Exp with units conversion'!$H450)*'Exp with units conversion'!$G450,'Exp Database'!X450*'Exp with units conversion'!$G450))</f>
        <v>0</v>
      </c>
      <c r="Z450" s="288">
        <f>IF(OR('Exp Database'!Y450=Lists!$G$2,'Exp Database'!Y450=Lists!$G$3,'Exp Database'!Y450=0),0,IF($F450=Lists!$G$2,('Exp Database'!Y450/'Exp with units conversion'!$H450)*'Exp with units conversion'!$G450,'Exp Database'!Y450*'Exp with units conversion'!$G450))</f>
        <v>0</v>
      </c>
      <c r="AA450" s="288">
        <f>IF(OR('Exp Database'!Z450=Lists!$G$2,'Exp Database'!Z450=Lists!$G$3,'Exp Database'!Z450=0),0,IF($F450=Lists!$G$2,('Exp Database'!Z450/'Exp with units conversion'!$H450)*'Exp with units conversion'!$G450,'Exp Database'!Z450*'Exp with units conversion'!$G450))</f>
        <v>0</v>
      </c>
      <c r="AB450" s="288">
        <f>IF(OR('Exp Database'!AA450=Lists!$G$2,'Exp Database'!AA450=Lists!$G$3,'Exp Database'!AA450=0),0,IF($F450=Lists!$G$2,('Exp Database'!AA450/'Exp with units conversion'!$H450)*'Exp with units conversion'!$G450,'Exp Database'!AA450*'Exp with units conversion'!$G450))</f>
        <v>0</v>
      </c>
      <c r="AC450" s="288">
        <f>IF(OR('Exp Database'!AB450=Lists!$G$2,'Exp Database'!AB450=Lists!$G$3,'Exp Database'!AB450=0),0,IF($F450=Lists!$G$2,('Exp Database'!AB450/'Exp with units conversion'!$H450)*'Exp with units conversion'!$G450,'Exp Database'!AB450*'Exp with units conversion'!$G450))</f>
        <v>0</v>
      </c>
      <c r="AD450" s="288">
        <f>IF(OR('Exp Database'!AC450=Lists!$G$2,'Exp Database'!AC450=Lists!$G$3,'Exp Database'!AC450=0),0,IF($F450=Lists!$G$2,('Exp Database'!AC450/'Exp with units conversion'!$H450)*'Exp with units conversion'!$G450,'Exp Database'!AC450*'Exp with units conversion'!$G450))</f>
        <v>0</v>
      </c>
      <c r="AE450" s="288">
        <f>IF(OR('Exp Database'!AD450=Lists!$G$2,'Exp Database'!AD450=Lists!$G$3,'Exp Database'!AD450=0),0,IF($F450=Lists!$G$2,('Exp Database'!AD450/'Exp with units conversion'!$H450)*'Exp with units conversion'!$G450,'Exp Database'!AD450*'Exp with units conversion'!$G450))</f>
        <v>0</v>
      </c>
      <c r="AG450" s="288">
        <f t="shared" si="35"/>
        <v>1</v>
      </c>
      <c r="AH450" s="288">
        <f t="shared" si="36"/>
        <v>1</v>
      </c>
      <c r="AI450" s="288">
        <f t="shared" si="37"/>
        <v>1</v>
      </c>
      <c r="AJ450" s="288">
        <f t="shared" si="38"/>
        <v>1</v>
      </c>
    </row>
    <row r="451" spans="2:36" ht="30.75" thickBot="1">
      <c r="B451" s="288" t="str">
        <f t="shared" si="34"/>
        <v>Georgia2013</v>
      </c>
      <c r="C451" s="229" t="str">
        <f>'Exp Database'!C451</f>
        <v>Georgia</v>
      </c>
      <c r="D451" s="229">
        <f>'Exp Database'!D451</f>
        <v>2013</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02" t="str">
        <f>'Exp Database'!K451</f>
        <v>Other direct and indirect costs</v>
      </c>
      <c r="M451" s="288" t="str">
        <f>'Exp Database'!L451</f>
        <v>3.7.1.4</v>
      </c>
      <c r="N451" s="288">
        <f>IF(OR('Exp Database'!M451=Lists!$G$2,'Exp Database'!M451=Lists!$G$3,'Exp Database'!M451=0),0,IF($F451=Lists!$G$2,('Exp Database'!M451/'Exp with units conversion'!$H451)*'Exp with units conversion'!$G451,'Exp Database'!M451*'Exp with units conversion'!$G451))</f>
        <v>0</v>
      </c>
      <c r="O451" s="288">
        <f>IF(OR('Exp Database'!N451=Lists!$G$2,'Exp Database'!N451=Lists!$G$3,'Exp Database'!N451=0),0,IF($F451=Lists!$G$2,('Exp Database'!N451/'Exp with units conversion'!$H451)*'Exp with units conversion'!$G451,'Exp Database'!N451*'Exp with units conversion'!$G451))</f>
        <v>0</v>
      </c>
      <c r="P451" s="288">
        <f>IF(OR('Exp Database'!O451=Lists!$G$2,'Exp Database'!O451=Lists!$G$3,'Exp Database'!O451=0),0,IF($F451=Lists!$G$2,('Exp Database'!O451/'Exp with units conversion'!$H451)*'Exp with units conversion'!$G451,'Exp Database'!O451*'Exp with units conversion'!$G451))</f>
        <v>0</v>
      </c>
      <c r="Q451" s="288">
        <f>IF(OR('Exp Database'!P451=Lists!$G$2,'Exp Database'!P451=Lists!$G$3,'Exp Database'!P451=0),0,IF($F451=Lists!$G$2,('Exp Database'!P451/'Exp with units conversion'!$H451)*'Exp with units conversion'!$G451,'Exp Database'!P451*'Exp with units conversion'!$G451))</f>
        <v>0</v>
      </c>
      <c r="R451" s="288">
        <f>IF(OR('Exp Database'!Q451=Lists!$G$2,'Exp Database'!Q451=Lists!$G$3,'Exp Database'!Q451=0),0,IF($F451=Lists!$G$2,('Exp Database'!Q451/'Exp with units conversion'!$H451)*'Exp with units conversion'!$G451,'Exp Database'!Q451*'Exp with units conversion'!$G451))</f>
        <v>0</v>
      </c>
      <c r="S451" s="288">
        <f>IF(OR('Exp Database'!R451=Lists!$G$2,'Exp Database'!R451=Lists!$G$3,'Exp Database'!R451=0),0,IF($F451=Lists!$G$2,('Exp Database'!R451/'Exp with units conversion'!$H451)*'Exp with units conversion'!$G451,'Exp Database'!R451*'Exp with units conversion'!$G451))</f>
        <v>0</v>
      </c>
      <c r="T451" s="288">
        <f>IF(OR('Exp Database'!S451=Lists!$G$2,'Exp Database'!S451=Lists!$G$3,'Exp Database'!S451=0),0,IF($F451=Lists!$G$2,('Exp Database'!S451/'Exp with units conversion'!$H451)*'Exp with units conversion'!$G451,'Exp Database'!S451*'Exp with units conversion'!$G451))</f>
        <v>0</v>
      </c>
      <c r="U451" s="288">
        <f>IF(OR('Exp Database'!T451=Lists!$G$2,'Exp Database'!T451=Lists!$G$3,'Exp Database'!T451=0),0,IF($F451=Lists!$G$2,('Exp Database'!T451/'Exp with units conversion'!$H451)*'Exp with units conversion'!$G451,'Exp Database'!T451*'Exp with units conversion'!$G451))</f>
        <v>0</v>
      </c>
      <c r="V451" s="288">
        <f>IF(OR('Exp Database'!U451=Lists!$G$2,'Exp Database'!U451=Lists!$G$3,'Exp Database'!U451=0),0,IF($F451=Lists!$G$2,('Exp Database'!U451/'Exp with units conversion'!$H451)*'Exp with units conversion'!$G451,'Exp Database'!U451*'Exp with units conversion'!$G451))</f>
        <v>0</v>
      </c>
      <c r="W451" s="288">
        <f>IF(OR('Exp Database'!V451=Lists!$G$2,'Exp Database'!V451=Lists!$G$3,'Exp Database'!V451=0),0,IF($F451=Lists!$G$2,('Exp Database'!V451/'Exp with units conversion'!$H451)*'Exp with units conversion'!$G451,'Exp Database'!V451*'Exp with units conversion'!$G451))</f>
        <v>0</v>
      </c>
      <c r="X451" s="288">
        <f>IF(OR('Exp Database'!W451=Lists!$G$2,'Exp Database'!W451=Lists!$G$3,'Exp Database'!W451=0),0,IF($F451=Lists!$G$2,('Exp Database'!W451/'Exp with units conversion'!$H451)*'Exp with units conversion'!$G451,'Exp Database'!W451*'Exp with units conversion'!$G451))</f>
        <v>0</v>
      </c>
      <c r="Y451" s="288">
        <f>IF(OR('Exp Database'!X451=Lists!$G$2,'Exp Database'!X451=Lists!$G$3,'Exp Database'!X451=0),0,IF($F451=Lists!$G$2,('Exp Database'!X451/'Exp with units conversion'!$H451)*'Exp with units conversion'!$G451,'Exp Database'!X451*'Exp with units conversion'!$G451))</f>
        <v>0</v>
      </c>
      <c r="Z451" s="288">
        <f>IF(OR('Exp Database'!Y451=Lists!$G$2,'Exp Database'!Y451=Lists!$G$3,'Exp Database'!Y451=0),0,IF($F451=Lists!$G$2,('Exp Database'!Y451/'Exp with units conversion'!$H451)*'Exp with units conversion'!$G451,'Exp Database'!Y451*'Exp with units conversion'!$G451))</f>
        <v>0</v>
      </c>
      <c r="AA451" s="288">
        <f>IF(OR('Exp Database'!Z451=Lists!$G$2,'Exp Database'!Z451=Lists!$G$3,'Exp Database'!Z451=0),0,IF($F451=Lists!$G$2,('Exp Database'!Z451/'Exp with units conversion'!$H451)*'Exp with units conversion'!$G451,'Exp Database'!Z451*'Exp with units conversion'!$G451))</f>
        <v>0</v>
      </c>
      <c r="AB451" s="288">
        <f>IF(OR('Exp Database'!AA451=Lists!$G$2,'Exp Database'!AA451=Lists!$G$3,'Exp Database'!AA451=0),0,IF($F451=Lists!$G$2,('Exp Database'!AA451/'Exp with units conversion'!$H451)*'Exp with units conversion'!$G451,'Exp Database'!AA451*'Exp with units conversion'!$G451))</f>
        <v>0</v>
      </c>
      <c r="AC451" s="288">
        <f>IF(OR('Exp Database'!AB451=Lists!$G$2,'Exp Database'!AB451=Lists!$G$3,'Exp Database'!AB451=0),0,IF($F451=Lists!$G$2,('Exp Database'!AB451/'Exp with units conversion'!$H451)*'Exp with units conversion'!$G451,'Exp Database'!AB451*'Exp with units conversion'!$G451))</f>
        <v>0</v>
      </c>
      <c r="AD451" s="288">
        <f>IF(OR('Exp Database'!AC451=Lists!$G$2,'Exp Database'!AC451=Lists!$G$3,'Exp Database'!AC451=0),0,IF($F451=Lists!$G$2,('Exp Database'!AC451/'Exp with units conversion'!$H451)*'Exp with units conversion'!$G451,'Exp Database'!AC451*'Exp with units conversion'!$G451))</f>
        <v>0</v>
      </c>
      <c r="AE451" s="288">
        <f>IF(OR('Exp Database'!AD451=Lists!$G$2,'Exp Database'!AD451=Lists!$G$3,'Exp Database'!AD451=0),0,IF($F451=Lists!$G$2,('Exp Database'!AD451/'Exp with units conversion'!$H451)*'Exp with units conversion'!$G451,'Exp Database'!AD451*'Exp with units conversion'!$G451))</f>
        <v>0</v>
      </c>
      <c r="AG451" s="288">
        <f t="shared" si="35"/>
        <v>1</v>
      </c>
      <c r="AH451" s="288">
        <f t="shared" si="36"/>
        <v>1</v>
      </c>
      <c r="AI451" s="288">
        <f t="shared" si="37"/>
        <v>1</v>
      </c>
      <c r="AJ451" s="288">
        <f t="shared" si="38"/>
        <v>1</v>
      </c>
    </row>
    <row r="452" spans="2:36" ht="30.75" thickBot="1">
      <c r="B452" s="288" t="str">
        <f t="shared" si="34"/>
        <v>Georgia2013</v>
      </c>
      <c r="C452" s="229" t="str">
        <f>'Exp Database'!C452</f>
        <v>Georgia</v>
      </c>
      <c r="D452" s="229">
        <f>'Exp Database'!D452</f>
        <v>2013</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02" t="str">
        <f>'Exp Database'!K452</f>
        <v>Not disaggregated by type of cost</v>
      </c>
      <c r="M452" s="288" t="str">
        <f>'Exp Database'!L452</f>
        <v>3.7.1.5</v>
      </c>
      <c r="N452" s="288">
        <f>IF(OR('Exp Database'!M452=Lists!$G$2,'Exp Database'!M452=Lists!$G$3,'Exp Database'!M452=0),0,IF($F452=Lists!$G$2,('Exp Database'!M452/'Exp with units conversion'!$H452)*'Exp with units conversion'!$G452,'Exp Database'!M452*'Exp with units conversion'!$G452))</f>
        <v>0</v>
      </c>
      <c r="O452" s="288">
        <f>IF(OR('Exp Database'!N452=Lists!$G$2,'Exp Database'!N452=Lists!$G$3,'Exp Database'!N452=0),0,IF($F452=Lists!$G$2,('Exp Database'!N452/'Exp with units conversion'!$H452)*'Exp with units conversion'!$G452,'Exp Database'!N452*'Exp with units conversion'!$G452))</f>
        <v>0</v>
      </c>
      <c r="P452" s="288">
        <f>IF(OR('Exp Database'!O452=Lists!$G$2,'Exp Database'!O452=Lists!$G$3,'Exp Database'!O452=0),0,IF($F452=Lists!$G$2,('Exp Database'!O452/'Exp with units conversion'!$H452)*'Exp with units conversion'!$G452,'Exp Database'!O452*'Exp with units conversion'!$G452))</f>
        <v>0</v>
      </c>
      <c r="Q452" s="288">
        <f>IF(OR('Exp Database'!P452=Lists!$G$2,'Exp Database'!P452=Lists!$G$3,'Exp Database'!P452=0),0,IF($F452=Lists!$G$2,('Exp Database'!P452/'Exp with units conversion'!$H452)*'Exp with units conversion'!$G452,'Exp Database'!P452*'Exp with units conversion'!$G452))</f>
        <v>0</v>
      </c>
      <c r="R452" s="288">
        <f>IF(OR('Exp Database'!Q452=Lists!$G$2,'Exp Database'!Q452=Lists!$G$3,'Exp Database'!Q452=0),0,IF($F452=Lists!$G$2,('Exp Database'!Q452/'Exp with units conversion'!$H452)*'Exp with units conversion'!$G452,'Exp Database'!Q452*'Exp with units conversion'!$G452))</f>
        <v>0</v>
      </c>
      <c r="S452" s="288">
        <f>IF(OR('Exp Database'!R452=Lists!$G$2,'Exp Database'!R452=Lists!$G$3,'Exp Database'!R452=0),0,IF($F452=Lists!$G$2,('Exp Database'!R452/'Exp with units conversion'!$H452)*'Exp with units conversion'!$G452,'Exp Database'!R452*'Exp with units conversion'!$G452))</f>
        <v>0</v>
      </c>
      <c r="T452" s="288">
        <f>IF(OR('Exp Database'!S452=Lists!$G$2,'Exp Database'!S452=Lists!$G$3,'Exp Database'!S452=0),0,IF($F452=Lists!$G$2,('Exp Database'!S452/'Exp with units conversion'!$H452)*'Exp with units conversion'!$G452,'Exp Database'!S452*'Exp with units conversion'!$G452))</f>
        <v>0</v>
      </c>
      <c r="U452" s="288">
        <f>IF(OR('Exp Database'!T452=Lists!$G$2,'Exp Database'!T452=Lists!$G$3,'Exp Database'!T452=0),0,IF($F452=Lists!$G$2,('Exp Database'!T452/'Exp with units conversion'!$H452)*'Exp with units conversion'!$G452,'Exp Database'!T452*'Exp with units conversion'!$G452))</f>
        <v>0</v>
      </c>
      <c r="V452" s="288">
        <f>IF(OR('Exp Database'!U452=Lists!$G$2,'Exp Database'!U452=Lists!$G$3,'Exp Database'!U452=0),0,IF($F452=Lists!$G$2,('Exp Database'!U452/'Exp with units conversion'!$H452)*'Exp with units conversion'!$G452,'Exp Database'!U452*'Exp with units conversion'!$G452))</f>
        <v>0</v>
      </c>
      <c r="W452" s="288">
        <f>IF(OR('Exp Database'!V452=Lists!$G$2,'Exp Database'!V452=Lists!$G$3,'Exp Database'!V452=0),0,IF($F452=Lists!$G$2,('Exp Database'!V452/'Exp with units conversion'!$H452)*'Exp with units conversion'!$G452,'Exp Database'!V452*'Exp with units conversion'!$G452))</f>
        <v>0</v>
      </c>
      <c r="X452" s="288">
        <f>IF(OR('Exp Database'!W452=Lists!$G$2,'Exp Database'!W452=Lists!$G$3,'Exp Database'!W452=0),0,IF($F452=Lists!$G$2,('Exp Database'!W452/'Exp with units conversion'!$H452)*'Exp with units conversion'!$G452,'Exp Database'!W452*'Exp with units conversion'!$G452))</f>
        <v>0</v>
      </c>
      <c r="Y452" s="288">
        <f>IF(OR('Exp Database'!X452=Lists!$G$2,'Exp Database'!X452=Lists!$G$3,'Exp Database'!X452=0),0,IF($F452=Lists!$G$2,('Exp Database'!X452/'Exp with units conversion'!$H452)*'Exp with units conversion'!$G452,'Exp Database'!X452*'Exp with units conversion'!$G452))</f>
        <v>0</v>
      </c>
      <c r="Z452" s="288">
        <f>IF(OR('Exp Database'!Y452=Lists!$G$2,'Exp Database'!Y452=Lists!$G$3,'Exp Database'!Y452=0),0,IF($F452=Lists!$G$2,('Exp Database'!Y452/'Exp with units conversion'!$H452)*'Exp with units conversion'!$G452,'Exp Database'!Y452*'Exp with units conversion'!$G452))</f>
        <v>0</v>
      </c>
      <c r="AA452" s="288">
        <f>IF(OR('Exp Database'!Z452=Lists!$G$2,'Exp Database'!Z452=Lists!$G$3,'Exp Database'!Z452=0),0,IF($F452=Lists!$G$2,('Exp Database'!Z452/'Exp with units conversion'!$H452)*'Exp with units conversion'!$G452,'Exp Database'!Z452*'Exp with units conversion'!$G452))</f>
        <v>0</v>
      </c>
      <c r="AB452" s="288">
        <f>IF(OR('Exp Database'!AA452=Lists!$G$2,'Exp Database'!AA452=Lists!$G$3,'Exp Database'!AA452=0),0,IF($F452=Lists!$G$2,('Exp Database'!AA452/'Exp with units conversion'!$H452)*'Exp with units conversion'!$G452,'Exp Database'!AA452*'Exp with units conversion'!$G452))</f>
        <v>0</v>
      </c>
      <c r="AC452" s="288">
        <f>IF(OR('Exp Database'!AB452=Lists!$G$2,'Exp Database'!AB452=Lists!$G$3,'Exp Database'!AB452=0),0,IF($F452=Lists!$G$2,('Exp Database'!AB452/'Exp with units conversion'!$H452)*'Exp with units conversion'!$G452,'Exp Database'!AB452*'Exp with units conversion'!$G452))</f>
        <v>0</v>
      </c>
      <c r="AD452" s="288">
        <f>IF(OR('Exp Database'!AC452=Lists!$G$2,'Exp Database'!AC452=Lists!$G$3,'Exp Database'!AC452=0),0,IF($F452=Lists!$G$2,('Exp Database'!AC452/'Exp with units conversion'!$H452)*'Exp with units conversion'!$G452,'Exp Database'!AC452*'Exp with units conversion'!$G452))</f>
        <v>0</v>
      </c>
      <c r="AE452" s="288">
        <f>IF(OR('Exp Database'!AD452=Lists!$G$2,'Exp Database'!AD452=Lists!$G$3,'Exp Database'!AD452=0),0,IF($F452=Lists!$G$2,('Exp Database'!AD452/'Exp with units conversion'!$H452)*'Exp with units conversion'!$G452,'Exp Database'!AD452*'Exp with units conversion'!$G452))</f>
        <v>0</v>
      </c>
      <c r="AG452" s="288">
        <f t="shared" si="35"/>
        <v>1</v>
      </c>
      <c r="AH452" s="288">
        <f t="shared" si="36"/>
        <v>1</v>
      </c>
      <c r="AI452" s="288">
        <f t="shared" si="37"/>
        <v>1</v>
      </c>
      <c r="AJ452" s="288">
        <f t="shared" si="38"/>
        <v>1</v>
      </c>
    </row>
    <row r="453" spans="2:36" ht="30.75" thickBot="1">
      <c r="B453" s="288" t="str">
        <f t="shared" si="34"/>
        <v>Georgia2013</v>
      </c>
      <c r="C453" s="229" t="str">
        <f>'Exp Database'!C453</f>
        <v>Georgia</v>
      </c>
      <c r="D453" s="229">
        <f>'Exp Database'!D453</f>
        <v>2013</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02" t="str">
        <f>'Exp Database'!K453</f>
        <v>Substitution therapy:</v>
      </c>
      <c r="M453" s="288" t="str">
        <f>'Exp Database'!L453</f>
        <v>3.7.2</v>
      </c>
      <c r="N453" s="288">
        <f>IF(OR('Exp Database'!M453=Lists!$G$2,'Exp Database'!M453=Lists!$G$3,'Exp Database'!M453=0),0,IF($F453=Lists!$G$2,('Exp Database'!M453/'Exp with units conversion'!$H453)*'Exp with units conversion'!$G453,'Exp Database'!M453*'Exp with units conversion'!$G453))</f>
        <v>0</v>
      </c>
      <c r="O453" s="288">
        <f>IF(OR('Exp Database'!N453=Lists!$G$2,'Exp Database'!N453=Lists!$G$3,'Exp Database'!N453=0),0,IF($F453=Lists!$G$2,('Exp Database'!N453/'Exp with units conversion'!$H453)*'Exp with units conversion'!$G453,'Exp Database'!N453*'Exp with units conversion'!$G453))</f>
        <v>0</v>
      </c>
      <c r="P453" s="288">
        <f>IF(OR('Exp Database'!O453=Lists!$G$2,'Exp Database'!O453=Lists!$G$3,'Exp Database'!O453=0),0,IF($F453=Lists!$G$2,('Exp Database'!O453/'Exp with units conversion'!$H453)*'Exp with units conversion'!$G453,'Exp Database'!O453*'Exp with units conversion'!$G453))</f>
        <v>0</v>
      </c>
      <c r="Q453" s="288">
        <f>IF(OR('Exp Database'!P453=Lists!$G$2,'Exp Database'!P453=Lists!$G$3,'Exp Database'!P453=0),0,IF($F453=Lists!$G$2,('Exp Database'!P453/'Exp with units conversion'!$H453)*'Exp with units conversion'!$G453,'Exp Database'!P453*'Exp with units conversion'!$G453))</f>
        <v>0</v>
      </c>
      <c r="R453" s="288">
        <f>IF(OR('Exp Database'!Q453=Lists!$G$2,'Exp Database'!Q453=Lists!$G$3,'Exp Database'!Q453=0),0,IF($F453=Lists!$G$2,('Exp Database'!Q453/'Exp with units conversion'!$H453)*'Exp with units conversion'!$G453,'Exp Database'!Q453*'Exp with units conversion'!$G453))</f>
        <v>0</v>
      </c>
      <c r="S453" s="288">
        <f>IF(OR('Exp Database'!R453=Lists!$G$2,'Exp Database'!R453=Lists!$G$3,'Exp Database'!R453=0),0,IF($F453=Lists!$G$2,('Exp Database'!R453/'Exp with units conversion'!$H453)*'Exp with units conversion'!$G453,'Exp Database'!R453*'Exp with units conversion'!$G453))</f>
        <v>0</v>
      </c>
      <c r="T453" s="288">
        <f>IF(OR('Exp Database'!S453=Lists!$G$2,'Exp Database'!S453=Lists!$G$3,'Exp Database'!S453=0),0,IF($F453=Lists!$G$2,('Exp Database'!S453/'Exp with units conversion'!$H453)*'Exp with units conversion'!$G453,'Exp Database'!S453*'Exp with units conversion'!$G453))</f>
        <v>0</v>
      </c>
      <c r="U453" s="288">
        <f>IF(OR('Exp Database'!T453=Lists!$G$2,'Exp Database'!T453=Lists!$G$3,'Exp Database'!T453=0),0,IF($F453=Lists!$G$2,('Exp Database'!T453/'Exp with units conversion'!$H453)*'Exp with units conversion'!$G453,'Exp Database'!T453*'Exp with units conversion'!$G453))</f>
        <v>0</v>
      </c>
      <c r="V453" s="288">
        <f>IF(OR('Exp Database'!U453=Lists!$G$2,'Exp Database'!U453=Lists!$G$3,'Exp Database'!U453=0),0,IF($F453=Lists!$G$2,('Exp Database'!U453/'Exp with units conversion'!$H453)*'Exp with units conversion'!$G453,'Exp Database'!U453*'Exp with units conversion'!$G453))</f>
        <v>0</v>
      </c>
      <c r="W453" s="288">
        <f>IF(OR('Exp Database'!V453=Lists!$G$2,'Exp Database'!V453=Lists!$G$3,'Exp Database'!V453=0),0,IF($F453=Lists!$G$2,('Exp Database'!V453/'Exp with units conversion'!$H453)*'Exp with units conversion'!$G453,'Exp Database'!V453*'Exp with units conversion'!$G453))</f>
        <v>0</v>
      </c>
      <c r="X453" s="288">
        <f>IF(OR('Exp Database'!W453=Lists!$G$2,'Exp Database'!W453=Lists!$G$3,'Exp Database'!W453=0),0,IF($F453=Lists!$G$2,('Exp Database'!W453/'Exp with units conversion'!$H453)*'Exp with units conversion'!$G453,'Exp Database'!W453*'Exp with units conversion'!$G453))</f>
        <v>0</v>
      </c>
      <c r="Y453" s="288">
        <f>IF(OR('Exp Database'!X453=Lists!$G$2,'Exp Database'!X453=Lists!$G$3,'Exp Database'!X453=0),0,IF($F453=Lists!$G$2,('Exp Database'!X453/'Exp with units conversion'!$H453)*'Exp with units conversion'!$G453,'Exp Database'!X453*'Exp with units conversion'!$G453))</f>
        <v>0</v>
      </c>
      <c r="Z453" s="288">
        <f>IF(OR('Exp Database'!Y453=Lists!$G$2,'Exp Database'!Y453=Lists!$G$3,'Exp Database'!Y453=0),0,IF($F453=Lists!$G$2,('Exp Database'!Y453/'Exp with units conversion'!$H453)*'Exp with units conversion'!$G453,'Exp Database'!Y453*'Exp with units conversion'!$G453))</f>
        <v>0</v>
      </c>
      <c r="AA453" s="288">
        <f>IF(OR('Exp Database'!Z453=Lists!$G$2,'Exp Database'!Z453=Lists!$G$3,'Exp Database'!Z453=0),0,IF($F453=Lists!$G$2,('Exp Database'!Z453/'Exp with units conversion'!$H453)*'Exp with units conversion'!$G453,'Exp Database'!Z453*'Exp with units conversion'!$G453))</f>
        <v>0</v>
      </c>
      <c r="AB453" s="288">
        <f>IF(OR('Exp Database'!AA453=Lists!$G$2,'Exp Database'!AA453=Lists!$G$3,'Exp Database'!AA453=0),0,IF($F453=Lists!$G$2,('Exp Database'!AA453/'Exp with units conversion'!$H453)*'Exp with units conversion'!$G453,'Exp Database'!AA453*'Exp with units conversion'!$G453))</f>
        <v>0</v>
      </c>
      <c r="AC453" s="288">
        <f>IF(OR('Exp Database'!AB453=Lists!$G$2,'Exp Database'!AB453=Lists!$G$3,'Exp Database'!AB453=0),0,IF($F453=Lists!$G$2,('Exp Database'!AB453/'Exp with units conversion'!$H453)*'Exp with units conversion'!$G453,'Exp Database'!AB453*'Exp with units conversion'!$G453))</f>
        <v>0</v>
      </c>
      <c r="AD453" s="288">
        <f>IF(OR('Exp Database'!AC453=Lists!$G$2,'Exp Database'!AC453=Lists!$G$3,'Exp Database'!AC453=0),0,IF($F453=Lists!$G$2,('Exp Database'!AC453/'Exp with units conversion'!$H453)*'Exp with units conversion'!$G453,'Exp Database'!AC453*'Exp with units conversion'!$G453))</f>
        <v>0</v>
      </c>
      <c r="AE453" s="288">
        <f>IF(OR('Exp Database'!AD453=Lists!$G$2,'Exp Database'!AD453=Lists!$G$3,'Exp Database'!AD453=0),0,IF($F453=Lists!$G$2,('Exp Database'!AD453/'Exp with units conversion'!$H453)*'Exp with units conversion'!$G453,'Exp Database'!AD453*'Exp with units conversion'!$G453))</f>
        <v>0</v>
      </c>
      <c r="AG453" s="288">
        <f t="shared" si="35"/>
        <v>1</v>
      </c>
      <c r="AH453" s="288">
        <f t="shared" si="36"/>
        <v>1</v>
      </c>
      <c r="AI453" s="288">
        <f t="shared" si="37"/>
        <v>1</v>
      </c>
      <c r="AJ453" s="288">
        <f t="shared" si="38"/>
        <v>1</v>
      </c>
    </row>
    <row r="454" spans="2:36" ht="60.75" thickBot="1">
      <c r="B454" s="288" t="str">
        <f t="shared" si="34"/>
        <v>Georgia2013</v>
      </c>
      <c r="C454" s="229" t="str">
        <f>'Exp Database'!C454</f>
        <v>Georgia</v>
      </c>
      <c r="D454" s="229">
        <f>'Exp Database'!D454</f>
        <v>2013</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02" t="str">
        <f>'Exp Database'!K454</f>
        <v>Replacement drug, such as methadone or buprenorphine (commodities)</v>
      </c>
      <c r="M454" s="288" t="str">
        <f>'Exp Database'!L454</f>
        <v>3.7.2.1</v>
      </c>
      <c r="N454" s="288">
        <f>IF(OR('Exp Database'!M454=Lists!$G$2,'Exp Database'!M454=Lists!$G$3,'Exp Database'!M454=0),0,IF($F454=Lists!$G$2,('Exp Database'!M454/'Exp with units conversion'!$H454)*'Exp with units conversion'!$G454,'Exp Database'!M454*'Exp with units conversion'!$G454))</f>
        <v>0</v>
      </c>
      <c r="O454" s="288">
        <f>IF(OR('Exp Database'!N454=Lists!$G$2,'Exp Database'!N454=Lists!$G$3,'Exp Database'!N454=0),0,IF($F454=Lists!$G$2,('Exp Database'!N454/'Exp with units conversion'!$H454)*'Exp with units conversion'!$G454,'Exp Database'!N454*'Exp with units conversion'!$G454))</f>
        <v>0</v>
      </c>
      <c r="P454" s="288">
        <f>IF(OR('Exp Database'!O454=Lists!$G$2,'Exp Database'!O454=Lists!$G$3,'Exp Database'!O454=0),0,IF($F454=Lists!$G$2,('Exp Database'!O454/'Exp with units conversion'!$H454)*'Exp with units conversion'!$G454,'Exp Database'!O454*'Exp with units conversion'!$G454))</f>
        <v>0</v>
      </c>
      <c r="Q454" s="288">
        <f>IF(OR('Exp Database'!P454=Lists!$G$2,'Exp Database'!P454=Lists!$G$3,'Exp Database'!P454=0),0,IF($F454=Lists!$G$2,('Exp Database'!P454/'Exp with units conversion'!$H454)*'Exp with units conversion'!$G454,'Exp Database'!P454*'Exp with units conversion'!$G454))</f>
        <v>0</v>
      </c>
      <c r="R454" s="288">
        <f>IF(OR('Exp Database'!Q454=Lists!$G$2,'Exp Database'!Q454=Lists!$G$3,'Exp Database'!Q454=0),0,IF($F454=Lists!$G$2,('Exp Database'!Q454/'Exp with units conversion'!$H454)*'Exp with units conversion'!$G454,'Exp Database'!Q454*'Exp with units conversion'!$G454))</f>
        <v>0</v>
      </c>
      <c r="S454" s="288">
        <f>IF(OR('Exp Database'!R454=Lists!$G$2,'Exp Database'!R454=Lists!$G$3,'Exp Database'!R454=0),0,IF($F454=Lists!$G$2,('Exp Database'!R454/'Exp with units conversion'!$H454)*'Exp with units conversion'!$G454,'Exp Database'!R454*'Exp with units conversion'!$G454))</f>
        <v>0</v>
      </c>
      <c r="T454" s="288">
        <f>IF(OR('Exp Database'!S454=Lists!$G$2,'Exp Database'!S454=Lists!$G$3,'Exp Database'!S454=0),0,IF($F454=Lists!$G$2,('Exp Database'!S454/'Exp with units conversion'!$H454)*'Exp with units conversion'!$G454,'Exp Database'!S454*'Exp with units conversion'!$G454))</f>
        <v>0</v>
      </c>
      <c r="U454" s="288">
        <f>IF(OR('Exp Database'!T454=Lists!$G$2,'Exp Database'!T454=Lists!$G$3,'Exp Database'!T454=0),0,IF($F454=Lists!$G$2,('Exp Database'!T454/'Exp with units conversion'!$H454)*'Exp with units conversion'!$G454,'Exp Database'!T454*'Exp with units conversion'!$G454))</f>
        <v>0</v>
      </c>
      <c r="V454" s="288">
        <f>IF(OR('Exp Database'!U454=Lists!$G$2,'Exp Database'!U454=Lists!$G$3,'Exp Database'!U454=0),0,IF($F454=Lists!$G$2,('Exp Database'!U454/'Exp with units conversion'!$H454)*'Exp with units conversion'!$G454,'Exp Database'!U454*'Exp with units conversion'!$G454))</f>
        <v>0</v>
      </c>
      <c r="W454" s="288">
        <f>IF(OR('Exp Database'!V454=Lists!$G$2,'Exp Database'!V454=Lists!$G$3,'Exp Database'!V454=0),0,IF($F454=Lists!$G$2,('Exp Database'!V454/'Exp with units conversion'!$H454)*'Exp with units conversion'!$G454,'Exp Database'!V454*'Exp with units conversion'!$G454))</f>
        <v>0</v>
      </c>
      <c r="X454" s="288">
        <f>IF(OR('Exp Database'!W454=Lists!$G$2,'Exp Database'!W454=Lists!$G$3,'Exp Database'!W454=0),0,IF($F454=Lists!$G$2,('Exp Database'!W454/'Exp with units conversion'!$H454)*'Exp with units conversion'!$G454,'Exp Database'!W454*'Exp with units conversion'!$G454))</f>
        <v>0</v>
      </c>
      <c r="Y454" s="288">
        <f>IF(OR('Exp Database'!X454=Lists!$G$2,'Exp Database'!X454=Lists!$G$3,'Exp Database'!X454=0),0,IF($F454=Lists!$G$2,('Exp Database'!X454/'Exp with units conversion'!$H454)*'Exp with units conversion'!$G454,'Exp Database'!X454*'Exp with units conversion'!$G454))</f>
        <v>0</v>
      </c>
      <c r="Z454" s="288">
        <f>IF(OR('Exp Database'!Y454=Lists!$G$2,'Exp Database'!Y454=Lists!$G$3,'Exp Database'!Y454=0),0,IF($F454=Lists!$G$2,('Exp Database'!Y454/'Exp with units conversion'!$H454)*'Exp with units conversion'!$G454,'Exp Database'!Y454*'Exp with units conversion'!$G454))</f>
        <v>0</v>
      </c>
      <c r="AA454" s="288">
        <f>IF(OR('Exp Database'!Z454=Lists!$G$2,'Exp Database'!Z454=Lists!$G$3,'Exp Database'!Z454=0),0,IF($F454=Lists!$G$2,('Exp Database'!Z454/'Exp with units conversion'!$H454)*'Exp with units conversion'!$G454,'Exp Database'!Z454*'Exp with units conversion'!$G454))</f>
        <v>0</v>
      </c>
      <c r="AB454" s="288">
        <f>IF(OR('Exp Database'!AA454=Lists!$G$2,'Exp Database'!AA454=Lists!$G$3,'Exp Database'!AA454=0),0,IF($F454=Lists!$G$2,('Exp Database'!AA454/'Exp with units conversion'!$H454)*'Exp with units conversion'!$G454,'Exp Database'!AA454*'Exp with units conversion'!$G454))</f>
        <v>0</v>
      </c>
      <c r="AC454" s="288">
        <f>IF(OR('Exp Database'!AB454=Lists!$G$2,'Exp Database'!AB454=Lists!$G$3,'Exp Database'!AB454=0),0,IF($F454=Lists!$G$2,('Exp Database'!AB454/'Exp with units conversion'!$H454)*'Exp with units conversion'!$G454,'Exp Database'!AB454*'Exp with units conversion'!$G454))</f>
        <v>0</v>
      </c>
      <c r="AD454" s="288">
        <f>IF(OR('Exp Database'!AC454=Lists!$G$2,'Exp Database'!AC454=Lists!$G$3,'Exp Database'!AC454=0),0,IF($F454=Lists!$G$2,('Exp Database'!AC454/'Exp with units conversion'!$H454)*'Exp with units conversion'!$G454,'Exp Database'!AC454*'Exp with units conversion'!$G454))</f>
        <v>0</v>
      </c>
      <c r="AE454" s="288">
        <f>IF(OR('Exp Database'!AD454=Lists!$G$2,'Exp Database'!AD454=Lists!$G$3,'Exp Database'!AD454=0),0,IF($F454=Lists!$G$2,('Exp Database'!AD454/'Exp with units conversion'!$H454)*'Exp with units conversion'!$G454,'Exp Database'!AD454*'Exp with units conversion'!$G454))</f>
        <v>0</v>
      </c>
      <c r="AG454" s="288">
        <f t="shared" si="35"/>
        <v>1</v>
      </c>
      <c r="AH454" s="288">
        <f t="shared" si="36"/>
        <v>1</v>
      </c>
      <c r="AI454" s="288">
        <f t="shared" si="37"/>
        <v>1</v>
      </c>
      <c r="AJ454" s="288">
        <f t="shared" si="38"/>
        <v>1</v>
      </c>
    </row>
    <row r="455" spans="2:36" ht="30.75" thickBot="1">
      <c r="B455" s="288" t="str">
        <f t="shared" ref="B455:B518" si="39">C455&amp;D455</f>
        <v>Georgia2013</v>
      </c>
      <c r="C455" s="229" t="str">
        <f>'Exp Database'!C455</f>
        <v>Georgia</v>
      </c>
      <c r="D455" s="229">
        <f>'Exp Database'!D455</f>
        <v>2013</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02" t="str">
        <f>'Exp Database'!K455</f>
        <v>Other direct and indirect costs</v>
      </c>
      <c r="M455" s="288" t="str">
        <f>'Exp Database'!L455</f>
        <v>3.7.2.2</v>
      </c>
      <c r="N455" s="288">
        <f>IF(OR('Exp Database'!M455=Lists!$G$2,'Exp Database'!M455=Lists!$G$3,'Exp Database'!M455=0),0,IF($F455=Lists!$G$2,('Exp Database'!M455/'Exp with units conversion'!$H455)*'Exp with units conversion'!$G455,'Exp Database'!M455*'Exp with units conversion'!$G455))</f>
        <v>0</v>
      </c>
      <c r="O455" s="288">
        <f>IF(OR('Exp Database'!N455=Lists!$G$2,'Exp Database'!N455=Lists!$G$3,'Exp Database'!N455=0),0,IF($F455=Lists!$G$2,('Exp Database'!N455/'Exp with units conversion'!$H455)*'Exp with units conversion'!$G455,'Exp Database'!N455*'Exp with units conversion'!$G455))</f>
        <v>0</v>
      </c>
      <c r="P455" s="288">
        <f>IF(OR('Exp Database'!O455=Lists!$G$2,'Exp Database'!O455=Lists!$G$3,'Exp Database'!O455=0),0,IF($F455=Lists!$G$2,('Exp Database'!O455/'Exp with units conversion'!$H455)*'Exp with units conversion'!$G455,'Exp Database'!O455*'Exp with units conversion'!$G455))</f>
        <v>0</v>
      </c>
      <c r="Q455" s="288">
        <f>IF(OR('Exp Database'!P455=Lists!$G$2,'Exp Database'!P455=Lists!$G$3,'Exp Database'!P455=0),0,IF($F455=Lists!$G$2,('Exp Database'!P455/'Exp with units conversion'!$H455)*'Exp with units conversion'!$G455,'Exp Database'!P455*'Exp with units conversion'!$G455))</f>
        <v>0</v>
      </c>
      <c r="R455" s="288">
        <f>IF(OR('Exp Database'!Q455=Lists!$G$2,'Exp Database'!Q455=Lists!$G$3,'Exp Database'!Q455=0),0,IF($F455=Lists!$G$2,('Exp Database'!Q455/'Exp with units conversion'!$H455)*'Exp with units conversion'!$G455,'Exp Database'!Q455*'Exp with units conversion'!$G455))</f>
        <v>0</v>
      </c>
      <c r="S455" s="288">
        <f>IF(OR('Exp Database'!R455=Lists!$G$2,'Exp Database'!R455=Lists!$G$3,'Exp Database'!R455=0),0,IF($F455=Lists!$G$2,('Exp Database'!R455/'Exp with units conversion'!$H455)*'Exp with units conversion'!$G455,'Exp Database'!R455*'Exp with units conversion'!$G455))</f>
        <v>0</v>
      </c>
      <c r="T455" s="288">
        <f>IF(OR('Exp Database'!S455=Lists!$G$2,'Exp Database'!S455=Lists!$G$3,'Exp Database'!S455=0),0,IF($F455=Lists!$G$2,('Exp Database'!S455/'Exp with units conversion'!$H455)*'Exp with units conversion'!$G455,'Exp Database'!S455*'Exp with units conversion'!$G455))</f>
        <v>0</v>
      </c>
      <c r="U455" s="288">
        <f>IF(OR('Exp Database'!T455=Lists!$G$2,'Exp Database'!T455=Lists!$G$3,'Exp Database'!T455=0),0,IF($F455=Lists!$G$2,('Exp Database'!T455/'Exp with units conversion'!$H455)*'Exp with units conversion'!$G455,'Exp Database'!T455*'Exp with units conversion'!$G455))</f>
        <v>0</v>
      </c>
      <c r="V455" s="288">
        <f>IF(OR('Exp Database'!U455=Lists!$G$2,'Exp Database'!U455=Lists!$G$3,'Exp Database'!U455=0),0,IF($F455=Lists!$G$2,('Exp Database'!U455/'Exp with units conversion'!$H455)*'Exp with units conversion'!$G455,'Exp Database'!U455*'Exp with units conversion'!$G455))</f>
        <v>0</v>
      </c>
      <c r="W455" s="288">
        <f>IF(OR('Exp Database'!V455=Lists!$G$2,'Exp Database'!V455=Lists!$G$3,'Exp Database'!V455=0),0,IF($F455=Lists!$G$2,('Exp Database'!V455/'Exp with units conversion'!$H455)*'Exp with units conversion'!$G455,'Exp Database'!V455*'Exp with units conversion'!$G455))</f>
        <v>0</v>
      </c>
      <c r="X455" s="288">
        <f>IF(OR('Exp Database'!W455=Lists!$G$2,'Exp Database'!W455=Lists!$G$3,'Exp Database'!W455=0),0,IF($F455=Lists!$G$2,('Exp Database'!W455/'Exp with units conversion'!$H455)*'Exp with units conversion'!$G455,'Exp Database'!W455*'Exp with units conversion'!$G455))</f>
        <v>0</v>
      </c>
      <c r="Y455" s="288">
        <f>IF(OR('Exp Database'!X455=Lists!$G$2,'Exp Database'!X455=Lists!$G$3,'Exp Database'!X455=0),0,IF($F455=Lists!$G$2,('Exp Database'!X455/'Exp with units conversion'!$H455)*'Exp with units conversion'!$G455,'Exp Database'!X455*'Exp with units conversion'!$G455))</f>
        <v>0</v>
      </c>
      <c r="Z455" s="288">
        <f>IF(OR('Exp Database'!Y455=Lists!$G$2,'Exp Database'!Y455=Lists!$G$3,'Exp Database'!Y455=0),0,IF($F455=Lists!$G$2,('Exp Database'!Y455/'Exp with units conversion'!$H455)*'Exp with units conversion'!$G455,'Exp Database'!Y455*'Exp with units conversion'!$G455))</f>
        <v>0</v>
      </c>
      <c r="AA455" s="288">
        <f>IF(OR('Exp Database'!Z455=Lists!$G$2,'Exp Database'!Z455=Lists!$G$3,'Exp Database'!Z455=0),0,IF($F455=Lists!$G$2,('Exp Database'!Z455/'Exp with units conversion'!$H455)*'Exp with units conversion'!$G455,'Exp Database'!Z455*'Exp with units conversion'!$G455))</f>
        <v>0</v>
      </c>
      <c r="AB455" s="288">
        <f>IF(OR('Exp Database'!AA455=Lists!$G$2,'Exp Database'!AA455=Lists!$G$3,'Exp Database'!AA455=0),0,IF($F455=Lists!$G$2,('Exp Database'!AA455/'Exp with units conversion'!$H455)*'Exp with units conversion'!$G455,'Exp Database'!AA455*'Exp with units conversion'!$G455))</f>
        <v>0</v>
      </c>
      <c r="AC455" s="288">
        <f>IF(OR('Exp Database'!AB455=Lists!$G$2,'Exp Database'!AB455=Lists!$G$3,'Exp Database'!AB455=0),0,IF($F455=Lists!$G$2,('Exp Database'!AB455/'Exp with units conversion'!$H455)*'Exp with units conversion'!$G455,'Exp Database'!AB455*'Exp with units conversion'!$G455))</f>
        <v>0</v>
      </c>
      <c r="AD455" s="288">
        <f>IF(OR('Exp Database'!AC455=Lists!$G$2,'Exp Database'!AC455=Lists!$G$3,'Exp Database'!AC455=0),0,IF($F455=Lists!$G$2,('Exp Database'!AC455/'Exp with units conversion'!$H455)*'Exp with units conversion'!$G455,'Exp Database'!AC455*'Exp with units conversion'!$G455))</f>
        <v>0</v>
      </c>
      <c r="AE455" s="288">
        <f>IF(OR('Exp Database'!AD455=Lists!$G$2,'Exp Database'!AD455=Lists!$G$3,'Exp Database'!AD455=0),0,IF($F455=Lists!$G$2,('Exp Database'!AD455/'Exp with units conversion'!$H455)*'Exp with units conversion'!$G455,'Exp Database'!AD455*'Exp with units conversion'!$G455))</f>
        <v>0</v>
      </c>
      <c r="AG455" s="288">
        <f t="shared" si="35"/>
        <v>1</v>
      </c>
      <c r="AH455" s="288">
        <f t="shared" si="36"/>
        <v>1</v>
      </c>
      <c r="AI455" s="288">
        <f t="shared" si="37"/>
        <v>1</v>
      </c>
      <c r="AJ455" s="288">
        <f t="shared" si="38"/>
        <v>1</v>
      </c>
    </row>
    <row r="456" spans="2:36" ht="30.75" thickBot="1">
      <c r="B456" s="288" t="str">
        <f t="shared" si="39"/>
        <v>Georgia2013</v>
      </c>
      <c r="C456" s="229" t="str">
        <f>'Exp Database'!C456</f>
        <v>Georgia</v>
      </c>
      <c r="D456" s="229">
        <f>'Exp Database'!D456</f>
        <v>2013</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02" t="str">
        <f>'Exp Database'!K456</f>
        <v>Not disaggregated by type of cost</v>
      </c>
      <c r="M456" s="288" t="str">
        <f>'Exp Database'!L456</f>
        <v>3.7.2.3</v>
      </c>
      <c r="N456" s="288">
        <f>IF(OR('Exp Database'!M456=Lists!$G$2,'Exp Database'!M456=Lists!$G$3,'Exp Database'!M456=0),0,IF($F456=Lists!$G$2,('Exp Database'!M456/'Exp with units conversion'!$H456)*'Exp with units conversion'!$G456,'Exp Database'!M456*'Exp with units conversion'!$G456))</f>
        <v>0</v>
      </c>
      <c r="O456" s="288">
        <f>IF(OR('Exp Database'!N456=Lists!$G$2,'Exp Database'!N456=Lists!$G$3,'Exp Database'!N456=0),0,IF($F456=Lists!$G$2,('Exp Database'!N456/'Exp with units conversion'!$H456)*'Exp with units conversion'!$G456,'Exp Database'!N456*'Exp with units conversion'!$G456))</f>
        <v>0</v>
      </c>
      <c r="P456" s="288">
        <f>IF(OR('Exp Database'!O456=Lists!$G$2,'Exp Database'!O456=Lists!$G$3,'Exp Database'!O456=0),0,IF($F456=Lists!$G$2,('Exp Database'!O456/'Exp with units conversion'!$H456)*'Exp with units conversion'!$G456,'Exp Database'!O456*'Exp with units conversion'!$G456))</f>
        <v>0</v>
      </c>
      <c r="Q456" s="288">
        <f>IF(OR('Exp Database'!P456=Lists!$G$2,'Exp Database'!P456=Lists!$G$3,'Exp Database'!P456=0),0,IF($F456=Lists!$G$2,('Exp Database'!P456/'Exp with units conversion'!$H456)*'Exp with units conversion'!$G456,'Exp Database'!P456*'Exp with units conversion'!$G456))</f>
        <v>0</v>
      </c>
      <c r="R456" s="288">
        <f>IF(OR('Exp Database'!Q456=Lists!$G$2,'Exp Database'!Q456=Lists!$G$3,'Exp Database'!Q456=0),0,IF($F456=Lists!$G$2,('Exp Database'!Q456/'Exp with units conversion'!$H456)*'Exp with units conversion'!$G456,'Exp Database'!Q456*'Exp with units conversion'!$G456))</f>
        <v>0</v>
      </c>
      <c r="S456" s="288">
        <f>IF(OR('Exp Database'!R456=Lists!$G$2,'Exp Database'!R456=Lists!$G$3,'Exp Database'!R456=0),0,IF($F456=Lists!$G$2,('Exp Database'!R456/'Exp with units conversion'!$H456)*'Exp with units conversion'!$G456,'Exp Database'!R456*'Exp with units conversion'!$G456))</f>
        <v>0</v>
      </c>
      <c r="T456" s="288">
        <f>IF(OR('Exp Database'!S456=Lists!$G$2,'Exp Database'!S456=Lists!$G$3,'Exp Database'!S456=0),0,IF($F456=Lists!$G$2,('Exp Database'!S456/'Exp with units conversion'!$H456)*'Exp with units conversion'!$G456,'Exp Database'!S456*'Exp with units conversion'!$G456))</f>
        <v>0</v>
      </c>
      <c r="U456" s="288">
        <f>IF(OR('Exp Database'!T456=Lists!$G$2,'Exp Database'!T456=Lists!$G$3,'Exp Database'!T456=0),0,IF($F456=Lists!$G$2,('Exp Database'!T456/'Exp with units conversion'!$H456)*'Exp with units conversion'!$G456,'Exp Database'!T456*'Exp with units conversion'!$G456))</f>
        <v>0</v>
      </c>
      <c r="V456" s="288">
        <f>IF(OR('Exp Database'!U456=Lists!$G$2,'Exp Database'!U456=Lists!$G$3,'Exp Database'!U456=0),0,IF($F456=Lists!$G$2,('Exp Database'!U456/'Exp with units conversion'!$H456)*'Exp with units conversion'!$G456,'Exp Database'!U456*'Exp with units conversion'!$G456))</f>
        <v>0</v>
      </c>
      <c r="W456" s="288">
        <f>IF(OR('Exp Database'!V456=Lists!$G$2,'Exp Database'!V456=Lists!$G$3,'Exp Database'!V456=0),0,IF($F456=Lists!$G$2,('Exp Database'!V456/'Exp with units conversion'!$H456)*'Exp with units conversion'!$G456,'Exp Database'!V456*'Exp with units conversion'!$G456))</f>
        <v>0</v>
      </c>
      <c r="X456" s="288">
        <f>IF(OR('Exp Database'!W456=Lists!$G$2,'Exp Database'!W456=Lists!$G$3,'Exp Database'!W456=0),0,IF($F456=Lists!$G$2,('Exp Database'!W456/'Exp with units conversion'!$H456)*'Exp with units conversion'!$G456,'Exp Database'!W456*'Exp with units conversion'!$G456))</f>
        <v>0</v>
      </c>
      <c r="Y456" s="288">
        <f>IF(OR('Exp Database'!X456=Lists!$G$2,'Exp Database'!X456=Lists!$G$3,'Exp Database'!X456=0),0,IF($F456=Lists!$G$2,('Exp Database'!X456/'Exp with units conversion'!$H456)*'Exp with units conversion'!$G456,'Exp Database'!X456*'Exp with units conversion'!$G456))</f>
        <v>0</v>
      </c>
      <c r="Z456" s="288">
        <f>IF(OR('Exp Database'!Y456=Lists!$G$2,'Exp Database'!Y456=Lists!$G$3,'Exp Database'!Y456=0),0,IF($F456=Lists!$G$2,('Exp Database'!Y456/'Exp with units conversion'!$H456)*'Exp with units conversion'!$G456,'Exp Database'!Y456*'Exp with units conversion'!$G456))</f>
        <v>0</v>
      </c>
      <c r="AA456" s="288">
        <f>IF(OR('Exp Database'!Z456=Lists!$G$2,'Exp Database'!Z456=Lists!$G$3,'Exp Database'!Z456=0),0,IF($F456=Lists!$G$2,('Exp Database'!Z456/'Exp with units conversion'!$H456)*'Exp with units conversion'!$G456,'Exp Database'!Z456*'Exp with units conversion'!$G456))</f>
        <v>0</v>
      </c>
      <c r="AB456" s="288">
        <f>IF(OR('Exp Database'!AA456=Lists!$G$2,'Exp Database'!AA456=Lists!$G$3,'Exp Database'!AA456=0),0,IF($F456=Lists!$G$2,('Exp Database'!AA456/'Exp with units conversion'!$H456)*'Exp with units conversion'!$G456,'Exp Database'!AA456*'Exp with units conversion'!$G456))</f>
        <v>0</v>
      </c>
      <c r="AC456" s="288">
        <f>IF(OR('Exp Database'!AB456=Lists!$G$2,'Exp Database'!AB456=Lists!$G$3,'Exp Database'!AB456=0),0,IF($F456=Lists!$G$2,('Exp Database'!AB456/'Exp with units conversion'!$H456)*'Exp with units conversion'!$G456,'Exp Database'!AB456*'Exp with units conversion'!$G456))</f>
        <v>0</v>
      </c>
      <c r="AD456" s="288">
        <f>IF(OR('Exp Database'!AC456=Lists!$G$2,'Exp Database'!AC456=Lists!$G$3,'Exp Database'!AC456=0),0,IF($F456=Lists!$G$2,('Exp Database'!AC456/'Exp with units conversion'!$H456)*'Exp with units conversion'!$G456,'Exp Database'!AC456*'Exp with units conversion'!$G456))</f>
        <v>0</v>
      </c>
      <c r="AE456" s="288">
        <f>IF(OR('Exp Database'!AD456=Lists!$G$2,'Exp Database'!AD456=Lists!$G$3,'Exp Database'!AD456=0),0,IF($F456=Lists!$G$2,('Exp Database'!AD456/'Exp with units conversion'!$H456)*'Exp with units conversion'!$G456,'Exp Database'!AD456*'Exp with units conversion'!$G456))</f>
        <v>0</v>
      </c>
      <c r="AG456" s="288">
        <f t="shared" si="35"/>
        <v>1</v>
      </c>
      <c r="AH456" s="288">
        <f t="shared" si="36"/>
        <v>1</v>
      </c>
      <c r="AI456" s="288">
        <f t="shared" si="37"/>
        <v>1</v>
      </c>
      <c r="AJ456" s="288">
        <f t="shared" si="38"/>
        <v>1</v>
      </c>
    </row>
    <row r="457" spans="2:36" ht="90.75" thickBot="1">
      <c r="B457" s="288" t="str">
        <f t="shared" si="39"/>
        <v>Georgia2013</v>
      </c>
      <c r="C457" s="229" t="str">
        <f>'Exp Database'!C457</f>
        <v>Georgia</v>
      </c>
      <c r="D457" s="229">
        <f>'Exp Database'!D457</f>
        <v>2013</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02" t="str">
        <f>'Exp Database'!K457</f>
        <v>Prevention, promotion of testing and linkage to care programmes for transgender persons</v>
      </c>
      <c r="M457" s="288">
        <f>'Exp Database'!L457</f>
        <v>3.8</v>
      </c>
      <c r="N457" s="288">
        <f>IF(OR('Exp Database'!M457=Lists!$G$2,'Exp Database'!M457=Lists!$G$3,'Exp Database'!M457=0),0,IF($F457=Lists!$G$2,('Exp Database'!M457/'Exp with units conversion'!$H457)*'Exp with units conversion'!$G457,'Exp Database'!M457*'Exp with units conversion'!$G457))</f>
        <v>0</v>
      </c>
      <c r="O457" s="288">
        <f>IF(OR('Exp Database'!N457=Lists!$G$2,'Exp Database'!N457=Lists!$G$3,'Exp Database'!N457=0),0,IF($F457=Lists!$G$2,('Exp Database'!N457/'Exp with units conversion'!$H457)*'Exp with units conversion'!$G457,'Exp Database'!N457*'Exp with units conversion'!$G457))</f>
        <v>0</v>
      </c>
      <c r="P457" s="288">
        <f>IF(OR('Exp Database'!O457=Lists!$G$2,'Exp Database'!O457=Lists!$G$3,'Exp Database'!O457=0),0,IF($F457=Lists!$G$2,('Exp Database'!O457/'Exp with units conversion'!$H457)*'Exp with units conversion'!$G457,'Exp Database'!O457*'Exp with units conversion'!$G457))</f>
        <v>0</v>
      </c>
      <c r="Q457" s="288">
        <f>IF(OR('Exp Database'!P457=Lists!$G$2,'Exp Database'!P457=Lists!$G$3,'Exp Database'!P457=0),0,IF($F457=Lists!$G$2,('Exp Database'!P457/'Exp with units conversion'!$H457)*'Exp with units conversion'!$G457,'Exp Database'!P457*'Exp with units conversion'!$G457))</f>
        <v>0</v>
      </c>
      <c r="R457" s="288">
        <f>IF(OR('Exp Database'!Q457=Lists!$G$2,'Exp Database'!Q457=Lists!$G$3,'Exp Database'!Q457=0),0,IF($F457=Lists!$G$2,('Exp Database'!Q457/'Exp with units conversion'!$H457)*'Exp with units conversion'!$G457,'Exp Database'!Q457*'Exp with units conversion'!$G457))</f>
        <v>0</v>
      </c>
      <c r="S457" s="288">
        <f>IF(OR('Exp Database'!R457=Lists!$G$2,'Exp Database'!R457=Lists!$G$3,'Exp Database'!R457=0),0,IF($F457=Lists!$G$2,('Exp Database'!R457/'Exp with units conversion'!$H457)*'Exp with units conversion'!$G457,'Exp Database'!R457*'Exp with units conversion'!$G457))</f>
        <v>0</v>
      </c>
      <c r="T457" s="288">
        <f>IF(OR('Exp Database'!S457=Lists!$G$2,'Exp Database'!S457=Lists!$G$3,'Exp Database'!S457=0),0,IF($F457=Lists!$G$2,('Exp Database'!S457/'Exp with units conversion'!$H457)*'Exp with units conversion'!$G457,'Exp Database'!S457*'Exp with units conversion'!$G457))</f>
        <v>0</v>
      </c>
      <c r="U457" s="288">
        <f>IF(OR('Exp Database'!T457=Lists!$G$2,'Exp Database'!T457=Lists!$G$3,'Exp Database'!T457=0),0,IF($F457=Lists!$G$2,('Exp Database'!T457/'Exp with units conversion'!$H457)*'Exp with units conversion'!$G457,'Exp Database'!T457*'Exp with units conversion'!$G457))</f>
        <v>0</v>
      </c>
      <c r="V457" s="288">
        <f>IF(OR('Exp Database'!U457=Lists!$G$2,'Exp Database'!U457=Lists!$G$3,'Exp Database'!U457=0),0,IF($F457=Lists!$G$2,('Exp Database'!U457/'Exp with units conversion'!$H457)*'Exp with units conversion'!$G457,'Exp Database'!U457*'Exp with units conversion'!$G457))</f>
        <v>0</v>
      </c>
      <c r="W457" s="288">
        <f>IF(OR('Exp Database'!V457=Lists!$G$2,'Exp Database'!V457=Lists!$G$3,'Exp Database'!V457=0),0,IF($F457=Lists!$G$2,('Exp Database'!V457/'Exp with units conversion'!$H457)*'Exp with units conversion'!$G457,'Exp Database'!V457*'Exp with units conversion'!$G457))</f>
        <v>0</v>
      </c>
      <c r="X457" s="288">
        <f>IF(OR('Exp Database'!W457=Lists!$G$2,'Exp Database'!W457=Lists!$G$3,'Exp Database'!W457=0),0,IF($F457=Lists!$G$2,('Exp Database'!W457/'Exp with units conversion'!$H457)*'Exp with units conversion'!$G457,'Exp Database'!W457*'Exp with units conversion'!$G457))</f>
        <v>0</v>
      </c>
      <c r="Y457" s="288">
        <f>IF(OR('Exp Database'!X457=Lists!$G$2,'Exp Database'!X457=Lists!$G$3,'Exp Database'!X457=0),0,IF($F457=Lists!$G$2,('Exp Database'!X457/'Exp with units conversion'!$H457)*'Exp with units conversion'!$G457,'Exp Database'!X457*'Exp with units conversion'!$G457))</f>
        <v>0</v>
      </c>
      <c r="Z457" s="288">
        <f>IF(OR('Exp Database'!Y457=Lists!$G$2,'Exp Database'!Y457=Lists!$G$3,'Exp Database'!Y457=0),0,IF($F457=Lists!$G$2,('Exp Database'!Y457/'Exp with units conversion'!$H457)*'Exp with units conversion'!$G457,'Exp Database'!Y457*'Exp with units conversion'!$G457))</f>
        <v>0</v>
      </c>
      <c r="AA457" s="288">
        <f>IF(OR('Exp Database'!Z457=Lists!$G$2,'Exp Database'!Z457=Lists!$G$3,'Exp Database'!Z457=0),0,IF($F457=Lists!$G$2,('Exp Database'!Z457/'Exp with units conversion'!$H457)*'Exp with units conversion'!$G457,'Exp Database'!Z457*'Exp with units conversion'!$G457))</f>
        <v>0</v>
      </c>
      <c r="AB457" s="288">
        <f>IF(OR('Exp Database'!AA457=Lists!$G$2,'Exp Database'!AA457=Lists!$G$3,'Exp Database'!AA457=0),0,IF($F457=Lists!$G$2,('Exp Database'!AA457/'Exp with units conversion'!$H457)*'Exp with units conversion'!$G457,'Exp Database'!AA457*'Exp with units conversion'!$G457))</f>
        <v>0</v>
      </c>
      <c r="AC457" s="288">
        <f>IF(OR('Exp Database'!AB457=Lists!$G$2,'Exp Database'!AB457=Lists!$G$3,'Exp Database'!AB457=0),0,IF($F457=Lists!$G$2,('Exp Database'!AB457/'Exp with units conversion'!$H457)*'Exp with units conversion'!$G457,'Exp Database'!AB457*'Exp with units conversion'!$G457))</f>
        <v>0</v>
      </c>
      <c r="AD457" s="288">
        <f>IF(OR('Exp Database'!AC457=Lists!$G$2,'Exp Database'!AC457=Lists!$G$3,'Exp Database'!AC457=0),0,IF($F457=Lists!$G$2,('Exp Database'!AC457/'Exp with units conversion'!$H457)*'Exp with units conversion'!$G457,'Exp Database'!AC457*'Exp with units conversion'!$G457))</f>
        <v>0</v>
      </c>
      <c r="AE457" s="288">
        <f>IF(OR('Exp Database'!AD457=Lists!$G$2,'Exp Database'!AD457=Lists!$G$3,'Exp Database'!AD457=0),0,IF($F457=Lists!$G$2,('Exp Database'!AD457/'Exp with units conversion'!$H457)*'Exp with units conversion'!$G457,'Exp Database'!AD457*'Exp with units conversion'!$G457))</f>
        <v>0</v>
      </c>
      <c r="AG457" s="288">
        <f t="shared" si="35"/>
        <v>1</v>
      </c>
      <c r="AH457" s="288">
        <f t="shared" si="36"/>
        <v>1</v>
      </c>
      <c r="AI457" s="288">
        <f t="shared" si="37"/>
        <v>1</v>
      </c>
      <c r="AJ457" s="288">
        <f t="shared" si="38"/>
        <v>1</v>
      </c>
    </row>
    <row r="458" spans="2:36" ht="75.75" thickBot="1">
      <c r="B458" s="288" t="str">
        <f t="shared" si="39"/>
        <v>Georgia2013</v>
      </c>
      <c r="C458" s="229" t="str">
        <f>'Exp Database'!C458</f>
        <v>Georgia</v>
      </c>
      <c r="D458" s="229">
        <f>'Exp Database'!D458</f>
        <v>2013</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02" t="str">
        <f>'Exp Database'!K458</f>
        <v>Prevention, promotion of testing and linkage to care programmes  for prisoners</v>
      </c>
      <c r="M458" s="288">
        <f>'Exp Database'!L458</f>
        <v>3.9</v>
      </c>
      <c r="N458" s="288">
        <f>IF(OR('Exp Database'!M458=Lists!$G$2,'Exp Database'!M458=Lists!$G$3,'Exp Database'!M458=0),0,IF($F458=Lists!$G$2,('Exp Database'!M458/'Exp with units conversion'!$H458)*'Exp with units conversion'!$G458,'Exp Database'!M458*'Exp with units conversion'!$G458))</f>
        <v>0</v>
      </c>
      <c r="O458" s="288">
        <f>IF(OR('Exp Database'!N458=Lists!$G$2,'Exp Database'!N458=Lists!$G$3,'Exp Database'!N458=0),0,IF($F458=Lists!$G$2,('Exp Database'!N458/'Exp with units conversion'!$H458)*'Exp with units conversion'!$G458,'Exp Database'!N458*'Exp with units conversion'!$G458))</f>
        <v>0</v>
      </c>
      <c r="P458" s="288">
        <f>IF(OR('Exp Database'!O458=Lists!$G$2,'Exp Database'!O458=Lists!$G$3,'Exp Database'!O458=0),0,IF($F458=Lists!$G$2,('Exp Database'!O458/'Exp with units conversion'!$H458)*'Exp with units conversion'!$G458,'Exp Database'!O458*'Exp with units conversion'!$G458))</f>
        <v>0</v>
      </c>
      <c r="Q458" s="288">
        <f>IF(OR('Exp Database'!P458=Lists!$G$2,'Exp Database'!P458=Lists!$G$3,'Exp Database'!P458=0),0,IF($F458=Lists!$G$2,('Exp Database'!P458/'Exp with units conversion'!$H458)*'Exp with units conversion'!$G458,'Exp Database'!P458*'Exp with units conversion'!$G458))</f>
        <v>0</v>
      </c>
      <c r="R458" s="288">
        <f>IF(OR('Exp Database'!Q458=Lists!$G$2,'Exp Database'!Q458=Lists!$G$3,'Exp Database'!Q458=0),0,IF($F458=Lists!$G$2,('Exp Database'!Q458/'Exp with units conversion'!$H458)*'Exp with units conversion'!$G458,'Exp Database'!Q458*'Exp with units conversion'!$G458))</f>
        <v>0</v>
      </c>
      <c r="S458" s="288">
        <f>IF(OR('Exp Database'!R458=Lists!$G$2,'Exp Database'!R458=Lists!$G$3,'Exp Database'!R458=0),0,IF($F458=Lists!$G$2,('Exp Database'!R458/'Exp with units conversion'!$H458)*'Exp with units conversion'!$G458,'Exp Database'!R458*'Exp with units conversion'!$G458))</f>
        <v>0</v>
      </c>
      <c r="T458" s="288">
        <f>IF(OR('Exp Database'!S458=Lists!$G$2,'Exp Database'!S458=Lists!$G$3,'Exp Database'!S458=0),0,IF($F458=Lists!$G$2,('Exp Database'!S458/'Exp with units conversion'!$H458)*'Exp with units conversion'!$G458,'Exp Database'!S458*'Exp with units conversion'!$G458))</f>
        <v>0</v>
      </c>
      <c r="U458" s="288">
        <f>IF(OR('Exp Database'!T458=Lists!$G$2,'Exp Database'!T458=Lists!$G$3,'Exp Database'!T458=0),0,IF($F458=Lists!$G$2,('Exp Database'!T458/'Exp with units conversion'!$H458)*'Exp with units conversion'!$G458,'Exp Database'!T458*'Exp with units conversion'!$G458))</f>
        <v>0</v>
      </c>
      <c r="V458" s="288">
        <f>IF(OR('Exp Database'!U458=Lists!$G$2,'Exp Database'!U458=Lists!$G$3,'Exp Database'!U458=0),0,IF($F458=Lists!$G$2,('Exp Database'!U458/'Exp with units conversion'!$H458)*'Exp with units conversion'!$G458,'Exp Database'!U458*'Exp with units conversion'!$G458))</f>
        <v>0</v>
      </c>
      <c r="W458" s="288">
        <f>IF(OR('Exp Database'!V458=Lists!$G$2,'Exp Database'!V458=Lists!$G$3,'Exp Database'!V458=0),0,IF($F458=Lists!$G$2,('Exp Database'!V458/'Exp with units conversion'!$H458)*'Exp with units conversion'!$G458,'Exp Database'!V458*'Exp with units conversion'!$G458))</f>
        <v>0</v>
      </c>
      <c r="X458" s="288">
        <f>IF(OR('Exp Database'!W458=Lists!$G$2,'Exp Database'!W458=Lists!$G$3,'Exp Database'!W458=0),0,IF($F458=Lists!$G$2,('Exp Database'!W458/'Exp with units conversion'!$H458)*'Exp with units conversion'!$G458,'Exp Database'!W458*'Exp with units conversion'!$G458))</f>
        <v>0</v>
      </c>
      <c r="Y458" s="288">
        <f>IF(OR('Exp Database'!X458=Lists!$G$2,'Exp Database'!X458=Lists!$G$3,'Exp Database'!X458=0),0,IF($F458=Lists!$G$2,('Exp Database'!X458/'Exp with units conversion'!$H458)*'Exp with units conversion'!$G458,'Exp Database'!X458*'Exp with units conversion'!$G458))</f>
        <v>0</v>
      </c>
      <c r="Z458" s="288">
        <f>IF(OR('Exp Database'!Y458=Lists!$G$2,'Exp Database'!Y458=Lists!$G$3,'Exp Database'!Y458=0),0,IF($F458=Lists!$G$2,('Exp Database'!Y458/'Exp with units conversion'!$H458)*'Exp with units conversion'!$G458,'Exp Database'!Y458*'Exp with units conversion'!$G458))</f>
        <v>0</v>
      </c>
      <c r="AA458" s="288">
        <f>IF(OR('Exp Database'!Z458=Lists!$G$2,'Exp Database'!Z458=Lists!$G$3,'Exp Database'!Z458=0),0,IF($F458=Lists!$G$2,('Exp Database'!Z458/'Exp with units conversion'!$H458)*'Exp with units conversion'!$G458,'Exp Database'!Z458*'Exp with units conversion'!$G458))</f>
        <v>0</v>
      </c>
      <c r="AB458" s="288">
        <f>IF(OR('Exp Database'!AA458=Lists!$G$2,'Exp Database'!AA458=Lists!$G$3,'Exp Database'!AA458=0),0,IF($F458=Lists!$G$2,('Exp Database'!AA458/'Exp with units conversion'!$H458)*'Exp with units conversion'!$G458,'Exp Database'!AA458*'Exp with units conversion'!$G458))</f>
        <v>0</v>
      </c>
      <c r="AC458" s="288">
        <f>IF(OR('Exp Database'!AB458=Lists!$G$2,'Exp Database'!AB458=Lists!$G$3,'Exp Database'!AB458=0),0,IF($F458=Lists!$G$2,('Exp Database'!AB458/'Exp with units conversion'!$H458)*'Exp with units conversion'!$G458,'Exp Database'!AB458*'Exp with units conversion'!$G458))</f>
        <v>0</v>
      </c>
      <c r="AD458" s="288">
        <f>IF(OR('Exp Database'!AC458=Lists!$G$2,'Exp Database'!AC458=Lists!$G$3,'Exp Database'!AC458=0),0,IF($F458=Lists!$G$2,('Exp Database'!AC458/'Exp with units conversion'!$H458)*'Exp with units conversion'!$G458,'Exp Database'!AC458*'Exp with units conversion'!$G458))</f>
        <v>0</v>
      </c>
      <c r="AE458" s="288">
        <f>IF(OR('Exp Database'!AD458=Lists!$G$2,'Exp Database'!AD458=Lists!$G$3,'Exp Database'!AD458=0),0,IF($F458=Lists!$G$2,('Exp Database'!AD458/'Exp with units conversion'!$H458)*'Exp with units conversion'!$G458,'Exp Database'!AD458*'Exp with units conversion'!$G458))</f>
        <v>0</v>
      </c>
      <c r="AG458" s="288">
        <f t="shared" si="35"/>
        <v>1</v>
      </c>
      <c r="AH458" s="288">
        <f t="shared" si="36"/>
        <v>1</v>
      </c>
      <c r="AI458" s="288">
        <f t="shared" si="37"/>
        <v>1</v>
      </c>
      <c r="AJ458" s="288">
        <f t="shared" si="38"/>
        <v>1</v>
      </c>
    </row>
    <row r="459" spans="2:36" ht="135.75" thickBot="1">
      <c r="B459" s="288" t="str">
        <f t="shared" si="39"/>
        <v>Georgia2013</v>
      </c>
      <c r="C459" s="229" t="str">
        <f>'Exp Database'!C459</f>
        <v>Georgia</v>
      </c>
      <c r="D459" s="229">
        <f>'Exp Database'!D459</f>
        <v>2013</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02" t="str">
        <f>'Exp Database'!K459</f>
        <v>Prevention, promotion of testing and linkage to care programmes targeting young women and adolescent girls (high-prevalence countries)</v>
      </c>
      <c r="M459" s="288">
        <f>'Exp Database'!L459</f>
        <v>3.1</v>
      </c>
      <c r="N459" s="288">
        <f>IF(OR('Exp Database'!M459=Lists!$G$2,'Exp Database'!M459=Lists!$G$3,'Exp Database'!M459=0),0,IF($F459=Lists!$G$2,('Exp Database'!M459/'Exp with units conversion'!$H459)*'Exp with units conversion'!$G459,'Exp Database'!M459*'Exp with units conversion'!$G459))</f>
        <v>0</v>
      </c>
      <c r="O459" s="288">
        <f>IF(OR('Exp Database'!N459=Lists!$G$2,'Exp Database'!N459=Lists!$G$3,'Exp Database'!N459=0),0,IF($F459=Lists!$G$2,('Exp Database'!N459/'Exp with units conversion'!$H459)*'Exp with units conversion'!$G459,'Exp Database'!N459*'Exp with units conversion'!$G459))</f>
        <v>0</v>
      </c>
      <c r="P459" s="288">
        <f>IF(OR('Exp Database'!O459=Lists!$G$2,'Exp Database'!O459=Lists!$G$3,'Exp Database'!O459=0),0,IF($F459=Lists!$G$2,('Exp Database'!O459/'Exp with units conversion'!$H459)*'Exp with units conversion'!$G459,'Exp Database'!O459*'Exp with units conversion'!$G459))</f>
        <v>0</v>
      </c>
      <c r="Q459" s="288">
        <f>IF(OR('Exp Database'!P459=Lists!$G$2,'Exp Database'!P459=Lists!$G$3,'Exp Database'!P459=0),0,IF($F459=Lists!$G$2,('Exp Database'!P459/'Exp with units conversion'!$H459)*'Exp with units conversion'!$G459,'Exp Database'!P459*'Exp with units conversion'!$G459))</f>
        <v>0</v>
      </c>
      <c r="R459" s="288">
        <f>IF(OR('Exp Database'!Q459=Lists!$G$2,'Exp Database'!Q459=Lists!$G$3,'Exp Database'!Q459=0),0,IF($F459=Lists!$G$2,('Exp Database'!Q459/'Exp with units conversion'!$H459)*'Exp with units conversion'!$G459,'Exp Database'!Q459*'Exp with units conversion'!$G459))</f>
        <v>0</v>
      </c>
      <c r="S459" s="288">
        <f>IF(OR('Exp Database'!R459=Lists!$G$2,'Exp Database'!R459=Lists!$G$3,'Exp Database'!R459=0),0,IF($F459=Lists!$G$2,('Exp Database'!R459/'Exp with units conversion'!$H459)*'Exp with units conversion'!$G459,'Exp Database'!R459*'Exp with units conversion'!$G459))</f>
        <v>0</v>
      </c>
      <c r="T459" s="288">
        <f>IF(OR('Exp Database'!S459=Lists!$G$2,'Exp Database'!S459=Lists!$G$3,'Exp Database'!S459=0),0,IF($F459=Lists!$G$2,('Exp Database'!S459/'Exp with units conversion'!$H459)*'Exp with units conversion'!$G459,'Exp Database'!S459*'Exp with units conversion'!$G459))</f>
        <v>0</v>
      </c>
      <c r="U459" s="288">
        <f>IF(OR('Exp Database'!T459=Lists!$G$2,'Exp Database'!T459=Lists!$G$3,'Exp Database'!T459=0),0,IF($F459=Lists!$G$2,('Exp Database'!T459/'Exp with units conversion'!$H459)*'Exp with units conversion'!$G459,'Exp Database'!T459*'Exp with units conversion'!$G459))</f>
        <v>0</v>
      </c>
      <c r="V459" s="288">
        <f>IF(OR('Exp Database'!U459=Lists!$G$2,'Exp Database'!U459=Lists!$G$3,'Exp Database'!U459=0),0,IF($F459=Lists!$G$2,('Exp Database'!U459/'Exp with units conversion'!$H459)*'Exp with units conversion'!$G459,'Exp Database'!U459*'Exp with units conversion'!$G459))</f>
        <v>0</v>
      </c>
      <c r="W459" s="288">
        <f>IF(OR('Exp Database'!V459=Lists!$G$2,'Exp Database'!V459=Lists!$G$3,'Exp Database'!V459=0),0,IF($F459=Lists!$G$2,('Exp Database'!V459/'Exp with units conversion'!$H459)*'Exp with units conversion'!$G459,'Exp Database'!V459*'Exp with units conversion'!$G459))</f>
        <v>0</v>
      </c>
      <c r="X459" s="288">
        <f>IF(OR('Exp Database'!W459=Lists!$G$2,'Exp Database'!W459=Lists!$G$3,'Exp Database'!W459=0),0,IF($F459=Lists!$G$2,('Exp Database'!W459/'Exp with units conversion'!$H459)*'Exp with units conversion'!$G459,'Exp Database'!W459*'Exp with units conversion'!$G459))</f>
        <v>0</v>
      </c>
      <c r="Y459" s="288">
        <f>IF(OR('Exp Database'!X459=Lists!$G$2,'Exp Database'!X459=Lists!$G$3,'Exp Database'!X459=0),0,IF($F459=Lists!$G$2,('Exp Database'!X459/'Exp with units conversion'!$H459)*'Exp with units conversion'!$G459,'Exp Database'!X459*'Exp with units conversion'!$G459))</f>
        <v>0</v>
      </c>
      <c r="Z459" s="288">
        <f>IF(OR('Exp Database'!Y459=Lists!$G$2,'Exp Database'!Y459=Lists!$G$3,'Exp Database'!Y459=0),0,IF($F459=Lists!$G$2,('Exp Database'!Y459/'Exp with units conversion'!$H459)*'Exp with units conversion'!$G459,'Exp Database'!Y459*'Exp with units conversion'!$G459))</f>
        <v>0</v>
      </c>
      <c r="AA459" s="288">
        <f>IF(OR('Exp Database'!Z459=Lists!$G$2,'Exp Database'!Z459=Lists!$G$3,'Exp Database'!Z459=0),0,IF($F459=Lists!$G$2,('Exp Database'!Z459/'Exp with units conversion'!$H459)*'Exp with units conversion'!$G459,'Exp Database'!Z459*'Exp with units conversion'!$G459))</f>
        <v>0</v>
      </c>
      <c r="AB459" s="288">
        <f>IF(OR('Exp Database'!AA459=Lists!$G$2,'Exp Database'!AA459=Lists!$G$3,'Exp Database'!AA459=0),0,IF($F459=Lists!$G$2,('Exp Database'!AA459/'Exp with units conversion'!$H459)*'Exp with units conversion'!$G459,'Exp Database'!AA459*'Exp with units conversion'!$G459))</f>
        <v>0</v>
      </c>
      <c r="AC459" s="288">
        <f>IF(OR('Exp Database'!AB459=Lists!$G$2,'Exp Database'!AB459=Lists!$G$3,'Exp Database'!AB459=0),0,IF($F459=Lists!$G$2,('Exp Database'!AB459/'Exp with units conversion'!$H459)*'Exp with units conversion'!$G459,'Exp Database'!AB459*'Exp with units conversion'!$G459))</f>
        <v>0</v>
      </c>
      <c r="AD459" s="288">
        <f>IF(OR('Exp Database'!AC459=Lists!$G$2,'Exp Database'!AC459=Lists!$G$3,'Exp Database'!AC459=0),0,IF($F459=Lists!$G$2,('Exp Database'!AC459/'Exp with units conversion'!$H459)*'Exp with units conversion'!$G459,'Exp Database'!AC459*'Exp with units conversion'!$G459))</f>
        <v>0</v>
      </c>
      <c r="AE459" s="288">
        <f>IF(OR('Exp Database'!AD459=Lists!$G$2,'Exp Database'!AD459=Lists!$G$3,'Exp Database'!AD459=0),0,IF($F459=Lists!$G$2,('Exp Database'!AD459/'Exp with units conversion'!$H459)*'Exp with units conversion'!$G459,'Exp Database'!AD459*'Exp with units conversion'!$G459))</f>
        <v>0</v>
      </c>
      <c r="AG459" s="288">
        <f t="shared" si="35"/>
        <v>1</v>
      </c>
      <c r="AH459" s="288">
        <f t="shared" si="36"/>
        <v>1</v>
      </c>
      <c r="AI459" s="288">
        <f t="shared" si="37"/>
        <v>1</v>
      </c>
      <c r="AJ459" s="288">
        <f t="shared" si="38"/>
        <v>1</v>
      </c>
    </row>
    <row r="460" spans="2:36" ht="60.75" thickBot="1">
      <c r="B460" s="288" t="str">
        <f t="shared" si="39"/>
        <v>Georgia2013</v>
      </c>
      <c r="C460" s="229" t="str">
        <f>'Exp Database'!C460</f>
        <v>Georgia</v>
      </c>
      <c r="D460" s="229">
        <f>'Exp Database'!D460</f>
        <v>2013</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02" t="str">
        <f>'Exp Database'!K460</f>
        <v>Cash transfers to girls (high-prevalence countries):</v>
      </c>
      <c r="M460" s="288">
        <f>'Exp Database'!L460</f>
        <v>3.11</v>
      </c>
      <c r="N460" s="288">
        <f>IF(OR('Exp Database'!M460=Lists!$G$2,'Exp Database'!M460=Lists!$G$3,'Exp Database'!M460=0),0,IF($F460=Lists!$G$2,('Exp Database'!M460/'Exp with units conversion'!$H460)*'Exp with units conversion'!$G460,'Exp Database'!M460*'Exp with units conversion'!$G460))</f>
        <v>0</v>
      </c>
      <c r="O460" s="288">
        <f>IF(OR('Exp Database'!N460=Lists!$G$2,'Exp Database'!N460=Lists!$G$3,'Exp Database'!N460=0),0,IF($F460=Lists!$G$2,('Exp Database'!N460/'Exp with units conversion'!$H460)*'Exp with units conversion'!$G460,'Exp Database'!N460*'Exp with units conversion'!$G460))</f>
        <v>0</v>
      </c>
      <c r="P460" s="288">
        <f>IF(OR('Exp Database'!O460=Lists!$G$2,'Exp Database'!O460=Lists!$G$3,'Exp Database'!O460=0),0,IF($F460=Lists!$G$2,('Exp Database'!O460/'Exp with units conversion'!$H460)*'Exp with units conversion'!$G460,'Exp Database'!O460*'Exp with units conversion'!$G460))</f>
        <v>0</v>
      </c>
      <c r="Q460" s="288">
        <f>IF(OR('Exp Database'!P460=Lists!$G$2,'Exp Database'!P460=Lists!$G$3,'Exp Database'!P460=0),0,IF($F460=Lists!$G$2,('Exp Database'!P460/'Exp with units conversion'!$H460)*'Exp with units conversion'!$G460,'Exp Database'!P460*'Exp with units conversion'!$G460))</f>
        <v>0</v>
      </c>
      <c r="R460" s="288">
        <f>IF(OR('Exp Database'!Q460=Lists!$G$2,'Exp Database'!Q460=Lists!$G$3,'Exp Database'!Q460=0),0,IF($F460=Lists!$G$2,('Exp Database'!Q460/'Exp with units conversion'!$H460)*'Exp with units conversion'!$G460,'Exp Database'!Q460*'Exp with units conversion'!$G460))</f>
        <v>0</v>
      </c>
      <c r="S460" s="288">
        <f>IF(OR('Exp Database'!R460=Lists!$G$2,'Exp Database'!R460=Lists!$G$3,'Exp Database'!R460=0),0,IF($F460=Lists!$G$2,('Exp Database'!R460/'Exp with units conversion'!$H460)*'Exp with units conversion'!$G460,'Exp Database'!R460*'Exp with units conversion'!$G460))</f>
        <v>0</v>
      </c>
      <c r="T460" s="288">
        <f>IF(OR('Exp Database'!S460=Lists!$G$2,'Exp Database'!S460=Lists!$G$3,'Exp Database'!S460=0),0,IF($F460=Lists!$G$2,('Exp Database'!S460/'Exp with units conversion'!$H460)*'Exp with units conversion'!$G460,'Exp Database'!S460*'Exp with units conversion'!$G460))</f>
        <v>0</v>
      </c>
      <c r="U460" s="288">
        <f>IF(OR('Exp Database'!T460=Lists!$G$2,'Exp Database'!T460=Lists!$G$3,'Exp Database'!T460=0),0,IF($F460=Lists!$G$2,('Exp Database'!T460/'Exp with units conversion'!$H460)*'Exp with units conversion'!$G460,'Exp Database'!T460*'Exp with units conversion'!$G460))</f>
        <v>0</v>
      </c>
      <c r="V460" s="288">
        <f>IF(OR('Exp Database'!U460=Lists!$G$2,'Exp Database'!U460=Lists!$G$3,'Exp Database'!U460=0),0,IF($F460=Lists!$G$2,('Exp Database'!U460/'Exp with units conversion'!$H460)*'Exp with units conversion'!$G460,'Exp Database'!U460*'Exp with units conversion'!$G460))</f>
        <v>0</v>
      </c>
      <c r="W460" s="288">
        <f>IF(OR('Exp Database'!V460=Lists!$G$2,'Exp Database'!V460=Lists!$G$3,'Exp Database'!V460=0),0,IF($F460=Lists!$G$2,('Exp Database'!V460/'Exp with units conversion'!$H460)*'Exp with units conversion'!$G460,'Exp Database'!V460*'Exp with units conversion'!$G460))</f>
        <v>0</v>
      </c>
      <c r="X460" s="288">
        <f>IF(OR('Exp Database'!W460=Lists!$G$2,'Exp Database'!W460=Lists!$G$3,'Exp Database'!W460=0),0,IF($F460=Lists!$G$2,('Exp Database'!W460/'Exp with units conversion'!$H460)*'Exp with units conversion'!$G460,'Exp Database'!W460*'Exp with units conversion'!$G460))</f>
        <v>0</v>
      </c>
      <c r="Y460" s="288">
        <f>IF(OR('Exp Database'!X460=Lists!$G$2,'Exp Database'!X460=Lists!$G$3,'Exp Database'!X460=0),0,IF($F460=Lists!$G$2,('Exp Database'!X460/'Exp with units conversion'!$H460)*'Exp with units conversion'!$G460,'Exp Database'!X460*'Exp with units conversion'!$G460))</f>
        <v>0</v>
      </c>
      <c r="Z460" s="288">
        <f>IF(OR('Exp Database'!Y460=Lists!$G$2,'Exp Database'!Y460=Lists!$G$3,'Exp Database'!Y460=0),0,IF($F460=Lists!$G$2,('Exp Database'!Y460/'Exp with units conversion'!$H460)*'Exp with units conversion'!$G460,'Exp Database'!Y460*'Exp with units conversion'!$G460))</f>
        <v>0</v>
      </c>
      <c r="AA460" s="288">
        <f>IF(OR('Exp Database'!Z460=Lists!$G$2,'Exp Database'!Z460=Lists!$G$3,'Exp Database'!Z460=0),0,IF($F460=Lists!$G$2,('Exp Database'!Z460/'Exp with units conversion'!$H460)*'Exp with units conversion'!$G460,'Exp Database'!Z460*'Exp with units conversion'!$G460))</f>
        <v>0</v>
      </c>
      <c r="AB460" s="288">
        <f>IF(OR('Exp Database'!AA460=Lists!$G$2,'Exp Database'!AA460=Lists!$G$3,'Exp Database'!AA460=0),0,IF($F460=Lists!$G$2,('Exp Database'!AA460/'Exp with units conversion'!$H460)*'Exp with units conversion'!$G460,'Exp Database'!AA460*'Exp with units conversion'!$G460))</f>
        <v>0</v>
      </c>
      <c r="AC460" s="288">
        <f>IF(OR('Exp Database'!AB460=Lists!$G$2,'Exp Database'!AB460=Lists!$G$3,'Exp Database'!AB460=0),0,IF($F460=Lists!$G$2,('Exp Database'!AB460/'Exp with units conversion'!$H460)*'Exp with units conversion'!$G460,'Exp Database'!AB460*'Exp with units conversion'!$G460))</f>
        <v>0</v>
      </c>
      <c r="AD460" s="288">
        <f>IF(OR('Exp Database'!AC460=Lists!$G$2,'Exp Database'!AC460=Lists!$G$3,'Exp Database'!AC460=0),0,IF($F460=Lists!$G$2,('Exp Database'!AC460/'Exp with units conversion'!$H460)*'Exp with units conversion'!$G460,'Exp Database'!AC460*'Exp with units conversion'!$G460))</f>
        <v>0</v>
      </c>
      <c r="AE460" s="288">
        <f>IF(OR('Exp Database'!AD460=Lists!$G$2,'Exp Database'!AD460=Lists!$G$3,'Exp Database'!AD460=0),0,IF($F460=Lists!$G$2,('Exp Database'!AD460/'Exp with units conversion'!$H460)*'Exp with units conversion'!$G460,'Exp Database'!AD460*'Exp with units conversion'!$G460))</f>
        <v>0</v>
      </c>
      <c r="AG460" s="288">
        <f t="shared" si="35"/>
        <v>1</v>
      </c>
      <c r="AH460" s="288">
        <f t="shared" si="36"/>
        <v>1</v>
      </c>
      <c r="AI460" s="288">
        <f t="shared" si="37"/>
        <v>1</v>
      </c>
      <c r="AJ460" s="288">
        <f t="shared" si="38"/>
        <v>1</v>
      </c>
    </row>
    <row r="461" spans="2:36" ht="30.75" thickBot="1">
      <c r="B461" s="288" t="str">
        <f t="shared" si="39"/>
        <v>Georgia2013</v>
      </c>
      <c r="C461" s="229" t="str">
        <f>'Exp Database'!C461</f>
        <v>Georgia</v>
      </c>
      <c r="D461" s="229">
        <f>'Exp Database'!D461</f>
        <v>2013</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02" t="str">
        <f>'Exp Database'!K461</f>
        <v xml:space="preserve"> from HIV earmarked budgets</v>
      </c>
      <c r="M461" s="288" t="str">
        <f>'Exp Database'!L461</f>
        <v>3.11.1</v>
      </c>
      <c r="N461" s="288">
        <f>IF(OR('Exp Database'!M461=Lists!$G$2,'Exp Database'!M461=Lists!$G$3,'Exp Database'!M461=0),0,IF($F461=Lists!$G$2,('Exp Database'!M461/'Exp with units conversion'!$H461)*'Exp with units conversion'!$G461,'Exp Database'!M461*'Exp with units conversion'!$G461))</f>
        <v>0</v>
      </c>
      <c r="O461" s="288">
        <f>IF(OR('Exp Database'!N461=Lists!$G$2,'Exp Database'!N461=Lists!$G$3,'Exp Database'!N461=0),0,IF($F461=Lists!$G$2,('Exp Database'!N461/'Exp with units conversion'!$H461)*'Exp with units conversion'!$G461,'Exp Database'!N461*'Exp with units conversion'!$G461))</f>
        <v>0</v>
      </c>
      <c r="P461" s="288">
        <f>IF(OR('Exp Database'!O461=Lists!$G$2,'Exp Database'!O461=Lists!$G$3,'Exp Database'!O461=0),0,IF($F461=Lists!$G$2,('Exp Database'!O461/'Exp with units conversion'!$H461)*'Exp with units conversion'!$G461,'Exp Database'!O461*'Exp with units conversion'!$G461))</f>
        <v>0</v>
      </c>
      <c r="Q461" s="288">
        <f>IF(OR('Exp Database'!P461=Lists!$G$2,'Exp Database'!P461=Lists!$G$3,'Exp Database'!P461=0),0,IF($F461=Lists!$G$2,('Exp Database'!P461/'Exp with units conversion'!$H461)*'Exp with units conversion'!$G461,'Exp Database'!P461*'Exp with units conversion'!$G461))</f>
        <v>0</v>
      </c>
      <c r="R461" s="288">
        <f>IF(OR('Exp Database'!Q461=Lists!$G$2,'Exp Database'!Q461=Lists!$G$3,'Exp Database'!Q461=0),0,IF($F461=Lists!$G$2,('Exp Database'!Q461/'Exp with units conversion'!$H461)*'Exp with units conversion'!$G461,'Exp Database'!Q461*'Exp with units conversion'!$G461))</f>
        <v>0</v>
      </c>
      <c r="S461" s="288">
        <f>IF(OR('Exp Database'!R461=Lists!$G$2,'Exp Database'!R461=Lists!$G$3,'Exp Database'!R461=0),0,IF($F461=Lists!$G$2,('Exp Database'!R461/'Exp with units conversion'!$H461)*'Exp with units conversion'!$G461,'Exp Database'!R461*'Exp with units conversion'!$G461))</f>
        <v>0</v>
      </c>
      <c r="T461" s="288">
        <f>IF(OR('Exp Database'!S461=Lists!$G$2,'Exp Database'!S461=Lists!$G$3,'Exp Database'!S461=0),0,IF($F461=Lists!$G$2,('Exp Database'!S461/'Exp with units conversion'!$H461)*'Exp with units conversion'!$G461,'Exp Database'!S461*'Exp with units conversion'!$G461))</f>
        <v>0</v>
      </c>
      <c r="U461" s="288">
        <f>IF(OR('Exp Database'!T461=Lists!$G$2,'Exp Database'!T461=Lists!$G$3,'Exp Database'!T461=0),0,IF($F461=Lists!$G$2,('Exp Database'!T461/'Exp with units conversion'!$H461)*'Exp with units conversion'!$G461,'Exp Database'!T461*'Exp with units conversion'!$G461))</f>
        <v>0</v>
      </c>
      <c r="V461" s="288">
        <f>IF(OR('Exp Database'!U461=Lists!$G$2,'Exp Database'!U461=Lists!$G$3,'Exp Database'!U461=0),0,IF($F461=Lists!$G$2,('Exp Database'!U461/'Exp with units conversion'!$H461)*'Exp with units conversion'!$G461,'Exp Database'!U461*'Exp with units conversion'!$G461))</f>
        <v>0</v>
      </c>
      <c r="W461" s="288">
        <f>IF(OR('Exp Database'!V461=Lists!$G$2,'Exp Database'!V461=Lists!$G$3,'Exp Database'!V461=0),0,IF($F461=Lists!$G$2,('Exp Database'!V461/'Exp with units conversion'!$H461)*'Exp with units conversion'!$G461,'Exp Database'!V461*'Exp with units conversion'!$G461))</f>
        <v>0</v>
      </c>
      <c r="X461" s="288">
        <f>IF(OR('Exp Database'!W461=Lists!$G$2,'Exp Database'!W461=Lists!$G$3,'Exp Database'!W461=0),0,IF($F461=Lists!$G$2,('Exp Database'!W461/'Exp with units conversion'!$H461)*'Exp with units conversion'!$G461,'Exp Database'!W461*'Exp with units conversion'!$G461))</f>
        <v>0</v>
      </c>
      <c r="Y461" s="288">
        <f>IF(OR('Exp Database'!X461=Lists!$G$2,'Exp Database'!X461=Lists!$G$3,'Exp Database'!X461=0),0,IF($F461=Lists!$G$2,('Exp Database'!X461/'Exp with units conversion'!$H461)*'Exp with units conversion'!$G461,'Exp Database'!X461*'Exp with units conversion'!$G461))</f>
        <v>0</v>
      </c>
      <c r="Z461" s="288">
        <f>IF(OR('Exp Database'!Y461=Lists!$G$2,'Exp Database'!Y461=Lists!$G$3,'Exp Database'!Y461=0),0,IF($F461=Lists!$G$2,('Exp Database'!Y461/'Exp with units conversion'!$H461)*'Exp with units conversion'!$G461,'Exp Database'!Y461*'Exp with units conversion'!$G461))</f>
        <v>0</v>
      </c>
      <c r="AA461" s="288">
        <f>IF(OR('Exp Database'!Z461=Lists!$G$2,'Exp Database'!Z461=Lists!$G$3,'Exp Database'!Z461=0),0,IF($F461=Lists!$G$2,('Exp Database'!Z461/'Exp with units conversion'!$H461)*'Exp with units conversion'!$G461,'Exp Database'!Z461*'Exp with units conversion'!$G461))</f>
        <v>0</v>
      </c>
      <c r="AB461" s="288">
        <f>IF(OR('Exp Database'!AA461=Lists!$G$2,'Exp Database'!AA461=Lists!$G$3,'Exp Database'!AA461=0),0,IF($F461=Lists!$G$2,('Exp Database'!AA461/'Exp with units conversion'!$H461)*'Exp with units conversion'!$G461,'Exp Database'!AA461*'Exp with units conversion'!$G461))</f>
        <v>0</v>
      </c>
      <c r="AC461" s="288">
        <f>IF(OR('Exp Database'!AB461=Lists!$G$2,'Exp Database'!AB461=Lists!$G$3,'Exp Database'!AB461=0),0,IF($F461=Lists!$G$2,('Exp Database'!AB461/'Exp with units conversion'!$H461)*'Exp with units conversion'!$G461,'Exp Database'!AB461*'Exp with units conversion'!$G461))</f>
        <v>0</v>
      </c>
      <c r="AD461" s="288">
        <f>IF(OR('Exp Database'!AC461=Lists!$G$2,'Exp Database'!AC461=Lists!$G$3,'Exp Database'!AC461=0),0,IF($F461=Lists!$G$2,('Exp Database'!AC461/'Exp with units conversion'!$H461)*'Exp with units conversion'!$G461,'Exp Database'!AC461*'Exp with units conversion'!$G461))</f>
        <v>0</v>
      </c>
      <c r="AE461" s="288">
        <f>IF(OR('Exp Database'!AD461=Lists!$G$2,'Exp Database'!AD461=Lists!$G$3,'Exp Database'!AD461=0),0,IF($F461=Lists!$G$2,('Exp Database'!AD461/'Exp with units conversion'!$H461)*'Exp with units conversion'!$G461,'Exp Database'!AD461*'Exp with units conversion'!$G461))</f>
        <v>0</v>
      </c>
      <c r="AG461" s="288">
        <f t="shared" si="35"/>
        <v>1</v>
      </c>
      <c r="AH461" s="288">
        <f t="shared" si="36"/>
        <v>1</v>
      </c>
      <c r="AI461" s="288">
        <f t="shared" si="37"/>
        <v>1</v>
      </c>
      <c r="AJ461" s="288">
        <f t="shared" si="38"/>
        <v>1</v>
      </c>
    </row>
    <row r="462" spans="2:36" ht="75.75" thickBot="1">
      <c r="B462" s="288" t="str">
        <f t="shared" si="39"/>
        <v>Georgia2013</v>
      </c>
      <c r="C462" s="229" t="str">
        <f>'Exp Database'!C462</f>
        <v>Georgia</v>
      </c>
      <c r="D462" s="229">
        <f>'Exp Database'!D462</f>
        <v>2013</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02" t="str">
        <f>'Exp Database'!K462</f>
        <v>Prevention programmes for vulnerable and accessible populations</v>
      </c>
      <c r="M462" s="288">
        <f>'Exp Database'!L462</f>
        <v>3.12</v>
      </c>
      <c r="N462" s="288">
        <f>IF(OR('Exp Database'!M462=Lists!$G$2,'Exp Database'!M462=Lists!$G$3,'Exp Database'!M462=0),0,IF($F462=Lists!$G$2,('Exp Database'!M462/'Exp with units conversion'!$H462)*'Exp with units conversion'!$G462,'Exp Database'!M462*'Exp with units conversion'!$G462))</f>
        <v>0</v>
      </c>
      <c r="O462" s="288">
        <f>IF(OR('Exp Database'!N462=Lists!$G$2,'Exp Database'!N462=Lists!$G$3,'Exp Database'!N462=0),0,IF($F462=Lists!$G$2,('Exp Database'!N462/'Exp with units conversion'!$H462)*'Exp with units conversion'!$G462,'Exp Database'!N462*'Exp with units conversion'!$G462))</f>
        <v>0</v>
      </c>
      <c r="P462" s="288">
        <f>IF(OR('Exp Database'!O462=Lists!$G$2,'Exp Database'!O462=Lists!$G$3,'Exp Database'!O462=0),0,IF($F462=Lists!$G$2,('Exp Database'!O462/'Exp with units conversion'!$H462)*'Exp with units conversion'!$G462,'Exp Database'!O462*'Exp with units conversion'!$G462))</f>
        <v>0</v>
      </c>
      <c r="Q462" s="288">
        <f>IF(OR('Exp Database'!P462=Lists!$G$2,'Exp Database'!P462=Lists!$G$3,'Exp Database'!P462=0),0,IF($F462=Lists!$G$2,('Exp Database'!P462/'Exp with units conversion'!$H462)*'Exp with units conversion'!$G462,'Exp Database'!P462*'Exp with units conversion'!$G462))</f>
        <v>0</v>
      </c>
      <c r="R462" s="288">
        <f>IF(OR('Exp Database'!Q462=Lists!$G$2,'Exp Database'!Q462=Lists!$G$3,'Exp Database'!Q462=0),0,IF($F462=Lists!$G$2,('Exp Database'!Q462/'Exp with units conversion'!$H462)*'Exp with units conversion'!$G462,'Exp Database'!Q462*'Exp with units conversion'!$G462))</f>
        <v>0</v>
      </c>
      <c r="S462" s="288">
        <f>IF(OR('Exp Database'!R462=Lists!$G$2,'Exp Database'!R462=Lists!$G$3,'Exp Database'!R462=0),0,IF($F462=Lists!$G$2,('Exp Database'!R462/'Exp with units conversion'!$H462)*'Exp with units conversion'!$G462,'Exp Database'!R462*'Exp with units conversion'!$G462))</f>
        <v>0</v>
      </c>
      <c r="T462" s="288">
        <f>IF(OR('Exp Database'!S462=Lists!$G$2,'Exp Database'!S462=Lists!$G$3,'Exp Database'!S462=0),0,IF($F462=Lists!$G$2,('Exp Database'!S462/'Exp with units conversion'!$H462)*'Exp with units conversion'!$G462,'Exp Database'!S462*'Exp with units conversion'!$G462))</f>
        <v>0</v>
      </c>
      <c r="U462" s="288">
        <f>IF(OR('Exp Database'!T462=Lists!$G$2,'Exp Database'!T462=Lists!$G$3,'Exp Database'!T462=0),0,IF($F462=Lists!$G$2,('Exp Database'!T462/'Exp with units conversion'!$H462)*'Exp with units conversion'!$G462,'Exp Database'!T462*'Exp with units conversion'!$G462))</f>
        <v>0</v>
      </c>
      <c r="V462" s="288">
        <f>IF(OR('Exp Database'!U462=Lists!$G$2,'Exp Database'!U462=Lists!$G$3,'Exp Database'!U462=0),0,IF($F462=Lists!$G$2,('Exp Database'!U462/'Exp with units conversion'!$H462)*'Exp with units conversion'!$G462,'Exp Database'!U462*'Exp with units conversion'!$G462))</f>
        <v>0</v>
      </c>
      <c r="W462" s="288">
        <f>IF(OR('Exp Database'!V462=Lists!$G$2,'Exp Database'!V462=Lists!$G$3,'Exp Database'!V462=0),0,IF($F462=Lists!$G$2,('Exp Database'!V462/'Exp with units conversion'!$H462)*'Exp with units conversion'!$G462,'Exp Database'!V462*'Exp with units conversion'!$G462))</f>
        <v>0</v>
      </c>
      <c r="X462" s="288">
        <f>IF(OR('Exp Database'!W462=Lists!$G$2,'Exp Database'!W462=Lists!$G$3,'Exp Database'!W462=0),0,IF($F462=Lists!$G$2,('Exp Database'!W462/'Exp with units conversion'!$H462)*'Exp with units conversion'!$G462,'Exp Database'!W462*'Exp with units conversion'!$G462))</f>
        <v>0</v>
      </c>
      <c r="Y462" s="288">
        <f>IF(OR('Exp Database'!X462=Lists!$G$2,'Exp Database'!X462=Lists!$G$3,'Exp Database'!X462=0),0,IF($F462=Lists!$G$2,('Exp Database'!X462/'Exp with units conversion'!$H462)*'Exp with units conversion'!$G462,'Exp Database'!X462*'Exp with units conversion'!$G462))</f>
        <v>0</v>
      </c>
      <c r="Z462" s="288">
        <f>IF(OR('Exp Database'!Y462=Lists!$G$2,'Exp Database'!Y462=Lists!$G$3,'Exp Database'!Y462=0),0,IF($F462=Lists!$G$2,('Exp Database'!Y462/'Exp with units conversion'!$H462)*'Exp with units conversion'!$G462,'Exp Database'!Y462*'Exp with units conversion'!$G462))</f>
        <v>0</v>
      </c>
      <c r="AA462" s="288">
        <f>IF(OR('Exp Database'!Z462=Lists!$G$2,'Exp Database'!Z462=Lists!$G$3,'Exp Database'!Z462=0),0,IF($F462=Lists!$G$2,('Exp Database'!Z462/'Exp with units conversion'!$H462)*'Exp with units conversion'!$G462,'Exp Database'!Z462*'Exp with units conversion'!$G462))</f>
        <v>0</v>
      </c>
      <c r="AB462" s="288">
        <f>IF(OR('Exp Database'!AA462=Lists!$G$2,'Exp Database'!AA462=Lists!$G$3,'Exp Database'!AA462=0),0,IF($F462=Lists!$G$2,('Exp Database'!AA462/'Exp with units conversion'!$H462)*'Exp with units conversion'!$G462,'Exp Database'!AA462*'Exp with units conversion'!$G462))</f>
        <v>0</v>
      </c>
      <c r="AC462" s="288">
        <f>IF(OR('Exp Database'!AB462=Lists!$G$2,'Exp Database'!AB462=Lists!$G$3,'Exp Database'!AB462=0),0,IF($F462=Lists!$G$2,('Exp Database'!AB462/'Exp with units conversion'!$H462)*'Exp with units conversion'!$G462,'Exp Database'!AB462*'Exp with units conversion'!$G462))</f>
        <v>0</v>
      </c>
      <c r="AD462" s="288">
        <f>IF(OR('Exp Database'!AC462=Lists!$G$2,'Exp Database'!AC462=Lists!$G$3,'Exp Database'!AC462=0),0,IF($F462=Lists!$G$2,('Exp Database'!AC462/'Exp with units conversion'!$H462)*'Exp with units conversion'!$G462,'Exp Database'!AC462*'Exp with units conversion'!$G462))</f>
        <v>0</v>
      </c>
      <c r="AE462" s="288">
        <f>IF(OR('Exp Database'!AD462=Lists!$G$2,'Exp Database'!AD462=Lists!$G$3,'Exp Database'!AD462=0),0,IF($F462=Lists!$G$2,('Exp Database'!AD462/'Exp with units conversion'!$H462)*'Exp with units conversion'!$G462,'Exp Database'!AD462*'Exp with units conversion'!$G462))</f>
        <v>0</v>
      </c>
      <c r="AG462" s="288">
        <f t="shared" si="35"/>
        <v>1</v>
      </c>
      <c r="AH462" s="288">
        <f t="shared" si="36"/>
        <v>1</v>
      </c>
      <c r="AI462" s="288">
        <f t="shared" si="37"/>
        <v>1</v>
      </c>
      <c r="AJ462" s="288">
        <f t="shared" si="38"/>
        <v>1</v>
      </c>
    </row>
    <row r="463" spans="2:36" ht="30.75" thickBot="1">
      <c r="B463" s="288" t="str">
        <f t="shared" si="39"/>
        <v>Georgia2013</v>
      </c>
      <c r="C463" s="229" t="str">
        <f>'Exp Database'!C463</f>
        <v>Georgia</v>
      </c>
      <c r="D463" s="229">
        <f>'Exp Database'!D463</f>
        <v>2013</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02" t="str">
        <f>'Exp Database'!K463</f>
        <v>Post-exposure prophylaxis (PEP)</v>
      </c>
      <c r="M463" s="288">
        <f>'Exp Database'!L463</f>
        <v>3.13</v>
      </c>
      <c r="N463" s="288">
        <f>IF(OR('Exp Database'!M463=Lists!$G$2,'Exp Database'!M463=Lists!$G$3,'Exp Database'!M463=0),0,IF($F463=Lists!$G$2,('Exp Database'!M463/'Exp with units conversion'!$H463)*'Exp with units conversion'!$G463,'Exp Database'!M463*'Exp with units conversion'!$G463))</f>
        <v>0</v>
      </c>
      <c r="O463" s="288">
        <f>IF(OR('Exp Database'!N463=Lists!$G$2,'Exp Database'!N463=Lists!$G$3,'Exp Database'!N463=0),0,IF($F463=Lists!$G$2,('Exp Database'!N463/'Exp with units conversion'!$H463)*'Exp with units conversion'!$G463,'Exp Database'!N463*'Exp with units conversion'!$G463))</f>
        <v>0</v>
      </c>
      <c r="P463" s="288">
        <f>IF(OR('Exp Database'!O463=Lists!$G$2,'Exp Database'!O463=Lists!$G$3,'Exp Database'!O463=0),0,IF($F463=Lists!$G$2,('Exp Database'!O463/'Exp with units conversion'!$H463)*'Exp with units conversion'!$G463,'Exp Database'!O463*'Exp with units conversion'!$G463))</f>
        <v>0</v>
      </c>
      <c r="Q463" s="288">
        <f>IF(OR('Exp Database'!P463=Lists!$G$2,'Exp Database'!P463=Lists!$G$3,'Exp Database'!P463=0),0,IF($F463=Lists!$G$2,('Exp Database'!P463/'Exp with units conversion'!$H463)*'Exp with units conversion'!$G463,'Exp Database'!P463*'Exp with units conversion'!$G463))</f>
        <v>0</v>
      </c>
      <c r="R463" s="288">
        <f>IF(OR('Exp Database'!Q463=Lists!$G$2,'Exp Database'!Q463=Lists!$G$3,'Exp Database'!Q463=0),0,IF($F463=Lists!$G$2,('Exp Database'!Q463/'Exp with units conversion'!$H463)*'Exp with units conversion'!$G463,'Exp Database'!Q463*'Exp with units conversion'!$G463))</f>
        <v>0</v>
      </c>
      <c r="S463" s="288">
        <f>IF(OR('Exp Database'!R463=Lists!$G$2,'Exp Database'!R463=Lists!$G$3,'Exp Database'!R463=0),0,IF($F463=Lists!$G$2,('Exp Database'!R463/'Exp with units conversion'!$H463)*'Exp with units conversion'!$G463,'Exp Database'!R463*'Exp with units conversion'!$G463))</f>
        <v>0</v>
      </c>
      <c r="T463" s="288">
        <f>IF(OR('Exp Database'!S463=Lists!$G$2,'Exp Database'!S463=Lists!$G$3,'Exp Database'!S463=0),0,IF($F463=Lists!$G$2,('Exp Database'!S463/'Exp with units conversion'!$H463)*'Exp with units conversion'!$G463,'Exp Database'!S463*'Exp with units conversion'!$G463))</f>
        <v>0</v>
      </c>
      <c r="U463" s="288">
        <f>IF(OR('Exp Database'!T463=Lists!$G$2,'Exp Database'!T463=Lists!$G$3,'Exp Database'!T463=0),0,IF($F463=Lists!$G$2,('Exp Database'!T463/'Exp with units conversion'!$H463)*'Exp with units conversion'!$G463,'Exp Database'!T463*'Exp with units conversion'!$G463))</f>
        <v>0</v>
      </c>
      <c r="V463" s="288">
        <f>IF(OR('Exp Database'!U463=Lists!$G$2,'Exp Database'!U463=Lists!$G$3,'Exp Database'!U463=0),0,IF($F463=Lists!$G$2,('Exp Database'!U463/'Exp with units conversion'!$H463)*'Exp with units conversion'!$G463,'Exp Database'!U463*'Exp with units conversion'!$G463))</f>
        <v>0</v>
      </c>
      <c r="W463" s="288">
        <f>IF(OR('Exp Database'!V463=Lists!$G$2,'Exp Database'!V463=Lists!$G$3,'Exp Database'!V463=0),0,IF($F463=Lists!$G$2,('Exp Database'!V463/'Exp with units conversion'!$H463)*'Exp with units conversion'!$G463,'Exp Database'!V463*'Exp with units conversion'!$G463))</f>
        <v>0</v>
      </c>
      <c r="X463" s="288">
        <f>IF(OR('Exp Database'!W463=Lists!$G$2,'Exp Database'!W463=Lists!$G$3,'Exp Database'!W463=0),0,IF($F463=Lists!$G$2,('Exp Database'!W463/'Exp with units conversion'!$H463)*'Exp with units conversion'!$G463,'Exp Database'!W463*'Exp with units conversion'!$G463))</f>
        <v>0</v>
      </c>
      <c r="Y463" s="288">
        <f>IF(OR('Exp Database'!X463=Lists!$G$2,'Exp Database'!X463=Lists!$G$3,'Exp Database'!X463=0),0,IF($F463=Lists!$G$2,('Exp Database'!X463/'Exp with units conversion'!$H463)*'Exp with units conversion'!$G463,'Exp Database'!X463*'Exp with units conversion'!$G463))</f>
        <v>0</v>
      </c>
      <c r="Z463" s="288">
        <f>IF(OR('Exp Database'!Y463=Lists!$G$2,'Exp Database'!Y463=Lists!$G$3,'Exp Database'!Y463=0),0,IF($F463=Lists!$G$2,('Exp Database'!Y463/'Exp with units conversion'!$H463)*'Exp with units conversion'!$G463,'Exp Database'!Y463*'Exp with units conversion'!$G463))</f>
        <v>0</v>
      </c>
      <c r="AA463" s="288">
        <f>IF(OR('Exp Database'!Z463=Lists!$G$2,'Exp Database'!Z463=Lists!$G$3,'Exp Database'!Z463=0),0,IF($F463=Lists!$G$2,('Exp Database'!Z463/'Exp with units conversion'!$H463)*'Exp with units conversion'!$G463,'Exp Database'!Z463*'Exp with units conversion'!$G463))</f>
        <v>0</v>
      </c>
      <c r="AB463" s="288">
        <f>IF(OR('Exp Database'!AA463=Lists!$G$2,'Exp Database'!AA463=Lists!$G$3,'Exp Database'!AA463=0),0,IF($F463=Lists!$G$2,('Exp Database'!AA463/'Exp with units conversion'!$H463)*'Exp with units conversion'!$G463,'Exp Database'!AA463*'Exp with units conversion'!$G463))</f>
        <v>0</v>
      </c>
      <c r="AC463" s="288">
        <f>IF(OR('Exp Database'!AB463=Lists!$G$2,'Exp Database'!AB463=Lists!$G$3,'Exp Database'!AB463=0),0,IF($F463=Lists!$G$2,('Exp Database'!AB463/'Exp with units conversion'!$H463)*'Exp with units conversion'!$G463,'Exp Database'!AB463*'Exp with units conversion'!$G463))</f>
        <v>0</v>
      </c>
      <c r="AD463" s="288">
        <f>IF(OR('Exp Database'!AC463=Lists!$G$2,'Exp Database'!AC463=Lists!$G$3,'Exp Database'!AC463=0),0,IF($F463=Lists!$G$2,('Exp Database'!AC463/'Exp with units conversion'!$H463)*'Exp with units conversion'!$G463,'Exp Database'!AC463*'Exp with units conversion'!$G463))</f>
        <v>0</v>
      </c>
      <c r="AE463" s="288">
        <f>IF(OR('Exp Database'!AD463=Lists!$G$2,'Exp Database'!AD463=Lists!$G$3,'Exp Database'!AD463=0),0,IF($F463=Lists!$G$2,('Exp Database'!AD463/'Exp with units conversion'!$H463)*'Exp with units conversion'!$G463,'Exp Database'!AD463*'Exp with units conversion'!$G463))</f>
        <v>0</v>
      </c>
      <c r="AG463" s="288">
        <f t="shared" si="35"/>
        <v>1</v>
      </c>
      <c r="AH463" s="288">
        <f t="shared" si="36"/>
        <v>1</v>
      </c>
      <c r="AI463" s="288">
        <f t="shared" si="37"/>
        <v>1</v>
      </c>
      <c r="AJ463" s="288">
        <f t="shared" si="38"/>
        <v>1</v>
      </c>
    </row>
    <row r="464" spans="2:36" ht="15.75" thickBot="1">
      <c r="B464" s="288" t="str">
        <f t="shared" si="39"/>
        <v>Georgia2013</v>
      </c>
      <c r="C464" s="229" t="str">
        <f>'Exp Database'!C464</f>
        <v>Georgia</v>
      </c>
      <c r="D464" s="229">
        <f>'Exp Database'!D464</f>
        <v>2013</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02" t="str">
        <f>'Exp Database'!K464</f>
        <v>Workplace</v>
      </c>
      <c r="M464" s="288">
        <f>'Exp Database'!L464</f>
        <v>3.14</v>
      </c>
      <c r="N464" s="288">
        <f>IF(OR('Exp Database'!M464=Lists!$G$2,'Exp Database'!M464=Lists!$G$3,'Exp Database'!M464=0),0,IF($F464=Lists!$G$2,('Exp Database'!M464/'Exp with units conversion'!$H464)*'Exp with units conversion'!$G464,'Exp Database'!M464*'Exp with units conversion'!$G464))</f>
        <v>0</v>
      </c>
      <c r="O464" s="288">
        <f>IF(OR('Exp Database'!N464=Lists!$G$2,'Exp Database'!N464=Lists!$G$3,'Exp Database'!N464=0),0,IF($F464=Lists!$G$2,('Exp Database'!N464/'Exp with units conversion'!$H464)*'Exp with units conversion'!$G464,'Exp Database'!N464*'Exp with units conversion'!$G464))</f>
        <v>0</v>
      </c>
      <c r="P464" s="288">
        <f>IF(OR('Exp Database'!O464=Lists!$G$2,'Exp Database'!O464=Lists!$G$3,'Exp Database'!O464=0),0,IF($F464=Lists!$G$2,('Exp Database'!O464/'Exp with units conversion'!$H464)*'Exp with units conversion'!$G464,'Exp Database'!O464*'Exp with units conversion'!$G464))</f>
        <v>0</v>
      </c>
      <c r="Q464" s="288">
        <f>IF(OR('Exp Database'!P464=Lists!$G$2,'Exp Database'!P464=Lists!$G$3,'Exp Database'!P464=0),0,IF($F464=Lists!$G$2,('Exp Database'!P464/'Exp with units conversion'!$H464)*'Exp with units conversion'!$G464,'Exp Database'!P464*'Exp with units conversion'!$G464))</f>
        <v>0</v>
      </c>
      <c r="R464" s="288">
        <f>IF(OR('Exp Database'!Q464=Lists!$G$2,'Exp Database'!Q464=Lists!$G$3,'Exp Database'!Q464=0),0,IF($F464=Lists!$G$2,('Exp Database'!Q464/'Exp with units conversion'!$H464)*'Exp with units conversion'!$G464,'Exp Database'!Q464*'Exp with units conversion'!$G464))</f>
        <v>0</v>
      </c>
      <c r="S464" s="288">
        <f>IF(OR('Exp Database'!R464=Lists!$G$2,'Exp Database'!R464=Lists!$G$3,'Exp Database'!R464=0),0,IF($F464=Lists!$G$2,('Exp Database'!R464/'Exp with units conversion'!$H464)*'Exp with units conversion'!$G464,'Exp Database'!R464*'Exp with units conversion'!$G464))</f>
        <v>0</v>
      </c>
      <c r="T464" s="288">
        <f>IF(OR('Exp Database'!S464=Lists!$G$2,'Exp Database'!S464=Lists!$G$3,'Exp Database'!S464=0),0,IF($F464=Lists!$G$2,('Exp Database'!S464/'Exp with units conversion'!$H464)*'Exp with units conversion'!$G464,'Exp Database'!S464*'Exp with units conversion'!$G464))</f>
        <v>0</v>
      </c>
      <c r="U464" s="288">
        <f>IF(OR('Exp Database'!T464=Lists!$G$2,'Exp Database'!T464=Lists!$G$3,'Exp Database'!T464=0),0,IF($F464=Lists!$G$2,('Exp Database'!T464/'Exp with units conversion'!$H464)*'Exp with units conversion'!$G464,'Exp Database'!T464*'Exp with units conversion'!$G464))</f>
        <v>0</v>
      </c>
      <c r="V464" s="288">
        <f>IF(OR('Exp Database'!U464=Lists!$G$2,'Exp Database'!U464=Lists!$G$3,'Exp Database'!U464=0),0,IF($F464=Lists!$G$2,('Exp Database'!U464/'Exp with units conversion'!$H464)*'Exp with units conversion'!$G464,'Exp Database'!U464*'Exp with units conversion'!$G464))</f>
        <v>0</v>
      </c>
      <c r="W464" s="288">
        <f>IF(OR('Exp Database'!V464=Lists!$G$2,'Exp Database'!V464=Lists!$G$3,'Exp Database'!V464=0),0,IF($F464=Lists!$G$2,('Exp Database'!V464/'Exp with units conversion'!$H464)*'Exp with units conversion'!$G464,'Exp Database'!V464*'Exp with units conversion'!$G464))</f>
        <v>0</v>
      </c>
      <c r="X464" s="288">
        <f>IF(OR('Exp Database'!W464=Lists!$G$2,'Exp Database'!W464=Lists!$G$3,'Exp Database'!W464=0),0,IF($F464=Lists!$G$2,('Exp Database'!W464/'Exp with units conversion'!$H464)*'Exp with units conversion'!$G464,'Exp Database'!W464*'Exp with units conversion'!$G464))</f>
        <v>0</v>
      </c>
      <c r="Y464" s="288">
        <f>IF(OR('Exp Database'!X464=Lists!$G$2,'Exp Database'!X464=Lists!$G$3,'Exp Database'!X464=0),0,IF($F464=Lists!$G$2,('Exp Database'!X464/'Exp with units conversion'!$H464)*'Exp with units conversion'!$G464,'Exp Database'!X464*'Exp with units conversion'!$G464))</f>
        <v>0</v>
      </c>
      <c r="Z464" s="288">
        <f>IF(OR('Exp Database'!Y464=Lists!$G$2,'Exp Database'!Y464=Lists!$G$3,'Exp Database'!Y464=0),0,IF($F464=Lists!$G$2,('Exp Database'!Y464/'Exp with units conversion'!$H464)*'Exp with units conversion'!$G464,'Exp Database'!Y464*'Exp with units conversion'!$G464))</f>
        <v>0</v>
      </c>
      <c r="AA464" s="288">
        <f>IF(OR('Exp Database'!Z464=Lists!$G$2,'Exp Database'!Z464=Lists!$G$3,'Exp Database'!Z464=0),0,IF($F464=Lists!$G$2,('Exp Database'!Z464/'Exp with units conversion'!$H464)*'Exp with units conversion'!$G464,'Exp Database'!Z464*'Exp with units conversion'!$G464))</f>
        <v>0</v>
      </c>
      <c r="AB464" s="288">
        <f>IF(OR('Exp Database'!AA464=Lists!$G$2,'Exp Database'!AA464=Lists!$G$3,'Exp Database'!AA464=0),0,IF($F464=Lists!$G$2,('Exp Database'!AA464/'Exp with units conversion'!$H464)*'Exp with units conversion'!$G464,'Exp Database'!AA464*'Exp with units conversion'!$G464))</f>
        <v>0</v>
      </c>
      <c r="AC464" s="288">
        <f>IF(OR('Exp Database'!AB464=Lists!$G$2,'Exp Database'!AB464=Lists!$G$3,'Exp Database'!AB464=0),0,IF($F464=Lists!$G$2,('Exp Database'!AB464/'Exp with units conversion'!$H464)*'Exp with units conversion'!$G464,'Exp Database'!AB464*'Exp with units conversion'!$G464))</f>
        <v>0</v>
      </c>
      <c r="AD464" s="288">
        <f>IF(OR('Exp Database'!AC464=Lists!$G$2,'Exp Database'!AC464=Lists!$G$3,'Exp Database'!AC464=0),0,IF($F464=Lists!$G$2,('Exp Database'!AC464/'Exp with units conversion'!$H464)*'Exp with units conversion'!$G464,'Exp Database'!AC464*'Exp with units conversion'!$G464))</f>
        <v>0</v>
      </c>
      <c r="AE464" s="288">
        <f>IF(OR('Exp Database'!AD464=Lists!$G$2,'Exp Database'!AD464=Lists!$G$3,'Exp Database'!AD464=0),0,IF($F464=Lists!$G$2,('Exp Database'!AD464/'Exp with units conversion'!$H464)*'Exp with units conversion'!$G464,'Exp Database'!AD464*'Exp with units conversion'!$G464))</f>
        <v>0</v>
      </c>
      <c r="AG464" s="288">
        <f t="shared" si="35"/>
        <v>1</v>
      </c>
      <c r="AH464" s="288">
        <f t="shared" si="36"/>
        <v>1</v>
      </c>
      <c r="AI464" s="288">
        <f t="shared" si="37"/>
        <v>1</v>
      </c>
      <c r="AJ464" s="288">
        <f t="shared" si="38"/>
        <v>1</v>
      </c>
    </row>
    <row r="465" spans="2:36" ht="30.75" thickBot="1">
      <c r="B465" s="288" t="str">
        <f t="shared" si="39"/>
        <v>Georgia2013</v>
      </c>
      <c r="C465" s="229" t="str">
        <f>'Exp Database'!C465</f>
        <v>Georgia</v>
      </c>
      <c r="D465" s="229">
        <f>'Exp Database'!D465</f>
        <v>2013</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02" t="str">
        <f>'Exp Database'!K465</f>
        <v>Synergies with health sector</v>
      </c>
      <c r="M465" s="288">
        <f>'Exp Database'!L465</f>
        <v>3.15</v>
      </c>
      <c r="N465" s="288">
        <f>IF(OR('Exp Database'!M465=Lists!$G$2,'Exp Database'!M465=Lists!$G$3,'Exp Database'!M465=0),0,IF($F465=Lists!$G$2,('Exp Database'!M465/'Exp with units conversion'!$H465)*'Exp with units conversion'!$G465,'Exp Database'!M465*'Exp with units conversion'!$G465))</f>
        <v>0</v>
      </c>
      <c r="O465" s="288">
        <f>IF(OR('Exp Database'!N465=Lists!$G$2,'Exp Database'!N465=Lists!$G$3,'Exp Database'!N465=0),0,IF($F465=Lists!$G$2,('Exp Database'!N465/'Exp with units conversion'!$H465)*'Exp with units conversion'!$G465,'Exp Database'!N465*'Exp with units conversion'!$G465))</f>
        <v>0</v>
      </c>
      <c r="P465" s="288">
        <f>IF(OR('Exp Database'!O465=Lists!$G$2,'Exp Database'!O465=Lists!$G$3,'Exp Database'!O465=0),0,IF($F465=Lists!$G$2,('Exp Database'!O465/'Exp with units conversion'!$H465)*'Exp with units conversion'!$G465,'Exp Database'!O465*'Exp with units conversion'!$G465))</f>
        <v>0</v>
      </c>
      <c r="Q465" s="288">
        <f>IF(OR('Exp Database'!P465=Lists!$G$2,'Exp Database'!P465=Lists!$G$3,'Exp Database'!P465=0),0,IF($F465=Lists!$G$2,('Exp Database'!P465/'Exp with units conversion'!$H465)*'Exp with units conversion'!$G465,'Exp Database'!P465*'Exp with units conversion'!$G465))</f>
        <v>0</v>
      </c>
      <c r="R465" s="288">
        <f>IF(OR('Exp Database'!Q465=Lists!$G$2,'Exp Database'!Q465=Lists!$G$3,'Exp Database'!Q465=0),0,IF($F465=Lists!$G$2,('Exp Database'!Q465/'Exp with units conversion'!$H465)*'Exp with units conversion'!$G465,'Exp Database'!Q465*'Exp with units conversion'!$G465))</f>
        <v>0</v>
      </c>
      <c r="S465" s="288">
        <f>IF(OR('Exp Database'!R465=Lists!$G$2,'Exp Database'!R465=Lists!$G$3,'Exp Database'!R465=0),0,IF($F465=Lists!$G$2,('Exp Database'!R465/'Exp with units conversion'!$H465)*'Exp with units conversion'!$G465,'Exp Database'!R465*'Exp with units conversion'!$G465))</f>
        <v>0</v>
      </c>
      <c r="T465" s="288">
        <f>IF(OR('Exp Database'!S465=Lists!$G$2,'Exp Database'!S465=Lists!$G$3,'Exp Database'!S465=0),0,IF($F465=Lists!$G$2,('Exp Database'!S465/'Exp with units conversion'!$H465)*'Exp with units conversion'!$G465,'Exp Database'!S465*'Exp with units conversion'!$G465))</f>
        <v>0</v>
      </c>
      <c r="U465" s="288">
        <f>IF(OR('Exp Database'!T465=Lists!$G$2,'Exp Database'!T465=Lists!$G$3,'Exp Database'!T465=0),0,IF($F465=Lists!$G$2,('Exp Database'!T465/'Exp with units conversion'!$H465)*'Exp with units conversion'!$G465,'Exp Database'!T465*'Exp with units conversion'!$G465))</f>
        <v>0</v>
      </c>
      <c r="V465" s="288">
        <f>IF(OR('Exp Database'!U465=Lists!$G$2,'Exp Database'!U465=Lists!$G$3,'Exp Database'!U465=0),0,IF($F465=Lists!$G$2,('Exp Database'!U465/'Exp with units conversion'!$H465)*'Exp with units conversion'!$G465,'Exp Database'!U465*'Exp with units conversion'!$G465))</f>
        <v>0</v>
      </c>
      <c r="W465" s="288">
        <f>IF(OR('Exp Database'!V465=Lists!$G$2,'Exp Database'!V465=Lists!$G$3,'Exp Database'!V465=0),0,IF($F465=Lists!$G$2,('Exp Database'!V465/'Exp with units conversion'!$H465)*'Exp with units conversion'!$G465,'Exp Database'!V465*'Exp with units conversion'!$G465))</f>
        <v>0</v>
      </c>
      <c r="X465" s="288">
        <f>IF(OR('Exp Database'!W465=Lists!$G$2,'Exp Database'!W465=Lists!$G$3,'Exp Database'!W465=0),0,IF($F465=Lists!$G$2,('Exp Database'!W465/'Exp with units conversion'!$H465)*'Exp with units conversion'!$G465,'Exp Database'!W465*'Exp with units conversion'!$G465))</f>
        <v>0</v>
      </c>
      <c r="Y465" s="288">
        <f>IF(OR('Exp Database'!X465=Lists!$G$2,'Exp Database'!X465=Lists!$G$3,'Exp Database'!X465=0),0,IF($F465=Lists!$G$2,('Exp Database'!X465/'Exp with units conversion'!$H465)*'Exp with units conversion'!$G465,'Exp Database'!X465*'Exp with units conversion'!$G465))</f>
        <v>0</v>
      </c>
      <c r="Z465" s="288">
        <f>IF(OR('Exp Database'!Y465=Lists!$G$2,'Exp Database'!Y465=Lists!$G$3,'Exp Database'!Y465=0),0,IF($F465=Lists!$G$2,('Exp Database'!Y465/'Exp with units conversion'!$H465)*'Exp with units conversion'!$G465,'Exp Database'!Y465*'Exp with units conversion'!$G465))</f>
        <v>0</v>
      </c>
      <c r="AA465" s="288">
        <f>IF(OR('Exp Database'!Z465=Lists!$G$2,'Exp Database'!Z465=Lists!$G$3,'Exp Database'!Z465=0),0,IF($F465=Lists!$G$2,('Exp Database'!Z465/'Exp with units conversion'!$H465)*'Exp with units conversion'!$G465,'Exp Database'!Z465*'Exp with units conversion'!$G465))</f>
        <v>0</v>
      </c>
      <c r="AB465" s="288">
        <f>IF(OR('Exp Database'!AA465=Lists!$G$2,'Exp Database'!AA465=Lists!$G$3,'Exp Database'!AA465=0),0,IF($F465=Lists!$G$2,('Exp Database'!AA465/'Exp with units conversion'!$H465)*'Exp with units conversion'!$G465,'Exp Database'!AA465*'Exp with units conversion'!$G465))</f>
        <v>0</v>
      </c>
      <c r="AC465" s="288">
        <f>IF(OR('Exp Database'!AB465=Lists!$G$2,'Exp Database'!AB465=Lists!$G$3,'Exp Database'!AB465=0),0,IF($F465=Lists!$G$2,('Exp Database'!AB465/'Exp with units conversion'!$H465)*'Exp with units conversion'!$G465,'Exp Database'!AB465*'Exp with units conversion'!$G465))</f>
        <v>0</v>
      </c>
      <c r="AD465" s="288">
        <f>IF(OR('Exp Database'!AC465=Lists!$G$2,'Exp Database'!AC465=Lists!$G$3,'Exp Database'!AC465=0),0,IF($F465=Lists!$G$2,('Exp Database'!AC465/'Exp with units conversion'!$H465)*'Exp with units conversion'!$G465,'Exp Database'!AC465*'Exp with units conversion'!$G465))</f>
        <v>0</v>
      </c>
      <c r="AE465" s="288">
        <f>IF(OR('Exp Database'!AD465=Lists!$G$2,'Exp Database'!AD465=Lists!$G$3,'Exp Database'!AD465=0),0,IF($F465=Lists!$G$2,('Exp Database'!AD465/'Exp with units conversion'!$H465)*'Exp with units conversion'!$G465,'Exp Database'!AD465*'Exp with units conversion'!$G465))</f>
        <v>0</v>
      </c>
      <c r="AG465" s="288">
        <f t="shared" si="35"/>
        <v>1</v>
      </c>
      <c r="AH465" s="288">
        <f t="shared" si="36"/>
        <v>1</v>
      </c>
      <c r="AI465" s="288">
        <f t="shared" si="37"/>
        <v>1</v>
      </c>
      <c r="AJ465" s="288">
        <f t="shared" si="38"/>
        <v>1</v>
      </c>
    </row>
    <row r="466" spans="2:36" ht="15.75" thickBot="1">
      <c r="B466" s="288" t="str">
        <f t="shared" si="39"/>
        <v>Georgia2013</v>
      </c>
      <c r="C466" s="229" t="str">
        <f>'Exp Database'!C466</f>
        <v>Georgia</v>
      </c>
      <c r="D466" s="229">
        <f>'Exp Database'!D466</f>
        <v>2013</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02">
        <f>'Exp Database'!K466</f>
        <v>0</v>
      </c>
      <c r="M466" s="288">
        <f>'Exp Database'!L466</f>
        <v>0</v>
      </c>
      <c r="N466" s="288">
        <f>IF(OR('Exp Database'!M466=Lists!$G$2,'Exp Database'!M466=Lists!$G$3,'Exp Database'!M466=0),0,IF($F466=Lists!$G$2,('Exp Database'!M466/'Exp with units conversion'!$H466)*'Exp with units conversion'!$G466,'Exp Database'!M466*'Exp with units conversion'!$G466))</f>
        <v>0</v>
      </c>
      <c r="O466" s="288">
        <f>IF(OR('Exp Database'!N466=Lists!$G$2,'Exp Database'!N466=Lists!$G$3,'Exp Database'!N466=0),0,IF($F466=Lists!$G$2,('Exp Database'!N466/'Exp with units conversion'!$H466)*'Exp with units conversion'!$G466,'Exp Database'!N466*'Exp with units conversion'!$G466))</f>
        <v>0</v>
      </c>
      <c r="P466" s="288">
        <f>IF(OR('Exp Database'!O466=Lists!$G$2,'Exp Database'!O466=Lists!$G$3,'Exp Database'!O466=0),0,IF($F466=Lists!$G$2,('Exp Database'!O466/'Exp with units conversion'!$H466)*'Exp with units conversion'!$G466,'Exp Database'!O466*'Exp with units conversion'!$G466))</f>
        <v>0</v>
      </c>
      <c r="Q466" s="288">
        <f>IF(OR('Exp Database'!P466=Lists!$G$2,'Exp Database'!P466=Lists!$G$3,'Exp Database'!P466=0),0,IF($F466=Lists!$G$2,('Exp Database'!P466/'Exp with units conversion'!$H466)*'Exp with units conversion'!$G466,'Exp Database'!P466*'Exp with units conversion'!$G466))</f>
        <v>0</v>
      </c>
      <c r="R466" s="288">
        <f>IF(OR('Exp Database'!Q466=Lists!$G$2,'Exp Database'!Q466=Lists!$G$3,'Exp Database'!Q466=0),0,IF($F466=Lists!$G$2,('Exp Database'!Q466/'Exp with units conversion'!$H466)*'Exp with units conversion'!$G466,'Exp Database'!Q466*'Exp with units conversion'!$G466))</f>
        <v>0</v>
      </c>
      <c r="S466" s="288">
        <f>IF(OR('Exp Database'!R466=Lists!$G$2,'Exp Database'!R466=Lists!$G$3,'Exp Database'!R466=0),0,IF($F466=Lists!$G$2,('Exp Database'!R466/'Exp with units conversion'!$H466)*'Exp with units conversion'!$G466,'Exp Database'!R466*'Exp with units conversion'!$G466))</f>
        <v>0</v>
      </c>
      <c r="T466" s="288">
        <f>IF(OR('Exp Database'!S466=Lists!$G$2,'Exp Database'!S466=Lists!$G$3,'Exp Database'!S466=0),0,IF($F466=Lists!$G$2,('Exp Database'!S466/'Exp with units conversion'!$H466)*'Exp with units conversion'!$G466,'Exp Database'!S466*'Exp with units conversion'!$G466))</f>
        <v>0</v>
      </c>
      <c r="U466" s="288">
        <f>IF(OR('Exp Database'!T466=Lists!$G$2,'Exp Database'!T466=Lists!$G$3,'Exp Database'!T466=0),0,IF($F466=Lists!$G$2,('Exp Database'!T466/'Exp with units conversion'!$H466)*'Exp with units conversion'!$G466,'Exp Database'!T466*'Exp with units conversion'!$G466))</f>
        <v>0</v>
      </c>
      <c r="V466" s="288">
        <f>IF(OR('Exp Database'!U466=Lists!$G$2,'Exp Database'!U466=Lists!$G$3,'Exp Database'!U466=0),0,IF($F466=Lists!$G$2,('Exp Database'!U466/'Exp with units conversion'!$H466)*'Exp with units conversion'!$G466,'Exp Database'!U466*'Exp with units conversion'!$G466))</f>
        <v>0</v>
      </c>
      <c r="W466" s="288">
        <f>IF(OR('Exp Database'!V466=Lists!$G$2,'Exp Database'!V466=Lists!$G$3,'Exp Database'!V466=0),0,IF($F466=Lists!$G$2,('Exp Database'!V466/'Exp with units conversion'!$H466)*'Exp with units conversion'!$G466,'Exp Database'!V466*'Exp with units conversion'!$G466))</f>
        <v>0</v>
      </c>
      <c r="X466" s="288">
        <f>IF(OR('Exp Database'!W466=Lists!$G$2,'Exp Database'!W466=Lists!$G$3,'Exp Database'!W466=0),0,IF($F466=Lists!$G$2,('Exp Database'!W466/'Exp with units conversion'!$H466)*'Exp with units conversion'!$G466,'Exp Database'!W466*'Exp with units conversion'!$G466))</f>
        <v>0</v>
      </c>
      <c r="Y466" s="288">
        <f>IF(OR('Exp Database'!X466=Lists!$G$2,'Exp Database'!X466=Lists!$G$3,'Exp Database'!X466=0),0,IF($F466=Lists!$G$2,('Exp Database'!X466/'Exp with units conversion'!$H466)*'Exp with units conversion'!$G466,'Exp Database'!X466*'Exp with units conversion'!$G466))</f>
        <v>0</v>
      </c>
      <c r="Z466" s="288">
        <f>IF(OR('Exp Database'!Y466=Lists!$G$2,'Exp Database'!Y466=Lists!$G$3,'Exp Database'!Y466=0),0,IF($F466=Lists!$G$2,('Exp Database'!Y466/'Exp with units conversion'!$H466)*'Exp with units conversion'!$G466,'Exp Database'!Y466*'Exp with units conversion'!$G466))</f>
        <v>0</v>
      </c>
      <c r="AA466" s="288">
        <f>IF(OR('Exp Database'!Z466=Lists!$G$2,'Exp Database'!Z466=Lists!$G$3,'Exp Database'!Z466=0),0,IF($F466=Lists!$G$2,('Exp Database'!Z466/'Exp with units conversion'!$H466)*'Exp with units conversion'!$G466,'Exp Database'!Z466*'Exp with units conversion'!$G466))</f>
        <v>0</v>
      </c>
      <c r="AB466" s="288">
        <f>IF(OR('Exp Database'!AA466=Lists!$G$2,'Exp Database'!AA466=Lists!$G$3,'Exp Database'!AA466=0),0,IF($F466=Lists!$G$2,('Exp Database'!AA466/'Exp with units conversion'!$H466)*'Exp with units conversion'!$G466,'Exp Database'!AA466*'Exp with units conversion'!$G466))</f>
        <v>0</v>
      </c>
      <c r="AC466" s="288">
        <f>IF(OR('Exp Database'!AB466=Lists!$G$2,'Exp Database'!AB466=Lists!$G$3,'Exp Database'!AB466=0),0,IF($F466=Lists!$G$2,('Exp Database'!AB466/'Exp with units conversion'!$H466)*'Exp with units conversion'!$G466,'Exp Database'!AB466*'Exp with units conversion'!$G466))</f>
        <v>0</v>
      </c>
      <c r="AD466" s="288">
        <f>IF(OR('Exp Database'!AC466=Lists!$G$2,'Exp Database'!AC466=Lists!$G$3,'Exp Database'!AC466=0),0,IF($F466=Lists!$G$2,('Exp Database'!AC466/'Exp with units conversion'!$H466)*'Exp with units conversion'!$G466,'Exp Database'!AC466*'Exp with units conversion'!$G466))</f>
        <v>0</v>
      </c>
      <c r="AE466" s="288">
        <f>IF(OR('Exp Database'!AD466=Lists!$G$2,'Exp Database'!AD466=Lists!$G$3,'Exp Database'!AD466=0),0,IF($F466=Lists!$G$2,('Exp Database'!AD466/'Exp with units conversion'!$H466)*'Exp with units conversion'!$G466,'Exp Database'!AD466*'Exp with units conversion'!$G466))</f>
        <v>0</v>
      </c>
      <c r="AG466" s="288">
        <f t="shared" si="35"/>
        <v>1</v>
      </c>
      <c r="AH466" s="288">
        <f t="shared" si="36"/>
        <v>1</v>
      </c>
      <c r="AI466" s="288">
        <f t="shared" si="37"/>
        <v>1</v>
      </c>
      <c r="AJ466" s="288">
        <f t="shared" si="38"/>
        <v>1</v>
      </c>
    </row>
    <row r="467" spans="2:36" ht="30.75" thickBot="1">
      <c r="B467" s="288" t="str">
        <f t="shared" si="39"/>
        <v>Georgia2013</v>
      </c>
      <c r="C467" s="229" t="str">
        <f>'Exp Database'!C467</f>
        <v>Georgia</v>
      </c>
      <c r="D467" s="229">
        <f>'Exp Database'!D467</f>
        <v>2013</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02" t="str">
        <f>'Exp Database'!K467</f>
        <v>Gender programmes</v>
      </c>
      <c r="M467" s="288">
        <f>'Exp Database'!L467</f>
        <v>4</v>
      </c>
      <c r="N467" s="288">
        <f>IF(OR('Exp Database'!M467=Lists!$G$2,'Exp Database'!M467=Lists!$G$3,'Exp Database'!M467=0),0,IF($F467=Lists!$G$2,('Exp Database'!M467/'Exp with units conversion'!$H467)*'Exp with units conversion'!$G467,'Exp Database'!M467*'Exp with units conversion'!$G467))</f>
        <v>0</v>
      </c>
      <c r="O467" s="288">
        <f>IF(OR('Exp Database'!N467=Lists!$G$2,'Exp Database'!N467=Lists!$G$3,'Exp Database'!N467=0),0,IF($F467=Lists!$G$2,('Exp Database'!N467/'Exp with units conversion'!$H467)*'Exp with units conversion'!$G467,'Exp Database'!N467*'Exp with units conversion'!$G467))</f>
        <v>0</v>
      </c>
      <c r="P467" s="288">
        <f>IF(OR('Exp Database'!O467=Lists!$G$2,'Exp Database'!O467=Lists!$G$3,'Exp Database'!O467=0),0,IF($F467=Lists!$G$2,('Exp Database'!O467/'Exp with units conversion'!$H467)*'Exp with units conversion'!$G467,'Exp Database'!O467*'Exp with units conversion'!$G467))</f>
        <v>0</v>
      </c>
      <c r="Q467" s="288">
        <f>IF(OR('Exp Database'!P467=Lists!$G$2,'Exp Database'!P467=Lists!$G$3,'Exp Database'!P467=0),0,IF($F467=Lists!$G$2,('Exp Database'!P467/'Exp with units conversion'!$H467)*'Exp with units conversion'!$G467,'Exp Database'!P467*'Exp with units conversion'!$G467))</f>
        <v>0</v>
      </c>
      <c r="R467" s="288">
        <f>IF(OR('Exp Database'!Q467=Lists!$G$2,'Exp Database'!Q467=Lists!$G$3,'Exp Database'!Q467=0),0,IF($F467=Lists!$G$2,('Exp Database'!Q467/'Exp with units conversion'!$H467)*'Exp with units conversion'!$G467,'Exp Database'!Q467*'Exp with units conversion'!$G467))</f>
        <v>0</v>
      </c>
      <c r="S467" s="288">
        <f>IF(OR('Exp Database'!R467=Lists!$G$2,'Exp Database'!R467=Lists!$G$3,'Exp Database'!R467=0),0,IF($F467=Lists!$G$2,('Exp Database'!R467/'Exp with units conversion'!$H467)*'Exp with units conversion'!$G467,'Exp Database'!R467*'Exp with units conversion'!$G467))</f>
        <v>0</v>
      </c>
      <c r="T467" s="288">
        <f>IF(OR('Exp Database'!S467=Lists!$G$2,'Exp Database'!S467=Lists!$G$3,'Exp Database'!S467=0),0,IF($F467=Lists!$G$2,('Exp Database'!S467/'Exp with units conversion'!$H467)*'Exp with units conversion'!$G467,'Exp Database'!S467*'Exp with units conversion'!$G467))</f>
        <v>0</v>
      </c>
      <c r="U467" s="288">
        <f>IF(OR('Exp Database'!T467=Lists!$G$2,'Exp Database'!T467=Lists!$G$3,'Exp Database'!T467=0),0,IF($F467=Lists!$G$2,('Exp Database'!T467/'Exp with units conversion'!$H467)*'Exp with units conversion'!$G467,'Exp Database'!T467*'Exp with units conversion'!$G467))</f>
        <v>0</v>
      </c>
      <c r="V467" s="288">
        <f>IF(OR('Exp Database'!U467=Lists!$G$2,'Exp Database'!U467=Lists!$G$3,'Exp Database'!U467=0),0,IF($F467=Lists!$G$2,('Exp Database'!U467/'Exp with units conversion'!$H467)*'Exp with units conversion'!$G467,'Exp Database'!U467*'Exp with units conversion'!$G467))</f>
        <v>0</v>
      </c>
      <c r="W467" s="288">
        <f>IF(OR('Exp Database'!V467=Lists!$G$2,'Exp Database'!V467=Lists!$G$3,'Exp Database'!V467=0),0,IF($F467=Lists!$G$2,('Exp Database'!V467/'Exp with units conversion'!$H467)*'Exp with units conversion'!$G467,'Exp Database'!V467*'Exp with units conversion'!$G467))</f>
        <v>0</v>
      </c>
      <c r="X467" s="288">
        <f>IF(OR('Exp Database'!W467=Lists!$G$2,'Exp Database'!W467=Lists!$G$3,'Exp Database'!W467=0),0,IF($F467=Lists!$G$2,('Exp Database'!W467/'Exp with units conversion'!$H467)*'Exp with units conversion'!$G467,'Exp Database'!W467*'Exp with units conversion'!$G467))</f>
        <v>0</v>
      </c>
      <c r="Y467" s="288">
        <f>IF(OR('Exp Database'!X467=Lists!$G$2,'Exp Database'!X467=Lists!$G$3,'Exp Database'!X467=0),0,IF($F467=Lists!$G$2,('Exp Database'!X467/'Exp with units conversion'!$H467)*'Exp with units conversion'!$G467,'Exp Database'!X467*'Exp with units conversion'!$G467))</f>
        <v>0</v>
      </c>
      <c r="Z467" s="288">
        <f>IF(OR('Exp Database'!Y467=Lists!$G$2,'Exp Database'!Y467=Lists!$G$3,'Exp Database'!Y467=0),0,IF($F467=Lists!$G$2,('Exp Database'!Y467/'Exp with units conversion'!$H467)*'Exp with units conversion'!$G467,'Exp Database'!Y467*'Exp with units conversion'!$G467))</f>
        <v>0</v>
      </c>
      <c r="AA467" s="288">
        <f>IF(OR('Exp Database'!Z467=Lists!$G$2,'Exp Database'!Z467=Lists!$G$3,'Exp Database'!Z467=0),0,IF($F467=Lists!$G$2,('Exp Database'!Z467/'Exp with units conversion'!$H467)*'Exp with units conversion'!$G467,'Exp Database'!Z467*'Exp with units conversion'!$G467))</f>
        <v>0</v>
      </c>
      <c r="AB467" s="288">
        <f>IF(OR('Exp Database'!AA467=Lists!$G$2,'Exp Database'!AA467=Lists!$G$3,'Exp Database'!AA467=0),0,IF($F467=Lists!$G$2,('Exp Database'!AA467/'Exp with units conversion'!$H467)*'Exp with units conversion'!$G467,'Exp Database'!AA467*'Exp with units conversion'!$G467))</f>
        <v>0</v>
      </c>
      <c r="AC467" s="288">
        <f>IF(OR('Exp Database'!AB467=Lists!$G$2,'Exp Database'!AB467=Lists!$G$3,'Exp Database'!AB467=0),0,IF($F467=Lists!$G$2,('Exp Database'!AB467/'Exp with units conversion'!$H467)*'Exp with units conversion'!$G467,'Exp Database'!AB467*'Exp with units conversion'!$G467))</f>
        <v>0</v>
      </c>
      <c r="AD467" s="288">
        <f>IF(OR('Exp Database'!AC467=Lists!$G$2,'Exp Database'!AC467=Lists!$G$3,'Exp Database'!AC467=0),0,IF($F467=Lists!$G$2,('Exp Database'!AC467/'Exp with units conversion'!$H467)*'Exp with units conversion'!$G467,'Exp Database'!AC467*'Exp with units conversion'!$G467))</f>
        <v>0</v>
      </c>
      <c r="AE467" s="288">
        <f>IF(OR('Exp Database'!AD467=Lists!$G$2,'Exp Database'!AD467=Lists!$G$3,'Exp Database'!AD467=0),0,IF($F467=Lists!$G$2,('Exp Database'!AD467/'Exp with units conversion'!$H467)*'Exp with units conversion'!$G467,'Exp Database'!AD467*'Exp with units conversion'!$G467))</f>
        <v>0</v>
      </c>
      <c r="AG467" s="288">
        <f t="shared" si="35"/>
        <v>1</v>
      </c>
      <c r="AH467" s="288">
        <f t="shared" si="36"/>
        <v>1</v>
      </c>
      <c r="AI467" s="288">
        <f t="shared" si="37"/>
        <v>1</v>
      </c>
      <c r="AJ467" s="288">
        <f t="shared" si="38"/>
        <v>1</v>
      </c>
    </row>
    <row r="468" spans="2:36" ht="15.75" thickBot="1">
      <c r="B468" s="288" t="str">
        <f t="shared" si="39"/>
        <v>Georgia2013</v>
      </c>
      <c r="C468" s="229" t="str">
        <f>'Exp Database'!C468</f>
        <v>Georgia</v>
      </c>
      <c r="D468" s="229">
        <f>'Exp Database'!D468</f>
        <v>2013</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02">
        <f>'Exp Database'!K468</f>
        <v>0</v>
      </c>
      <c r="M468" s="288">
        <f>'Exp Database'!L468</f>
        <v>0</v>
      </c>
      <c r="N468" s="288">
        <f>IF(OR('Exp Database'!M468=Lists!$G$2,'Exp Database'!M468=Lists!$G$3,'Exp Database'!M468=0),0,IF($F468=Lists!$G$2,('Exp Database'!M468/'Exp with units conversion'!$H468)*'Exp with units conversion'!$G468,'Exp Database'!M468*'Exp with units conversion'!$G468))</f>
        <v>0</v>
      </c>
      <c r="O468" s="288">
        <f>IF(OR('Exp Database'!N468=Lists!$G$2,'Exp Database'!N468=Lists!$G$3,'Exp Database'!N468=0),0,IF($F468=Lists!$G$2,('Exp Database'!N468/'Exp with units conversion'!$H468)*'Exp with units conversion'!$G468,'Exp Database'!N468*'Exp with units conversion'!$G468))</f>
        <v>0</v>
      </c>
      <c r="P468" s="288">
        <f>IF(OR('Exp Database'!O468=Lists!$G$2,'Exp Database'!O468=Lists!$G$3,'Exp Database'!O468=0),0,IF($F468=Lists!$G$2,('Exp Database'!O468/'Exp with units conversion'!$H468)*'Exp with units conversion'!$G468,'Exp Database'!O468*'Exp with units conversion'!$G468))</f>
        <v>0</v>
      </c>
      <c r="Q468" s="288">
        <f>IF(OR('Exp Database'!P468=Lists!$G$2,'Exp Database'!P468=Lists!$G$3,'Exp Database'!P468=0),0,IF($F468=Lists!$G$2,('Exp Database'!P468/'Exp with units conversion'!$H468)*'Exp with units conversion'!$G468,'Exp Database'!P468*'Exp with units conversion'!$G468))</f>
        <v>0</v>
      </c>
      <c r="R468" s="288">
        <f>IF(OR('Exp Database'!Q468=Lists!$G$2,'Exp Database'!Q468=Lists!$G$3,'Exp Database'!Q468=0),0,IF($F468=Lists!$G$2,('Exp Database'!Q468/'Exp with units conversion'!$H468)*'Exp with units conversion'!$G468,'Exp Database'!Q468*'Exp with units conversion'!$G468))</f>
        <v>0</v>
      </c>
      <c r="S468" s="288">
        <f>IF(OR('Exp Database'!R468=Lists!$G$2,'Exp Database'!R468=Lists!$G$3,'Exp Database'!R468=0),0,IF($F468=Lists!$G$2,('Exp Database'!R468/'Exp with units conversion'!$H468)*'Exp with units conversion'!$G468,'Exp Database'!R468*'Exp with units conversion'!$G468))</f>
        <v>0</v>
      </c>
      <c r="T468" s="288">
        <f>IF(OR('Exp Database'!S468=Lists!$G$2,'Exp Database'!S468=Lists!$G$3,'Exp Database'!S468=0),0,IF($F468=Lists!$G$2,('Exp Database'!S468/'Exp with units conversion'!$H468)*'Exp with units conversion'!$G468,'Exp Database'!S468*'Exp with units conversion'!$G468))</f>
        <v>0</v>
      </c>
      <c r="U468" s="288">
        <f>IF(OR('Exp Database'!T468=Lists!$G$2,'Exp Database'!T468=Lists!$G$3,'Exp Database'!T468=0),0,IF($F468=Lists!$G$2,('Exp Database'!T468/'Exp with units conversion'!$H468)*'Exp with units conversion'!$G468,'Exp Database'!T468*'Exp with units conversion'!$G468))</f>
        <v>0</v>
      </c>
      <c r="V468" s="288">
        <f>IF(OR('Exp Database'!U468=Lists!$G$2,'Exp Database'!U468=Lists!$G$3,'Exp Database'!U468=0),0,IF($F468=Lists!$G$2,('Exp Database'!U468/'Exp with units conversion'!$H468)*'Exp with units conversion'!$G468,'Exp Database'!U468*'Exp with units conversion'!$G468))</f>
        <v>0</v>
      </c>
      <c r="W468" s="288">
        <f>IF(OR('Exp Database'!V468=Lists!$G$2,'Exp Database'!V468=Lists!$G$3,'Exp Database'!V468=0),0,IF($F468=Lists!$G$2,('Exp Database'!V468/'Exp with units conversion'!$H468)*'Exp with units conversion'!$G468,'Exp Database'!V468*'Exp with units conversion'!$G468))</f>
        <v>0</v>
      </c>
      <c r="X468" s="288">
        <f>IF(OR('Exp Database'!W468=Lists!$G$2,'Exp Database'!W468=Lists!$G$3,'Exp Database'!W468=0),0,IF($F468=Lists!$G$2,('Exp Database'!W468/'Exp with units conversion'!$H468)*'Exp with units conversion'!$G468,'Exp Database'!W468*'Exp with units conversion'!$G468))</f>
        <v>0</v>
      </c>
      <c r="Y468" s="288">
        <f>IF(OR('Exp Database'!X468=Lists!$G$2,'Exp Database'!X468=Lists!$G$3,'Exp Database'!X468=0),0,IF($F468=Lists!$G$2,('Exp Database'!X468/'Exp with units conversion'!$H468)*'Exp with units conversion'!$G468,'Exp Database'!X468*'Exp with units conversion'!$G468))</f>
        <v>0</v>
      </c>
      <c r="Z468" s="288">
        <f>IF(OR('Exp Database'!Y468=Lists!$G$2,'Exp Database'!Y468=Lists!$G$3,'Exp Database'!Y468=0),0,IF($F468=Lists!$G$2,('Exp Database'!Y468/'Exp with units conversion'!$H468)*'Exp with units conversion'!$G468,'Exp Database'!Y468*'Exp with units conversion'!$G468))</f>
        <v>0</v>
      </c>
      <c r="AA468" s="288">
        <f>IF(OR('Exp Database'!Z468=Lists!$G$2,'Exp Database'!Z468=Lists!$G$3,'Exp Database'!Z468=0),0,IF($F468=Lists!$G$2,('Exp Database'!Z468/'Exp with units conversion'!$H468)*'Exp with units conversion'!$G468,'Exp Database'!Z468*'Exp with units conversion'!$G468))</f>
        <v>0</v>
      </c>
      <c r="AB468" s="288">
        <f>IF(OR('Exp Database'!AA468=Lists!$G$2,'Exp Database'!AA468=Lists!$G$3,'Exp Database'!AA468=0),0,IF($F468=Lists!$G$2,('Exp Database'!AA468/'Exp with units conversion'!$H468)*'Exp with units conversion'!$G468,'Exp Database'!AA468*'Exp with units conversion'!$G468))</f>
        <v>0</v>
      </c>
      <c r="AC468" s="288">
        <f>IF(OR('Exp Database'!AB468=Lists!$G$2,'Exp Database'!AB468=Lists!$G$3,'Exp Database'!AB468=0),0,IF($F468=Lists!$G$2,('Exp Database'!AB468/'Exp with units conversion'!$H468)*'Exp with units conversion'!$G468,'Exp Database'!AB468*'Exp with units conversion'!$G468))</f>
        <v>0</v>
      </c>
      <c r="AD468" s="288">
        <f>IF(OR('Exp Database'!AC468=Lists!$G$2,'Exp Database'!AC468=Lists!$G$3,'Exp Database'!AC468=0),0,IF($F468=Lists!$G$2,('Exp Database'!AC468/'Exp with units conversion'!$H468)*'Exp with units conversion'!$G468,'Exp Database'!AC468*'Exp with units conversion'!$G468))</f>
        <v>0</v>
      </c>
      <c r="AE468" s="288">
        <f>IF(OR('Exp Database'!AD468=Lists!$G$2,'Exp Database'!AD468=Lists!$G$3,'Exp Database'!AD468=0),0,IF($F468=Lists!$G$2,('Exp Database'!AD468/'Exp with units conversion'!$H468)*'Exp with units conversion'!$G468,'Exp Database'!AD468*'Exp with units conversion'!$G468))</f>
        <v>0</v>
      </c>
      <c r="AG468" s="288">
        <f t="shared" ref="AG468:AG531" si="40">IF((R468+W468+AD468)=AE468,1,0)</f>
        <v>1</v>
      </c>
      <c r="AH468" s="288">
        <f t="shared" ref="AH468:AH531" si="41">IF(R468=SUM(N468:Q468),1,0)</f>
        <v>1</v>
      </c>
      <c r="AI468" s="288">
        <f t="shared" ref="AI468:AI531" si="42">IF(W468=SUM(S468:V468),1,0)</f>
        <v>1</v>
      </c>
      <c r="AJ468" s="288">
        <f t="shared" ref="AJ468:AJ531" si="43">IF(AD468=SUM(X468:AC468),1,0)</f>
        <v>1</v>
      </c>
    </row>
    <row r="469" spans="2:36" ht="45.75" thickBot="1">
      <c r="B469" s="288" t="str">
        <f t="shared" si="39"/>
        <v>Georgia2013</v>
      </c>
      <c r="C469" s="229" t="str">
        <f>'Exp Database'!C469</f>
        <v>Georgia</v>
      </c>
      <c r="D469" s="229">
        <f>'Exp Database'!D469</f>
        <v>2013</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02" t="str">
        <f>'Exp Database'!K469</f>
        <v>Programmes for children and adolescents</v>
      </c>
      <c r="M469" s="288">
        <f>'Exp Database'!L469</f>
        <v>5</v>
      </c>
      <c r="N469" s="288">
        <f>IF(OR('Exp Database'!M469=Lists!$G$2,'Exp Database'!M469=Lists!$G$3,'Exp Database'!M469=0),0,IF($F469=Lists!$G$2,('Exp Database'!M469/'Exp with units conversion'!$H469)*'Exp with units conversion'!$G469,'Exp Database'!M469*'Exp with units conversion'!$G469))</f>
        <v>0</v>
      </c>
      <c r="O469" s="288">
        <f>IF(OR('Exp Database'!N469=Lists!$G$2,'Exp Database'!N469=Lists!$G$3,'Exp Database'!N469=0),0,IF($F469=Lists!$G$2,('Exp Database'!N469/'Exp with units conversion'!$H469)*'Exp with units conversion'!$G469,'Exp Database'!N469*'Exp with units conversion'!$G469))</f>
        <v>0</v>
      </c>
      <c r="P469" s="288">
        <f>IF(OR('Exp Database'!O469=Lists!$G$2,'Exp Database'!O469=Lists!$G$3,'Exp Database'!O469=0),0,IF($F469=Lists!$G$2,('Exp Database'!O469/'Exp with units conversion'!$H469)*'Exp with units conversion'!$G469,'Exp Database'!O469*'Exp with units conversion'!$G469))</f>
        <v>0</v>
      </c>
      <c r="Q469" s="288">
        <f>IF(OR('Exp Database'!P469=Lists!$G$2,'Exp Database'!P469=Lists!$G$3,'Exp Database'!P469=0),0,IF($F469=Lists!$G$2,('Exp Database'!P469/'Exp with units conversion'!$H469)*'Exp with units conversion'!$G469,'Exp Database'!P469*'Exp with units conversion'!$G469))</f>
        <v>0</v>
      </c>
      <c r="R469" s="288">
        <f>IF(OR('Exp Database'!Q469=Lists!$G$2,'Exp Database'!Q469=Lists!$G$3,'Exp Database'!Q469=0),0,IF($F469=Lists!$G$2,('Exp Database'!Q469/'Exp with units conversion'!$H469)*'Exp with units conversion'!$G469,'Exp Database'!Q469*'Exp with units conversion'!$G469))</f>
        <v>0</v>
      </c>
      <c r="S469" s="288">
        <f>IF(OR('Exp Database'!R469=Lists!$G$2,'Exp Database'!R469=Lists!$G$3,'Exp Database'!R469=0),0,IF($F469=Lists!$G$2,('Exp Database'!R469/'Exp with units conversion'!$H469)*'Exp with units conversion'!$G469,'Exp Database'!R469*'Exp with units conversion'!$G469))</f>
        <v>0</v>
      </c>
      <c r="T469" s="288">
        <f>IF(OR('Exp Database'!S469=Lists!$G$2,'Exp Database'!S469=Lists!$G$3,'Exp Database'!S469=0),0,IF($F469=Lists!$G$2,('Exp Database'!S469/'Exp with units conversion'!$H469)*'Exp with units conversion'!$G469,'Exp Database'!S469*'Exp with units conversion'!$G469))</f>
        <v>0</v>
      </c>
      <c r="U469" s="288">
        <f>IF(OR('Exp Database'!T469=Lists!$G$2,'Exp Database'!T469=Lists!$G$3,'Exp Database'!T469=0),0,IF($F469=Lists!$G$2,('Exp Database'!T469/'Exp with units conversion'!$H469)*'Exp with units conversion'!$G469,'Exp Database'!T469*'Exp with units conversion'!$G469))</f>
        <v>0</v>
      </c>
      <c r="V469" s="288">
        <f>IF(OR('Exp Database'!U469=Lists!$G$2,'Exp Database'!U469=Lists!$G$3,'Exp Database'!U469=0),0,IF($F469=Lists!$G$2,('Exp Database'!U469/'Exp with units conversion'!$H469)*'Exp with units conversion'!$G469,'Exp Database'!U469*'Exp with units conversion'!$G469))</f>
        <v>0</v>
      </c>
      <c r="W469" s="288">
        <f>IF(OR('Exp Database'!V469=Lists!$G$2,'Exp Database'!V469=Lists!$G$3,'Exp Database'!V469=0),0,IF($F469=Lists!$G$2,('Exp Database'!V469/'Exp with units conversion'!$H469)*'Exp with units conversion'!$G469,'Exp Database'!V469*'Exp with units conversion'!$G469))</f>
        <v>0</v>
      </c>
      <c r="X469" s="288">
        <f>IF(OR('Exp Database'!W469=Lists!$G$2,'Exp Database'!W469=Lists!$G$3,'Exp Database'!W469=0),0,IF($F469=Lists!$G$2,('Exp Database'!W469/'Exp with units conversion'!$H469)*'Exp with units conversion'!$G469,'Exp Database'!W469*'Exp with units conversion'!$G469))</f>
        <v>0</v>
      </c>
      <c r="Y469" s="288">
        <f>IF(OR('Exp Database'!X469=Lists!$G$2,'Exp Database'!X469=Lists!$G$3,'Exp Database'!X469=0),0,IF($F469=Lists!$G$2,('Exp Database'!X469/'Exp with units conversion'!$H469)*'Exp with units conversion'!$G469,'Exp Database'!X469*'Exp with units conversion'!$G469))</f>
        <v>0</v>
      </c>
      <c r="Z469" s="288">
        <f>IF(OR('Exp Database'!Y469=Lists!$G$2,'Exp Database'!Y469=Lists!$G$3,'Exp Database'!Y469=0),0,IF($F469=Lists!$G$2,('Exp Database'!Y469/'Exp with units conversion'!$H469)*'Exp with units conversion'!$G469,'Exp Database'!Y469*'Exp with units conversion'!$G469))</f>
        <v>0</v>
      </c>
      <c r="AA469" s="288">
        <f>IF(OR('Exp Database'!Z469=Lists!$G$2,'Exp Database'!Z469=Lists!$G$3,'Exp Database'!Z469=0),0,IF($F469=Lists!$G$2,('Exp Database'!Z469/'Exp with units conversion'!$H469)*'Exp with units conversion'!$G469,'Exp Database'!Z469*'Exp with units conversion'!$G469))</f>
        <v>0</v>
      </c>
      <c r="AB469" s="288">
        <f>IF(OR('Exp Database'!AA469=Lists!$G$2,'Exp Database'!AA469=Lists!$G$3,'Exp Database'!AA469=0),0,IF($F469=Lists!$G$2,('Exp Database'!AA469/'Exp with units conversion'!$H469)*'Exp with units conversion'!$G469,'Exp Database'!AA469*'Exp with units conversion'!$G469))</f>
        <v>0</v>
      </c>
      <c r="AC469" s="288">
        <f>IF(OR('Exp Database'!AB469=Lists!$G$2,'Exp Database'!AB469=Lists!$G$3,'Exp Database'!AB469=0),0,IF($F469=Lists!$G$2,('Exp Database'!AB469/'Exp with units conversion'!$H469)*'Exp with units conversion'!$G469,'Exp Database'!AB469*'Exp with units conversion'!$G469))</f>
        <v>0</v>
      </c>
      <c r="AD469" s="288">
        <f>IF(OR('Exp Database'!AC469=Lists!$G$2,'Exp Database'!AC469=Lists!$G$3,'Exp Database'!AC469=0),0,IF($F469=Lists!$G$2,('Exp Database'!AC469/'Exp with units conversion'!$H469)*'Exp with units conversion'!$G469,'Exp Database'!AC469*'Exp with units conversion'!$G469))</f>
        <v>0</v>
      </c>
      <c r="AE469" s="288">
        <f>IF(OR('Exp Database'!AD469=Lists!$G$2,'Exp Database'!AD469=Lists!$G$3,'Exp Database'!AD469=0),0,IF($F469=Lists!$G$2,('Exp Database'!AD469/'Exp with units conversion'!$H469)*'Exp with units conversion'!$G469,'Exp Database'!AD469*'Exp with units conversion'!$G469))</f>
        <v>0</v>
      </c>
      <c r="AG469" s="288">
        <f t="shared" si="40"/>
        <v>1</v>
      </c>
      <c r="AH469" s="288">
        <f t="shared" si="41"/>
        <v>1</v>
      </c>
      <c r="AI469" s="288">
        <f t="shared" si="42"/>
        <v>1</v>
      </c>
      <c r="AJ469" s="288">
        <f t="shared" si="43"/>
        <v>1</v>
      </c>
    </row>
    <row r="470" spans="2:36" ht="15.75" thickBot="1">
      <c r="B470" s="288" t="str">
        <f t="shared" si="39"/>
        <v>Georgia2013</v>
      </c>
      <c r="C470" s="229" t="str">
        <f>'Exp Database'!C470</f>
        <v>Georgia</v>
      </c>
      <c r="D470" s="229">
        <f>'Exp Database'!D470</f>
        <v>2013</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02">
        <f>'Exp Database'!K470</f>
        <v>0</v>
      </c>
      <c r="M470" s="288">
        <f>'Exp Database'!L470</f>
        <v>0</v>
      </c>
      <c r="N470" s="288">
        <f>IF(OR('Exp Database'!M470=Lists!$G$2,'Exp Database'!M470=Lists!$G$3,'Exp Database'!M470=0),0,IF($F470=Lists!$G$2,('Exp Database'!M470/'Exp with units conversion'!$H470)*'Exp with units conversion'!$G470,'Exp Database'!M470*'Exp with units conversion'!$G470))</f>
        <v>0</v>
      </c>
      <c r="O470" s="288">
        <f>IF(OR('Exp Database'!N470=Lists!$G$2,'Exp Database'!N470=Lists!$G$3,'Exp Database'!N470=0),0,IF($F470=Lists!$G$2,('Exp Database'!N470/'Exp with units conversion'!$H470)*'Exp with units conversion'!$G470,'Exp Database'!N470*'Exp with units conversion'!$G470))</f>
        <v>0</v>
      </c>
      <c r="P470" s="288">
        <f>IF(OR('Exp Database'!O470=Lists!$G$2,'Exp Database'!O470=Lists!$G$3,'Exp Database'!O470=0),0,IF($F470=Lists!$G$2,('Exp Database'!O470/'Exp with units conversion'!$H470)*'Exp with units conversion'!$G470,'Exp Database'!O470*'Exp with units conversion'!$G470))</f>
        <v>0</v>
      </c>
      <c r="Q470" s="288">
        <f>IF(OR('Exp Database'!P470=Lists!$G$2,'Exp Database'!P470=Lists!$G$3,'Exp Database'!P470=0),0,IF($F470=Lists!$G$2,('Exp Database'!P470/'Exp with units conversion'!$H470)*'Exp with units conversion'!$G470,'Exp Database'!P470*'Exp with units conversion'!$G470))</f>
        <v>0</v>
      </c>
      <c r="R470" s="288">
        <f>IF(OR('Exp Database'!Q470=Lists!$G$2,'Exp Database'!Q470=Lists!$G$3,'Exp Database'!Q470=0),0,IF($F470=Lists!$G$2,('Exp Database'!Q470/'Exp with units conversion'!$H470)*'Exp with units conversion'!$G470,'Exp Database'!Q470*'Exp with units conversion'!$G470))</f>
        <v>0</v>
      </c>
      <c r="S470" s="288">
        <f>IF(OR('Exp Database'!R470=Lists!$G$2,'Exp Database'!R470=Lists!$G$3,'Exp Database'!R470=0),0,IF($F470=Lists!$G$2,('Exp Database'!R470/'Exp with units conversion'!$H470)*'Exp with units conversion'!$G470,'Exp Database'!R470*'Exp with units conversion'!$G470))</f>
        <v>0</v>
      </c>
      <c r="T470" s="288">
        <f>IF(OR('Exp Database'!S470=Lists!$G$2,'Exp Database'!S470=Lists!$G$3,'Exp Database'!S470=0),0,IF($F470=Lists!$G$2,('Exp Database'!S470/'Exp with units conversion'!$H470)*'Exp with units conversion'!$G470,'Exp Database'!S470*'Exp with units conversion'!$G470))</f>
        <v>0</v>
      </c>
      <c r="U470" s="288">
        <f>IF(OR('Exp Database'!T470=Lists!$G$2,'Exp Database'!T470=Lists!$G$3,'Exp Database'!T470=0),0,IF($F470=Lists!$G$2,('Exp Database'!T470/'Exp with units conversion'!$H470)*'Exp with units conversion'!$G470,'Exp Database'!T470*'Exp with units conversion'!$G470))</f>
        <v>0</v>
      </c>
      <c r="V470" s="288">
        <f>IF(OR('Exp Database'!U470=Lists!$G$2,'Exp Database'!U470=Lists!$G$3,'Exp Database'!U470=0),0,IF($F470=Lists!$G$2,('Exp Database'!U470/'Exp with units conversion'!$H470)*'Exp with units conversion'!$G470,'Exp Database'!U470*'Exp with units conversion'!$G470))</f>
        <v>0</v>
      </c>
      <c r="W470" s="288">
        <f>IF(OR('Exp Database'!V470=Lists!$G$2,'Exp Database'!V470=Lists!$G$3,'Exp Database'!V470=0),0,IF($F470=Lists!$G$2,('Exp Database'!V470/'Exp with units conversion'!$H470)*'Exp with units conversion'!$G470,'Exp Database'!V470*'Exp with units conversion'!$G470))</f>
        <v>0</v>
      </c>
      <c r="X470" s="288">
        <f>IF(OR('Exp Database'!W470=Lists!$G$2,'Exp Database'!W470=Lists!$G$3,'Exp Database'!W470=0),0,IF($F470=Lists!$G$2,('Exp Database'!W470/'Exp with units conversion'!$H470)*'Exp with units conversion'!$G470,'Exp Database'!W470*'Exp with units conversion'!$G470))</f>
        <v>0</v>
      </c>
      <c r="Y470" s="288">
        <f>IF(OR('Exp Database'!X470=Lists!$G$2,'Exp Database'!X470=Lists!$G$3,'Exp Database'!X470=0),0,IF($F470=Lists!$G$2,('Exp Database'!X470/'Exp with units conversion'!$H470)*'Exp with units conversion'!$G470,'Exp Database'!X470*'Exp with units conversion'!$G470))</f>
        <v>0</v>
      </c>
      <c r="Z470" s="288">
        <f>IF(OR('Exp Database'!Y470=Lists!$G$2,'Exp Database'!Y470=Lists!$G$3,'Exp Database'!Y470=0),0,IF($F470=Lists!$G$2,('Exp Database'!Y470/'Exp with units conversion'!$H470)*'Exp with units conversion'!$G470,'Exp Database'!Y470*'Exp with units conversion'!$G470))</f>
        <v>0</v>
      </c>
      <c r="AA470" s="288">
        <f>IF(OR('Exp Database'!Z470=Lists!$G$2,'Exp Database'!Z470=Lists!$G$3,'Exp Database'!Z470=0),0,IF($F470=Lists!$G$2,('Exp Database'!Z470/'Exp with units conversion'!$H470)*'Exp with units conversion'!$G470,'Exp Database'!Z470*'Exp with units conversion'!$G470))</f>
        <v>0</v>
      </c>
      <c r="AB470" s="288">
        <f>IF(OR('Exp Database'!AA470=Lists!$G$2,'Exp Database'!AA470=Lists!$G$3,'Exp Database'!AA470=0),0,IF($F470=Lists!$G$2,('Exp Database'!AA470/'Exp with units conversion'!$H470)*'Exp with units conversion'!$G470,'Exp Database'!AA470*'Exp with units conversion'!$G470))</f>
        <v>0</v>
      </c>
      <c r="AC470" s="288">
        <f>IF(OR('Exp Database'!AB470=Lists!$G$2,'Exp Database'!AB470=Lists!$G$3,'Exp Database'!AB470=0),0,IF($F470=Lists!$G$2,('Exp Database'!AB470/'Exp with units conversion'!$H470)*'Exp with units conversion'!$G470,'Exp Database'!AB470*'Exp with units conversion'!$G470))</f>
        <v>0</v>
      </c>
      <c r="AD470" s="288">
        <f>IF(OR('Exp Database'!AC470=Lists!$G$2,'Exp Database'!AC470=Lists!$G$3,'Exp Database'!AC470=0),0,IF($F470=Lists!$G$2,('Exp Database'!AC470/'Exp with units conversion'!$H470)*'Exp with units conversion'!$G470,'Exp Database'!AC470*'Exp with units conversion'!$G470))</f>
        <v>0</v>
      </c>
      <c r="AE470" s="288">
        <f>IF(OR('Exp Database'!AD470=Lists!$G$2,'Exp Database'!AD470=Lists!$G$3,'Exp Database'!AD470=0),0,IF($F470=Lists!$G$2,('Exp Database'!AD470/'Exp with units conversion'!$H470)*'Exp with units conversion'!$G470,'Exp Database'!AD470*'Exp with units conversion'!$G470))</f>
        <v>0</v>
      </c>
      <c r="AG470" s="288">
        <f t="shared" si="40"/>
        <v>1</v>
      </c>
      <c r="AH470" s="288">
        <f t="shared" si="41"/>
        <v>1</v>
      </c>
      <c r="AI470" s="288">
        <f t="shared" si="42"/>
        <v>1</v>
      </c>
      <c r="AJ470" s="288">
        <f t="shared" si="43"/>
        <v>1</v>
      </c>
    </row>
    <row r="471" spans="2:36" ht="15.75" thickBot="1">
      <c r="B471" s="288" t="str">
        <f t="shared" si="39"/>
        <v>Georgia2013</v>
      </c>
      <c r="C471" s="229" t="str">
        <f>'Exp Database'!C471</f>
        <v>Georgia</v>
      </c>
      <c r="D471" s="229">
        <f>'Exp Database'!D471</f>
        <v>2013</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02" t="str">
        <f>'Exp Database'!K471</f>
        <v>Social protection</v>
      </c>
      <c r="M471" s="288">
        <f>'Exp Database'!L471</f>
        <v>6</v>
      </c>
      <c r="N471" s="288">
        <f>IF(OR('Exp Database'!M471=Lists!$G$2,'Exp Database'!M471=Lists!$G$3,'Exp Database'!M471=0),0,IF($F471=Lists!$G$2,('Exp Database'!M471/'Exp with units conversion'!$H471)*'Exp with units conversion'!$G471,'Exp Database'!M471*'Exp with units conversion'!$G471))</f>
        <v>0</v>
      </c>
      <c r="O471" s="288">
        <f>IF(OR('Exp Database'!N471=Lists!$G$2,'Exp Database'!N471=Lists!$G$3,'Exp Database'!N471=0),0,IF($F471=Lists!$G$2,('Exp Database'!N471/'Exp with units conversion'!$H471)*'Exp with units conversion'!$G471,'Exp Database'!N471*'Exp with units conversion'!$G471))</f>
        <v>0</v>
      </c>
      <c r="P471" s="288">
        <f>IF(OR('Exp Database'!O471=Lists!$G$2,'Exp Database'!O471=Lists!$G$3,'Exp Database'!O471=0),0,IF($F471=Lists!$G$2,('Exp Database'!O471/'Exp with units conversion'!$H471)*'Exp with units conversion'!$G471,'Exp Database'!O471*'Exp with units conversion'!$G471))</f>
        <v>0</v>
      </c>
      <c r="Q471" s="288">
        <f>IF(OR('Exp Database'!P471=Lists!$G$2,'Exp Database'!P471=Lists!$G$3,'Exp Database'!P471=0),0,IF($F471=Lists!$G$2,('Exp Database'!P471/'Exp with units conversion'!$H471)*'Exp with units conversion'!$G471,'Exp Database'!P471*'Exp with units conversion'!$G471))</f>
        <v>0</v>
      </c>
      <c r="R471" s="288">
        <f>IF(OR('Exp Database'!Q471=Lists!$G$2,'Exp Database'!Q471=Lists!$G$3,'Exp Database'!Q471=0),0,IF($F471=Lists!$G$2,('Exp Database'!Q471/'Exp with units conversion'!$H471)*'Exp with units conversion'!$G471,'Exp Database'!Q471*'Exp with units conversion'!$G471))</f>
        <v>0</v>
      </c>
      <c r="S471" s="288">
        <f>IF(OR('Exp Database'!R471=Lists!$G$2,'Exp Database'!R471=Lists!$G$3,'Exp Database'!R471=0),0,IF($F471=Lists!$G$2,('Exp Database'!R471/'Exp with units conversion'!$H471)*'Exp with units conversion'!$G471,'Exp Database'!R471*'Exp with units conversion'!$G471))</f>
        <v>0</v>
      </c>
      <c r="T471" s="288">
        <f>IF(OR('Exp Database'!S471=Lists!$G$2,'Exp Database'!S471=Lists!$G$3,'Exp Database'!S471=0),0,IF($F471=Lists!$G$2,('Exp Database'!S471/'Exp with units conversion'!$H471)*'Exp with units conversion'!$G471,'Exp Database'!S471*'Exp with units conversion'!$G471))</f>
        <v>0</v>
      </c>
      <c r="U471" s="288">
        <f>IF(OR('Exp Database'!T471=Lists!$G$2,'Exp Database'!T471=Lists!$G$3,'Exp Database'!T471=0),0,IF($F471=Lists!$G$2,('Exp Database'!T471/'Exp with units conversion'!$H471)*'Exp with units conversion'!$G471,'Exp Database'!T471*'Exp with units conversion'!$G471))</f>
        <v>0</v>
      </c>
      <c r="V471" s="288">
        <f>IF(OR('Exp Database'!U471=Lists!$G$2,'Exp Database'!U471=Lists!$G$3,'Exp Database'!U471=0),0,IF($F471=Lists!$G$2,('Exp Database'!U471/'Exp with units conversion'!$H471)*'Exp with units conversion'!$G471,'Exp Database'!U471*'Exp with units conversion'!$G471))</f>
        <v>0</v>
      </c>
      <c r="W471" s="288">
        <f>IF(OR('Exp Database'!V471=Lists!$G$2,'Exp Database'!V471=Lists!$G$3,'Exp Database'!V471=0),0,IF($F471=Lists!$G$2,('Exp Database'!V471/'Exp with units conversion'!$H471)*'Exp with units conversion'!$G471,'Exp Database'!V471*'Exp with units conversion'!$G471))</f>
        <v>0</v>
      </c>
      <c r="X471" s="288">
        <f>IF(OR('Exp Database'!W471=Lists!$G$2,'Exp Database'!W471=Lists!$G$3,'Exp Database'!W471=0),0,IF($F471=Lists!$G$2,('Exp Database'!W471/'Exp with units conversion'!$H471)*'Exp with units conversion'!$G471,'Exp Database'!W471*'Exp with units conversion'!$G471))</f>
        <v>0</v>
      </c>
      <c r="Y471" s="288">
        <f>IF(OR('Exp Database'!X471=Lists!$G$2,'Exp Database'!X471=Lists!$G$3,'Exp Database'!X471=0),0,IF($F471=Lists!$G$2,('Exp Database'!X471/'Exp with units conversion'!$H471)*'Exp with units conversion'!$G471,'Exp Database'!X471*'Exp with units conversion'!$G471))</f>
        <v>0</v>
      </c>
      <c r="Z471" s="288">
        <f>IF(OR('Exp Database'!Y471=Lists!$G$2,'Exp Database'!Y471=Lists!$G$3,'Exp Database'!Y471=0),0,IF($F471=Lists!$G$2,('Exp Database'!Y471/'Exp with units conversion'!$H471)*'Exp with units conversion'!$G471,'Exp Database'!Y471*'Exp with units conversion'!$G471))</f>
        <v>0</v>
      </c>
      <c r="AA471" s="288">
        <f>IF(OR('Exp Database'!Z471=Lists!$G$2,'Exp Database'!Z471=Lists!$G$3,'Exp Database'!Z471=0),0,IF($F471=Lists!$G$2,('Exp Database'!Z471/'Exp with units conversion'!$H471)*'Exp with units conversion'!$G471,'Exp Database'!Z471*'Exp with units conversion'!$G471))</f>
        <v>0</v>
      </c>
      <c r="AB471" s="288">
        <f>IF(OR('Exp Database'!AA471=Lists!$G$2,'Exp Database'!AA471=Lists!$G$3,'Exp Database'!AA471=0),0,IF($F471=Lists!$G$2,('Exp Database'!AA471/'Exp with units conversion'!$H471)*'Exp with units conversion'!$G471,'Exp Database'!AA471*'Exp with units conversion'!$G471))</f>
        <v>0</v>
      </c>
      <c r="AC471" s="288">
        <f>IF(OR('Exp Database'!AB471=Lists!$G$2,'Exp Database'!AB471=Lists!$G$3,'Exp Database'!AB471=0),0,IF($F471=Lists!$G$2,('Exp Database'!AB471/'Exp with units conversion'!$H471)*'Exp with units conversion'!$G471,'Exp Database'!AB471*'Exp with units conversion'!$G471))</f>
        <v>0</v>
      </c>
      <c r="AD471" s="288">
        <f>IF(OR('Exp Database'!AC471=Lists!$G$2,'Exp Database'!AC471=Lists!$G$3,'Exp Database'!AC471=0),0,IF($F471=Lists!$G$2,('Exp Database'!AC471/'Exp with units conversion'!$H471)*'Exp with units conversion'!$G471,'Exp Database'!AC471*'Exp with units conversion'!$G471))</f>
        <v>0</v>
      </c>
      <c r="AE471" s="288">
        <f>IF(OR('Exp Database'!AD471=Lists!$G$2,'Exp Database'!AD471=Lists!$G$3,'Exp Database'!AD471=0),0,IF($F471=Lists!$G$2,('Exp Database'!AD471/'Exp with units conversion'!$H471)*'Exp with units conversion'!$G471,'Exp Database'!AD471*'Exp with units conversion'!$G471))</f>
        <v>0</v>
      </c>
      <c r="AG471" s="288">
        <f t="shared" si="40"/>
        <v>1</v>
      </c>
      <c r="AH471" s="288">
        <f t="shared" si="41"/>
        <v>1</v>
      </c>
      <c r="AI471" s="288">
        <f t="shared" si="42"/>
        <v>1</v>
      </c>
      <c r="AJ471" s="288">
        <f t="shared" si="43"/>
        <v>1</v>
      </c>
    </row>
    <row r="472" spans="2:36" ht="15.75" thickBot="1">
      <c r="B472" s="288" t="str">
        <f t="shared" si="39"/>
        <v>Georgia2013</v>
      </c>
      <c r="C472" s="229" t="str">
        <f>'Exp Database'!C472</f>
        <v>Georgia</v>
      </c>
      <c r="D472" s="229">
        <f>'Exp Database'!D472</f>
        <v>2013</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02">
        <f>'Exp Database'!K472</f>
        <v>0</v>
      </c>
      <c r="M472" s="288">
        <f>'Exp Database'!L472</f>
        <v>0</v>
      </c>
      <c r="N472" s="288">
        <f>IF(OR('Exp Database'!M472=Lists!$G$2,'Exp Database'!M472=Lists!$G$3,'Exp Database'!M472=0),0,IF($F472=Lists!$G$2,('Exp Database'!M472/'Exp with units conversion'!$H472)*'Exp with units conversion'!$G472,'Exp Database'!M472*'Exp with units conversion'!$G472))</f>
        <v>0</v>
      </c>
      <c r="O472" s="288">
        <f>IF(OR('Exp Database'!N472=Lists!$G$2,'Exp Database'!N472=Lists!$G$3,'Exp Database'!N472=0),0,IF($F472=Lists!$G$2,('Exp Database'!N472/'Exp with units conversion'!$H472)*'Exp with units conversion'!$G472,'Exp Database'!N472*'Exp with units conversion'!$G472))</f>
        <v>0</v>
      </c>
      <c r="P472" s="288">
        <f>IF(OR('Exp Database'!O472=Lists!$G$2,'Exp Database'!O472=Lists!$G$3,'Exp Database'!O472=0),0,IF($F472=Lists!$G$2,('Exp Database'!O472/'Exp with units conversion'!$H472)*'Exp with units conversion'!$G472,'Exp Database'!O472*'Exp with units conversion'!$G472))</f>
        <v>0</v>
      </c>
      <c r="Q472" s="288">
        <f>IF(OR('Exp Database'!P472=Lists!$G$2,'Exp Database'!P472=Lists!$G$3,'Exp Database'!P472=0),0,IF($F472=Lists!$G$2,('Exp Database'!P472/'Exp with units conversion'!$H472)*'Exp with units conversion'!$G472,'Exp Database'!P472*'Exp with units conversion'!$G472))</f>
        <v>0</v>
      </c>
      <c r="R472" s="288">
        <f>IF(OR('Exp Database'!Q472=Lists!$G$2,'Exp Database'!Q472=Lists!$G$3,'Exp Database'!Q472=0),0,IF($F472=Lists!$G$2,('Exp Database'!Q472/'Exp with units conversion'!$H472)*'Exp with units conversion'!$G472,'Exp Database'!Q472*'Exp with units conversion'!$G472))</f>
        <v>0</v>
      </c>
      <c r="S472" s="288">
        <f>IF(OR('Exp Database'!R472=Lists!$G$2,'Exp Database'!R472=Lists!$G$3,'Exp Database'!R472=0),0,IF($F472=Lists!$G$2,('Exp Database'!R472/'Exp with units conversion'!$H472)*'Exp with units conversion'!$G472,'Exp Database'!R472*'Exp with units conversion'!$G472))</f>
        <v>0</v>
      </c>
      <c r="T472" s="288">
        <f>IF(OR('Exp Database'!S472=Lists!$G$2,'Exp Database'!S472=Lists!$G$3,'Exp Database'!S472=0),0,IF($F472=Lists!$G$2,('Exp Database'!S472/'Exp with units conversion'!$H472)*'Exp with units conversion'!$G472,'Exp Database'!S472*'Exp with units conversion'!$G472))</f>
        <v>0</v>
      </c>
      <c r="U472" s="288">
        <f>IF(OR('Exp Database'!T472=Lists!$G$2,'Exp Database'!T472=Lists!$G$3,'Exp Database'!T472=0),0,IF($F472=Lists!$G$2,('Exp Database'!T472/'Exp with units conversion'!$H472)*'Exp with units conversion'!$G472,'Exp Database'!T472*'Exp with units conversion'!$G472))</f>
        <v>0</v>
      </c>
      <c r="V472" s="288">
        <f>IF(OR('Exp Database'!U472=Lists!$G$2,'Exp Database'!U472=Lists!$G$3,'Exp Database'!U472=0),0,IF($F472=Lists!$G$2,('Exp Database'!U472/'Exp with units conversion'!$H472)*'Exp with units conversion'!$G472,'Exp Database'!U472*'Exp with units conversion'!$G472))</f>
        <v>0</v>
      </c>
      <c r="W472" s="288">
        <f>IF(OR('Exp Database'!V472=Lists!$G$2,'Exp Database'!V472=Lists!$G$3,'Exp Database'!V472=0),0,IF($F472=Lists!$G$2,('Exp Database'!V472/'Exp with units conversion'!$H472)*'Exp with units conversion'!$G472,'Exp Database'!V472*'Exp with units conversion'!$G472))</f>
        <v>0</v>
      </c>
      <c r="X472" s="288">
        <f>IF(OR('Exp Database'!W472=Lists!$G$2,'Exp Database'!W472=Lists!$G$3,'Exp Database'!W472=0),0,IF($F472=Lists!$G$2,('Exp Database'!W472/'Exp with units conversion'!$H472)*'Exp with units conversion'!$G472,'Exp Database'!W472*'Exp with units conversion'!$G472))</f>
        <v>0</v>
      </c>
      <c r="Y472" s="288">
        <f>IF(OR('Exp Database'!X472=Lists!$G$2,'Exp Database'!X472=Lists!$G$3,'Exp Database'!X472=0),0,IF($F472=Lists!$G$2,('Exp Database'!X472/'Exp with units conversion'!$H472)*'Exp with units conversion'!$G472,'Exp Database'!X472*'Exp with units conversion'!$G472))</f>
        <v>0</v>
      </c>
      <c r="Z472" s="288">
        <f>IF(OR('Exp Database'!Y472=Lists!$G$2,'Exp Database'!Y472=Lists!$G$3,'Exp Database'!Y472=0),0,IF($F472=Lists!$G$2,('Exp Database'!Y472/'Exp with units conversion'!$H472)*'Exp with units conversion'!$G472,'Exp Database'!Y472*'Exp with units conversion'!$G472))</f>
        <v>0</v>
      </c>
      <c r="AA472" s="288">
        <f>IF(OR('Exp Database'!Z472=Lists!$G$2,'Exp Database'!Z472=Lists!$G$3,'Exp Database'!Z472=0),0,IF($F472=Lists!$G$2,('Exp Database'!Z472/'Exp with units conversion'!$H472)*'Exp with units conversion'!$G472,'Exp Database'!Z472*'Exp with units conversion'!$G472))</f>
        <v>0</v>
      </c>
      <c r="AB472" s="288">
        <f>IF(OR('Exp Database'!AA472=Lists!$G$2,'Exp Database'!AA472=Lists!$G$3,'Exp Database'!AA472=0),0,IF($F472=Lists!$G$2,('Exp Database'!AA472/'Exp with units conversion'!$H472)*'Exp with units conversion'!$G472,'Exp Database'!AA472*'Exp with units conversion'!$G472))</f>
        <v>0</v>
      </c>
      <c r="AC472" s="288">
        <f>IF(OR('Exp Database'!AB472=Lists!$G$2,'Exp Database'!AB472=Lists!$G$3,'Exp Database'!AB472=0),0,IF($F472=Lists!$G$2,('Exp Database'!AB472/'Exp with units conversion'!$H472)*'Exp with units conversion'!$G472,'Exp Database'!AB472*'Exp with units conversion'!$G472))</f>
        <v>0</v>
      </c>
      <c r="AD472" s="288">
        <f>IF(OR('Exp Database'!AC472=Lists!$G$2,'Exp Database'!AC472=Lists!$G$3,'Exp Database'!AC472=0),0,IF($F472=Lists!$G$2,('Exp Database'!AC472/'Exp with units conversion'!$H472)*'Exp with units conversion'!$G472,'Exp Database'!AC472*'Exp with units conversion'!$G472))</f>
        <v>0</v>
      </c>
      <c r="AE472" s="288">
        <f>IF(OR('Exp Database'!AD472=Lists!$G$2,'Exp Database'!AD472=Lists!$G$3,'Exp Database'!AD472=0),0,IF($F472=Lists!$G$2,('Exp Database'!AD472/'Exp with units conversion'!$H472)*'Exp with units conversion'!$G472,'Exp Database'!AD472*'Exp with units conversion'!$G472))</f>
        <v>0</v>
      </c>
      <c r="AG472" s="288">
        <f t="shared" si="40"/>
        <v>1</v>
      </c>
      <c r="AH472" s="288">
        <f t="shared" si="41"/>
        <v>1</v>
      </c>
      <c r="AI472" s="288">
        <f t="shared" si="42"/>
        <v>1</v>
      </c>
      <c r="AJ472" s="288">
        <f t="shared" si="43"/>
        <v>1</v>
      </c>
    </row>
    <row r="473" spans="2:36" ht="30.75" thickBot="1">
      <c r="B473" s="288" t="str">
        <f t="shared" si="39"/>
        <v>Georgia2013</v>
      </c>
      <c r="C473" s="229" t="str">
        <f>'Exp Database'!C473</f>
        <v>Georgia</v>
      </c>
      <c r="D473" s="229">
        <f>'Exp Database'!D473</f>
        <v>2013</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02" t="str">
        <f>'Exp Database'!K473</f>
        <v>Community mobilization</v>
      </c>
      <c r="M473" s="288">
        <f>'Exp Database'!L473</f>
        <v>7</v>
      </c>
      <c r="N473" s="288">
        <f>IF(OR('Exp Database'!M473=Lists!$G$2,'Exp Database'!M473=Lists!$G$3,'Exp Database'!M473=0),0,IF($F473=Lists!$G$2,('Exp Database'!M473/'Exp with units conversion'!$H473)*'Exp with units conversion'!$G473,'Exp Database'!M473*'Exp with units conversion'!$G473))</f>
        <v>0</v>
      </c>
      <c r="O473" s="288">
        <f>IF(OR('Exp Database'!N473=Lists!$G$2,'Exp Database'!N473=Lists!$G$3,'Exp Database'!N473=0),0,IF($F473=Lists!$G$2,('Exp Database'!N473/'Exp with units conversion'!$H473)*'Exp with units conversion'!$G473,'Exp Database'!N473*'Exp with units conversion'!$G473))</f>
        <v>0</v>
      </c>
      <c r="P473" s="288">
        <f>IF(OR('Exp Database'!O473=Lists!$G$2,'Exp Database'!O473=Lists!$G$3,'Exp Database'!O473=0),0,IF($F473=Lists!$G$2,('Exp Database'!O473/'Exp with units conversion'!$H473)*'Exp with units conversion'!$G473,'Exp Database'!O473*'Exp with units conversion'!$G473))</f>
        <v>0</v>
      </c>
      <c r="Q473" s="288">
        <f>IF(OR('Exp Database'!P473=Lists!$G$2,'Exp Database'!P473=Lists!$G$3,'Exp Database'!P473=0),0,IF($F473=Lists!$G$2,('Exp Database'!P473/'Exp with units conversion'!$H473)*'Exp with units conversion'!$G473,'Exp Database'!P473*'Exp with units conversion'!$G473))</f>
        <v>0</v>
      </c>
      <c r="R473" s="288">
        <f>IF(OR('Exp Database'!Q473=Lists!$G$2,'Exp Database'!Q473=Lists!$G$3,'Exp Database'!Q473=0),0,IF($F473=Lists!$G$2,('Exp Database'!Q473/'Exp with units conversion'!$H473)*'Exp with units conversion'!$G473,'Exp Database'!Q473*'Exp with units conversion'!$G473))</f>
        <v>0</v>
      </c>
      <c r="S473" s="288">
        <f>IF(OR('Exp Database'!R473=Lists!$G$2,'Exp Database'!R473=Lists!$G$3,'Exp Database'!R473=0),0,IF($F473=Lists!$G$2,('Exp Database'!R473/'Exp with units conversion'!$H473)*'Exp with units conversion'!$G473,'Exp Database'!R473*'Exp with units conversion'!$G473))</f>
        <v>0</v>
      </c>
      <c r="T473" s="288">
        <f>IF(OR('Exp Database'!S473=Lists!$G$2,'Exp Database'!S473=Lists!$G$3,'Exp Database'!S473=0),0,IF($F473=Lists!$G$2,('Exp Database'!S473/'Exp with units conversion'!$H473)*'Exp with units conversion'!$G473,'Exp Database'!S473*'Exp with units conversion'!$G473))</f>
        <v>0</v>
      </c>
      <c r="U473" s="288">
        <f>IF(OR('Exp Database'!T473=Lists!$G$2,'Exp Database'!T473=Lists!$G$3,'Exp Database'!T473=0),0,IF($F473=Lists!$G$2,('Exp Database'!T473/'Exp with units conversion'!$H473)*'Exp with units conversion'!$G473,'Exp Database'!T473*'Exp with units conversion'!$G473))</f>
        <v>0</v>
      </c>
      <c r="V473" s="288">
        <f>IF(OR('Exp Database'!U473=Lists!$G$2,'Exp Database'!U473=Lists!$G$3,'Exp Database'!U473=0),0,IF($F473=Lists!$G$2,('Exp Database'!U473/'Exp with units conversion'!$H473)*'Exp with units conversion'!$G473,'Exp Database'!U473*'Exp with units conversion'!$G473))</f>
        <v>0</v>
      </c>
      <c r="W473" s="288">
        <f>IF(OR('Exp Database'!V473=Lists!$G$2,'Exp Database'!V473=Lists!$G$3,'Exp Database'!V473=0),0,IF($F473=Lists!$G$2,('Exp Database'!V473/'Exp with units conversion'!$H473)*'Exp with units conversion'!$G473,'Exp Database'!V473*'Exp with units conversion'!$G473))</f>
        <v>0</v>
      </c>
      <c r="X473" s="288">
        <f>IF(OR('Exp Database'!W473=Lists!$G$2,'Exp Database'!W473=Lists!$G$3,'Exp Database'!W473=0),0,IF($F473=Lists!$G$2,('Exp Database'!W473/'Exp with units conversion'!$H473)*'Exp with units conversion'!$G473,'Exp Database'!W473*'Exp with units conversion'!$G473))</f>
        <v>0</v>
      </c>
      <c r="Y473" s="288">
        <f>IF(OR('Exp Database'!X473=Lists!$G$2,'Exp Database'!X473=Lists!$G$3,'Exp Database'!X473=0),0,IF($F473=Lists!$G$2,('Exp Database'!X473/'Exp with units conversion'!$H473)*'Exp with units conversion'!$G473,'Exp Database'!X473*'Exp with units conversion'!$G473))</f>
        <v>0</v>
      </c>
      <c r="Z473" s="288">
        <f>IF(OR('Exp Database'!Y473=Lists!$G$2,'Exp Database'!Y473=Lists!$G$3,'Exp Database'!Y473=0),0,IF($F473=Lists!$G$2,('Exp Database'!Y473/'Exp with units conversion'!$H473)*'Exp with units conversion'!$G473,'Exp Database'!Y473*'Exp with units conversion'!$G473))</f>
        <v>0</v>
      </c>
      <c r="AA473" s="288">
        <f>IF(OR('Exp Database'!Z473=Lists!$G$2,'Exp Database'!Z473=Lists!$G$3,'Exp Database'!Z473=0),0,IF($F473=Lists!$G$2,('Exp Database'!Z473/'Exp with units conversion'!$H473)*'Exp with units conversion'!$G473,'Exp Database'!Z473*'Exp with units conversion'!$G473))</f>
        <v>0</v>
      </c>
      <c r="AB473" s="288">
        <f>IF(OR('Exp Database'!AA473=Lists!$G$2,'Exp Database'!AA473=Lists!$G$3,'Exp Database'!AA473=0),0,IF($F473=Lists!$G$2,('Exp Database'!AA473/'Exp with units conversion'!$H473)*'Exp with units conversion'!$G473,'Exp Database'!AA473*'Exp with units conversion'!$G473))</f>
        <v>0</v>
      </c>
      <c r="AC473" s="288">
        <f>IF(OR('Exp Database'!AB473=Lists!$G$2,'Exp Database'!AB473=Lists!$G$3,'Exp Database'!AB473=0),0,IF($F473=Lists!$G$2,('Exp Database'!AB473/'Exp with units conversion'!$H473)*'Exp with units conversion'!$G473,'Exp Database'!AB473*'Exp with units conversion'!$G473))</f>
        <v>0</v>
      </c>
      <c r="AD473" s="288">
        <f>IF(OR('Exp Database'!AC473=Lists!$G$2,'Exp Database'!AC473=Lists!$G$3,'Exp Database'!AC473=0),0,IF($F473=Lists!$G$2,('Exp Database'!AC473/'Exp with units conversion'!$H473)*'Exp with units conversion'!$G473,'Exp Database'!AC473*'Exp with units conversion'!$G473))</f>
        <v>0</v>
      </c>
      <c r="AE473" s="288">
        <f>IF(OR('Exp Database'!AD473=Lists!$G$2,'Exp Database'!AD473=Lists!$G$3,'Exp Database'!AD473=0),0,IF($F473=Lists!$G$2,('Exp Database'!AD473/'Exp with units conversion'!$H473)*'Exp with units conversion'!$G473,'Exp Database'!AD473*'Exp with units conversion'!$G473))</f>
        <v>0</v>
      </c>
      <c r="AG473" s="288">
        <f t="shared" si="40"/>
        <v>1</v>
      </c>
      <c r="AH473" s="288">
        <f t="shared" si="41"/>
        <v>1</v>
      </c>
      <c r="AI473" s="288">
        <f t="shared" si="42"/>
        <v>1</v>
      </c>
      <c r="AJ473" s="288">
        <f t="shared" si="43"/>
        <v>1</v>
      </c>
    </row>
    <row r="474" spans="2:36" ht="15.75" thickBot="1">
      <c r="B474" s="288" t="str">
        <f t="shared" si="39"/>
        <v>Georgia2013</v>
      </c>
      <c r="C474" s="229" t="str">
        <f>'Exp Database'!C474</f>
        <v>Georgia</v>
      </c>
      <c r="D474" s="229">
        <f>'Exp Database'!D474</f>
        <v>2013</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02">
        <f>'Exp Database'!K474</f>
        <v>0</v>
      </c>
      <c r="M474" s="288">
        <f>'Exp Database'!L474</f>
        <v>0</v>
      </c>
      <c r="N474" s="288">
        <f>IF(OR('Exp Database'!M474=Lists!$G$2,'Exp Database'!M474=Lists!$G$3,'Exp Database'!M474=0),0,IF($F474=Lists!$G$2,('Exp Database'!M474/'Exp with units conversion'!$H474)*'Exp with units conversion'!$G474,'Exp Database'!M474*'Exp with units conversion'!$G474))</f>
        <v>0</v>
      </c>
      <c r="O474" s="288">
        <f>IF(OR('Exp Database'!N474=Lists!$G$2,'Exp Database'!N474=Lists!$G$3,'Exp Database'!N474=0),0,IF($F474=Lists!$G$2,('Exp Database'!N474/'Exp with units conversion'!$H474)*'Exp with units conversion'!$G474,'Exp Database'!N474*'Exp with units conversion'!$G474))</f>
        <v>0</v>
      </c>
      <c r="P474" s="288">
        <f>IF(OR('Exp Database'!O474=Lists!$G$2,'Exp Database'!O474=Lists!$G$3,'Exp Database'!O474=0),0,IF($F474=Lists!$G$2,('Exp Database'!O474/'Exp with units conversion'!$H474)*'Exp with units conversion'!$G474,'Exp Database'!O474*'Exp with units conversion'!$G474))</f>
        <v>0</v>
      </c>
      <c r="Q474" s="288">
        <f>IF(OR('Exp Database'!P474=Lists!$G$2,'Exp Database'!P474=Lists!$G$3,'Exp Database'!P474=0),0,IF($F474=Lists!$G$2,('Exp Database'!P474/'Exp with units conversion'!$H474)*'Exp with units conversion'!$G474,'Exp Database'!P474*'Exp with units conversion'!$G474))</f>
        <v>0</v>
      </c>
      <c r="R474" s="288">
        <f>IF(OR('Exp Database'!Q474=Lists!$G$2,'Exp Database'!Q474=Lists!$G$3,'Exp Database'!Q474=0),0,IF($F474=Lists!$G$2,('Exp Database'!Q474/'Exp with units conversion'!$H474)*'Exp with units conversion'!$G474,'Exp Database'!Q474*'Exp with units conversion'!$G474))</f>
        <v>0</v>
      </c>
      <c r="S474" s="288">
        <f>IF(OR('Exp Database'!R474=Lists!$G$2,'Exp Database'!R474=Lists!$G$3,'Exp Database'!R474=0),0,IF($F474=Lists!$G$2,('Exp Database'!R474/'Exp with units conversion'!$H474)*'Exp with units conversion'!$G474,'Exp Database'!R474*'Exp with units conversion'!$G474))</f>
        <v>0</v>
      </c>
      <c r="T474" s="288">
        <f>IF(OR('Exp Database'!S474=Lists!$G$2,'Exp Database'!S474=Lists!$G$3,'Exp Database'!S474=0),0,IF($F474=Lists!$G$2,('Exp Database'!S474/'Exp with units conversion'!$H474)*'Exp with units conversion'!$G474,'Exp Database'!S474*'Exp with units conversion'!$G474))</f>
        <v>0</v>
      </c>
      <c r="U474" s="288">
        <f>IF(OR('Exp Database'!T474=Lists!$G$2,'Exp Database'!T474=Lists!$G$3,'Exp Database'!T474=0),0,IF($F474=Lists!$G$2,('Exp Database'!T474/'Exp with units conversion'!$H474)*'Exp with units conversion'!$G474,'Exp Database'!T474*'Exp with units conversion'!$G474))</f>
        <v>0</v>
      </c>
      <c r="V474" s="288">
        <f>IF(OR('Exp Database'!U474=Lists!$G$2,'Exp Database'!U474=Lists!$G$3,'Exp Database'!U474=0),0,IF($F474=Lists!$G$2,('Exp Database'!U474/'Exp with units conversion'!$H474)*'Exp with units conversion'!$G474,'Exp Database'!U474*'Exp with units conversion'!$G474))</f>
        <v>0</v>
      </c>
      <c r="W474" s="288">
        <f>IF(OR('Exp Database'!V474=Lists!$G$2,'Exp Database'!V474=Lists!$G$3,'Exp Database'!V474=0),0,IF($F474=Lists!$G$2,('Exp Database'!V474/'Exp with units conversion'!$H474)*'Exp with units conversion'!$G474,'Exp Database'!V474*'Exp with units conversion'!$G474))</f>
        <v>0</v>
      </c>
      <c r="X474" s="288">
        <f>IF(OR('Exp Database'!W474=Lists!$G$2,'Exp Database'!W474=Lists!$G$3,'Exp Database'!W474=0),0,IF($F474=Lists!$G$2,('Exp Database'!W474/'Exp with units conversion'!$H474)*'Exp with units conversion'!$G474,'Exp Database'!W474*'Exp with units conversion'!$G474))</f>
        <v>0</v>
      </c>
      <c r="Y474" s="288">
        <f>IF(OR('Exp Database'!X474=Lists!$G$2,'Exp Database'!X474=Lists!$G$3,'Exp Database'!X474=0),0,IF($F474=Lists!$G$2,('Exp Database'!X474/'Exp with units conversion'!$H474)*'Exp with units conversion'!$G474,'Exp Database'!X474*'Exp with units conversion'!$G474))</f>
        <v>0</v>
      </c>
      <c r="Z474" s="288">
        <f>IF(OR('Exp Database'!Y474=Lists!$G$2,'Exp Database'!Y474=Lists!$G$3,'Exp Database'!Y474=0),0,IF($F474=Lists!$G$2,('Exp Database'!Y474/'Exp with units conversion'!$H474)*'Exp with units conversion'!$G474,'Exp Database'!Y474*'Exp with units conversion'!$G474))</f>
        <v>0</v>
      </c>
      <c r="AA474" s="288">
        <f>IF(OR('Exp Database'!Z474=Lists!$G$2,'Exp Database'!Z474=Lists!$G$3,'Exp Database'!Z474=0),0,IF($F474=Lists!$G$2,('Exp Database'!Z474/'Exp with units conversion'!$H474)*'Exp with units conversion'!$G474,'Exp Database'!Z474*'Exp with units conversion'!$G474))</f>
        <v>0</v>
      </c>
      <c r="AB474" s="288">
        <f>IF(OR('Exp Database'!AA474=Lists!$G$2,'Exp Database'!AA474=Lists!$G$3,'Exp Database'!AA474=0),0,IF($F474=Lists!$G$2,('Exp Database'!AA474/'Exp with units conversion'!$H474)*'Exp with units conversion'!$G474,'Exp Database'!AA474*'Exp with units conversion'!$G474))</f>
        <v>0</v>
      </c>
      <c r="AC474" s="288">
        <f>IF(OR('Exp Database'!AB474=Lists!$G$2,'Exp Database'!AB474=Lists!$G$3,'Exp Database'!AB474=0),0,IF($F474=Lists!$G$2,('Exp Database'!AB474/'Exp with units conversion'!$H474)*'Exp with units conversion'!$G474,'Exp Database'!AB474*'Exp with units conversion'!$G474))</f>
        <v>0</v>
      </c>
      <c r="AD474" s="288">
        <f>IF(OR('Exp Database'!AC474=Lists!$G$2,'Exp Database'!AC474=Lists!$G$3,'Exp Database'!AC474=0),0,IF($F474=Lists!$G$2,('Exp Database'!AC474/'Exp with units conversion'!$H474)*'Exp with units conversion'!$G474,'Exp Database'!AC474*'Exp with units conversion'!$G474))</f>
        <v>0</v>
      </c>
      <c r="AE474" s="288">
        <f>IF(OR('Exp Database'!AD474=Lists!$G$2,'Exp Database'!AD474=Lists!$G$3,'Exp Database'!AD474=0),0,IF($F474=Lists!$G$2,('Exp Database'!AD474/'Exp with units conversion'!$H474)*'Exp with units conversion'!$G474,'Exp Database'!AD474*'Exp with units conversion'!$G474))</f>
        <v>0</v>
      </c>
      <c r="AG474" s="288">
        <f t="shared" si="40"/>
        <v>1</v>
      </c>
      <c r="AH474" s="288">
        <f t="shared" si="41"/>
        <v>1</v>
      </c>
      <c r="AI474" s="288">
        <f t="shared" si="42"/>
        <v>1</v>
      </c>
      <c r="AJ474" s="288">
        <f t="shared" si="43"/>
        <v>1</v>
      </c>
    </row>
    <row r="475" spans="2:36" ht="45.75" thickBot="1">
      <c r="B475" s="288" t="str">
        <f t="shared" si="39"/>
        <v>Georgia2013</v>
      </c>
      <c r="C475" s="229" t="str">
        <f>'Exp Database'!C475</f>
        <v>Georgia</v>
      </c>
      <c r="D475" s="229">
        <f>'Exp Database'!D475</f>
        <v>2013</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02" t="str">
        <f>'Exp Database'!K475</f>
        <v>Governance and sustainability (sub-total)</v>
      </c>
      <c r="M475" s="288">
        <f>'Exp Database'!L475</f>
        <v>8</v>
      </c>
      <c r="N475" s="288">
        <f>IF(OR('Exp Database'!M475=Lists!$G$2,'Exp Database'!M475=Lists!$G$3,'Exp Database'!M475=0),0,IF($F475=Lists!$G$2,('Exp Database'!M475/'Exp with units conversion'!$H475)*'Exp with units conversion'!$G475,'Exp Database'!M475*'Exp with units conversion'!$G475))</f>
        <v>0</v>
      </c>
      <c r="O475" s="288">
        <f>IF(OR('Exp Database'!N475=Lists!$G$2,'Exp Database'!N475=Lists!$G$3,'Exp Database'!N475=0),0,IF($F475=Lists!$G$2,('Exp Database'!N475/'Exp with units conversion'!$H475)*'Exp with units conversion'!$G475,'Exp Database'!N475*'Exp with units conversion'!$G475))</f>
        <v>0</v>
      </c>
      <c r="P475" s="288">
        <f>IF(OR('Exp Database'!O475=Lists!$G$2,'Exp Database'!O475=Lists!$G$3,'Exp Database'!O475=0),0,IF($F475=Lists!$G$2,('Exp Database'!O475/'Exp with units conversion'!$H475)*'Exp with units conversion'!$G475,'Exp Database'!O475*'Exp with units conversion'!$G475))</f>
        <v>0</v>
      </c>
      <c r="Q475" s="288">
        <f>IF(OR('Exp Database'!P475=Lists!$G$2,'Exp Database'!P475=Lists!$G$3,'Exp Database'!P475=0),0,IF($F475=Lists!$G$2,('Exp Database'!P475/'Exp with units conversion'!$H475)*'Exp with units conversion'!$G475,'Exp Database'!P475*'Exp with units conversion'!$G475))</f>
        <v>0</v>
      </c>
      <c r="R475" s="288">
        <f>IF(OR('Exp Database'!Q475=Lists!$G$2,'Exp Database'!Q475=Lists!$G$3,'Exp Database'!Q475=0),0,IF($F475=Lists!$G$2,('Exp Database'!Q475/'Exp with units conversion'!$H475)*'Exp with units conversion'!$G475,'Exp Database'!Q475*'Exp with units conversion'!$G475))</f>
        <v>0</v>
      </c>
      <c r="S475" s="288">
        <f>IF(OR('Exp Database'!R475=Lists!$G$2,'Exp Database'!R475=Lists!$G$3,'Exp Database'!R475=0),0,IF($F475=Lists!$G$2,('Exp Database'!R475/'Exp with units conversion'!$H475)*'Exp with units conversion'!$G475,'Exp Database'!R475*'Exp with units conversion'!$G475))</f>
        <v>0</v>
      </c>
      <c r="T475" s="288">
        <f>IF(OR('Exp Database'!S475=Lists!$G$2,'Exp Database'!S475=Lists!$G$3,'Exp Database'!S475=0),0,IF($F475=Lists!$G$2,('Exp Database'!S475/'Exp with units conversion'!$H475)*'Exp with units conversion'!$G475,'Exp Database'!S475*'Exp with units conversion'!$G475))</f>
        <v>0</v>
      </c>
      <c r="U475" s="288">
        <f>IF(OR('Exp Database'!T475=Lists!$G$2,'Exp Database'!T475=Lists!$G$3,'Exp Database'!T475=0),0,IF($F475=Lists!$G$2,('Exp Database'!T475/'Exp with units conversion'!$H475)*'Exp with units conversion'!$G475,'Exp Database'!T475*'Exp with units conversion'!$G475))</f>
        <v>0</v>
      </c>
      <c r="V475" s="288">
        <f>IF(OR('Exp Database'!U475=Lists!$G$2,'Exp Database'!U475=Lists!$G$3,'Exp Database'!U475=0),0,IF($F475=Lists!$G$2,('Exp Database'!U475/'Exp with units conversion'!$H475)*'Exp with units conversion'!$G475,'Exp Database'!U475*'Exp with units conversion'!$G475))</f>
        <v>0</v>
      </c>
      <c r="W475" s="288">
        <f>IF(OR('Exp Database'!V475=Lists!$G$2,'Exp Database'!V475=Lists!$G$3,'Exp Database'!V475=0),0,IF($F475=Lists!$G$2,('Exp Database'!V475/'Exp with units conversion'!$H475)*'Exp with units conversion'!$G475,'Exp Database'!V475*'Exp with units conversion'!$G475))</f>
        <v>0</v>
      </c>
      <c r="X475" s="288">
        <f>IF(OR('Exp Database'!W475=Lists!$G$2,'Exp Database'!W475=Lists!$G$3,'Exp Database'!W475=0),0,IF($F475=Lists!$G$2,('Exp Database'!W475/'Exp with units conversion'!$H475)*'Exp with units conversion'!$G475,'Exp Database'!W475*'Exp with units conversion'!$G475))</f>
        <v>0</v>
      </c>
      <c r="Y475" s="288">
        <f>IF(OR('Exp Database'!X475=Lists!$G$2,'Exp Database'!X475=Lists!$G$3,'Exp Database'!X475=0),0,IF($F475=Lists!$G$2,('Exp Database'!X475/'Exp with units conversion'!$H475)*'Exp with units conversion'!$G475,'Exp Database'!X475*'Exp with units conversion'!$G475))</f>
        <v>0</v>
      </c>
      <c r="Z475" s="288">
        <f>IF(OR('Exp Database'!Y475=Lists!$G$2,'Exp Database'!Y475=Lists!$G$3,'Exp Database'!Y475=0),0,IF($F475=Lists!$G$2,('Exp Database'!Y475/'Exp with units conversion'!$H475)*'Exp with units conversion'!$G475,'Exp Database'!Y475*'Exp with units conversion'!$G475))</f>
        <v>0</v>
      </c>
      <c r="AA475" s="288">
        <f>IF(OR('Exp Database'!Z475=Lists!$G$2,'Exp Database'!Z475=Lists!$G$3,'Exp Database'!Z475=0),0,IF($F475=Lists!$G$2,('Exp Database'!Z475/'Exp with units conversion'!$H475)*'Exp with units conversion'!$G475,'Exp Database'!Z475*'Exp with units conversion'!$G475))</f>
        <v>0</v>
      </c>
      <c r="AB475" s="288">
        <f>IF(OR('Exp Database'!AA475=Lists!$G$2,'Exp Database'!AA475=Lists!$G$3,'Exp Database'!AA475=0),0,IF($F475=Lists!$G$2,('Exp Database'!AA475/'Exp with units conversion'!$H475)*'Exp with units conversion'!$G475,'Exp Database'!AA475*'Exp with units conversion'!$G475))</f>
        <v>0</v>
      </c>
      <c r="AC475" s="288">
        <f>IF(OR('Exp Database'!AB475=Lists!$G$2,'Exp Database'!AB475=Lists!$G$3,'Exp Database'!AB475=0),0,IF($F475=Lists!$G$2,('Exp Database'!AB475/'Exp with units conversion'!$H475)*'Exp with units conversion'!$G475,'Exp Database'!AB475*'Exp with units conversion'!$G475))</f>
        <v>0</v>
      </c>
      <c r="AD475" s="288">
        <f>IF(OR('Exp Database'!AC475=Lists!$G$2,'Exp Database'!AC475=Lists!$G$3,'Exp Database'!AC475=0),0,IF($F475=Lists!$G$2,('Exp Database'!AC475/'Exp with units conversion'!$H475)*'Exp with units conversion'!$G475,'Exp Database'!AC475*'Exp with units conversion'!$G475))</f>
        <v>0</v>
      </c>
      <c r="AE475" s="288">
        <f>IF(OR('Exp Database'!AD475=Lists!$G$2,'Exp Database'!AD475=Lists!$G$3,'Exp Database'!AD475=0),0,IF($F475=Lists!$G$2,('Exp Database'!AD475/'Exp with units conversion'!$H475)*'Exp with units conversion'!$G475,'Exp Database'!AD475*'Exp with units conversion'!$G475))</f>
        <v>0</v>
      </c>
      <c r="AG475" s="288">
        <f t="shared" si="40"/>
        <v>1</v>
      </c>
      <c r="AH475" s="288">
        <f t="shared" si="41"/>
        <v>1</v>
      </c>
      <c r="AI475" s="288">
        <f t="shared" si="42"/>
        <v>1</v>
      </c>
      <c r="AJ475" s="288">
        <f t="shared" si="43"/>
        <v>1</v>
      </c>
    </row>
    <row r="476" spans="2:36" ht="30.75" thickBot="1">
      <c r="B476" s="288" t="str">
        <f t="shared" si="39"/>
        <v>Georgia2013</v>
      </c>
      <c r="C476" s="229" t="str">
        <f>'Exp Database'!C476</f>
        <v>Georgia</v>
      </c>
      <c r="D476" s="229">
        <f>'Exp Database'!D476</f>
        <v>2013</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02" t="str">
        <f>'Exp Database'!K476</f>
        <v>Strategic information</v>
      </c>
      <c r="M476" s="288">
        <f>'Exp Database'!L476</f>
        <v>8.1</v>
      </c>
      <c r="N476" s="288">
        <f>IF(OR('Exp Database'!M476=Lists!$G$2,'Exp Database'!M476=Lists!$G$3,'Exp Database'!M476=0),0,IF($F476=Lists!$G$2,('Exp Database'!M476/'Exp with units conversion'!$H476)*'Exp with units conversion'!$G476,'Exp Database'!M476*'Exp with units conversion'!$G476))</f>
        <v>0</v>
      </c>
      <c r="O476" s="288">
        <f>IF(OR('Exp Database'!N476=Lists!$G$2,'Exp Database'!N476=Lists!$G$3,'Exp Database'!N476=0),0,IF($F476=Lists!$G$2,('Exp Database'!N476/'Exp with units conversion'!$H476)*'Exp with units conversion'!$G476,'Exp Database'!N476*'Exp with units conversion'!$G476))</f>
        <v>0</v>
      </c>
      <c r="P476" s="288">
        <f>IF(OR('Exp Database'!O476=Lists!$G$2,'Exp Database'!O476=Lists!$G$3,'Exp Database'!O476=0),0,IF($F476=Lists!$G$2,('Exp Database'!O476/'Exp with units conversion'!$H476)*'Exp with units conversion'!$G476,'Exp Database'!O476*'Exp with units conversion'!$G476))</f>
        <v>0</v>
      </c>
      <c r="Q476" s="288">
        <f>IF(OR('Exp Database'!P476=Lists!$G$2,'Exp Database'!P476=Lists!$G$3,'Exp Database'!P476=0),0,IF($F476=Lists!$G$2,('Exp Database'!P476/'Exp with units conversion'!$H476)*'Exp with units conversion'!$G476,'Exp Database'!P476*'Exp with units conversion'!$G476))</f>
        <v>0</v>
      </c>
      <c r="R476" s="288">
        <f>IF(OR('Exp Database'!Q476=Lists!$G$2,'Exp Database'!Q476=Lists!$G$3,'Exp Database'!Q476=0),0,IF($F476=Lists!$G$2,('Exp Database'!Q476/'Exp with units conversion'!$H476)*'Exp with units conversion'!$G476,'Exp Database'!Q476*'Exp with units conversion'!$G476))</f>
        <v>0</v>
      </c>
      <c r="S476" s="288">
        <f>IF(OR('Exp Database'!R476=Lists!$G$2,'Exp Database'!R476=Lists!$G$3,'Exp Database'!R476=0),0,IF($F476=Lists!$G$2,('Exp Database'!R476/'Exp with units conversion'!$H476)*'Exp with units conversion'!$G476,'Exp Database'!R476*'Exp with units conversion'!$G476))</f>
        <v>0</v>
      </c>
      <c r="T476" s="288">
        <f>IF(OR('Exp Database'!S476=Lists!$G$2,'Exp Database'!S476=Lists!$G$3,'Exp Database'!S476=0),0,IF($F476=Lists!$G$2,('Exp Database'!S476/'Exp with units conversion'!$H476)*'Exp with units conversion'!$G476,'Exp Database'!S476*'Exp with units conversion'!$G476))</f>
        <v>0</v>
      </c>
      <c r="U476" s="288">
        <f>IF(OR('Exp Database'!T476=Lists!$G$2,'Exp Database'!T476=Lists!$G$3,'Exp Database'!T476=0),0,IF($F476=Lists!$G$2,('Exp Database'!T476/'Exp with units conversion'!$H476)*'Exp with units conversion'!$G476,'Exp Database'!T476*'Exp with units conversion'!$G476))</f>
        <v>0</v>
      </c>
      <c r="V476" s="288">
        <f>IF(OR('Exp Database'!U476=Lists!$G$2,'Exp Database'!U476=Lists!$G$3,'Exp Database'!U476=0),0,IF($F476=Lists!$G$2,('Exp Database'!U476/'Exp with units conversion'!$H476)*'Exp with units conversion'!$G476,'Exp Database'!U476*'Exp with units conversion'!$G476))</f>
        <v>0</v>
      </c>
      <c r="W476" s="288">
        <f>IF(OR('Exp Database'!V476=Lists!$G$2,'Exp Database'!V476=Lists!$G$3,'Exp Database'!V476=0),0,IF($F476=Lists!$G$2,('Exp Database'!V476/'Exp with units conversion'!$H476)*'Exp with units conversion'!$G476,'Exp Database'!V476*'Exp with units conversion'!$G476))</f>
        <v>0</v>
      </c>
      <c r="X476" s="288">
        <f>IF(OR('Exp Database'!W476=Lists!$G$2,'Exp Database'!W476=Lists!$G$3,'Exp Database'!W476=0),0,IF($F476=Lists!$G$2,('Exp Database'!W476/'Exp with units conversion'!$H476)*'Exp with units conversion'!$G476,'Exp Database'!W476*'Exp with units conversion'!$G476))</f>
        <v>0</v>
      </c>
      <c r="Y476" s="288">
        <f>IF(OR('Exp Database'!X476=Lists!$G$2,'Exp Database'!X476=Lists!$G$3,'Exp Database'!X476=0),0,IF($F476=Lists!$G$2,('Exp Database'!X476/'Exp with units conversion'!$H476)*'Exp with units conversion'!$G476,'Exp Database'!X476*'Exp with units conversion'!$G476))</f>
        <v>0</v>
      </c>
      <c r="Z476" s="288">
        <f>IF(OR('Exp Database'!Y476=Lists!$G$2,'Exp Database'!Y476=Lists!$G$3,'Exp Database'!Y476=0),0,IF($F476=Lists!$G$2,('Exp Database'!Y476/'Exp with units conversion'!$H476)*'Exp with units conversion'!$G476,'Exp Database'!Y476*'Exp with units conversion'!$G476))</f>
        <v>0</v>
      </c>
      <c r="AA476" s="288">
        <f>IF(OR('Exp Database'!Z476=Lists!$G$2,'Exp Database'!Z476=Lists!$G$3,'Exp Database'!Z476=0),0,IF($F476=Lists!$G$2,('Exp Database'!Z476/'Exp with units conversion'!$H476)*'Exp with units conversion'!$G476,'Exp Database'!Z476*'Exp with units conversion'!$G476))</f>
        <v>0</v>
      </c>
      <c r="AB476" s="288">
        <f>IF(OR('Exp Database'!AA476=Lists!$G$2,'Exp Database'!AA476=Lists!$G$3,'Exp Database'!AA476=0),0,IF($F476=Lists!$G$2,('Exp Database'!AA476/'Exp with units conversion'!$H476)*'Exp with units conversion'!$G476,'Exp Database'!AA476*'Exp with units conversion'!$G476))</f>
        <v>0</v>
      </c>
      <c r="AC476" s="288">
        <f>IF(OR('Exp Database'!AB476=Lists!$G$2,'Exp Database'!AB476=Lists!$G$3,'Exp Database'!AB476=0),0,IF($F476=Lists!$G$2,('Exp Database'!AB476/'Exp with units conversion'!$H476)*'Exp with units conversion'!$G476,'Exp Database'!AB476*'Exp with units conversion'!$G476))</f>
        <v>0</v>
      </c>
      <c r="AD476" s="288">
        <f>IF(OR('Exp Database'!AC476=Lists!$G$2,'Exp Database'!AC476=Lists!$G$3,'Exp Database'!AC476=0),0,IF($F476=Lists!$G$2,('Exp Database'!AC476/'Exp with units conversion'!$H476)*'Exp with units conversion'!$G476,'Exp Database'!AC476*'Exp with units conversion'!$G476))</f>
        <v>0</v>
      </c>
      <c r="AE476" s="288">
        <f>IF(OR('Exp Database'!AD476=Lists!$G$2,'Exp Database'!AD476=Lists!$G$3,'Exp Database'!AD476=0),0,IF($F476=Lists!$G$2,('Exp Database'!AD476/'Exp with units conversion'!$H476)*'Exp with units conversion'!$G476,'Exp Database'!AD476*'Exp with units conversion'!$G476))</f>
        <v>0</v>
      </c>
      <c r="AG476" s="288">
        <f t="shared" si="40"/>
        <v>1</v>
      </c>
      <c r="AH476" s="288">
        <f t="shared" si="41"/>
        <v>1</v>
      </c>
      <c r="AI476" s="288">
        <f t="shared" si="42"/>
        <v>1</v>
      </c>
      <c r="AJ476" s="288">
        <f t="shared" si="43"/>
        <v>1</v>
      </c>
    </row>
    <row r="477" spans="2:36" ht="30.75" thickBot="1">
      <c r="B477" s="288" t="str">
        <f t="shared" si="39"/>
        <v>Georgia2013</v>
      </c>
      <c r="C477" s="229" t="str">
        <f>'Exp Database'!C477</f>
        <v>Georgia</v>
      </c>
      <c r="D477" s="229">
        <f>'Exp Database'!D477</f>
        <v>2013</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02" t="str">
        <f>'Exp Database'!K477</f>
        <v>Planning and coordination</v>
      </c>
      <c r="M477" s="288">
        <f>'Exp Database'!L477</f>
        <v>8.1999999999999993</v>
      </c>
      <c r="N477" s="288">
        <f>IF(OR('Exp Database'!M477=Lists!$G$2,'Exp Database'!M477=Lists!$G$3,'Exp Database'!M477=0),0,IF($F477=Lists!$G$2,('Exp Database'!M477/'Exp with units conversion'!$H477)*'Exp with units conversion'!$G477,'Exp Database'!M477*'Exp with units conversion'!$G477))</f>
        <v>0</v>
      </c>
      <c r="O477" s="288">
        <f>IF(OR('Exp Database'!N477=Lists!$G$2,'Exp Database'!N477=Lists!$G$3,'Exp Database'!N477=0),0,IF($F477=Lists!$G$2,('Exp Database'!N477/'Exp with units conversion'!$H477)*'Exp with units conversion'!$G477,'Exp Database'!N477*'Exp with units conversion'!$G477))</f>
        <v>0</v>
      </c>
      <c r="P477" s="288">
        <f>IF(OR('Exp Database'!O477=Lists!$G$2,'Exp Database'!O477=Lists!$G$3,'Exp Database'!O477=0),0,IF($F477=Lists!$G$2,('Exp Database'!O477/'Exp with units conversion'!$H477)*'Exp with units conversion'!$G477,'Exp Database'!O477*'Exp with units conversion'!$G477))</f>
        <v>0</v>
      </c>
      <c r="Q477" s="288">
        <f>IF(OR('Exp Database'!P477=Lists!$G$2,'Exp Database'!P477=Lists!$G$3,'Exp Database'!P477=0),0,IF($F477=Lists!$G$2,('Exp Database'!P477/'Exp with units conversion'!$H477)*'Exp with units conversion'!$G477,'Exp Database'!P477*'Exp with units conversion'!$G477))</f>
        <v>0</v>
      </c>
      <c r="R477" s="288">
        <f>IF(OR('Exp Database'!Q477=Lists!$G$2,'Exp Database'!Q477=Lists!$G$3,'Exp Database'!Q477=0),0,IF($F477=Lists!$G$2,('Exp Database'!Q477/'Exp with units conversion'!$H477)*'Exp with units conversion'!$G477,'Exp Database'!Q477*'Exp with units conversion'!$G477))</f>
        <v>0</v>
      </c>
      <c r="S477" s="288">
        <f>IF(OR('Exp Database'!R477=Lists!$G$2,'Exp Database'!R477=Lists!$G$3,'Exp Database'!R477=0),0,IF($F477=Lists!$G$2,('Exp Database'!R477/'Exp with units conversion'!$H477)*'Exp with units conversion'!$G477,'Exp Database'!R477*'Exp with units conversion'!$G477))</f>
        <v>0</v>
      </c>
      <c r="T477" s="288">
        <f>IF(OR('Exp Database'!S477=Lists!$G$2,'Exp Database'!S477=Lists!$G$3,'Exp Database'!S477=0),0,IF($F477=Lists!$G$2,('Exp Database'!S477/'Exp with units conversion'!$H477)*'Exp with units conversion'!$G477,'Exp Database'!S477*'Exp with units conversion'!$G477))</f>
        <v>0</v>
      </c>
      <c r="U477" s="288">
        <f>IF(OR('Exp Database'!T477=Lists!$G$2,'Exp Database'!T477=Lists!$G$3,'Exp Database'!T477=0),0,IF($F477=Lists!$G$2,('Exp Database'!T477/'Exp with units conversion'!$H477)*'Exp with units conversion'!$G477,'Exp Database'!T477*'Exp with units conversion'!$G477))</f>
        <v>0</v>
      </c>
      <c r="V477" s="288">
        <f>IF(OR('Exp Database'!U477=Lists!$G$2,'Exp Database'!U477=Lists!$G$3,'Exp Database'!U477=0),0,IF($F477=Lists!$G$2,('Exp Database'!U477/'Exp with units conversion'!$H477)*'Exp with units conversion'!$G477,'Exp Database'!U477*'Exp with units conversion'!$G477))</f>
        <v>0</v>
      </c>
      <c r="W477" s="288">
        <f>IF(OR('Exp Database'!V477=Lists!$G$2,'Exp Database'!V477=Lists!$G$3,'Exp Database'!V477=0),0,IF($F477=Lists!$G$2,('Exp Database'!V477/'Exp with units conversion'!$H477)*'Exp with units conversion'!$G477,'Exp Database'!V477*'Exp with units conversion'!$G477))</f>
        <v>0</v>
      </c>
      <c r="X477" s="288">
        <f>IF(OR('Exp Database'!W477=Lists!$G$2,'Exp Database'!W477=Lists!$G$3,'Exp Database'!W477=0),0,IF($F477=Lists!$G$2,('Exp Database'!W477/'Exp with units conversion'!$H477)*'Exp with units conversion'!$G477,'Exp Database'!W477*'Exp with units conversion'!$G477))</f>
        <v>0</v>
      </c>
      <c r="Y477" s="288">
        <f>IF(OR('Exp Database'!X477=Lists!$G$2,'Exp Database'!X477=Lists!$G$3,'Exp Database'!X477=0),0,IF($F477=Lists!$G$2,('Exp Database'!X477/'Exp with units conversion'!$H477)*'Exp with units conversion'!$G477,'Exp Database'!X477*'Exp with units conversion'!$G477))</f>
        <v>0</v>
      </c>
      <c r="Z477" s="288">
        <f>IF(OR('Exp Database'!Y477=Lists!$G$2,'Exp Database'!Y477=Lists!$G$3,'Exp Database'!Y477=0),0,IF($F477=Lists!$G$2,('Exp Database'!Y477/'Exp with units conversion'!$H477)*'Exp with units conversion'!$G477,'Exp Database'!Y477*'Exp with units conversion'!$G477))</f>
        <v>0</v>
      </c>
      <c r="AA477" s="288">
        <f>IF(OR('Exp Database'!Z477=Lists!$G$2,'Exp Database'!Z477=Lists!$G$3,'Exp Database'!Z477=0),0,IF($F477=Lists!$G$2,('Exp Database'!Z477/'Exp with units conversion'!$H477)*'Exp with units conversion'!$G477,'Exp Database'!Z477*'Exp with units conversion'!$G477))</f>
        <v>0</v>
      </c>
      <c r="AB477" s="288">
        <f>IF(OR('Exp Database'!AA477=Lists!$G$2,'Exp Database'!AA477=Lists!$G$3,'Exp Database'!AA477=0),0,IF($F477=Lists!$G$2,('Exp Database'!AA477/'Exp with units conversion'!$H477)*'Exp with units conversion'!$G477,'Exp Database'!AA477*'Exp with units conversion'!$G477))</f>
        <v>0</v>
      </c>
      <c r="AC477" s="288">
        <f>IF(OR('Exp Database'!AB477=Lists!$G$2,'Exp Database'!AB477=Lists!$G$3,'Exp Database'!AB477=0),0,IF($F477=Lists!$G$2,('Exp Database'!AB477/'Exp with units conversion'!$H477)*'Exp with units conversion'!$G477,'Exp Database'!AB477*'Exp with units conversion'!$G477))</f>
        <v>0</v>
      </c>
      <c r="AD477" s="288">
        <f>IF(OR('Exp Database'!AC477=Lists!$G$2,'Exp Database'!AC477=Lists!$G$3,'Exp Database'!AC477=0),0,IF($F477=Lists!$G$2,('Exp Database'!AC477/'Exp with units conversion'!$H477)*'Exp with units conversion'!$G477,'Exp Database'!AC477*'Exp with units conversion'!$G477))</f>
        <v>0</v>
      </c>
      <c r="AE477" s="288">
        <f>IF(OR('Exp Database'!AD477=Lists!$G$2,'Exp Database'!AD477=Lists!$G$3,'Exp Database'!AD477=0),0,IF($F477=Lists!$G$2,('Exp Database'!AD477/'Exp with units conversion'!$H477)*'Exp with units conversion'!$G477,'Exp Database'!AD477*'Exp with units conversion'!$G477))</f>
        <v>0</v>
      </c>
      <c r="AG477" s="288">
        <f t="shared" si="40"/>
        <v>1</v>
      </c>
      <c r="AH477" s="288">
        <f t="shared" si="41"/>
        <v>1</v>
      </c>
      <c r="AI477" s="288">
        <f t="shared" si="42"/>
        <v>1</v>
      </c>
      <c r="AJ477" s="288">
        <f t="shared" si="43"/>
        <v>1</v>
      </c>
    </row>
    <row r="478" spans="2:36" ht="30.75" thickBot="1">
      <c r="B478" s="288" t="str">
        <f t="shared" si="39"/>
        <v>Georgia2013</v>
      </c>
      <c r="C478" s="229" t="str">
        <f>'Exp Database'!C478</f>
        <v>Georgia</v>
      </c>
      <c r="D478" s="229">
        <f>'Exp Database'!D478</f>
        <v>2013</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02" t="str">
        <f>'Exp Database'!K478</f>
        <v>Procurement and logistics</v>
      </c>
      <c r="M478" s="288">
        <f>'Exp Database'!L478</f>
        <v>8.3000000000000007</v>
      </c>
      <c r="N478" s="288">
        <f>IF(OR('Exp Database'!M478=Lists!$G$2,'Exp Database'!M478=Lists!$G$3,'Exp Database'!M478=0),0,IF($F478=Lists!$G$2,('Exp Database'!M478/'Exp with units conversion'!$H478)*'Exp with units conversion'!$G478,'Exp Database'!M478*'Exp with units conversion'!$G478))</f>
        <v>0</v>
      </c>
      <c r="O478" s="288">
        <f>IF(OR('Exp Database'!N478=Lists!$G$2,'Exp Database'!N478=Lists!$G$3,'Exp Database'!N478=0),0,IF($F478=Lists!$G$2,('Exp Database'!N478/'Exp with units conversion'!$H478)*'Exp with units conversion'!$G478,'Exp Database'!N478*'Exp with units conversion'!$G478))</f>
        <v>0</v>
      </c>
      <c r="P478" s="288">
        <f>IF(OR('Exp Database'!O478=Lists!$G$2,'Exp Database'!O478=Lists!$G$3,'Exp Database'!O478=0),0,IF($F478=Lists!$G$2,('Exp Database'!O478/'Exp with units conversion'!$H478)*'Exp with units conversion'!$G478,'Exp Database'!O478*'Exp with units conversion'!$G478))</f>
        <v>0</v>
      </c>
      <c r="Q478" s="288">
        <f>IF(OR('Exp Database'!P478=Lists!$G$2,'Exp Database'!P478=Lists!$G$3,'Exp Database'!P478=0),0,IF($F478=Lists!$G$2,('Exp Database'!P478/'Exp with units conversion'!$H478)*'Exp with units conversion'!$G478,'Exp Database'!P478*'Exp with units conversion'!$G478))</f>
        <v>0</v>
      </c>
      <c r="R478" s="288">
        <f>IF(OR('Exp Database'!Q478=Lists!$G$2,'Exp Database'!Q478=Lists!$G$3,'Exp Database'!Q478=0),0,IF($F478=Lists!$G$2,('Exp Database'!Q478/'Exp with units conversion'!$H478)*'Exp with units conversion'!$G478,'Exp Database'!Q478*'Exp with units conversion'!$G478))</f>
        <v>0</v>
      </c>
      <c r="S478" s="288">
        <f>IF(OR('Exp Database'!R478=Lists!$G$2,'Exp Database'!R478=Lists!$G$3,'Exp Database'!R478=0),0,IF($F478=Lists!$G$2,('Exp Database'!R478/'Exp with units conversion'!$H478)*'Exp with units conversion'!$G478,'Exp Database'!R478*'Exp with units conversion'!$G478))</f>
        <v>0</v>
      </c>
      <c r="T478" s="288">
        <f>IF(OR('Exp Database'!S478=Lists!$G$2,'Exp Database'!S478=Lists!$G$3,'Exp Database'!S478=0),0,IF($F478=Lists!$G$2,('Exp Database'!S478/'Exp with units conversion'!$H478)*'Exp with units conversion'!$G478,'Exp Database'!S478*'Exp with units conversion'!$G478))</f>
        <v>0</v>
      </c>
      <c r="U478" s="288">
        <f>IF(OR('Exp Database'!T478=Lists!$G$2,'Exp Database'!T478=Lists!$G$3,'Exp Database'!T478=0),0,IF($F478=Lists!$G$2,('Exp Database'!T478/'Exp with units conversion'!$H478)*'Exp with units conversion'!$G478,'Exp Database'!T478*'Exp with units conversion'!$G478))</f>
        <v>0</v>
      </c>
      <c r="V478" s="288">
        <f>IF(OR('Exp Database'!U478=Lists!$G$2,'Exp Database'!U478=Lists!$G$3,'Exp Database'!U478=0),0,IF($F478=Lists!$G$2,('Exp Database'!U478/'Exp with units conversion'!$H478)*'Exp with units conversion'!$G478,'Exp Database'!U478*'Exp with units conversion'!$G478))</f>
        <v>0</v>
      </c>
      <c r="W478" s="288">
        <f>IF(OR('Exp Database'!V478=Lists!$G$2,'Exp Database'!V478=Lists!$G$3,'Exp Database'!V478=0),0,IF($F478=Lists!$G$2,('Exp Database'!V478/'Exp with units conversion'!$H478)*'Exp with units conversion'!$G478,'Exp Database'!V478*'Exp with units conversion'!$G478))</f>
        <v>0</v>
      </c>
      <c r="X478" s="288">
        <f>IF(OR('Exp Database'!W478=Lists!$G$2,'Exp Database'!W478=Lists!$G$3,'Exp Database'!W478=0),0,IF($F478=Lists!$G$2,('Exp Database'!W478/'Exp with units conversion'!$H478)*'Exp with units conversion'!$G478,'Exp Database'!W478*'Exp with units conversion'!$G478))</f>
        <v>0</v>
      </c>
      <c r="Y478" s="288">
        <f>IF(OR('Exp Database'!X478=Lists!$G$2,'Exp Database'!X478=Lists!$G$3,'Exp Database'!X478=0),0,IF($F478=Lists!$G$2,('Exp Database'!X478/'Exp with units conversion'!$H478)*'Exp with units conversion'!$G478,'Exp Database'!X478*'Exp with units conversion'!$G478))</f>
        <v>0</v>
      </c>
      <c r="Z478" s="288">
        <f>IF(OR('Exp Database'!Y478=Lists!$G$2,'Exp Database'!Y478=Lists!$G$3,'Exp Database'!Y478=0),0,IF($F478=Lists!$G$2,('Exp Database'!Y478/'Exp with units conversion'!$H478)*'Exp with units conversion'!$G478,'Exp Database'!Y478*'Exp with units conversion'!$G478))</f>
        <v>0</v>
      </c>
      <c r="AA478" s="288">
        <f>IF(OR('Exp Database'!Z478=Lists!$G$2,'Exp Database'!Z478=Lists!$G$3,'Exp Database'!Z478=0),0,IF($F478=Lists!$G$2,('Exp Database'!Z478/'Exp with units conversion'!$H478)*'Exp with units conversion'!$G478,'Exp Database'!Z478*'Exp with units conversion'!$G478))</f>
        <v>0</v>
      </c>
      <c r="AB478" s="288">
        <f>IF(OR('Exp Database'!AA478=Lists!$G$2,'Exp Database'!AA478=Lists!$G$3,'Exp Database'!AA478=0),0,IF($F478=Lists!$G$2,('Exp Database'!AA478/'Exp with units conversion'!$H478)*'Exp with units conversion'!$G478,'Exp Database'!AA478*'Exp with units conversion'!$G478))</f>
        <v>0</v>
      </c>
      <c r="AC478" s="288">
        <f>IF(OR('Exp Database'!AB478=Lists!$G$2,'Exp Database'!AB478=Lists!$G$3,'Exp Database'!AB478=0),0,IF($F478=Lists!$G$2,('Exp Database'!AB478/'Exp with units conversion'!$H478)*'Exp with units conversion'!$G478,'Exp Database'!AB478*'Exp with units conversion'!$G478))</f>
        <v>0</v>
      </c>
      <c r="AD478" s="288">
        <f>IF(OR('Exp Database'!AC478=Lists!$G$2,'Exp Database'!AC478=Lists!$G$3,'Exp Database'!AC478=0),0,IF($F478=Lists!$G$2,('Exp Database'!AC478/'Exp with units conversion'!$H478)*'Exp with units conversion'!$G478,'Exp Database'!AC478*'Exp with units conversion'!$G478))</f>
        <v>0</v>
      </c>
      <c r="AE478" s="288">
        <f>IF(OR('Exp Database'!AD478=Lists!$G$2,'Exp Database'!AD478=Lists!$G$3,'Exp Database'!AD478=0),0,IF($F478=Lists!$G$2,('Exp Database'!AD478/'Exp with units conversion'!$H478)*'Exp with units conversion'!$G478,'Exp Database'!AD478*'Exp with units conversion'!$G478))</f>
        <v>0</v>
      </c>
      <c r="AG478" s="288">
        <f t="shared" si="40"/>
        <v>1</v>
      </c>
      <c r="AH478" s="288">
        <f t="shared" si="41"/>
        <v>1</v>
      </c>
      <c r="AI478" s="288">
        <f t="shared" si="42"/>
        <v>1</v>
      </c>
      <c r="AJ478" s="288">
        <f t="shared" si="43"/>
        <v>1</v>
      </c>
    </row>
    <row r="479" spans="2:36" ht="30.75" thickBot="1">
      <c r="B479" s="288" t="str">
        <f t="shared" si="39"/>
        <v>Georgia2013</v>
      </c>
      <c r="C479" s="229" t="str">
        <f>'Exp Database'!C479</f>
        <v>Georgia</v>
      </c>
      <c r="D479" s="229">
        <f>'Exp Database'!D479</f>
        <v>2013</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02" t="str">
        <f>'Exp Database'!K479</f>
        <v>Health systems strengthening</v>
      </c>
      <c r="M479" s="288">
        <f>'Exp Database'!L479</f>
        <v>8.4</v>
      </c>
      <c r="N479" s="288">
        <f>IF(OR('Exp Database'!M479=Lists!$G$2,'Exp Database'!M479=Lists!$G$3,'Exp Database'!M479=0),0,IF($F479=Lists!$G$2,('Exp Database'!M479/'Exp with units conversion'!$H479)*'Exp with units conversion'!$G479,'Exp Database'!M479*'Exp with units conversion'!$G479))</f>
        <v>0</v>
      </c>
      <c r="O479" s="288">
        <f>IF(OR('Exp Database'!N479=Lists!$G$2,'Exp Database'!N479=Lists!$G$3,'Exp Database'!N479=0),0,IF($F479=Lists!$G$2,('Exp Database'!N479/'Exp with units conversion'!$H479)*'Exp with units conversion'!$G479,'Exp Database'!N479*'Exp with units conversion'!$G479))</f>
        <v>0</v>
      </c>
      <c r="P479" s="288">
        <f>IF(OR('Exp Database'!O479=Lists!$G$2,'Exp Database'!O479=Lists!$G$3,'Exp Database'!O479=0),0,IF($F479=Lists!$G$2,('Exp Database'!O479/'Exp with units conversion'!$H479)*'Exp with units conversion'!$G479,'Exp Database'!O479*'Exp with units conversion'!$G479))</f>
        <v>0</v>
      </c>
      <c r="Q479" s="288">
        <f>IF(OR('Exp Database'!P479=Lists!$G$2,'Exp Database'!P479=Lists!$G$3,'Exp Database'!P479=0),0,IF($F479=Lists!$G$2,('Exp Database'!P479/'Exp with units conversion'!$H479)*'Exp with units conversion'!$G479,'Exp Database'!P479*'Exp with units conversion'!$G479))</f>
        <v>0</v>
      </c>
      <c r="R479" s="288">
        <f>IF(OR('Exp Database'!Q479=Lists!$G$2,'Exp Database'!Q479=Lists!$G$3,'Exp Database'!Q479=0),0,IF($F479=Lists!$G$2,('Exp Database'!Q479/'Exp with units conversion'!$H479)*'Exp with units conversion'!$G479,'Exp Database'!Q479*'Exp with units conversion'!$G479))</f>
        <v>0</v>
      </c>
      <c r="S479" s="288">
        <f>IF(OR('Exp Database'!R479=Lists!$G$2,'Exp Database'!R479=Lists!$G$3,'Exp Database'!R479=0),0,IF($F479=Lists!$G$2,('Exp Database'!R479/'Exp with units conversion'!$H479)*'Exp with units conversion'!$G479,'Exp Database'!R479*'Exp with units conversion'!$G479))</f>
        <v>0</v>
      </c>
      <c r="T479" s="288">
        <f>IF(OR('Exp Database'!S479=Lists!$G$2,'Exp Database'!S479=Lists!$G$3,'Exp Database'!S479=0),0,IF($F479=Lists!$G$2,('Exp Database'!S479/'Exp with units conversion'!$H479)*'Exp with units conversion'!$G479,'Exp Database'!S479*'Exp with units conversion'!$G479))</f>
        <v>0</v>
      </c>
      <c r="U479" s="288">
        <f>IF(OR('Exp Database'!T479=Lists!$G$2,'Exp Database'!T479=Lists!$G$3,'Exp Database'!T479=0),0,IF($F479=Lists!$G$2,('Exp Database'!T479/'Exp with units conversion'!$H479)*'Exp with units conversion'!$G479,'Exp Database'!T479*'Exp with units conversion'!$G479))</f>
        <v>0</v>
      </c>
      <c r="V479" s="288">
        <f>IF(OR('Exp Database'!U479=Lists!$G$2,'Exp Database'!U479=Lists!$G$3,'Exp Database'!U479=0),0,IF($F479=Lists!$G$2,('Exp Database'!U479/'Exp with units conversion'!$H479)*'Exp with units conversion'!$G479,'Exp Database'!U479*'Exp with units conversion'!$G479))</f>
        <v>0</v>
      </c>
      <c r="W479" s="288">
        <f>IF(OR('Exp Database'!V479=Lists!$G$2,'Exp Database'!V479=Lists!$G$3,'Exp Database'!V479=0),0,IF($F479=Lists!$G$2,('Exp Database'!V479/'Exp with units conversion'!$H479)*'Exp with units conversion'!$G479,'Exp Database'!V479*'Exp with units conversion'!$G479))</f>
        <v>0</v>
      </c>
      <c r="X479" s="288">
        <f>IF(OR('Exp Database'!W479=Lists!$G$2,'Exp Database'!W479=Lists!$G$3,'Exp Database'!W479=0),0,IF($F479=Lists!$G$2,('Exp Database'!W479/'Exp with units conversion'!$H479)*'Exp with units conversion'!$G479,'Exp Database'!W479*'Exp with units conversion'!$G479))</f>
        <v>0</v>
      </c>
      <c r="Y479" s="288">
        <f>IF(OR('Exp Database'!X479=Lists!$G$2,'Exp Database'!X479=Lists!$G$3,'Exp Database'!X479=0),0,IF($F479=Lists!$G$2,('Exp Database'!X479/'Exp with units conversion'!$H479)*'Exp with units conversion'!$G479,'Exp Database'!X479*'Exp with units conversion'!$G479))</f>
        <v>0</v>
      </c>
      <c r="Z479" s="288">
        <f>IF(OR('Exp Database'!Y479=Lists!$G$2,'Exp Database'!Y479=Lists!$G$3,'Exp Database'!Y479=0),0,IF($F479=Lists!$G$2,('Exp Database'!Y479/'Exp with units conversion'!$H479)*'Exp with units conversion'!$G479,'Exp Database'!Y479*'Exp with units conversion'!$G479))</f>
        <v>0</v>
      </c>
      <c r="AA479" s="288">
        <f>IF(OR('Exp Database'!Z479=Lists!$G$2,'Exp Database'!Z479=Lists!$G$3,'Exp Database'!Z479=0),0,IF($F479=Lists!$G$2,('Exp Database'!Z479/'Exp with units conversion'!$H479)*'Exp with units conversion'!$G479,'Exp Database'!Z479*'Exp with units conversion'!$G479))</f>
        <v>0</v>
      </c>
      <c r="AB479" s="288">
        <f>IF(OR('Exp Database'!AA479=Lists!$G$2,'Exp Database'!AA479=Lists!$G$3,'Exp Database'!AA479=0),0,IF($F479=Lists!$G$2,('Exp Database'!AA479/'Exp with units conversion'!$H479)*'Exp with units conversion'!$G479,'Exp Database'!AA479*'Exp with units conversion'!$G479))</f>
        <v>0</v>
      </c>
      <c r="AC479" s="288">
        <f>IF(OR('Exp Database'!AB479=Lists!$G$2,'Exp Database'!AB479=Lists!$G$3,'Exp Database'!AB479=0),0,IF($F479=Lists!$G$2,('Exp Database'!AB479/'Exp with units conversion'!$H479)*'Exp with units conversion'!$G479,'Exp Database'!AB479*'Exp with units conversion'!$G479))</f>
        <v>0</v>
      </c>
      <c r="AD479" s="288">
        <f>IF(OR('Exp Database'!AC479=Lists!$G$2,'Exp Database'!AC479=Lists!$G$3,'Exp Database'!AC479=0),0,IF($F479=Lists!$G$2,('Exp Database'!AC479/'Exp with units conversion'!$H479)*'Exp with units conversion'!$G479,'Exp Database'!AC479*'Exp with units conversion'!$G479))</f>
        <v>0</v>
      </c>
      <c r="AE479" s="288">
        <f>IF(OR('Exp Database'!AD479=Lists!$G$2,'Exp Database'!AD479=Lists!$G$3,'Exp Database'!AD479=0),0,IF($F479=Lists!$G$2,('Exp Database'!AD479/'Exp with units conversion'!$H479)*'Exp with units conversion'!$G479,'Exp Database'!AD479*'Exp with units conversion'!$G479))</f>
        <v>0</v>
      </c>
      <c r="AG479" s="288">
        <f t="shared" si="40"/>
        <v>1</v>
      </c>
      <c r="AH479" s="288">
        <f t="shared" si="41"/>
        <v>1</v>
      </c>
      <c r="AI479" s="288">
        <f t="shared" si="42"/>
        <v>1</v>
      </c>
      <c r="AJ479" s="288">
        <f t="shared" si="43"/>
        <v>1</v>
      </c>
    </row>
    <row r="480" spans="2:36" ht="15.75" thickBot="1">
      <c r="B480" s="288" t="str">
        <f t="shared" si="39"/>
        <v>Georgia2013</v>
      </c>
      <c r="C480" s="229" t="str">
        <f>'Exp Database'!C480</f>
        <v>Georgia</v>
      </c>
      <c r="D480" s="229">
        <f>'Exp Database'!D480</f>
        <v>2013</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02" t="str">
        <f>'Exp Database'!K480</f>
        <v>Education</v>
      </c>
      <c r="M480" s="288">
        <f>'Exp Database'!L480</f>
        <v>8.5</v>
      </c>
      <c r="N480" s="288">
        <f>IF(OR('Exp Database'!M480=Lists!$G$2,'Exp Database'!M480=Lists!$G$3,'Exp Database'!M480=0),0,IF($F480=Lists!$G$2,('Exp Database'!M480/'Exp with units conversion'!$H480)*'Exp with units conversion'!$G480,'Exp Database'!M480*'Exp with units conversion'!$G480))</f>
        <v>0</v>
      </c>
      <c r="O480" s="288">
        <f>IF(OR('Exp Database'!N480=Lists!$G$2,'Exp Database'!N480=Lists!$G$3,'Exp Database'!N480=0),0,IF($F480=Lists!$G$2,('Exp Database'!N480/'Exp with units conversion'!$H480)*'Exp with units conversion'!$G480,'Exp Database'!N480*'Exp with units conversion'!$G480))</f>
        <v>0</v>
      </c>
      <c r="P480" s="288">
        <f>IF(OR('Exp Database'!O480=Lists!$G$2,'Exp Database'!O480=Lists!$G$3,'Exp Database'!O480=0),0,IF($F480=Lists!$G$2,('Exp Database'!O480/'Exp with units conversion'!$H480)*'Exp with units conversion'!$G480,'Exp Database'!O480*'Exp with units conversion'!$G480))</f>
        <v>0</v>
      </c>
      <c r="Q480" s="288">
        <f>IF(OR('Exp Database'!P480=Lists!$G$2,'Exp Database'!P480=Lists!$G$3,'Exp Database'!P480=0),0,IF($F480=Lists!$G$2,('Exp Database'!P480/'Exp with units conversion'!$H480)*'Exp with units conversion'!$G480,'Exp Database'!P480*'Exp with units conversion'!$G480))</f>
        <v>0</v>
      </c>
      <c r="R480" s="288">
        <f>IF(OR('Exp Database'!Q480=Lists!$G$2,'Exp Database'!Q480=Lists!$G$3,'Exp Database'!Q480=0),0,IF($F480=Lists!$G$2,('Exp Database'!Q480/'Exp with units conversion'!$H480)*'Exp with units conversion'!$G480,'Exp Database'!Q480*'Exp with units conversion'!$G480))</f>
        <v>0</v>
      </c>
      <c r="S480" s="288">
        <f>IF(OR('Exp Database'!R480=Lists!$G$2,'Exp Database'!R480=Lists!$G$3,'Exp Database'!R480=0),0,IF($F480=Lists!$G$2,('Exp Database'!R480/'Exp with units conversion'!$H480)*'Exp with units conversion'!$G480,'Exp Database'!R480*'Exp with units conversion'!$G480))</f>
        <v>0</v>
      </c>
      <c r="T480" s="288">
        <f>IF(OR('Exp Database'!S480=Lists!$G$2,'Exp Database'!S480=Lists!$G$3,'Exp Database'!S480=0),0,IF($F480=Lists!$G$2,('Exp Database'!S480/'Exp with units conversion'!$H480)*'Exp with units conversion'!$G480,'Exp Database'!S480*'Exp with units conversion'!$G480))</f>
        <v>0</v>
      </c>
      <c r="U480" s="288">
        <f>IF(OR('Exp Database'!T480=Lists!$G$2,'Exp Database'!T480=Lists!$G$3,'Exp Database'!T480=0),0,IF($F480=Lists!$G$2,('Exp Database'!T480/'Exp with units conversion'!$H480)*'Exp with units conversion'!$G480,'Exp Database'!T480*'Exp with units conversion'!$G480))</f>
        <v>0</v>
      </c>
      <c r="V480" s="288">
        <f>IF(OR('Exp Database'!U480=Lists!$G$2,'Exp Database'!U480=Lists!$G$3,'Exp Database'!U480=0),0,IF($F480=Lists!$G$2,('Exp Database'!U480/'Exp with units conversion'!$H480)*'Exp with units conversion'!$G480,'Exp Database'!U480*'Exp with units conversion'!$G480))</f>
        <v>0</v>
      </c>
      <c r="W480" s="288">
        <f>IF(OR('Exp Database'!V480=Lists!$G$2,'Exp Database'!V480=Lists!$G$3,'Exp Database'!V480=0),0,IF($F480=Lists!$G$2,('Exp Database'!V480/'Exp with units conversion'!$H480)*'Exp with units conversion'!$G480,'Exp Database'!V480*'Exp with units conversion'!$G480))</f>
        <v>0</v>
      </c>
      <c r="X480" s="288">
        <f>IF(OR('Exp Database'!W480=Lists!$G$2,'Exp Database'!W480=Lists!$G$3,'Exp Database'!W480=0),0,IF($F480=Lists!$G$2,('Exp Database'!W480/'Exp with units conversion'!$H480)*'Exp with units conversion'!$G480,'Exp Database'!W480*'Exp with units conversion'!$G480))</f>
        <v>0</v>
      </c>
      <c r="Y480" s="288">
        <f>IF(OR('Exp Database'!X480=Lists!$G$2,'Exp Database'!X480=Lists!$G$3,'Exp Database'!X480=0),0,IF($F480=Lists!$G$2,('Exp Database'!X480/'Exp with units conversion'!$H480)*'Exp with units conversion'!$G480,'Exp Database'!X480*'Exp with units conversion'!$G480))</f>
        <v>0</v>
      </c>
      <c r="Z480" s="288">
        <f>IF(OR('Exp Database'!Y480=Lists!$G$2,'Exp Database'!Y480=Lists!$G$3,'Exp Database'!Y480=0),0,IF($F480=Lists!$G$2,('Exp Database'!Y480/'Exp with units conversion'!$H480)*'Exp with units conversion'!$G480,'Exp Database'!Y480*'Exp with units conversion'!$G480))</f>
        <v>0</v>
      </c>
      <c r="AA480" s="288">
        <f>IF(OR('Exp Database'!Z480=Lists!$G$2,'Exp Database'!Z480=Lists!$G$3,'Exp Database'!Z480=0),0,IF($F480=Lists!$G$2,('Exp Database'!Z480/'Exp with units conversion'!$H480)*'Exp with units conversion'!$G480,'Exp Database'!Z480*'Exp with units conversion'!$G480))</f>
        <v>0</v>
      </c>
      <c r="AB480" s="288">
        <f>IF(OR('Exp Database'!AA480=Lists!$G$2,'Exp Database'!AA480=Lists!$G$3,'Exp Database'!AA480=0),0,IF($F480=Lists!$G$2,('Exp Database'!AA480/'Exp with units conversion'!$H480)*'Exp with units conversion'!$G480,'Exp Database'!AA480*'Exp with units conversion'!$G480))</f>
        <v>0</v>
      </c>
      <c r="AC480" s="288">
        <f>IF(OR('Exp Database'!AB480=Lists!$G$2,'Exp Database'!AB480=Lists!$G$3,'Exp Database'!AB480=0),0,IF($F480=Lists!$G$2,('Exp Database'!AB480/'Exp with units conversion'!$H480)*'Exp with units conversion'!$G480,'Exp Database'!AB480*'Exp with units conversion'!$G480))</f>
        <v>0</v>
      </c>
      <c r="AD480" s="288">
        <f>IF(OR('Exp Database'!AC480=Lists!$G$2,'Exp Database'!AC480=Lists!$G$3,'Exp Database'!AC480=0),0,IF($F480=Lists!$G$2,('Exp Database'!AC480/'Exp with units conversion'!$H480)*'Exp with units conversion'!$G480,'Exp Database'!AC480*'Exp with units conversion'!$G480))</f>
        <v>0</v>
      </c>
      <c r="AE480" s="288">
        <f>IF(OR('Exp Database'!AD480=Lists!$G$2,'Exp Database'!AD480=Lists!$G$3,'Exp Database'!AD480=0),0,IF($F480=Lists!$G$2,('Exp Database'!AD480/'Exp with units conversion'!$H480)*'Exp with units conversion'!$G480,'Exp Database'!AD480*'Exp with units conversion'!$G480))</f>
        <v>0</v>
      </c>
      <c r="AG480" s="288">
        <f t="shared" si="40"/>
        <v>1</v>
      </c>
      <c r="AH480" s="288">
        <f t="shared" si="41"/>
        <v>1</v>
      </c>
      <c r="AI480" s="288">
        <f t="shared" si="42"/>
        <v>1</v>
      </c>
      <c r="AJ480" s="288">
        <f t="shared" si="43"/>
        <v>1</v>
      </c>
    </row>
    <row r="481" spans="2:36" ht="30.75" thickBot="1">
      <c r="B481" s="288" t="str">
        <f t="shared" si="39"/>
        <v>Georgia2013</v>
      </c>
      <c r="C481" s="229" t="str">
        <f>'Exp Database'!C481</f>
        <v>Georgia</v>
      </c>
      <c r="D481" s="229">
        <f>'Exp Database'!D481</f>
        <v>2013</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02" t="str">
        <f>'Exp Database'!K481</f>
        <v>HIV and AIDS related research</v>
      </c>
      <c r="M481" s="288">
        <f>'Exp Database'!L481</f>
        <v>8.6</v>
      </c>
      <c r="N481" s="288">
        <f>IF(OR('Exp Database'!M481=Lists!$G$2,'Exp Database'!M481=Lists!$G$3,'Exp Database'!M481=0),0,IF($F481=Lists!$G$2,('Exp Database'!M481/'Exp with units conversion'!$H481)*'Exp with units conversion'!$G481,'Exp Database'!M481*'Exp with units conversion'!$G481))</f>
        <v>0</v>
      </c>
      <c r="O481" s="288">
        <f>IF(OR('Exp Database'!N481=Lists!$G$2,'Exp Database'!N481=Lists!$G$3,'Exp Database'!N481=0),0,IF($F481=Lists!$G$2,('Exp Database'!N481/'Exp with units conversion'!$H481)*'Exp with units conversion'!$G481,'Exp Database'!N481*'Exp with units conversion'!$G481))</f>
        <v>0</v>
      </c>
      <c r="P481" s="288">
        <f>IF(OR('Exp Database'!O481=Lists!$G$2,'Exp Database'!O481=Lists!$G$3,'Exp Database'!O481=0),0,IF($F481=Lists!$G$2,('Exp Database'!O481/'Exp with units conversion'!$H481)*'Exp with units conversion'!$G481,'Exp Database'!O481*'Exp with units conversion'!$G481))</f>
        <v>0</v>
      </c>
      <c r="Q481" s="288">
        <f>IF(OR('Exp Database'!P481=Lists!$G$2,'Exp Database'!P481=Lists!$G$3,'Exp Database'!P481=0),0,IF($F481=Lists!$G$2,('Exp Database'!P481/'Exp with units conversion'!$H481)*'Exp with units conversion'!$G481,'Exp Database'!P481*'Exp with units conversion'!$G481))</f>
        <v>0</v>
      </c>
      <c r="R481" s="288">
        <f>IF(OR('Exp Database'!Q481=Lists!$G$2,'Exp Database'!Q481=Lists!$G$3,'Exp Database'!Q481=0),0,IF($F481=Lists!$G$2,('Exp Database'!Q481/'Exp with units conversion'!$H481)*'Exp with units conversion'!$G481,'Exp Database'!Q481*'Exp with units conversion'!$G481))</f>
        <v>0</v>
      </c>
      <c r="S481" s="288">
        <f>IF(OR('Exp Database'!R481=Lists!$G$2,'Exp Database'!R481=Lists!$G$3,'Exp Database'!R481=0),0,IF($F481=Lists!$G$2,('Exp Database'!R481/'Exp with units conversion'!$H481)*'Exp with units conversion'!$G481,'Exp Database'!R481*'Exp with units conversion'!$G481))</f>
        <v>0</v>
      </c>
      <c r="T481" s="288">
        <f>IF(OR('Exp Database'!S481=Lists!$G$2,'Exp Database'!S481=Lists!$G$3,'Exp Database'!S481=0),0,IF($F481=Lists!$G$2,('Exp Database'!S481/'Exp with units conversion'!$H481)*'Exp with units conversion'!$G481,'Exp Database'!S481*'Exp with units conversion'!$G481))</f>
        <v>0</v>
      </c>
      <c r="U481" s="288">
        <f>IF(OR('Exp Database'!T481=Lists!$G$2,'Exp Database'!T481=Lists!$G$3,'Exp Database'!T481=0),0,IF($F481=Lists!$G$2,('Exp Database'!T481/'Exp with units conversion'!$H481)*'Exp with units conversion'!$G481,'Exp Database'!T481*'Exp with units conversion'!$G481))</f>
        <v>0</v>
      </c>
      <c r="V481" s="288">
        <f>IF(OR('Exp Database'!U481=Lists!$G$2,'Exp Database'!U481=Lists!$G$3,'Exp Database'!U481=0),0,IF($F481=Lists!$G$2,('Exp Database'!U481/'Exp with units conversion'!$H481)*'Exp with units conversion'!$G481,'Exp Database'!U481*'Exp with units conversion'!$G481))</f>
        <v>0</v>
      </c>
      <c r="W481" s="288">
        <f>IF(OR('Exp Database'!V481=Lists!$G$2,'Exp Database'!V481=Lists!$G$3,'Exp Database'!V481=0),0,IF($F481=Lists!$G$2,('Exp Database'!V481/'Exp with units conversion'!$H481)*'Exp with units conversion'!$G481,'Exp Database'!V481*'Exp with units conversion'!$G481))</f>
        <v>0</v>
      </c>
      <c r="X481" s="288">
        <f>IF(OR('Exp Database'!W481=Lists!$G$2,'Exp Database'!W481=Lists!$G$3,'Exp Database'!W481=0),0,IF($F481=Lists!$G$2,('Exp Database'!W481/'Exp with units conversion'!$H481)*'Exp with units conversion'!$G481,'Exp Database'!W481*'Exp with units conversion'!$G481))</f>
        <v>0</v>
      </c>
      <c r="Y481" s="288">
        <f>IF(OR('Exp Database'!X481=Lists!$G$2,'Exp Database'!X481=Lists!$G$3,'Exp Database'!X481=0),0,IF($F481=Lists!$G$2,('Exp Database'!X481/'Exp with units conversion'!$H481)*'Exp with units conversion'!$G481,'Exp Database'!X481*'Exp with units conversion'!$G481))</f>
        <v>0</v>
      </c>
      <c r="Z481" s="288">
        <f>IF(OR('Exp Database'!Y481=Lists!$G$2,'Exp Database'!Y481=Lists!$G$3,'Exp Database'!Y481=0),0,IF($F481=Lists!$G$2,('Exp Database'!Y481/'Exp with units conversion'!$H481)*'Exp with units conversion'!$G481,'Exp Database'!Y481*'Exp with units conversion'!$G481))</f>
        <v>0</v>
      </c>
      <c r="AA481" s="288">
        <f>IF(OR('Exp Database'!Z481=Lists!$G$2,'Exp Database'!Z481=Lists!$G$3,'Exp Database'!Z481=0),0,IF($F481=Lists!$G$2,('Exp Database'!Z481/'Exp with units conversion'!$H481)*'Exp with units conversion'!$G481,'Exp Database'!Z481*'Exp with units conversion'!$G481))</f>
        <v>0</v>
      </c>
      <c r="AB481" s="288">
        <f>IF(OR('Exp Database'!AA481=Lists!$G$2,'Exp Database'!AA481=Lists!$G$3,'Exp Database'!AA481=0),0,IF($F481=Lists!$G$2,('Exp Database'!AA481/'Exp with units conversion'!$H481)*'Exp with units conversion'!$G481,'Exp Database'!AA481*'Exp with units conversion'!$G481))</f>
        <v>0</v>
      </c>
      <c r="AC481" s="288">
        <f>IF(OR('Exp Database'!AB481=Lists!$G$2,'Exp Database'!AB481=Lists!$G$3,'Exp Database'!AB481=0),0,IF($F481=Lists!$G$2,('Exp Database'!AB481/'Exp with units conversion'!$H481)*'Exp with units conversion'!$G481,'Exp Database'!AB481*'Exp with units conversion'!$G481))</f>
        <v>0</v>
      </c>
      <c r="AD481" s="288">
        <f>IF(OR('Exp Database'!AC481=Lists!$G$2,'Exp Database'!AC481=Lists!$G$3,'Exp Database'!AC481=0),0,IF($F481=Lists!$G$2,('Exp Database'!AC481/'Exp with units conversion'!$H481)*'Exp with units conversion'!$G481,'Exp Database'!AC481*'Exp with units conversion'!$G481))</f>
        <v>0</v>
      </c>
      <c r="AE481" s="288">
        <f>IF(OR('Exp Database'!AD481=Lists!$G$2,'Exp Database'!AD481=Lists!$G$3,'Exp Database'!AD481=0),0,IF($F481=Lists!$G$2,('Exp Database'!AD481/'Exp with units conversion'!$H481)*'Exp with units conversion'!$G481,'Exp Database'!AD481*'Exp with units conversion'!$G481))</f>
        <v>0</v>
      </c>
      <c r="AG481" s="288">
        <f t="shared" si="40"/>
        <v>1</v>
      </c>
      <c r="AH481" s="288">
        <f t="shared" si="41"/>
        <v>1</v>
      </c>
      <c r="AI481" s="288">
        <f t="shared" si="42"/>
        <v>1</v>
      </c>
      <c r="AJ481" s="288">
        <f t="shared" si="43"/>
        <v>1</v>
      </c>
    </row>
    <row r="482" spans="2:36" ht="15.75" thickBot="1">
      <c r="B482" s="288" t="str">
        <f t="shared" si="39"/>
        <v>Georgia2013</v>
      </c>
      <c r="C482" s="229" t="str">
        <f>'Exp Database'!C482</f>
        <v>Georgia</v>
      </c>
      <c r="D482" s="229">
        <f>'Exp Database'!D482</f>
        <v>2013</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02">
        <f>'Exp Database'!K482</f>
        <v>0</v>
      </c>
      <c r="M482" s="288">
        <f>'Exp Database'!L482</f>
        <v>0</v>
      </c>
      <c r="N482" s="288">
        <f>IF(OR('Exp Database'!M482=Lists!$G$2,'Exp Database'!M482=Lists!$G$3,'Exp Database'!M482=0),0,IF($F482=Lists!$G$2,('Exp Database'!M482/'Exp with units conversion'!$H482)*'Exp with units conversion'!$G482,'Exp Database'!M482*'Exp with units conversion'!$G482))</f>
        <v>0</v>
      </c>
      <c r="O482" s="288">
        <f>IF(OR('Exp Database'!N482=Lists!$G$2,'Exp Database'!N482=Lists!$G$3,'Exp Database'!N482=0),0,IF($F482=Lists!$G$2,('Exp Database'!N482/'Exp with units conversion'!$H482)*'Exp with units conversion'!$G482,'Exp Database'!N482*'Exp with units conversion'!$G482))</f>
        <v>0</v>
      </c>
      <c r="P482" s="288">
        <f>IF(OR('Exp Database'!O482=Lists!$G$2,'Exp Database'!O482=Lists!$G$3,'Exp Database'!O482=0),0,IF($F482=Lists!$G$2,('Exp Database'!O482/'Exp with units conversion'!$H482)*'Exp with units conversion'!$G482,'Exp Database'!O482*'Exp with units conversion'!$G482))</f>
        <v>0</v>
      </c>
      <c r="Q482" s="288">
        <f>IF(OR('Exp Database'!P482=Lists!$G$2,'Exp Database'!P482=Lists!$G$3,'Exp Database'!P482=0),0,IF($F482=Lists!$G$2,('Exp Database'!P482/'Exp with units conversion'!$H482)*'Exp with units conversion'!$G482,'Exp Database'!P482*'Exp with units conversion'!$G482))</f>
        <v>0</v>
      </c>
      <c r="R482" s="288">
        <f>IF(OR('Exp Database'!Q482=Lists!$G$2,'Exp Database'!Q482=Lists!$G$3,'Exp Database'!Q482=0),0,IF($F482=Lists!$G$2,('Exp Database'!Q482/'Exp with units conversion'!$H482)*'Exp with units conversion'!$G482,'Exp Database'!Q482*'Exp with units conversion'!$G482))</f>
        <v>0</v>
      </c>
      <c r="S482" s="288">
        <f>IF(OR('Exp Database'!R482=Lists!$G$2,'Exp Database'!R482=Lists!$G$3,'Exp Database'!R482=0),0,IF($F482=Lists!$G$2,('Exp Database'!R482/'Exp with units conversion'!$H482)*'Exp with units conversion'!$G482,'Exp Database'!R482*'Exp with units conversion'!$G482))</f>
        <v>0</v>
      </c>
      <c r="T482" s="288">
        <f>IF(OR('Exp Database'!S482=Lists!$G$2,'Exp Database'!S482=Lists!$G$3,'Exp Database'!S482=0),0,IF($F482=Lists!$G$2,('Exp Database'!S482/'Exp with units conversion'!$H482)*'Exp with units conversion'!$G482,'Exp Database'!S482*'Exp with units conversion'!$G482))</f>
        <v>0</v>
      </c>
      <c r="U482" s="288">
        <f>IF(OR('Exp Database'!T482=Lists!$G$2,'Exp Database'!T482=Lists!$G$3,'Exp Database'!T482=0),0,IF($F482=Lists!$G$2,('Exp Database'!T482/'Exp with units conversion'!$H482)*'Exp with units conversion'!$G482,'Exp Database'!T482*'Exp with units conversion'!$G482))</f>
        <v>0</v>
      </c>
      <c r="V482" s="288">
        <f>IF(OR('Exp Database'!U482=Lists!$G$2,'Exp Database'!U482=Lists!$G$3,'Exp Database'!U482=0),0,IF($F482=Lists!$G$2,('Exp Database'!U482/'Exp with units conversion'!$H482)*'Exp with units conversion'!$G482,'Exp Database'!U482*'Exp with units conversion'!$G482))</f>
        <v>0</v>
      </c>
      <c r="W482" s="288">
        <f>IF(OR('Exp Database'!V482=Lists!$G$2,'Exp Database'!V482=Lists!$G$3,'Exp Database'!V482=0),0,IF($F482=Lists!$G$2,('Exp Database'!V482/'Exp with units conversion'!$H482)*'Exp with units conversion'!$G482,'Exp Database'!V482*'Exp with units conversion'!$G482))</f>
        <v>0</v>
      </c>
      <c r="X482" s="288">
        <f>IF(OR('Exp Database'!W482=Lists!$G$2,'Exp Database'!W482=Lists!$G$3,'Exp Database'!W482=0),0,IF($F482=Lists!$G$2,('Exp Database'!W482/'Exp with units conversion'!$H482)*'Exp with units conversion'!$G482,'Exp Database'!W482*'Exp with units conversion'!$G482))</f>
        <v>0</v>
      </c>
      <c r="Y482" s="288">
        <f>IF(OR('Exp Database'!X482=Lists!$G$2,'Exp Database'!X482=Lists!$G$3,'Exp Database'!X482=0),0,IF($F482=Lists!$G$2,('Exp Database'!X482/'Exp with units conversion'!$H482)*'Exp with units conversion'!$G482,'Exp Database'!X482*'Exp with units conversion'!$G482))</f>
        <v>0</v>
      </c>
      <c r="Z482" s="288">
        <f>IF(OR('Exp Database'!Y482=Lists!$G$2,'Exp Database'!Y482=Lists!$G$3,'Exp Database'!Y482=0),0,IF($F482=Lists!$G$2,('Exp Database'!Y482/'Exp with units conversion'!$H482)*'Exp with units conversion'!$G482,'Exp Database'!Y482*'Exp with units conversion'!$G482))</f>
        <v>0</v>
      </c>
      <c r="AA482" s="288">
        <f>IF(OR('Exp Database'!Z482=Lists!$G$2,'Exp Database'!Z482=Lists!$G$3,'Exp Database'!Z482=0),0,IF($F482=Lists!$G$2,('Exp Database'!Z482/'Exp with units conversion'!$H482)*'Exp with units conversion'!$G482,'Exp Database'!Z482*'Exp with units conversion'!$G482))</f>
        <v>0</v>
      </c>
      <c r="AB482" s="288">
        <f>IF(OR('Exp Database'!AA482=Lists!$G$2,'Exp Database'!AA482=Lists!$G$3,'Exp Database'!AA482=0),0,IF($F482=Lists!$G$2,('Exp Database'!AA482/'Exp with units conversion'!$H482)*'Exp with units conversion'!$G482,'Exp Database'!AA482*'Exp with units conversion'!$G482))</f>
        <v>0</v>
      </c>
      <c r="AC482" s="288">
        <f>IF(OR('Exp Database'!AB482=Lists!$G$2,'Exp Database'!AB482=Lists!$G$3,'Exp Database'!AB482=0),0,IF($F482=Lists!$G$2,('Exp Database'!AB482/'Exp with units conversion'!$H482)*'Exp with units conversion'!$G482,'Exp Database'!AB482*'Exp with units conversion'!$G482))</f>
        <v>0</v>
      </c>
      <c r="AD482" s="288">
        <f>IF(OR('Exp Database'!AC482=Lists!$G$2,'Exp Database'!AC482=Lists!$G$3,'Exp Database'!AC482=0),0,IF($F482=Lists!$G$2,('Exp Database'!AC482/'Exp with units conversion'!$H482)*'Exp with units conversion'!$G482,'Exp Database'!AC482*'Exp with units conversion'!$G482))</f>
        <v>0</v>
      </c>
      <c r="AE482" s="288">
        <f>IF(OR('Exp Database'!AD482=Lists!$G$2,'Exp Database'!AD482=Lists!$G$3,'Exp Database'!AD482=0),0,IF($F482=Lists!$G$2,('Exp Database'!AD482/'Exp with units conversion'!$H482)*'Exp with units conversion'!$G482,'Exp Database'!AD482*'Exp with units conversion'!$G482))</f>
        <v>0</v>
      </c>
      <c r="AG482" s="288">
        <f t="shared" si="40"/>
        <v>1</v>
      </c>
      <c r="AH482" s="288">
        <f t="shared" si="41"/>
        <v>1</v>
      </c>
      <c r="AI482" s="288">
        <f t="shared" si="42"/>
        <v>1</v>
      </c>
      <c r="AJ482" s="288">
        <f t="shared" si="43"/>
        <v>1</v>
      </c>
    </row>
    <row r="483" spans="2:36" ht="30.75" thickBot="1">
      <c r="B483" s="288" t="str">
        <f t="shared" si="39"/>
        <v>Georgia2013</v>
      </c>
      <c r="C483" s="229" t="str">
        <f>'Exp Database'!C483</f>
        <v>Georgia</v>
      </c>
      <c r="D483" s="229">
        <f>'Exp Database'!D483</f>
        <v>2013</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02" t="str">
        <f>'Exp Database'!K483</f>
        <v>Critical enablers (sub-total)</v>
      </c>
      <c r="M483" s="288">
        <f>'Exp Database'!L483</f>
        <v>9</v>
      </c>
      <c r="N483" s="288">
        <f>IF(OR('Exp Database'!M483=Lists!$G$2,'Exp Database'!M483=Lists!$G$3,'Exp Database'!M483=0),0,IF($F483=Lists!$G$2,('Exp Database'!M483/'Exp with units conversion'!$H483)*'Exp with units conversion'!$G483,'Exp Database'!M483*'Exp with units conversion'!$G483))</f>
        <v>0</v>
      </c>
      <c r="O483" s="288">
        <f>IF(OR('Exp Database'!N483=Lists!$G$2,'Exp Database'!N483=Lists!$G$3,'Exp Database'!N483=0),0,IF($F483=Lists!$G$2,('Exp Database'!N483/'Exp with units conversion'!$H483)*'Exp with units conversion'!$G483,'Exp Database'!N483*'Exp with units conversion'!$G483))</f>
        <v>0</v>
      </c>
      <c r="P483" s="288">
        <f>IF(OR('Exp Database'!O483=Lists!$G$2,'Exp Database'!O483=Lists!$G$3,'Exp Database'!O483=0),0,IF($F483=Lists!$G$2,('Exp Database'!O483/'Exp with units conversion'!$H483)*'Exp with units conversion'!$G483,'Exp Database'!O483*'Exp with units conversion'!$G483))</f>
        <v>0</v>
      </c>
      <c r="Q483" s="288">
        <f>IF(OR('Exp Database'!P483=Lists!$G$2,'Exp Database'!P483=Lists!$G$3,'Exp Database'!P483=0),0,IF($F483=Lists!$G$2,('Exp Database'!P483/'Exp with units conversion'!$H483)*'Exp with units conversion'!$G483,'Exp Database'!P483*'Exp with units conversion'!$G483))</f>
        <v>0</v>
      </c>
      <c r="R483" s="288">
        <f>IF(OR('Exp Database'!Q483=Lists!$G$2,'Exp Database'!Q483=Lists!$G$3,'Exp Database'!Q483=0),0,IF($F483=Lists!$G$2,('Exp Database'!Q483/'Exp with units conversion'!$H483)*'Exp with units conversion'!$G483,'Exp Database'!Q483*'Exp with units conversion'!$G483))</f>
        <v>0</v>
      </c>
      <c r="S483" s="288">
        <f>IF(OR('Exp Database'!R483=Lists!$G$2,'Exp Database'!R483=Lists!$G$3,'Exp Database'!R483=0),0,IF($F483=Lists!$G$2,('Exp Database'!R483/'Exp with units conversion'!$H483)*'Exp with units conversion'!$G483,'Exp Database'!R483*'Exp with units conversion'!$G483))</f>
        <v>0</v>
      </c>
      <c r="T483" s="288">
        <f>IF(OR('Exp Database'!S483=Lists!$G$2,'Exp Database'!S483=Lists!$G$3,'Exp Database'!S483=0),0,IF($F483=Lists!$G$2,('Exp Database'!S483/'Exp with units conversion'!$H483)*'Exp with units conversion'!$G483,'Exp Database'!S483*'Exp with units conversion'!$G483))</f>
        <v>0</v>
      </c>
      <c r="U483" s="288">
        <f>IF(OR('Exp Database'!T483=Lists!$G$2,'Exp Database'!T483=Lists!$G$3,'Exp Database'!T483=0),0,IF($F483=Lists!$G$2,('Exp Database'!T483/'Exp with units conversion'!$H483)*'Exp with units conversion'!$G483,'Exp Database'!T483*'Exp with units conversion'!$G483))</f>
        <v>0</v>
      </c>
      <c r="V483" s="288">
        <f>IF(OR('Exp Database'!U483=Lists!$G$2,'Exp Database'!U483=Lists!$G$3,'Exp Database'!U483=0),0,IF($F483=Lists!$G$2,('Exp Database'!U483/'Exp with units conversion'!$H483)*'Exp with units conversion'!$G483,'Exp Database'!U483*'Exp with units conversion'!$G483))</f>
        <v>0</v>
      </c>
      <c r="W483" s="288">
        <f>IF(OR('Exp Database'!V483=Lists!$G$2,'Exp Database'!V483=Lists!$G$3,'Exp Database'!V483=0),0,IF($F483=Lists!$G$2,('Exp Database'!V483/'Exp with units conversion'!$H483)*'Exp with units conversion'!$G483,'Exp Database'!V483*'Exp with units conversion'!$G483))</f>
        <v>0</v>
      </c>
      <c r="X483" s="288">
        <f>IF(OR('Exp Database'!W483=Lists!$G$2,'Exp Database'!W483=Lists!$G$3,'Exp Database'!W483=0),0,IF($F483=Lists!$G$2,('Exp Database'!W483/'Exp with units conversion'!$H483)*'Exp with units conversion'!$G483,'Exp Database'!W483*'Exp with units conversion'!$G483))</f>
        <v>0</v>
      </c>
      <c r="Y483" s="288">
        <f>IF(OR('Exp Database'!X483=Lists!$G$2,'Exp Database'!X483=Lists!$G$3,'Exp Database'!X483=0),0,IF($F483=Lists!$G$2,('Exp Database'!X483/'Exp with units conversion'!$H483)*'Exp with units conversion'!$G483,'Exp Database'!X483*'Exp with units conversion'!$G483))</f>
        <v>0</v>
      </c>
      <c r="Z483" s="288">
        <f>IF(OR('Exp Database'!Y483=Lists!$G$2,'Exp Database'!Y483=Lists!$G$3,'Exp Database'!Y483=0),0,IF($F483=Lists!$G$2,('Exp Database'!Y483/'Exp with units conversion'!$H483)*'Exp with units conversion'!$G483,'Exp Database'!Y483*'Exp with units conversion'!$G483))</f>
        <v>0</v>
      </c>
      <c r="AA483" s="288">
        <f>IF(OR('Exp Database'!Z483=Lists!$G$2,'Exp Database'!Z483=Lists!$G$3,'Exp Database'!Z483=0),0,IF($F483=Lists!$G$2,('Exp Database'!Z483/'Exp with units conversion'!$H483)*'Exp with units conversion'!$G483,'Exp Database'!Z483*'Exp with units conversion'!$G483))</f>
        <v>0</v>
      </c>
      <c r="AB483" s="288">
        <f>IF(OR('Exp Database'!AA483=Lists!$G$2,'Exp Database'!AA483=Lists!$G$3,'Exp Database'!AA483=0),0,IF($F483=Lists!$G$2,('Exp Database'!AA483/'Exp with units conversion'!$H483)*'Exp with units conversion'!$G483,'Exp Database'!AA483*'Exp with units conversion'!$G483))</f>
        <v>0</v>
      </c>
      <c r="AC483" s="288">
        <f>IF(OR('Exp Database'!AB483=Lists!$G$2,'Exp Database'!AB483=Lists!$G$3,'Exp Database'!AB483=0),0,IF($F483=Lists!$G$2,('Exp Database'!AB483/'Exp with units conversion'!$H483)*'Exp with units conversion'!$G483,'Exp Database'!AB483*'Exp with units conversion'!$G483))</f>
        <v>0</v>
      </c>
      <c r="AD483" s="288">
        <f>IF(OR('Exp Database'!AC483=Lists!$G$2,'Exp Database'!AC483=Lists!$G$3,'Exp Database'!AC483=0),0,IF($F483=Lists!$G$2,('Exp Database'!AC483/'Exp with units conversion'!$H483)*'Exp with units conversion'!$G483,'Exp Database'!AC483*'Exp with units conversion'!$G483))</f>
        <v>0</v>
      </c>
      <c r="AE483" s="288">
        <f>IF(OR('Exp Database'!AD483=Lists!$G$2,'Exp Database'!AD483=Lists!$G$3,'Exp Database'!AD483=0),0,IF($F483=Lists!$G$2,('Exp Database'!AD483/'Exp with units conversion'!$H483)*'Exp with units conversion'!$G483,'Exp Database'!AD483*'Exp with units conversion'!$G483))</f>
        <v>0</v>
      </c>
      <c r="AG483" s="288">
        <f t="shared" si="40"/>
        <v>1</v>
      </c>
      <c r="AH483" s="288">
        <f t="shared" si="41"/>
        <v>1</v>
      </c>
      <c r="AI483" s="288">
        <f t="shared" si="42"/>
        <v>1</v>
      </c>
      <c r="AJ483" s="288">
        <f t="shared" si="43"/>
        <v>1</v>
      </c>
    </row>
    <row r="484" spans="2:36" ht="15.75" thickBot="1">
      <c r="B484" s="288" t="str">
        <f t="shared" si="39"/>
        <v>Georgia2013</v>
      </c>
      <c r="C484" s="229" t="str">
        <f>'Exp Database'!C484</f>
        <v>Georgia</v>
      </c>
      <c r="D484" s="229">
        <f>'Exp Database'!D484</f>
        <v>2013</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02" t="str">
        <f>'Exp Database'!K484</f>
        <v>Policy dialogue</v>
      </c>
      <c r="M484" s="288">
        <f>'Exp Database'!L484</f>
        <v>9.1</v>
      </c>
      <c r="N484" s="288">
        <f>IF(OR('Exp Database'!M484=Lists!$G$2,'Exp Database'!M484=Lists!$G$3,'Exp Database'!M484=0),0,IF($F484=Lists!$G$2,('Exp Database'!M484/'Exp with units conversion'!$H484)*'Exp with units conversion'!$G484,'Exp Database'!M484*'Exp with units conversion'!$G484))</f>
        <v>0</v>
      </c>
      <c r="O484" s="288">
        <f>IF(OR('Exp Database'!N484=Lists!$G$2,'Exp Database'!N484=Lists!$G$3,'Exp Database'!N484=0),0,IF($F484=Lists!$G$2,('Exp Database'!N484/'Exp with units conversion'!$H484)*'Exp with units conversion'!$G484,'Exp Database'!N484*'Exp with units conversion'!$G484))</f>
        <v>0</v>
      </c>
      <c r="P484" s="288">
        <f>IF(OR('Exp Database'!O484=Lists!$G$2,'Exp Database'!O484=Lists!$G$3,'Exp Database'!O484=0),0,IF($F484=Lists!$G$2,('Exp Database'!O484/'Exp with units conversion'!$H484)*'Exp with units conversion'!$G484,'Exp Database'!O484*'Exp with units conversion'!$G484))</f>
        <v>0</v>
      </c>
      <c r="Q484" s="288">
        <f>IF(OR('Exp Database'!P484=Lists!$G$2,'Exp Database'!P484=Lists!$G$3,'Exp Database'!P484=0),0,IF($F484=Lists!$G$2,('Exp Database'!P484/'Exp with units conversion'!$H484)*'Exp with units conversion'!$G484,'Exp Database'!P484*'Exp with units conversion'!$G484))</f>
        <v>0</v>
      </c>
      <c r="R484" s="288">
        <f>IF(OR('Exp Database'!Q484=Lists!$G$2,'Exp Database'!Q484=Lists!$G$3,'Exp Database'!Q484=0),0,IF($F484=Lists!$G$2,('Exp Database'!Q484/'Exp with units conversion'!$H484)*'Exp with units conversion'!$G484,'Exp Database'!Q484*'Exp with units conversion'!$G484))</f>
        <v>0</v>
      </c>
      <c r="S484" s="288">
        <f>IF(OR('Exp Database'!R484=Lists!$G$2,'Exp Database'!R484=Lists!$G$3,'Exp Database'!R484=0),0,IF($F484=Lists!$G$2,('Exp Database'!R484/'Exp with units conversion'!$H484)*'Exp with units conversion'!$G484,'Exp Database'!R484*'Exp with units conversion'!$G484))</f>
        <v>0</v>
      </c>
      <c r="T484" s="288">
        <f>IF(OR('Exp Database'!S484=Lists!$G$2,'Exp Database'!S484=Lists!$G$3,'Exp Database'!S484=0),0,IF($F484=Lists!$G$2,('Exp Database'!S484/'Exp with units conversion'!$H484)*'Exp with units conversion'!$G484,'Exp Database'!S484*'Exp with units conversion'!$G484))</f>
        <v>0</v>
      </c>
      <c r="U484" s="288">
        <f>IF(OR('Exp Database'!T484=Lists!$G$2,'Exp Database'!T484=Lists!$G$3,'Exp Database'!T484=0),0,IF($F484=Lists!$G$2,('Exp Database'!T484/'Exp with units conversion'!$H484)*'Exp with units conversion'!$G484,'Exp Database'!T484*'Exp with units conversion'!$G484))</f>
        <v>0</v>
      </c>
      <c r="V484" s="288">
        <f>IF(OR('Exp Database'!U484=Lists!$G$2,'Exp Database'!U484=Lists!$G$3,'Exp Database'!U484=0),0,IF($F484=Lists!$G$2,('Exp Database'!U484/'Exp with units conversion'!$H484)*'Exp with units conversion'!$G484,'Exp Database'!U484*'Exp with units conversion'!$G484))</f>
        <v>0</v>
      </c>
      <c r="W484" s="288">
        <f>IF(OR('Exp Database'!V484=Lists!$G$2,'Exp Database'!V484=Lists!$G$3,'Exp Database'!V484=0),0,IF($F484=Lists!$G$2,('Exp Database'!V484/'Exp with units conversion'!$H484)*'Exp with units conversion'!$G484,'Exp Database'!V484*'Exp with units conversion'!$G484))</f>
        <v>0</v>
      </c>
      <c r="X484" s="288">
        <f>IF(OR('Exp Database'!W484=Lists!$G$2,'Exp Database'!W484=Lists!$G$3,'Exp Database'!W484=0),0,IF($F484=Lists!$G$2,('Exp Database'!W484/'Exp with units conversion'!$H484)*'Exp with units conversion'!$G484,'Exp Database'!W484*'Exp with units conversion'!$G484))</f>
        <v>0</v>
      </c>
      <c r="Y484" s="288">
        <f>IF(OR('Exp Database'!X484=Lists!$G$2,'Exp Database'!X484=Lists!$G$3,'Exp Database'!X484=0),0,IF($F484=Lists!$G$2,('Exp Database'!X484/'Exp with units conversion'!$H484)*'Exp with units conversion'!$G484,'Exp Database'!X484*'Exp with units conversion'!$G484))</f>
        <v>0</v>
      </c>
      <c r="Z484" s="288">
        <f>IF(OR('Exp Database'!Y484=Lists!$G$2,'Exp Database'!Y484=Lists!$G$3,'Exp Database'!Y484=0),0,IF($F484=Lists!$G$2,('Exp Database'!Y484/'Exp with units conversion'!$H484)*'Exp with units conversion'!$G484,'Exp Database'!Y484*'Exp with units conversion'!$G484))</f>
        <v>0</v>
      </c>
      <c r="AA484" s="288">
        <f>IF(OR('Exp Database'!Z484=Lists!$G$2,'Exp Database'!Z484=Lists!$G$3,'Exp Database'!Z484=0),0,IF($F484=Lists!$G$2,('Exp Database'!Z484/'Exp with units conversion'!$H484)*'Exp with units conversion'!$G484,'Exp Database'!Z484*'Exp with units conversion'!$G484))</f>
        <v>0</v>
      </c>
      <c r="AB484" s="288">
        <f>IF(OR('Exp Database'!AA484=Lists!$G$2,'Exp Database'!AA484=Lists!$G$3,'Exp Database'!AA484=0),0,IF($F484=Lists!$G$2,('Exp Database'!AA484/'Exp with units conversion'!$H484)*'Exp with units conversion'!$G484,'Exp Database'!AA484*'Exp with units conversion'!$G484))</f>
        <v>0</v>
      </c>
      <c r="AC484" s="288">
        <f>IF(OR('Exp Database'!AB484=Lists!$G$2,'Exp Database'!AB484=Lists!$G$3,'Exp Database'!AB484=0),0,IF($F484=Lists!$G$2,('Exp Database'!AB484/'Exp with units conversion'!$H484)*'Exp with units conversion'!$G484,'Exp Database'!AB484*'Exp with units conversion'!$G484))</f>
        <v>0</v>
      </c>
      <c r="AD484" s="288">
        <f>IF(OR('Exp Database'!AC484=Lists!$G$2,'Exp Database'!AC484=Lists!$G$3,'Exp Database'!AC484=0),0,IF($F484=Lists!$G$2,('Exp Database'!AC484/'Exp with units conversion'!$H484)*'Exp with units conversion'!$G484,'Exp Database'!AC484*'Exp with units conversion'!$G484))</f>
        <v>0</v>
      </c>
      <c r="AE484" s="288">
        <f>IF(OR('Exp Database'!AD484=Lists!$G$2,'Exp Database'!AD484=Lists!$G$3,'Exp Database'!AD484=0),0,IF($F484=Lists!$G$2,('Exp Database'!AD484/'Exp with units conversion'!$H484)*'Exp with units conversion'!$G484,'Exp Database'!AD484*'Exp with units conversion'!$G484))</f>
        <v>0</v>
      </c>
      <c r="AG484" s="288">
        <f t="shared" si="40"/>
        <v>1</v>
      </c>
      <c r="AH484" s="288">
        <f t="shared" si="41"/>
        <v>1</v>
      </c>
      <c r="AI484" s="288">
        <f t="shared" si="42"/>
        <v>1</v>
      </c>
      <c r="AJ484" s="288">
        <f t="shared" si="43"/>
        <v>1</v>
      </c>
    </row>
    <row r="485" spans="2:36" ht="30.75" thickBot="1">
      <c r="B485" s="288" t="str">
        <f t="shared" si="39"/>
        <v>Georgia2013</v>
      </c>
      <c r="C485" s="229" t="str">
        <f>'Exp Database'!C485</f>
        <v>Georgia</v>
      </c>
      <c r="D485" s="229">
        <f>'Exp Database'!D485</f>
        <v>2013</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02" t="str">
        <f>'Exp Database'!K485</f>
        <v>Key human rights programmes</v>
      </c>
      <c r="M485" s="288">
        <f>'Exp Database'!L485</f>
        <v>9.1999999999999993</v>
      </c>
      <c r="N485" s="288">
        <f>IF(OR('Exp Database'!M485=Lists!$G$2,'Exp Database'!M485=Lists!$G$3,'Exp Database'!M485=0),0,IF($F485=Lists!$G$2,('Exp Database'!M485/'Exp with units conversion'!$H485)*'Exp with units conversion'!$G485,'Exp Database'!M485*'Exp with units conversion'!$G485))</f>
        <v>0</v>
      </c>
      <c r="O485" s="288">
        <f>IF(OR('Exp Database'!N485=Lists!$G$2,'Exp Database'!N485=Lists!$G$3,'Exp Database'!N485=0),0,IF($F485=Lists!$G$2,('Exp Database'!N485/'Exp with units conversion'!$H485)*'Exp with units conversion'!$G485,'Exp Database'!N485*'Exp with units conversion'!$G485))</f>
        <v>0</v>
      </c>
      <c r="P485" s="288">
        <f>IF(OR('Exp Database'!O485=Lists!$G$2,'Exp Database'!O485=Lists!$G$3,'Exp Database'!O485=0),0,IF($F485=Lists!$G$2,('Exp Database'!O485/'Exp with units conversion'!$H485)*'Exp with units conversion'!$G485,'Exp Database'!O485*'Exp with units conversion'!$G485))</f>
        <v>0</v>
      </c>
      <c r="Q485" s="288">
        <f>IF(OR('Exp Database'!P485=Lists!$G$2,'Exp Database'!P485=Lists!$G$3,'Exp Database'!P485=0),0,IF($F485=Lists!$G$2,('Exp Database'!P485/'Exp with units conversion'!$H485)*'Exp with units conversion'!$G485,'Exp Database'!P485*'Exp with units conversion'!$G485))</f>
        <v>0</v>
      </c>
      <c r="R485" s="288">
        <f>IF(OR('Exp Database'!Q485=Lists!$G$2,'Exp Database'!Q485=Lists!$G$3,'Exp Database'!Q485=0),0,IF($F485=Lists!$G$2,('Exp Database'!Q485/'Exp with units conversion'!$H485)*'Exp with units conversion'!$G485,'Exp Database'!Q485*'Exp with units conversion'!$G485))</f>
        <v>0</v>
      </c>
      <c r="S485" s="288">
        <f>IF(OR('Exp Database'!R485=Lists!$G$2,'Exp Database'!R485=Lists!$G$3,'Exp Database'!R485=0),0,IF($F485=Lists!$G$2,('Exp Database'!R485/'Exp with units conversion'!$H485)*'Exp with units conversion'!$G485,'Exp Database'!R485*'Exp with units conversion'!$G485))</f>
        <v>0</v>
      </c>
      <c r="T485" s="288">
        <f>IF(OR('Exp Database'!S485=Lists!$G$2,'Exp Database'!S485=Lists!$G$3,'Exp Database'!S485=0),0,IF($F485=Lists!$G$2,('Exp Database'!S485/'Exp with units conversion'!$H485)*'Exp with units conversion'!$G485,'Exp Database'!S485*'Exp with units conversion'!$G485))</f>
        <v>0</v>
      </c>
      <c r="U485" s="288">
        <f>IF(OR('Exp Database'!T485=Lists!$G$2,'Exp Database'!T485=Lists!$G$3,'Exp Database'!T485=0),0,IF($F485=Lists!$G$2,('Exp Database'!T485/'Exp with units conversion'!$H485)*'Exp with units conversion'!$G485,'Exp Database'!T485*'Exp with units conversion'!$G485))</f>
        <v>0</v>
      </c>
      <c r="V485" s="288">
        <f>IF(OR('Exp Database'!U485=Lists!$G$2,'Exp Database'!U485=Lists!$G$3,'Exp Database'!U485=0),0,IF($F485=Lists!$G$2,('Exp Database'!U485/'Exp with units conversion'!$H485)*'Exp with units conversion'!$G485,'Exp Database'!U485*'Exp with units conversion'!$G485))</f>
        <v>0</v>
      </c>
      <c r="W485" s="288">
        <f>IF(OR('Exp Database'!V485=Lists!$G$2,'Exp Database'!V485=Lists!$G$3,'Exp Database'!V485=0),0,IF($F485=Lists!$G$2,('Exp Database'!V485/'Exp with units conversion'!$H485)*'Exp with units conversion'!$G485,'Exp Database'!V485*'Exp with units conversion'!$G485))</f>
        <v>0</v>
      </c>
      <c r="X485" s="288">
        <f>IF(OR('Exp Database'!W485=Lists!$G$2,'Exp Database'!W485=Lists!$G$3,'Exp Database'!W485=0),0,IF($F485=Lists!$G$2,('Exp Database'!W485/'Exp with units conversion'!$H485)*'Exp with units conversion'!$G485,'Exp Database'!W485*'Exp with units conversion'!$G485))</f>
        <v>0</v>
      </c>
      <c r="Y485" s="288">
        <f>IF(OR('Exp Database'!X485=Lists!$G$2,'Exp Database'!X485=Lists!$G$3,'Exp Database'!X485=0),0,IF($F485=Lists!$G$2,('Exp Database'!X485/'Exp with units conversion'!$H485)*'Exp with units conversion'!$G485,'Exp Database'!X485*'Exp with units conversion'!$G485))</f>
        <v>0</v>
      </c>
      <c r="Z485" s="288">
        <f>IF(OR('Exp Database'!Y485=Lists!$G$2,'Exp Database'!Y485=Lists!$G$3,'Exp Database'!Y485=0),0,IF($F485=Lists!$G$2,('Exp Database'!Y485/'Exp with units conversion'!$H485)*'Exp with units conversion'!$G485,'Exp Database'!Y485*'Exp with units conversion'!$G485))</f>
        <v>0</v>
      </c>
      <c r="AA485" s="288">
        <f>IF(OR('Exp Database'!Z485=Lists!$G$2,'Exp Database'!Z485=Lists!$G$3,'Exp Database'!Z485=0),0,IF($F485=Lists!$G$2,('Exp Database'!Z485/'Exp with units conversion'!$H485)*'Exp with units conversion'!$G485,'Exp Database'!Z485*'Exp with units conversion'!$G485))</f>
        <v>0</v>
      </c>
      <c r="AB485" s="288">
        <f>IF(OR('Exp Database'!AA485=Lists!$G$2,'Exp Database'!AA485=Lists!$G$3,'Exp Database'!AA485=0),0,IF($F485=Lists!$G$2,('Exp Database'!AA485/'Exp with units conversion'!$H485)*'Exp with units conversion'!$G485,'Exp Database'!AA485*'Exp with units conversion'!$G485))</f>
        <v>0</v>
      </c>
      <c r="AC485" s="288">
        <f>IF(OR('Exp Database'!AB485=Lists!$G$2,'Exp Database'!AB485=Lists!$G$3,'Exp Database'!AB485=0),0,IF($F485=Lists!$G$2,('Exp Database'!AB485/'Exp with units conversion'!$H485)*'Exp with units conversion'!$G485,'Exp Database'!AB485*'Exp with units conversion'!$G485))</f>
        <v>0</v>
      </c>
      <c r="AD485" s="288">
        <f>IF(OR('Exp Database'!AC485=Lists!$G$2,'Exp Database'!AC485=Lists!$G$3,'Exp Database'!AC485=0),0,IF($F485=Lists!$G$2,('Exp Database'!AC485/'Exp with units conversion'!$H485)*'Exp with units conversion'!$G485,'Exp Database'!AC485*'Exp with units conversion'!$G485))</f>
        <v>0</v>
      </c>
      <c r="AE485" s="288">
        <f>IF(OR('Exp Database'!AD485=Lists!$G$2,'Exp Database'!AD485=Lists!$G$3,'Exp Database'!AD485=0),0,IF($F485=Lists!$G$2,('Exp Database'!AD485/'Exp with units conversion'!$H485)*'Exp with units conversion'!$G485,'Exp Database'!AD485*'Exp with units conversion'!$G485))</f>
        <v>0</v>
      </c>
      <c r="AG485" s="288">
        <f t="shared" si="40"/>
        <v>1</v>
      </c>
      <c r="AH485" s="288">
        <f t="shared" si="41"/>
        <v>1</v>
      </c>
      <c r="AI485" s="288">
        <f t="shared" si="42"/>
        <v>1</v>
      </c>
      <c r="AJ485" s="288">
        <f t="shared" si="43"/>
        <v>1</v>
      </c>
    </row>
    <row r="486" spans="2:36" ht="15.75" thickBot="1">
      <c r="B486" s="288" t="str">
        <f t="shared" si="39"/>
        <v>Georgia2013</v>
      </c>
      <c r="C486" s="229" t="str">
        <f>'Exp Database'!C486</f>
        <v>Georgia</v>
      </c>
      <c r="D486" s="229">
        <f>'Exp Database'!D486</f>
        <v>2013</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02">
        <f>'Exp Database'!K486</f>
        <v>0</v>
      </c>
      <c r="M486" s="288">
        <f>'Exp Database'!L486</f>
        <v>0</v>
      </c>
      <c r="N486" s="288">
        <f>IF(OR('Exp Database'!M486=Lists!$G$2,'Exp Database'!M486=Lists!$G$3,'Exp Database'!M486=0),0,IF($F486=Lists!$G$2,('Exp Database'!M486/'Exp with units conversion'!$H486)*'Exp with units conversion'!$G486,'Exp Database'!M486*'Exp with units conversion'!$G486))</f>
        <v>0</v>
      </c>
      <c r="O486" s="288">
        <f>IF(OR('Exp Database'!N486=Lists!$G$2,'Exp Database'!N486=Lists!$G$3,'Exp Database'!N486=0),0,IF($F486=Lists!$G$2,('Exp Database'!N486/'Exp with units conversion'!$H486)*'Exp with units conversion'!$G486,'Exp Database'!N486*'Exp with units conversion'!$G486))</f>
        <v>0</v>
      </c>
      <c r="P486" s="288">
        <f>IF(OR('Exp Database'!O486=Lists!$G$2,'Exp Database'!O486=Lists!$G$3,'Exp Database'!O486=0),0,IF($F486=Lists!$G$2,('Exp Database'!O486/'Exp with units conversion'!$H486)*'Exp with units conversion'!$G486,'Exp Database'!O486*'Exp with units conversion'!$G486))</f>
        <v>0</v>
      </c>
      <c r="Q486" s="288">
        <f>IF(OR('Exp Database'!P486=Lists!$G$2,'Exp Database'!P486=Lists!$G$3,'Exp Database'!P486=0),0,IF($F486=Lists!$G$2,('Exp Database'!P486/'Exp with units conversion'!$H486)*'Exp with units conversion'!$G486,'Exp Database'!P486*'Exp with units conversion'!$G486))</f>
        <v>0</v>
      </c>
      <c r="R486" s="288">
        <f>IF(OR('Exp Database'!Q486=Lists!$G$2,'Exp Database'!Q486=Lists!$G$3,'Exp Database'!Q486=0),0,IF($F486=Lists!$G$2,('Exp Database'!Q486/'Exp with units conversion'!$H486)*'Exp with units conversion'!$G486,'Exp Database'!Q486*'Exp with units conversion'!$G486))</f>
        <v>0</v>
      </c>
      <c r="S486" s="288">
        <f>IF(OR('Exp Database'!R486=Lists!$G$2,'Exp Database'!R486=Lists!$G$3,'Exp Database'!R486=0),0,IF($F486=Lists!$G$2,('Exp Database'!R486/'Exp with units conversion'!$H486)*'Exp with units conversion'!$G486,'Exp Database'!R486*'Exp with units conversion'!$G486))</f>
        <v>0</v>
      </c>
      <c r="T486" s="288">
        <f>IF(OR('Exp Database'!S486=Lists!$G$2,'Exp Database'!S486=Lists!$G$3,'Exp Database'!S486=0),0,IF($F486=Lists!$G$2,('Exp Database'!S486/'Exp with units conversion'!$H486)*'Exp with units conversion'!$G486,'Exp Database'!S486*'Exp with units conversion'!$G486))</f>
        <v>0</v>
      </c>
      <c r="U486" s="288">
        <f>IF(OR('Exp Database'!T486=Lists!$G$2,'Exp Database'!T486=Lists!$G$3,'Exp Database'!T486=0),0,IF($F486=Lists!$G$2,('Exp Database'!T486/'Exp with units conversion'!$H486)*'Exp with units conversion'!$G486,'Exp Database'!T486*'Exp with units conversion'!$G486))</f>
        <v>0</v>
      </c>
      <c r="V486" s="288">
        <f>IF(OR('Exp Database'!U486=Lists!$G$2,'Exp Database'!U486=Lists!$G$3,'Exp Database'!U486=0),0,IF($F486=Lists!$G$2,('Exp Database'!U486/'Exp with units conversion'!$H486)*'Exp with units conversion'!$G486,'Exp Database'!U486*'Exp with units conversion'!$G486))</f>
        <v>0</v>
      </c>
      <c r="W486" s="288">
        <f>IF(OR('Exp Database'!V486=Lists!$G$2,'Exp Database'!V486=Lists!$G$3,'Exp Database'!V486=0),0,IF($F486=Lists!$G$2,('Exp Database'!V486/'Exp with units conversion'!$H486)*'Exp with units conversion'!$G486,'Exp Database'!V486*'Exp with units conversion'!$G486))</f>
        <v>0</v>
      </c>
      <c r="X486" s="288">
        <f>IF(OR('Exp Database'!W486=Lists!$G$2,'Exp Database'!W486=Lists!$G$3,'Exp Database'!W486=0),0,IF($F486=Lists!$G$2,('Exp Database'!W486/'Exp with units conversion'!$H486)*'Exp with units conversion'!$G486,'Exp Database'!W486*'Exp with units conversion'!$G486))</f>
        <v>0</v>
      </c>
      <c r="Y486" s="288">
        <f>IF(OR('Exp Database'!X486=Lists!$G$2,'Exp Database'!X486=Lists!$G$3,'Exp Database'!X486=0),0,IF($F486=Lists!$G$2,('Exp Database'!X486/'Exp with units conversion'!$H486)*'Exp with units conversion'!$G486,'Exp Database'!X486*'Exp with units conversion'!$G486))</f>
        <v>0</v>
      </c>
      <c r="Z486" s="288">
        <f>IF(OR('Exp Database'!Y486=Lists!$G$2,'Exp Database'!Y486=Lists!$G$3,'Exp Database'!Y486=0),0,IF($F486=Lists!$G$2,('Exp Database'!Y486/'Exp with units conversion'!$H486)*'Exp with units conversion'!$G486,'Exp Database'!Y486*'Exp with units conversion'!$G486))</f>
        <v>0</v>
      </c>
      <c r="AA486" s="288">
        <f>IF(OR('Exp Database'!Z486=Lists!$G$2,'Exp Database'!Z486=Lists!$G$3,'Exp Database'!Z486=0),0,IF($F486=Lists!$G$2,('Exp Database'!Z486/'Exp with units conversion'!$H486)*'Exp with units conversion'!$G486,'Exp Database'!Z486*'Exp with units conversion'!$G486))</f>
        <v>0</v>
      </c>
      <c r="AB486" s="288">
        <f>IF(OR('Exp Database'!AA486=Lists!$G$2,'Exp Database'!AA486=Lists!$G$3,'Exp Database'!AA486=0),0,IF($F486=Lists!$G$2,('Exp Database'!AA486/'Exp with units conversion'!$H486)*'Exp with units conversion'!$G486,'Exp Database'!AA486*'Exp with units conversion'!$G486))</f>
        <v>0</v>
      </c>
      <c r="AC486" s="288">
        <f>IF(OR('Exp Database'!AB486=Lists!$G$2,'Exp Database'!AB486=Lists!$G$3,'Exp Database'!AB486=0),0,IF($F486=Lists!$G$2,('Exp Database'!AB486/'Exp with units conversion'!$H486)*'Exp with units conversion'!$G486,'Exp Database'!AB486*'Exp with units conversion'!$G486))</f>
        <v>0</v>
      </c>
      <c r="AD486" s="288">
        <f>IF(OR('Exp Database'!AC486=Lists!$G$2,'Exp Database'!AC486=Lists!$G$3,'Exp Database'!AC486=0),0,IF($F486=Lists!$G$2,('Exp Database'!AC486/'Exp with units conversion'!$H486)*'Exp with units conversion'!$G486,'Exp Database'!AC486*'Exp with units conversion'!$G486))</f>
        <v>0</v>
      </c>
      <c r="AE486" s="288">
        <f>IF(OR('Exp Database'!AD486=Lists!$G$2,'Exp Database'!AD486=Lists!$G$3,'Exp Database'!AD486=0),0,IF($F486=Lists!$G$2,('Exp Database'!AD486/'Exp with units conversion'!$H486)*'Exp with units conversion'!$G486,'Exp Database'!AD486*'Exp with units conversion'!$G486))</f>
        <v>0</v>
      </c>
      <c r="AG486" s="288">
        <f t="shared" si="40"/>
        <v>1</v>
      </c>
      <c r="AH486" s="288">
        <f t="shared" si="41"/>
        <v>1</v>
      </c>
      <c r="AI486" s="288">
        <f t="shared" si="42"/>
        <v>1</v>
      </c>
      <c r="AJ486" s="288">
        <f t="shared" si="43"/>
        <v>1</v>
      </c>
    </row>
    <row r="487" spans="2:36" ht="45.75" thickBot="1">
      <c r="B487" s="288" t="str">
        <f t="shared" si="39"/>
        <v>Georgia2013</v>
      </c>
      <c r="C487" s="229" t="str">
        <f>'Exp Database'!C487</f>
        <v>Georgia</v>
      </c>
      <c r="D487" s="229">
        <f>'Exp Database'!D487</f>
        <v>2013</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02" t="str">
        <f>'Exp Database'!K487</f>
        <v>AIDS-specific institutional development</v>
      </c>
      <c r="M487" s="288">
        <f>'Exp Database'!L487</f>
        <v>9.3000000000000007</v>
      </c>
      <c r="N487" s="288">
        <f>IF(OR('Exp Database'!M487=Lists!$G$2,'Exp Database'!M487=Lists!$G$3,'Exp Database'!M487=0),0,IF($F487=Lists!$G$2,('Exp Database'!M487/'Exp with units conversion'!$H487)*'Exp with units conversion'!$G487,'Exp Database'!M487*'Exp with units conversion'!$G487))</f>
        <v>0</v>
      </c>
      <c r="O487" s="288">
        <f>IF(OR('Exp Database'!N487=Lists!$G$2,'Exp Database'!N487=Lists!$G$3,'Exp Database'!N487=0),0,IF($F487=Lists!$G$2,('Exp Database'!N487/'Exp with units conversion'!$H487)*'Exp with units conversion'!$G487,'Exp Database'!N487*'Exp with units conversion'!$G487))</f>
        <v>0</v>
      </c>
      <c r="P487" s="288">
        <f>IF(OR('Exp Database'!O487=Lists!$G$2,'Exp Database'!O487=Lists!$G$3,'Exp Database'!O487=0),0,IF($F487=Lists!$G$2,('Exp Database'!O487/'Exp with units conversion'!$H487)*'Exp with units conversion'!$G487,'Exp Database'!O487*'Exp with units conversion'!$G487))</f>
        <v>0</v>
      </c>
      <c r="Q487" s="288">
        <f>IF(OR('Exp Database'!P487=Lists!$G$2,'Exp Database'!P487=Lists!$G$3,'Exp Database'!P487=0),0,IF($F487=Lists!$G$2,('Exp Database'!P487/'Exp with units conversion'!$H487)*'Exp with units conversion'!$G487,'Exp Database'!P487*'Exp with units conversion'!$G487))</f>
        <v>0</v>
      </c>
      <c r="R487" s="288">
        <f>IF(OR('Exp Database'!Q487=Lists!$G$2,'Exp Database'!Q487=Lists!$G$3,'Exp Database'!Q487=0),0,IF($F487=Lists!$G$2,('Exp Database'!Q487/'Exp with units conversion'!$H487)*'Exp with units conversion'!$G487,'Exp Database'!Q487*'Exp with units conversion'!$G487))</f>
        <v>0</v>
      </c>
      <c r="S487" s="288">
        <f>IF(OR('Exp Database'!R487=Lists!$G$2,'Exp Database'!R487=Lists!$G$3,'Exp Database'!R487=0),0,IF($F487=Lists!$G$2,('Exp Database'!R487/'Exp with units conversion'!$H487)*'Exp with units conversion'!$G487,'Exp Database'!R487*'Exp with units conversion'!$G487))</f>
        <v>0</v>
      </c>
      <c r="T487" s="288">
        <f>IF(OR('Exp Database'!S487=Lists!$G$2,'Exp Database'!S487=Lists!$G$3,'Exp Database'!S487=0),0,IF($F487=Lists!$G$2,('Exp Database'!S487/'Exp with units conversion'!$H487)*'Exp with units conversion'!$G487,'Exp Database'!S487*'Exp with units conversion'!$G487))</f>
        <v>0</v>
      </c>
      <c r="U487" s="288">
        <f>IF(OR('Exp Database'!T487=Lists!$G$2,'Exp Database'!T487=Lists!$G$3,'Exp Database'!T487=0),0,IF($F487=Lists!$G$2,('Exp Database'!T487/'Exp with units conversion'!$H487)*'Exp with units conversion'!$G487,'Exp Database'!T487*'Exp with units conversion'!$G487))</f>
        <v>0</v>
      </c>
      <c r="V487" s="288">
        <f>IF(OR('Exp Database'!U487=Lists!$G$2,'Exp Database'!U487=Lists!$G$3,'Exp Database'!U487=0),0,IF($F487=Lists!$G$2,('Exp Database'!U487/'Exp with units conversion'!$H487)*'Exp with units conversion'!$G487,'Exp Database'!U487*'Exp with units conversion'!$G487))</f>
        <v>0</v>
      </c>
      <c r="W487" s="288">
        <f>IF(OR('Exp Database'!V487=Lists!$G$2,'Exp Database'!V487=Lists!$G$3,'Exp Database'!V487=0),0,IF($F487=Lists!$G$2,('Exp Database'!V487/'Exp with units conversion'!$H487)*'Exp with units conversion'!$G487,'Exp Database'!V487*'Exp with units conversion'!$G487))</f>
        <v>0</v>
      </c>
      <c r="X487" s="288">
        <f>IF(OR('Exp Database'!W487=Lists!$G$2,'Exp Database'!W487=Lists!$G$3,'Exp Database'!W487=0),0,IF($F487=Lists!$G$2,('Exp Database'!W487/'Exp with units conversion'!$H487)*'Exp with units conversion'!$G487,'Exp Database'!W487*'Exp with units conversion'!$G487))</f>
        <v>0</v>
      </c>
      <c r="Y487" s="288">
        <f>IF(OR('Exp Database'!X487=Lists!$G$2,'Exp Database'!X487=Lists!$G$3,'Exp Database'!X487=0),0,IF($F487=Lists!$G$2,('Exp Database'!X487/'Exp with units conversion'!$H487)*'Exp with units conversion'!$G487,'Exp Database'!X487*'Exp with units conversion'!$G487))</f>
        <v>0</v>
      </c>
      <c r="Z487" s="288">
        <f>IF(OR('Exp Database'!Y487=Lists!$G$2,'Exp Database'!Y487=Lists!$G$3,'Exp Database'!Y487=0),0,IF($F487=Lists!$G$2,('Exp Database'!Y487/'Exp with units conversion'!$H487)*'Exp with units conversion'!$G487,'Exp Database'!Y487*'Exp with units conversion'!$G487))</f>
        <v>0</v>
      </c>
      <c r="AA487" s="288">
        <f>IF(OR('Exp Database'!Z487=Lists!$G$2,'Exp Database'!Z487=Lists!$G$3,'Exp Database'!Z487=0),0,IF($F487=Lists!$G$2,('Exp Database'!Z487/'Exp with units conversion'!$H487)*'Exp with units conversion'!$G487,'Exp Database'!Z487*'Exp with units conversion'!$G487))</f>
        <v>0</v>
      </c>
      <c r="AB487" s="288">
        <f>IF(OR('Exp Database'!AA487=Lists!$G$2,'Exp Database'!AA487=Lists!$G$3,'Exp Database'!AA487=0),0,IF($F487=Lists!$G$2,('Exp Database'!AA487/'Exp with units conversion'!$H487)*'Exp with units conversion'!$G487,'Exp Database'!AA487*'Exp with units conversion'!$G487))</f>
        <v>0</v>
      </c>
      <c r="AC487" s="288">
        <f>IF(OR('Exp Database'!AB487=Lists!$G$2,'Exp Database'!AB487=Lists!$G$3,'Exp Database'!AB487=0),0,IF($F487=Lists!$G$2,('Exp Database'!AB487/'Exp with units conversion'!$H487)*'Exp with units conversion'!$G487,'Exp Database'!AB487*'Exp with units conversion'!$G487))</f>
        <v>0</v>
      </c>
      <c r="AD487" s="288">
        <f>IF(OR('Exp Database'!AC487=Lists!$G$2,'Exp Database'!AC487=Lists!$G$3,'Exp Database'!AC487=0),0,IF($F487=Lists!$G$2,('Exp Database'!AC487/'Exp with units conversion'!$H487)*'Exp with units conversion'!$G487,'Exp Database'!AC487*'Exp with units conversion'!$G487))</f>
        <v>0</v>
      </c>
      <c r="AE487" s="288">
        <f>IF(OR('Exp Database'!AD487=Lists!$G$2,'Exp Database'!AD487=Lists!$G$3,'Exp Database'!AD487=0),0,IF($F487=Lists!$G$2,('Exp Database'!AD487/'Exp with units conversion'!$H487)*'Exp with units conversion'!$G487,'Exp Database'!AD487*'Exp with units conversion'!$G487))</f>
        <v>0</v>
      </c>
      <c r="AG487" s="288">
        <f t="shared" si="40"/>
        <v>1</v>
      </c>
      <c r="AH487" s="288">
        <f t="shared" si="41"/>
        <v>1</v>
      </c>
      <c r="AI487" s="288">
        <f t="shared" si="42"/>
        <v>1</v>
      </c>
      <c r="AJ487" s="288">
        <f t="shared" si="43"/>
        <v>1</v>
      </c>
    </row>
    <row r="488" spans="2:36" ht="15.75" thickBot="1">
      <c r="B488" s="288" t="str">
        <f t="shared" si="39"/>
        <v>Georgia2013</v>
      </c>
      <c r="C488" s="229" t="str">
        <f>'Exp Database'!C488</f>
        <v>Georgia</v>
      </c>
      <c r="D488" s="229">
        <f>'Exp Database'!D488</f>
        <v>2013</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02">
        <f>'Exp Database'!K488</f>
        <v>0</v>
      </c>
      <c r="M488" s="288">
        <f>'Exp Database'!L488</f>
        <v>0</v>
      </c>
      <c r="N488" s="288">
        <f>IF(OR('Exp Database'!M488=Lists!$G$2,'Exp Database'!M488=Lists!$G$3,'Exp Database'!M488=0),0,IF($F488=Lists!$G$2,('Exp Database'!M488/'Exp with units conversion'!$H488)*'Exp with units conversion'!$G488,'Exp Database'!M488*'Exp with units conversion'!$G488))</f>
        <v>0</v>
      </c>
      <c r="O488" s="288">
        <f>IF(OR('Exp Database'!N488=Lists!$G$2,'Exp Database'!N488=Lists!$G$3,'Exp Database'!N488=0),0,IF($F488=Lists!$G$2,('Exp Database'!N488/'Exp with units conversion'!$H488)*'Exp with units conversion'!$G488,'Exp Database'!N488*'Exp with units conversion'!$G488))</f>
        <v>0</v>
      </c>
      <c r="P488" s="288">
        <f>IF(OR('Exp Database'!O488=Lists!$G$2,'Exp Database'!O488=Lists!$G$3,'Exp Database'!O488=0),0,IF($F488=Lists!$G$2,('Exp Database'!O488/'Exp with units conversion'!$H488)*'Exp with units conversion'!$G488,'Exp Database'!O488*'Exp with units conversion'!$G488))</f>
        <v>0</v>
      </c>
      <c r="Q488" s="288">
        <f>IF(OR('Exp Database'!P488=Lists!$G$2,'Exp Database'!P488=Lists!$G$3,'Exp Database'!P488=0),0,IF($F488=Lists!$G$2,('Exp Database'!P488/'Exp with units conversion'!$H488)*'Exp with units conversion'!$G488,'Exp Database'!P488*'Exp with units conversion'!$G488))</f>
        <v>0</v>
      </c>
      <c r="R488" s="288">
        <f>IF(OR('Exp Database'!Q488=Lists!$G$2,'Exp Database'!Q488=Lists!$G$3,'Exp Database'!Q488=0),0,IF($F488=Lists!$G$2,('Exp Database'!Q488/'Exp with units conversion'!$H488)*'Exp with units conversion'!$G488,'Exp Database'!Q488*'Exp with units conversion'!$G488))</f>
        <v>0</v>
      </c>
      <c r="S488" s="288">
        <f>IF(OR('Exp Database'!R488=Lists!$G$2,'Exp Database'!R488=Lists!$G$3,'Exp Database'!R488=0),0,IF($F488=Lists!$G$2,('Exp Database'!R488/'Exp with units conversion'!$H488)*'Exp with units conversion'!$G488,'Exp Database'!R488*'Exp with units conversion'!$G488))</f>
        <v>0</v>
      </c>
      <c r="T488" s="288">
        <f>IF(OR('Exp Database'!S488=Lists!$G$2,'Exp Database'!S488=Lists!$G$3,'Exp Database'!S488=0),0,IF($F488=Lists!$G$2,('Exp Database'!S488/'Exp with units conversion'!$H488)*'Exp with units conversion'!$G488,'Exp Database'!S488*'Exp with units conversion'!$G488))</f>
        <v>0</v>
      </c>
      <c r="U488" s="288">
        <f>IF(OR('Exp Database'!T488=Lists!$G$2,'Exp Database'!T488=Lists!$G$3,'Exp Database'!T488=0),0,IF($F488=Lists!$G$2,('Exp Database'!T488/'Exp with units conversion'!$H488)*'Exp with units conversion'!$G488,'Exp Database'!T488*'Exp with units conversion'!$G488))</f>
        <v>0</v>
      </c>
      <c r="V488" s="288">
        <f>IF(OR('Exp Database'!U488=Lists!$G$2,'Exp Database'!U488=Lists!$G$3,'Exp Database'!U488=0),0,IF($F488=Lists!$G$2,('Exp Database'!U488/'Exp with units conversion'!$H488)*'Exp with units conversion'!$G488,'Exp Database'!U488*'Exp with units conversion'!$G488))</f>
        <v>0</v>
      </c>
      <c r="W488" s="288">
        <f>IF(OR('Exp Database'!V488=Lists!$G$2,'Exp Database'!V488=Lists!$G$3,'Exp Database'!V488=0),0,IF($F488=Lists!$G$2,('Exp Database'!V488/'Exp with units conversion'!$H488)*'Exp with units conversion'!$G488,'Exp Database'!V488*'Exp with units conversion'!$G488))</f>
        <v>0</v>
      </c>
      <c r="X488" s="288">
        <f>IF(OR('Exp Database'!W488=Lists!$G$2,'Exp Database'!W488=Lists!$G$3,'Exp Database'!W488=0),0,IF($F488=Lists!$G$2,('Exp Database'!W488/'Exp with units conversion'!$H488)*'Exp with units conversion'!$G488,'Exp Database'!W488*'Exp with units conversion'!$G488))</f>
        <v>0</v>
      </c>
      <c r="Y488" s="288">
        <f>IF(OR('Exp Database'!X488=Lists!$G$2,'Exp Database'!X488=Lists!$G$3,'Exp Database'!X488=0),0,IF($F488=Lists!$G$2,('Exp Database'!X488/'Exp with units conversion'!$H488)*'Exp with units conversion'!$G488,'Exp Database'!X488*'Exp with units conversion'!$G488))</f>
        <v>0</v>
      </c>
      <c r="Z488" s="288">
        <f>IF(OR('Exp Database'!Y488=Lists!$G$2,'Exp Database'!Y488=Lists!$G$3,'Exp Database'!Y488=0),0,IF($F488=Lists!$G$2,('Exp Database'!Y488/'Exp with units conversion'!$H488)*'Exp with units conversion'!$G488,'Exp Database'!Y488*'Exp with units conversion'!$G488))</f>
        <v>0</v>
      </c>
      <c r="AA488" s="288">
        <f>IF(OR('Exp Database'!Z488=Lists!$G$2,'Exp Database'!Z488=Lists!$G$3,'Exp Database'!Z488=0),0,IF($F488=Lists!$G$2,('Exp Database'!Z488/'Exp with units conversion'!$H488)*'Exp with units conversion'!$G488,'Exp Database'!Z488*'Exp with units conversion'!$G488))</f>
        <v>0</v>
      </c>
      <c r="AB488" s="288">
        <f>IF(OR('Exp Database'!AA488=Lists!$G$2,'Exp Database'!AA488=Lists!$G$3,'Exp Database'!AA488=0),0,IF($F488=Lists!$G$2,('Exp Database'!AA488/'Exp with units conversion'!$H488)*'Exp with units conversion'!$G488,'Exp Database'!AA488*'Exp with units conversion'!$G488))</f>
        <v>0</v>
      </c>
      <c r="AC488" s="288">
        <f>IF(OR('Exp Database'!AB488=Lists!$G$2,'Exp Database'!AB488=Lists!$G$3,'Exp Database'!AB488=0),0,IF($F488=Lists!$G$2,('Exp Database'!AB488/'Exp with units conversion'!$H488)*'Exp with units conversion'!$G488,'Exp Database'!AB488*'Exp with units conversion'!$G488))</f>
        <v>0</v>
      </c>
      <c r="AD488" s="288">
        <f>IF(OR('Exp Database'!AC488=Lists!$G$2,'Exp Database'!AC488=Lists!$G$3,'Exp Database'!AC488=0),0,IF($F488=Lists!$G$2,('Exp Database'!AC488/'Exp with units conversion'!$H488)*'Exp with units conversion'!$G488,'Exp Database'!AC488*'Exp with units conversion'!$G488))</f>
        <v>0</v>
      </c>
      <c r="AE488" s="288">
        <f>IF(OR('Exp Database'!AD488=Lists!$G$2,'Exp Database'!AD488=Lists!$G$3,'Exp Database'!AD488=0),0,IF($F488=Lists!$G$2,('Exp Database'!AD488/'Exp with units conversion'!$H488)*'Exp with units conversion'!$G488,'Exp Database'!AD488*'Exp with units conversion'!$G488))</f>
        <v>0</v>
      </c>
      <c r="AG488" s="288">
        <f t="shared" si="40"/>
        <v>1</v>
      </c>
      <c r="AH488" s="288">
        <f t="shared" si="41"/>
        <v>1</v>
      </c>
      <c r="AI488" s="288">
        <f t="shared" si="42"/>
        <v>1</v>
      </c>
      <c r="AJ488" s="288">
        <f t="shared" si="43"/>
        <v>1</v>
      </c>
    </row>
    <row r="489" spans="2:36" ht="60.75" thickBot="1">
      <c r="B489" s="288" t="str">
        <f t="shared" si="39"/>
        <v>Georgia2013</v>
      </c>
      <c r="C489" s="229" t="str">
        <f>'Exp Database'!C489</f>
        <v>Georgia</v>
      </c>
      <c r="D489" s="229">
        <f>'Exp Database'!D489</f>
        <v>2013</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02" t="str">
        <f>'Exp Database'!K489</f>
        <v>TB / HIV co-infection, diagnosis and treatment (sub-total)</v>
      </c>
      <c r="M489" s="288">
        <f>'Exp Database'!L489</f>
        <v>10</v>
      </c>
      <c r="N489" s="288">
        <f>IF(OR('Exp Database'!M489=Lists!$G$2,'Exp Database'!M489=Lists!$G$3,'Exp Database'!M489=0),0,IF($F489=Lists!$G$2,('Exp Database'!M489/'Exp with units conversion'!$H489)*'Exp with units conversion'!$G489,'Exp Database'!M489*'Exp with units conversion'!$G489))</f>
        <v>0</v>
      </c>
      <c r="O489" s="288">
        <f>IF(OR('Exp Database'!N489=Lists!$G$2,'Exp Database'!N489=Lists!$G$3,'Exp Database'!N489=0),0,IF($F489=Lists!$G$2,('Exp Database'!N489/'Exp with units conversion'!$H489)*'Exp with units conversion'!$G489,'Exp Database'!N489*'Exp with units conversion'!$G489))</f>
        <v>0</v>
      </c>
      <c r="P489" s="288">
        <f>IF(OR('Exp Database'!O489=Lists!$G$2,'Exp Database'!O489=Lists!$G$3,'Exp Database'!O489=0),0,IF($F489=Lists!$G$2,('Exp Database'!O489/'Exp with units conversion'!$H489)*'Exp with units conversion'!$G489,'Exp Database'!O489*'Exp with units conversion'!$G489))</f>
        <v>0</v>
      </c>
      <c r="Q489" s="288">
        <f>IF(OR('Exp Database'!P489=Lists!$G$2,'Exp Database'!P489=Lists!$G$3,'Exp Database'!P489=0),0,IF($F489=Lists!$G$2,('Exp Database'!P489/'Exp with units conversion'!$H489)*'Exp with units conversion'!$G489,'Exp Database'!P489*'Exp with units conversion'!$G489))</f>
        <v>0</v>
      </c>
      <c r="R489" s="288">
        <f>IF(OR('Exp Database'!Q489=Lists!$G$2,'Exp Database'!Q489=Lists!$G$3,'Exp Database'!Q489=0),0,IF($F489=Lists!$G$2,('Exp Database'!Q489/'Exp with units conversion'!$H489)*'Exp with units conversion'!$G489,'Exp Database'!Q489*'Exp with units conversion'!$G489))</f>
        <v>0</v>
      </c>
      <c r="S489" s="288">
        <f>IF(OR('Exp Database'!R489=Lists!$G$2,'Exp Database'!R489=Lists!$G$3,'Exp Database'!R489=0),0,IF($F489=Lists!$G$2,('Exp Database'!R489/'Exp with units conversion'!$H489)*'Exp with units conversion'!$G489,'Exp Database'!R489*'Exp with units conversion'!$G489))</f>
        <v>0</v>
      </c>
      <c r="T489" s="288">
        <f>IF(OR('Exp Database'!S489=Lists!$G$2,'Exp Database'!S489=Lists!$G$3,'Exp Database'!S489=0),0,IF($F489=Lists!$G$2,('Exp Database'!S489/'Exp with units conversion'!$H489)*'Exp with units conversion'!$G489,'Exp Database'!S489*'Exp with units conversion'!$G489))</f>
        <v>0</v>
      </c>
      <c r="U489" s="288">
        <f>IF(OR('Exp Database'!T489=Lists!$G$2,'Exp Database'!T489=Lists!$G$3,'Exp Database'!T489=0),0,IF($F489=Lists!$G$2,('Exp Database'!T489/'Exp with units conversion'!$H489)*'Exp with units conversion'!$G489,'Exp Database'!T489*'Exp with units conversion'!$G489))</f>
        <v>0</v>
      </c>
      <c r="V489" s="288">
        <f>IF(OR('Exp Database'!U489=Lists!$G$2,'Exp Database'!U489=Lists!$G$3,'Exp Database'!U489=0),0,IF($F489=Lists!$G$2,('Exp Database'!U489/'Exp with units conversion'!$H489)*'Exp with units conversion'!$G489,'Exp Database'!U489*'Exp with units conversion'!$G489))</f>
        <v>0</v>
      </c>
      <c r="W489" s="288">
        <f>IF(OR('Exp Database'!V489=Lists!$G$2,'Exp Database'!V489=Lists!$G$3,'Exp Database'!V489=0),0,IF($F489=Lists!$G$2,('Exp Database'!V489/'Exp with units conversion'!$H489)*'Exp with units conversion'!$G489,'Exp Database'!V489*'Exp with units conversion'!$G489))</f>
        <v>0</v>
      </c>
      <c r="X489" s="288">
        <f>IF(OR('Exp Database'!W489=Lists!$G$2,'Exp Database'!W489=Lists!$G$3,'Exp Database'!W489=0),0,IF($F489=Lists!$G$2,('Exp Database'!W489/'Exp with units conversion'!$H489)*'Exp with units conversion'!$G489,'Exp Database'!W489*'Exp with units conversion'!$G489))</f>
        <v>0</v>
      </c>
      <c r="Y489" s="288">
        <f>IF(OR('Exp Database'!X489=Lists!$G$2,'Exp Database'!X489=Lists!$G$3,'Exp Database'!X489=0),0,IF($F489=Lists!$G$2,('Exp Database'!X489/'Exp with units conversion'!$H489)*'Exp with units conversion'!$G489,'Exp Database'!X489*'Exp with units conversion'!$G489))</f>
        <v>0</v>
      </c>
      <c r="Z489" s="288">
        <f>IF(OR('Exp Database'!Y489=Lists!$G$2,'Exp Database'!Y489=Lists!$G$3,'Exp Database'!Y489=0),0,IF($F489=Lists!$G$2,('Exp Database'!Y489/'Exp with units conversion'!$H489)*'Exp with units conversion'!$G489,'Exp Database'!Y489*'Exp with units conversion'!$G489))</f>
        <v>0</v>
      </c>
      <c r="AA489" s="288">
        <f>IF(OR('Exp Database'!Z489=Lists!$G$2,'Exp Database'!Z489=Lists!$G$3,'Exp Database'!Z489=0),0,IF($F489=Lists!$G$2,('Exp Database'!Z489/'Exp with units conversion'!$H489)*'Exp with units conversion'!$G489,'Exp Database'!Z489*'Exp with units conversion'!$G489))</f>
        <v>0</v>
      </c>
      <c r="AB489" s="288">
        <f>IF(OR('Exp Database'!AA489=Lists!$G$2,'Exp Database'!AA489=Lists!$G$3,'Exp Database'!AA489=0),0,IF($F489=Lists!$G$2,('Exp Database'!AA489/'Exp with units conversion'!$H489)*'Exp with units conversion'!$G489,'Exp Database'!AA489*'Exp with units conversion'!$G489))</f>
        <v>0</v>
      </c>
      <c r="AC489" s="288">
        <f>IF(OR('Exp Database'!AB489=Lists!$G$2,'Exp Database'!AB489=Lists!$G$3,'Exp Database'!AB489=0),0,IF($F489=Lists!$G$2,('Exp Database'!AB489/'Exp with units conversion'!$H489)*'Exp with units conversion'!$G489,'Exp Database'!AB489*'Exp with units conversion'!$G489))</f>
        <v>0</v>
      </c>
      <c r="AD489" s="288">
        <f>IF(OR('Exp Database'!AC489=Lists!$G$2,'Exp Database'!AC489=Lists!$G$3,'Exp Database'!AC489=0),0,IF($F489=Lists!$G$2,('Exp Database'!AC489/'Exp with units conversion'!$H489)*'Exp with units conversion'!$G489,'Exp Database'!AC489*'Exp with units conversion'!$G489))</f>
        <v>0</v>
      </c>
      <c r="AE489" s="288">
        <f>IF(OR('Exp Database'!AD489=Lists!$G$2,'Exp Database'!AD489=Lists!$G$3,'Exp Database'!AD489=0),0,IF($F489=Lists!$G$2,('Exp Database'!AD489/'Exp with units conversion'!$H489)*'Exp with units conversion'!$G489,'Exp Database'!AD489*'Exp with units conversion'!$G489))</f>
        <v>0</v>
      </c>
      <c r="AG489" s="288">
        <f t="shared" si="40"/>
        <v>1</v>
      </c>
      <c r="AH489" s="288">
        <f t="shared" si="41"/>
        <v>1</v>
      </c>
      <c r="AI489" s="288">
        <f t="shared" si="42"/>
        <v>1</v>
      </c>
      <c r="AJ489" s="288">
        <f t="shared" si="43"/>
        <v>1</v>
      </c>
    </row>
    <row r="490" spans="2:36" ht="30.75" thickBot="1">
      <c r="B490" s="288" t="str">
        <f t="shared" si="39"/>
        <v>Georgia2013</v>
      </c>
      <c r="C490" s="229" t="str">
        <f>'Exp Database'!C490</f>
        <v>Georgia</v>
      </c>
      <c r="D490" s="229">
        <f>'Exp Database'!D490</f>
        <v>2013</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02" t="str">
        <f>'Exp Database'!K490</f>
        <v>TB screening and diagnosis in PLHIV</v>
      </c>
      <c r="M490" s="288">
        <f>'Exp Database'!L490</f>
        <v>10.1</v>
      </c>
      <c r="N490" s="288">
        <f>IF(OR('Exp Database'!M490=Lists!$G$2,'Exp Database'!M490=Lists!$G$3,'Exp Database'!M490=0),0,IF($F490=Lists!$G$2,('Exp Database'!M490/'Exp with units conversion'!$H490)*'Exp with units conversion'!$G490,'Exp Database'!M490*'Exp with units conversion'!$G490))</f>
        <v>0</v>
      </c>
      <c r="O490" s="288">
        <f>IF(OR('Exp Database'!N490=Lists!$G$2,'Exp Database'!N490=Lists!$G$3,'Exp Database'!N490=0),0,IF($F490=Lists!$G$2,('Exp Database'!N490/'Exp with units conversion'!$H490)*'Exp with units conversion'!$G490,'Exp Database'!N490*'Exp with units conversion'!$G490))</f>
        <v>0</v>
      </c>
      <c r="P490" s="288">
        <f>IF(OR('Exp Database'!O490=Lists!$G$2,'Exp Database'!O490=Lists!$G$3,'Exp Database'!O490=0),0,IF($F490=Lists!$G$2,('Exp Database'!O490/'Exp with units conversion'!$H490)*'Exp with units conversion'!$G490,'Exp Database'!O490*'Exp with units conversion'!$G490))</f>
        <v>0</v>
      </c>
      <c r="Q490" s="288">
        <f>IF(OR('Exp Database'!P490=Lists!$G$2,'Exp Database'!P490=Lists!$G$3,'Exp Database'!P490=0),0,IF($F490=Lists!$G$2,('Exp Database'!P490/'Exp with units conversion'!$H490)*'Exp with units conversion'!$G490,'Exp Database'!P490*'Exp with units conversion'!$G490))</f>
        <v>0</v>
      </c>
      <c r="R490" s="288">
        <f>IF(OR('Exp Database'!Q490=Lists!$G$2,'Exp Database'!Q490=Lists!$G$3,'Exp Database'!Q490=0),0,IF($F490=Lists!$G$2,('Exp Database'!Q490/'Exp with units conversion'!$H490)*'Exp with units conversion'!$G490,'Exp Database'!Q490*'Exp with units conversion'!$G490))</f>
        <v>0</v>
      </c>
      <c r="S490" s="288">
        <f>IF(OR('Exp Database'!R490=Lists!$G$2,'Exp Database'!R490=Lists!$G$3,'Exp Database'!R490=0),0,IF($F490=Lists!$G$2,('Exp Database'!R490/'Exp with units conversion'!$H490)*'Exp with units conversion'!$G490,'Exp Database'!R490*'Exp with units conversion'!$G490))</f>
        <v>0</v>
      </c>
      <c r="T490" s="288">
        <f>IF(OR('Exp Database'!S490=Lists!$G$2,'Exp Database'!S490=Lists!$G$3,'Exp Database'!S490=0),0,IF($F490=Lists!$G$2,('Exp Database'!S490/'Exp with units conversion'!$H490)*'Exp with units conversion'!$G490,'Exp Database'!S490*'Exp with units conversion'!$G490))</f>
        <v>0</v>
      </c>
      <c r="U490" s="288">
        <f>IF(OR('Exp Database'!T490=Lists!$G$2,'Exp Database'!T490=Lists!$G$3,'Exp Database'!T490=0),0,IF($F490=Lists!$G$2,('Exp Database'!T490/'Exp with units conversion'!$H490)*'Exp with units conversion'!$G490,'Exp Database'!T490*'Exp with units conversion'!$G490))</f>
        <v>0</v>
      </c>
      <c r="V490" s="288">
        <f>IF(OR('Exp Database'!U490=Lists!$G$2,'Exp Database'!U490=Lists!$G$3,'Exp Database'!U490=0),0,IF($F490=Lists!$G$2,('Exp Database'!U490/'Exp with units conversion'!$H490)*'Exp with units conversion'!$G490,'Exp Database'!U490*'Exp with units conversion'!$G490))</f>
        <v>0</v>
      </c>
      <c r="W490" s="288">
        <f>IF(OR('Exp Database'!V490=Lists!$G$2,'Exp Database'!V490=Lists!$G$3,'Exp Database'!V490=0),0,IF($F490=Lists!$G$2,('Exp Database'!V490/'Exp with units conversion'!$H490)*'Exp with units conversion'!$G490,'Exp Database'!V490*'Exp with units conversion'!$G490))</f>
        <v>0</v>
      </c>
      <c r="X490" s="288">
        <f>IF(OR('Exp Database'!W490=Lists!$G$2,'Exp Database'!W490=Lists!$G$3,'Exp Database'!W490=0),0,IF($F490=Lists!$G$2,('Exp Database'!W490/'Exp with units conversion'!$H490)*'Exp with units conversion'!$G490,'Exp Database'!W490*'Exp with units conversion'!$G490))</f>
        <v>0</v>
      </c>
      <c r="Y490" s="288">
        <f>IF(OR('Exp Database'!X490=Lists!$G$2,'Exp Database'!X490=Lists!$G$3,'Exp Database'!X490=0),0,IF($F490=Lists!$G$2,('Exp Database'!X490/'Exp with units conversion'!$H490)*'Exp with units conversion'!$G490,'Exp Database'!X490*'Exp with units conversion'!$G490))</f>
        <v>0</v>
      </c>
      <c r="Z490" s="288">
        <f>IF(OR('Exp Database'!Y490=Lists!$G$2,'Exp Database'!Y490=Lists!$G$3,'Exp Database'!Y490=0),0,IF($F490=Lists!$G$2,('Exp Database'!Y490/'Exp with units conversion'!$H490)*'Exp with units conversion'!$G490,'Exp Database'!Y490*'Exp with units conversion'!$G490))</f>
        <v>0</v>
      </c>
      <c r="AA490" s="288">
        <f>IF(OR('Exp Database'!Z490=Lists!$G$2,'Exp Database'!Z490=Lists!$G$3,'Exp Database'!Z490=0),0,IF($F490=Lists!$G$2,('Exp Database'!Z490/'Exp with units conversion'!$H490)*'Exp with units conversion'!$G490,'Exp Database'!Z490*'Exp with units conversion'!$G490))</f>
        <v>0</v>
      </c>
      <c r="AB490" s="288">
        <f>IF(OR('Exp Database'!AA490=Lists!$G$2,'Exp Database'!AA490=Lists!$G$3,'Exp Database'!AA490=0),0,IF($F490=Lists!$G$2,('Exp Database'!AA490/'Exp with units conversion'!$H490)*'Exp with units conversion'!$G490,'Exp Database'!AA490*'Exp with units conversion'!$G490))</f>
        <v>0</v>
      </c>
      <c r="AC490" s="288">
        <f>IF(OR('Exp Database'!AB490=Lists!$G$2,'Exp Database'!AB490=Lists!$G$3,'Exp Database'!AB490=0),0,IF($F490=Lists!$G$2,('Exp Database'!AB490/'Exp with units conversion'!$H490)*'Exp with units conversion'!$G490,'Exp Database'!AB490*'Exp with units conversion'!$G490))</f>
        <v>0</v>
      </c>
      <c r="AD490" s="288">
        <f>IF(OR('Exp Database'!AC490=Lists!$G$2,'Exp Database'!AC490=Lists!$G$3,'Exp Database'!AC490=0),0,IF($F490=Lists!$G$2,('Exp Database'!AC490/'Exp with units conversion'!$H490)*'Exp with units conversion'!$G490,'Exp Database'!AC490*'Exp with units conversion'!$G490))</f>
        <v>0</v>
      </c>
      <c r="AE490" s="288">
        <f>IF(OR('Exp Database'!AD490=Lists!$G$2,'Exp Database'!AD490=Lists!$G$3,'Exp Database'!AD490=0),0,IF($F490=Lists!$G$2,('Exp Database'!AD490/'Exp with units conversion'!$H490)*'Exp with units conversion'!$G490,'Exp Database'!AD490*'Exp with units conversion'!$G490))</f>
        <v>0</v>
      </c>
      <c r="AG490" s="288">
        <f t="shared" si="40"/>
        <v>1</v>
      </c>
      <c r="AH490" s="288">
        <f t="shared" si="41"/>
        <v>1</v>
      </c>
      <c r="AI490" s="288">
        <f t="shared" si="42"/>
        <v>1</v>
      </c>
      <c r="AJ490" s="288">
        <f t="shared" si="43"/>
        <v>1</v>
      </c>
    </row>
    <row r="491" spans="2:36" ht="30.75" thickBot="1">
      <c r="B491" s="288" t="str">
        <f t="shared" si="39"/>
        <v>Georgia2013</v>
      </c>
      <c r="C491" s="229" t="str">
        <f>'Exp Database'!C491</f>
        <v>Georgia</v>
      </c>
      <c r="D491" s="229">
        <f>'Exp Database'!D491</f>
        <v>2013</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02" t="str">
        <f>'Exp Database'!K491</f>
        <v>TB prevention and treatment for PLHIV</v>
      </c>
      <c r="M491" s="288">
        <f>'Exp Database'!L491</f>
        <v>10.199999999999999</v>
      </c>
      <c r="N491" s="288">
        <f>IF(OR('Exp Database'!M491=Lists!$G$2,'Exp Database'!M491=Lists!$G$3,'Exp Database'!M491=0),0,IF($F491=Lists!$G$2,('Exp Database'!M491/'Exp with units conversion'!$H491)*'Exp with units conversion'!$G491,'Exp Database'!M491*'Exp with units conversion'!$G491))</f>
        <v>0</v>
      </c>
      <c r="O491" s="288">
        <f>IF(OR('Exp Database'!N491=Lists!$G$2,'Exp Database'!N491=Lists!$G$3,'Exp Database'!N491=0),0,IF($F491=Lists!$G$2,('Exp Database'!N491/'Exp with units conversion'!$H491)*'Exp with units conversion'!$G491,'Exp Database'!N491*'Exp with units conversion'!$G491))</f>
        <v>0</v>
      </c>
      <c r="P491" s="288">
        <f>IF(OR('Exp Database'!O491=Lists!$G$2,'Exp Database'!O491=Lists!$G$3,'Exp Database'!O491=0),0,IF($F491=Lists!$G$2,('Exp Database'!O491/'Exp with units conversion'!$H491)*'Exp with units conversion'!$G491,'Exp Database'!O491*'Exp with units conversion'!$G491))</f>
        <v>0</v>
      </c>
      <c r="Q491" s="288">
        <f>IF(OR('Exp Database'!P491=Lists!$G$2,'Exp Database'!P491=Lists!$G$3,'Exp Database'!P491=0),0,IF($F491=Lists!$G$2,('Exp Database'!P491/'Exp with units conversion'!$H491)*'Exp with units conversion'!$G491,'Exp Database'!P491*'Exp with units conversion'!$G491))</f>
        <v>0</v>
      </c>
      <c r="R491" s="288">
        <f>IF(OR('Exp Database'!Q491=Lists!$G$2,'Exp Database'!Q491=Lists!$G$3,'Exp Database'!Q491=0),0,IF($F491=Lists!$G$2,('Exp Database'!Q491/'Exp with units conversion'!$H491)*'Exp with units conversion'!$G491,'Exp Database'!Q491*'Exp with units conversion'!$G491))</f>
        <v>0</v>
      </c>
      <c r="S491" s="288">
        <f>IF(OR('Exp Database'!R491=Lists!$G$2,'Exp Database'!R491=Lists!$G$3,'Exp Database'!R491=0),0,IF($F491=Lists!$G$2,('Exp Database'!R491/'Exp with units conversion'!$H491)*'Exp with units conversion'!$G491,'Exp Database'!R491*'Exp with units conversion'!$G491))</f>
        <v>0</v>
      </c>
      <c r="T491" s="288">
        <f>IF(OR('Exp Database'!S491=Lists!$G$2,'Exp Database'!S491=Lists!$G$3,'Exp Database'!S491=0),0,IF($F491=Lists!$G$2,('Exp Database'!S491/'Exp with units conversion'!$H491)*'Exp with units conversion'!$G491,'Exp Database'!S491*'Exp with units conversion'!$G491))</f>
        <v>0</v>
      </c>
      <c r="U491" s="288">
        <f>IF(OR('Exp Database'!T491=Lists!$G$2,'Exp Database'!T491=Lists!$G$3,'Exp Database'!T491=0),0,IF($F491=Lists!$G$2,('Exp Database'!T491/'Exp with units conversion'!$H491)*'Exp with units conversion'!$G491,'Exp Database'!T491*'Exp with units conversion'!$G491))</f>
        <v>0</v>
      </c>
      <c r="V491" s="288">
        <f>IF(OR('Exp Database'!U491=Lists!$G$2,'Exp Database'!U491=Lists!$G$3,'Exp Database'!U491=0),0,IF($F491=Lists!$G$2,('Exp Database'!U491/'Exp with units conversion'!$H491)*'Exp with units conversion'!$G491,'Exp Database'!U491*'Exp with units conversion'!$G491))</f>
        <v>0</v>
      </c>
      <c r="W491" s="288">
        <f>IF(OR('Exp Database'!V491=Lists!$G$2,'Exp Database'!V491=Lists!$G$3,'Exp Database'!V491=0),0,IF($F491=Lists!$G$2,('Exp Database'!V491/'Exp with units conversion'!$H491)*'Exp with units conversion'!$G491,'Exp Database'!V491*'Exp with units conversion'!$G491))</f>
        <v>0</v>
      </c>
      <c r="X491" s="288">
        <f>IF(OR('Exp Database'!W491=Lists!$G$2,'Exp Database'!W491=Lists!$G$3,'Exp Database'!W491=0),0,IF($F491=Lists!$G$2,('Exp Database'!W491/'Exp with units conversion'!$H491)*'Exp with units conversion'!$G491,'Exp Database'!W491*'Exp with units conversion'!$G491))</f>
        <v>0</v>
      </c>
      <c r="Y491" s="288">
        <f>IF(OR('Exp Database'!X491=Lists!$G$2,'Exp Database'!X491=Lists!$G$3,'Exp Database'!X491=0),0,IF($F491=Lists!$G$2,('Exp Database'!X491/'Exp with units conversion'!$H491)*'Exp with units conversion'!$G491,'Exp Database'!X491*'Exp with units conversion'!$G491))</f>
        <v>0</v>
      </c>
      <c r="Z491" s="288">
        <f>IF(OR('Exp Database'!Y491=Lists!$G$2,'Exp Database'!Y491=Lists!$G$3,'Exp Database'!Y491=0),0,IF($F491=Lists!$G$2,('Exp Database'!Y491/'Exp with units conversion'!$H491)*'Exp with units conversion'!$G491,'Exp Database'!Y491*'Exp with units conversion'!$G491))</f>
        <v>0</v>
      </c>
      <c r="AA491" s="288">
        <f>IF(OR('Exp Database'!Z491=Lists!$G$2,'Exp Database'!Z491=Lists!$G$3,'Exp Database'!Z491=0),0,IF($F491=Lists!$G$2,('Exp Database'!Z491/'Exp with units conversion'!$H491)*'Exp with units conversion'!$G491,'Exp Database'!Z491*'Exp with units conversion'!$G491))</f>
        <v>0</v>
      </c>
      <c r="AB491" s="288">
        <f>IF(OR('Exp Database'!AA491=Lists!$G$2,'Exp Database'!AA491=Lists!$G$3,'Exp Database'!AA491=0),0,IF($F491=Lists!$G$2,('Exp Database'!AA491/'Exp with units conversion'!$H491)*'Exp with units conversion'!$G491,'Exp Database'!AA491*'Exp with units conversion'!$G491))</f>
        <v>0</v>
      </c>
      <c r="AC491" s="288">
        <f>IF(OR('Exp Database'!AB491=Lists!$G$2,'Exp Database'!AB491=Lists!$G$3,'Exp Database'!AB491=0),0,IF($F491=Lists!$G$2,('Exp Database'!AB491/'Exp with units conversion'!$H491)*'Exp with units conversion'!$G491,'Exp Database'!AB491*'Exp with units conversion'!$G491))</f>
        <v>0</v>
      </c>
      <c r="AD491" s="288">
        <f>IF(OR('Exp Database'!AC491=Lists!$G$2,'Exp Database'!AC491=Lists!$G$3,'Exp Database'!AC491=0),0,IF($F491=Lists!$G$2,('Exp Database'!AC491/'Exp with units conversion'!$H491)*'Exp with units conversion'!$G491,'Exp Database'!AC491*'Exp with units conversion'!$G491))</f>
        <v>0</v>
      </c>
      <c r="AE491" s="288">
        <f>IF(OR('Exp Database'!AD491=Lists!$G$2,'Exp Database'!AD491=Lists!$G$3,'Exp Database'!AD491=0),0,IF($F491=Lists!$G$2,('Exp Database'!AD491/'Exp with units conversion'!$H491)*'Exp with units conversion'!$G491,'Exp Database'!AD491*'Exp with units conversion'!$G491))</f>
        <v>0</v>
      </c>
      <c r="AG491" s="288">
        <f t="shared" si="40"/>
        <v>1</v>
      </c>
      <c r="AH491" s="288">
        <f t="shared" si="41"/>
        <v>1</v>
      </c>
      <c r="AI491" s="288">
        <f t="shared" si="42"/>
        <v>1</v>
      </c>
      <c r="AJ491" s="288">
        <f t="shared" si="43"/>
        <v>1</v>
      </c>
    </row>
    <row r="492" spans="2:36" ht="15.75" thickBot="1">
      <c r="B492" s="288" t="str">
        <f t="shared" si="39"/>
        <v>Georgia2013</v>
      </c>
      <c r="C492" s="229" t="str">
        <f>'Exp Database'!C492</f>
        <v>Georgia</v>
      </c>
      <c r="D492" s="229">
        <f>'Exp Database'!D492</f>
        <v>2013</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02">
        <f>'Exp Database'!K492</f>
        <v>0</v>
      </c>
      <c r="M492" s="288">
        <f>'Exp Database'!L492</f>
        <v>0</v>
      </c>
      <c r="N492" s="288">
        <f>IF(OR('Exp Database'!M492=Lists!$G$2,'Exp Database'!M492=Lists!$G$3,'Exp Database'!M492=0),0,IF($F492=Lists!$G$2,('Exp Database'!M492/'Exp with units conversion'!$H492)*'Exp with units conversion'!$G492,'Exp Database'!M492*'Exp with units conversion'!$G492))</f>
        <v>0</v>
      </c>
      <c r="O492" s="288">
        <f>IF(OR('Exp Database'!N492=Lists!$G$2,'Exp Database'!N492=Lists!$G$3,'Exp Database'!N492=0),0,IF($F492=Lists!$G$2,('Exp Database'!N492/'Exp with units conversion'!$H492)*'Exp with units conversion'!$G492,'Exp Database'!N492*'Exp with units conversion'!$G492))</f>
        <v>0</v>
      </c>
      <c r="P492" s="288">
        <f>IF(OR('Exp Database'!O492=Lists!$G$2,'Exp Database'!O492=Lists!$G$3,'Exp Database'!O492=0),0,IF($F492=Lists!$G$2,('Exp Database'!O492/'Exp with units conversion'!$H492)*'Exp with units conversion'!$G492,'Exp Database'!O492*'Exp with units conversion'!$G492))</f>
        <v>0</v>
      </c>
      <c r="Q492" s="288">
        <f>IF(OR('Exp Database'!P492=Lists!$G$2,'Exp Database'!P492=Lists!$G$3,'Exp Database'!P492=0),0,IF($F492=Lists!$G$2,('Exp Database'!P492/'Exp with units conversion'!$H492)*'Exp with units conversion'!$G492,'Exp Database'!P492*'Exp with units conversion'!$G492))</f>
        <v>0</v>
      </c>
      <c r="R492" s="288">
        <f>IF(OR('Exp Database'!Q492=Lists!$G$2,'Exp Database'!Q492=Lists!$G$3,'Exp Database'!Q492=0),0,IF($F492=Lists!$G$2,('Exp Database'!Q492/'Exp with units conversion'!$H492)*'Exp with units conversion'!$G492,'Exp Database'!Q492*'Exp with units conversion'!$G492))</f>
        <v>0</v>
      </c>
      <c r="S492" s="288">
        <f>IF(OR('Exp Database'!R492=Lists!$G$2,'Exp Database'!R492=Lists!$G$3,'Exp Database'!R492=0),0,IF($F492=Lists!$G$2,('Exp Database'!R492/'Exp with units conversion'!$H492)*'Exp with units conversion'!$G492,'Exp Database'!R492*'Exp with units conversion'!$G492))</f>
        <v>0</v>
      </c>
      <c r="T492" s="288">
        <f>IF(OR('Exp Database'!S492=Lists!$G$2,'Exp Database'!S492=Lists!$G$3,'Exp Database'!S492=0),0,IF($F492=Lists!$G$2,('Exp Database'!S492/'Exp with units conversion'!$H492)*'Exp with units conversion'!$G492,'Exp Database'!S492*'Exp with units conversion'!$G492))</f>
        <v>0</v>
      </c>
      <c r="U492" s="288">
        <f>IF(OR('Exp Database'!T492=Lists!$G$2,'Exp Database'!T492=Lists!$G$3,'Exp Database'!T492=0),0,IF($F492=Lists!$G$2,('Exp Database'!T492/'Exp with units conversion'!$H492)*'Exp with units conversion'!$G492,'Exp Database'!T492*'Exp with units conversion'!$G492))</f>
        <v>0</v>
      </c>
      <c r="V492" s="288">
        <f>IF(OR('Exp Database'!U492=Lists!$G$2,'Exp Database'!U492=Lists!$G$3,'Exp Database'!U492=0),0,IF($F492=Lists!$G$2,('Exp Database'!U492/'Exp with units conversion'!$H492)*'Exp with units conversion'!$G492,'Exp Database'!U492*'Exp with units conversion'!$G492))</f>
        <v>0</v>
      </c>
      <c r="W492" s="288">
        <f>IF(OR('Exp Database'!V492=Lists!$G$2,'Exp Database'!V492=Lists!$G$3,'Exp Database'!V492=0),0,IF($F492=Lists!$G$2,('Exp Database'!V492/'Exp with units conversion'!$H492)*'Exp with units conversion'!$G492,'Exp Database'!V492*'Exp with units conversion'!$G492))</f>
        <v>0</v>
      </c>
      <c r="X492" s="288">
        <f>IF(OR('Exp Database'!W492=Lists!$G$2,'Exp Database'!W492=Lists!$G$3,'Exp Database'!W492=0),0,IF($F492=Lists!$G$2,('Exp Database'!W492/'Exp with units conversion'!$H492)*'Exp with units conversion'!$G492,'Exp Database'!W492*'Exp with units conversion'!$G492))</f>
        <v>0</v>
      </c>
      <c r="Y492" s="288">
        <f>IF(OR('Exp Database'!X492=Lists!$G$2,'Exp Database'!X492=Lists!$G$3,'Exp Database'!X492=0),0,IF($F492=Lists!$G$2,('Exp Database'!X492/'Exp with units conversion'!$H492)*'Exp with units conversion'!$G492,'Exp Database'!X492*'Exp with units conversion'!$G492))</f>
        <v>0</v>
      </c>
      <c r="Z492" s="288">
        <f>IF(OR('Exp Database'!Y492=Lists!$G$2,'Exp Database'!Y492=Lists!$G$3,'Exp Database'!Y492=0),0,IF($F492=Lists!$G$2,('Exp Database'!Y492/'Exp with units conversion'!$H492)*'Exp with units conversion'!$G492,'Exp Database'!Y492*'Exp with units conversion'!$G492))</f>
        <v>0</v>
      </c>
      <c r="AA492" s="288">
        <f>IF(OR('Exp Database'!Z492=Lists!$G$2,'Exp Database'!Z492=Lists!$G$3,'Exp Database'!Z492=0),0,IF($F492=Lists!$G$2,('Exp Database'!Z492/'Exp with units conversion'!$H492)*'Exp with units conversion'!$G492,'Exp Database'!Z492*'Exp with units conversion'!$G492))</f>
        <v>0</v>
      </c>
      <c r="AB492" s="288">
        <f>IF(OR('Exp Database'!AA492=Lists!$G$2,'Exp Database'!AA492=Lists!$G$3,'Exp Database'!AA492=0),0,IF($F492=Lists!$G$2,('Exp Database'!AA492/'Exp with units conversion'!$H492)*'Exp with units conversion'!$G492,'Exp Database'!AA492*'Exp with units conversion'!$G492))</f>
        <v>0</v>
      </c>
      <c r="AC492" s="288">
        <f>IF(OR('Exp Database'!AB492=Lists!$G$2,'Exp Database'!AB492=Lists!$G$3,'Exp Database'!AB492=0),0,IF($F492=Lists!$G$2,('Exp Database'!AB492/'Exp with units conversion'!$H492)*'Exp with units conversion'!$G492,'Exp Database'!AB492*'Exp with units conversion'!$G492))</f>
        <v>0</v>
      </c>
      <c r="AD492" s="288">
        <f>IF(OR('Exp Database'!AC492=Lists!$G$2,'Exp Database'!AC492=Lists!$G$3,'Exp Database'!AC492=0),0,IF($F492=Lists!$G$2,('Exp Database'!AC492/'Exp with units conversion'!$H492)*'Exp with units conversion'!$G492,'Exp Database'!AC492*'Exp with units conversion'!$G492))</f>
        <v>0</v>
      </c>
      <c r="AE492" s="288">
        <f>IF(OR('Exp Database'!AD492=Lists!$G$2,'Exp Database'!AD492=Lists!$G$3,'Exp Database'!AD492=0),0,IF($F492=Lists!$G$2,('Exp Database'!AD492/'Exp with units conversion'!$H492)*'Exp with units conversion'!$G492,'Exp Database'!AD492*'Exp with units conversion'!$G492))</f>
        <v>0</v>
      </c>
      <c r="AG492" s="288">
        <f t="shared" si="40"/>
        <v>1</v>
      </c>
      <c r="AH492" s="288">
        <f t="shared" si="41"/>
        <v>1</v>
      </c>
      <c r="AI492" s="288">
        <f t="shared" si="42"/>
        <v>1</v>
      </c>
      <c r="AJ492" s="288">
        <f t="shared" si="43"/>
        <v>1</v>
      </c>
    </row>
    <row r="493" spans="2:36" ht="15.75" thickBot="1">
      <c r="B493" s="288" t="str">
        <f t="shared" si="39"/>
        <v>Georgia2013</v>
      </c>
      <c r="C493" s="229" t="str">
        <f>'Exp Database'!C493</f>
        <v>Georgia</v>
      </c>
      <c r="D493" s="229">
        <f>'Exp Database'!D493</f>
        <v>2013</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02" t="str">
        <f>'Exp Database'!K493</f>
        <v>Total</v>
      </c>
      <c r="M493" s="288">
        <f>'Exp Database'!L493</f>
        <v>0</v>
      </c>
      <c r="N493" s="288">
        <f>IF(OR('Exp Database'!M493=Lists!$G$2,'Exp Database'!M493=Lists!$G$3,'Exp Database'!M493=0),0,IF($F493=Lists!$G$2,('Exp Database'!M493/'Exp with units conversion'!$H493)*'Exp with units conversion'!$G493,'Exp Database'!M493*'Exp with units conversion'!$G493))</f>
        <v>0</v>
      </c>
      <c r="O493" s="288">
        <f>IF(OR('Exp Database'!N493=Lists!$G$2,'Exp Database'!N493=Lists!$G$3,'Exp Database'!N493=0),0,IF($F493=Lists!$G$2,('Exp Database'!N493/'Exp with units conversion'!$H493)*'Exp with units conversion'!$G493,'Exp Database'!N493*'Exp with units conversion'!$G493))</f>
        <v>0</v>
      </c>
      <c r="P493" s="288">
        <f>IF(OR('Exp Database'!O493=Lists!$G$2,'Exp Database'!O493=Lists!$G$3,'Exp Database'!O493=0),0,IF($F493=Lists!$G$2,('Exp Database'!O493/'Exp with units conversion'!$H493)*'Exp with units conversion'!$G493,'Exp Database'!O493*'Exp with units conversion'!$G493))</f>
        <v>0</v>
      </c>
      <c r="Q493" s="288">
        <f>IF(OR('Exp Database'!P493=Lists!$G$2,'Exp Database'!P493=Lists!$G$3,'Exp Database'!P493=0),0,IF($F493=Lists!$G$2,('Exp Database'!P493/'Exp with units conversion'!$H493)*'Exp with units conversion'!$G493,'Exp Database'!P493*'Exp with units conversion'!$G493))</f>
        <v>0</v>
      </c>
      <c r="R493" s="288">
        <f>IF(OR('Exp Database'!Q493=Lists!$G$2,'Exp Database'!Q493=Lists!$G$3,'Exp Database'!Q493=0),0,IF($F493=Lists!$G$2,('Exp Database'!Q493/'Exp with units conversion'!$H493)*'Exp with units conversion'!$G493,'Exp Database'!Q493*'Exp with units conversion'!$G493))</f>
        <v>0</v>
      </c>
      <c r="S493" s="288">
        <f>IF(OR('Exp Database'!R493=Lists!$G$2,'Exp Database'!R493=Lists!$G$3,'Exp Database'!R493=0),0,IF($F493=Lists!$G$2,('Exp Database'!R493/'Exp with units conversion'!$H493)*'Exp with units conversion'!$G493,'Exp Database'!R493*'Exp with units conversion'!$G493))</f>
        <v>0</v>
      </c>
      <c r="T493" s="288">
        <f>IF(OR('Exp Database'!S493=Lists!$G$2,'Exp Database'!S493=Lists!$G$3,'Exp Database'!S493=0),0,IF($F493=Lists!$G$2,('Exp Database'!S493/'Exp with units conversion'!$H493)*'Exp with units conversion'!$G493,'Exp Database'!S493*'Exp with units conversion'!$G493))</f>
        <v>0</v>
      </c>
      <c r="U493" s="288">
        <f>IF(OR('Exp Database'!T493=Lists!$G$2,'Exp Database'!T493=Lists!$G$3,'Exp Database'!T493=0),0,IF($F493=Lists!$G$2,('Exp Database'!T493/'Exp with units conversion'!$H493)*'Exp with units conversion'!$G493,'Exp Database'!T493*'Exp with units conversion'!$G493))</f>
        <v>0</v>
      </c>
      <c r="V493" s="288">
        <f>IF(OR('Exp Database'!U493=Lists!$G$2,'Exp Database'!U493=Lists!$G$3,'Exp Database'!U493=0),0,IF($F493=Lists!$G$2,('Exp Database'!U493/'Exp with units conversion'!$H493)*'Exp with units conversion'!$G493,'Exp Database'!U493*'Exp with units conversion'!$G493))</f>
        <v>0</v>
      </c>
      <c r="W493" s="288">
        <f>IF(OR('Exp Database'!V493=Lists!$G$2,'Exp Database'!V493=Lists!$G$3,'Exp Database'!V493=0),0,IF($F493=Lists!$G$2,('Exp Database'!V493/'Exp with units conversion'!$H493)*'Exp with units conversion'!$G493,'Exp Database'!V493*'Exp with units conversion'!$G493))</f>
        <v>0</v>
      </c>
      <c r="X493" s="288">
        <f>IF(OR('Exp Database'!W493=Lists!$G$2,'Exp Database'!W493=Lists!$G$3,'Exp Database'!W493=0),0,IF($F493=Lists!$G$2,('Exp Database'!W493/'Exp with units conversion'!$H493)*'Exp with units conversion'!$G493,'Exp Database'!W493*'Exp with units conversion'!$G493))</f>
        <v>0</v>
      </c>
      <c r="Y493" s="288">
        <f>IF(OR('Exp Database'!X493=Lists!$G$2,'Exp Database'!X493=Lists!$G$3,'Exp Database'!X493=0),0,IF($F493=Lists!$G$2,('Exp Database'!X493/'Exp with units conversion'!$H493)*'Exp with units conversion'!$G493,'Exp Database'!X493*'Exp with units conversion'!$G493))</f>
        <v>0</v>
      </c>
      <c r="Z493" s="288">
        <f>IF(OR('Exp Database'!Y493=Lists!$G$2,'Exp Database'!Y493=Lists!$G$3,'Exp Database'!Y493=0),0,IF($F493=Lists!$G$2,('Exp Database'!Y493/'Exp with units conversion'!$H493)*'Exp with units conversion'!$G493,'Exp Database'!Y493*'Exp with units conversion'!$G493))</f>
        <v>0</v>
      </c>
      <c r="AA493" s="288">
        <f>IF(OR('Exp Database'!Z493=Lists!$G$2,'Exp Database'!Z493=Lists!$G$3,'Exp Database'!Z493=0),0,IF($F493=Lists!$G$2,('Exp Database'!Z493/'Exp with units conversion'!$H493)*'Exp with units conversion'!$G493,'Exp Database'!Z493*'Exp with units conversion'!$G493))</f>
        <v>0</v>
      </c>
      <c r="AB493" s="288">
        <f>IF(OR('Exp Database'!AA493=Lists!$G$2,'Exp Database'!AA493=Lists!$G$3,'Exp Database'!AA493=0),0,IF($F493=Lists!$G$2,('Exp Database'!AA493/'Exp with units conversion'!$H493)*'Exp with units conversion'!$G493,'Exp Database'!AA493*'Exp with units conversion'!$G493))</f>
        <v>0</v>
      </c>
      <c r="AC493" s="288">
        <f>IF(OR('Exp Database'!AB493=Lists!$G$2,'Exp Database'!AB493=Lists!$G$3,'Exp Database'!AB493=0),0,IF($F493=Lists!$G$2,('Exp Database'!AB493/'Exp with units conversion'!$H493)*'Exp with units conversion'!$G493,'Exp Database'!AB493*'Exp with units conversion'!$G493))</f>
        <v>0</v>
      </c>
      <c r="AD493" s="288">
        <f>IF(OR('Exp Database'!AC493=Lists!$G$2,'Exp Database'!AC493=Lists!$G$3,'Exp Database'!AC493=0),0,IF($F493=Lists!$G$2,('Exp Database'!AC493/'Exp with units conversion'!$H493)*'Exp with units conversion'!$G493,'Exp Database'!AC493*'Exp with units conversion'!$G493))</f>
        <v>0</v>
      </c>
      <c r="AE493" s="288">
        <f>IF(OR('Exp Database'!AD493=Lists!$G$2,'Exp Database'!AD493=Lists!$G$3,'Exp Database'!AD493=0),0,IF($F493=Lists!$G$2,('Exp Database'!AD493/'Exp with units conversion'!$H493)*'Exp with units conversion'!$G493,'Exp Database'!AD493*'Exp with units conversion'!$G493))</f>
        <v>0</v>
      </c>
      <c r="AG493" s="288">
        <f t="shared" si="40"/>
        <v>1</v>
      </c>
      <c r="AH493" s="288">
        <f t="shared" si="41"/>
        <v>1</v>
      </c>
      <c r="AI493" s="288">
        <f t="shared" si="42"/>
        <v>1</v>
      </c>
      <c r="AJ493" s="288">
        <f t="shared" si="43"/>
        <v>1</v>
      </c>
    </row>
    <row r="494" spans="2:36" ht="15.75" thickBot="1">
      <c r="B494" s="288" t="str">
        <f t="shared" si="39"/>
        <v>Georgia2013</v>
      </c>
      <c r="C494" s="229" t="str">
        <f>'Exp Database'!C494</f>
        <v>Georgia</v>
      </c>
      <c r="D494" s="229">
        <f>'Exp Database'!D494</f>
        <v>2013</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02">
        <f>'Exp Database'!K494</f>
        <v>0</v>
      </c>
      <c r="M494" s="288">
        <f>'Exp Database'!L494</f>
        <v>0</v>
      </c>
      <c r="N494" s="288">
        <f>IF(OR('Exp Database'!M494=Lists!$G$2,'Exp Database'!M494=Lists!$G$3,'Exp Database'!M494=0),0,IF($F494=Lists!$G$2,('Exp Database'!M494/'Exp with units conversion'!$H494)*'Exp with units conversion'!$G494,'Exp Database'!M494*'Exp with units conversion'!$G494))</f>
        <v>0</v>
      </c>
      <c r="O494" s="288">
        <f>IF(OR('Exp Database'!N494=Lists!$G$2,'Exp Database'!N494=Lists!$G$3,'Exp Database'!N494=0),0,IF($F494=Lists!$G$2,('Exp Database'!N494/'Exp with units conversion'!$H494)*'Exp with units conversion'!$G494,'Exp Database'!N494*'Exp with units conversion'!$G494))</f>
        <v>0</v>
      </c>
      <c r="P494" s="288">
        <f>IF(OR('Exp Database'!O494=Lists!$G$2,'Exp Database'!O494=Lists!$G$3,'Exp Database'!O494=0),0,IF($F494=Lists!$G$2,('Exp Database'!O494/'Exp with units conversion'!$H494)*'Exp with units conversion'!$G494,'Exp Database'!O494*'Exp with units conversion'!$G494))</f>
        <v>0</v>
      </c>
      <c r="Q494" s="288">
        <f>IF(OR('Exp Database'!P494=Lists!$G$2,'Exp Database'!P494=Lists!$G$3,'Exp Database'!P494=0),0,IF($F494=Lists!$G$2,('Exp Database'!P494/'Exp with units conversion'!$H494)*'Exp with units conversion'!$G494,'Exp Database'!P494*'Exp with units conversion'!$G494))</f>
        <v>0</v>
      </c>
      <c r="R494" s="288">
        <f>IF(OR('Exp Database'!Q494=Lists!$G$2,'Exp Database'!Q494=Lists!$G$3,'Exp Database'!Q494=0),0,IF($F494=Lists!$G$2,('Exp Database'!Q494/'Exp with units conversion'!$H494)*'Exp with units conversion'!$G494,'Exp Database'!Q494*'Exp with units conversion'!$G494))</f>
        <v>0</v>
      </c>
      <c r="S494" s="288">
        <f>IF(OR('Exp Database'!R494=Lists!$G$2,'Exp Database'!R494=Lists!$G$3,'Exp Database'!R494=0),0,IF($F494=Lists!$G$2,('Exp Database'!R494/'Exp with units conversion'!$H494)*'Exp with units conversion'!$G494,'Exp Database'!R494*'Exp with units conversion'!$G494))</f>
        <v>0</v>
      </c>
      <c r="T494" s="288">
        <f>IF(OR('Exp Database'!S494=Lists!$G$2,'Exp Database'!S494=Lists!$G$3,'Exp Database'!S494=0),0,IF($F494=Lists!$G$2,('Exp Database'!S494/'Exp with units conversion'!$H494)*'Exp with units conversion'!$G494,'Exp Database'!S494*'Exp with units conversion'!$G494))</f>
        <v>0</v>
      </c>
      <c r="U494" s="288">
        <f>IF(OR('Exp Database'!T494=Lists!$G$2,'Exp Database'!T494=Lists!$G$3,'Exp Database'!T494=0),0,IF($F494=Lists!$G$2,('Exp Database'!T494/'Exp with units conversion'!$H494)*'Exp with units conversion'!$G494,'Exp Database'!T494*'Exp with units conversion'!$G494))</f>
        <v>0</v>
      </c>
      <c r="V494" s="288">
        <f>IF(OR('Exp Database'!U494=Lists!$G$2,'Exp Database'!U494=Lists!$G$3,'Exp Database'!U494=0),0,IF($F494=Lists!$G$2,('Exp Database'!U494/'Exp with units conversion'!$H494)*'Exp with units conversion'!$G494,'Exp Database'!U494*'Exp with units conversion'!$G494))</f>
        <v>0</v>
      </c>
      <c r="W494" s="288">
        <f>IF(OR('Exp Database'!V494=Lists!$G$2,'Exp Database'!V494=Lists!$G$3,'Exp Database'!V494=0),0,IF($F494=Lists!$G$2,('Exp Database'!V494/'Exp with units conversion'!$H494)*'Exp with units conversion'!$G494,'Exp Database'!V494*'Exp with units conversion'!$G494))</f>
        <v>0</v>
      </c>
      <c r="X494" s="288">
        <f>IF(OR('Exp Database'!W494=Lists!$G$2,'Exp Database'!W494=Lists!$G$3,'Exp Database'!W494=0),0,IF($F494=Lists!$G$2,('Exp Database'!W494/'Exp with units conversion'!$H494)*'Exp with units conversion'!$G494,'Exp Database'!W494*'Exp with units conversion'!$G494))</f>
        <v>0</v>
      </c>
      <c r="Y494" s="288">
        <f>IF(OR('Exp Database'!X494=Lists!$G$2,'Exp Database'!X494=Lists!$G$3,'Exp Database'!X494=0),0,IF($F494=Lists!$G$2,('Exp Database'!X494/'Exp with units conversion'!$H494)*'Exp with units conversion'!$G494,'Exp Database'!X494*'Exp with units conversion'!$G494))</f>
        <v>0</v>
      </c>
      <c r="Z494" s="288">
        <f>IF(OR('Exp Database'!Y494=Lists!$G$2,'Exp Database'!Y494=Lists!$G$3,'Exp Database'!Y494=0),0,IF($F494=Lists!$G$2,('Exp Database'!Y494/'Exp with units conversion'!$H494)*'Exp with units conversion'!$G494,'Exp Database'!Y494*'Exp with units conversion'!$G494))</f>
        <v>0</v>
      </c>
      <c r="AA494" s="288">
        <f>IF(OR('Exp Database'!Z494=Lists!$G$2,'Exp Database'!Z494=Lists!$G$3,'Exp Database'!Z494=0),0,IF($F494=Lists!$G$2,('Exp Database'!Z494/'Exp with units conversion'!$H494)*'Exp with units conversion'!$G494,'Exp Database'!Z494*'Exp with units conversion'!$G494))</f>
        <v>0</v>
      </c>
      <c r="AB494" s="288">
        <f>IF(OR('Exp Database'!AA494=Lists!$G$2,'Exp Database'!AA494=Lists!$G$3,'Exp Database'!AA494=0),0,IF($F494=Lists!$G$2,('Exp Database'!AA494/'Exp with units conversion'!$H494)*'Exp with units conversion'!$G494,'Exp Database'!AA494*'Exp with units conversion'!$G494))</f>
        <v>0</v>
      </c>
      <c r="AC494" s="288">
        <f>IF(OR('Exp Database'!AB494=Lists!$G$2,'Exp Database'!AB494=Lists!$G$3,'Exp Database'!AB494=0),0,IF($F494=Lists!$G$2,('Exp Database'!AB494/'Exp with units conversion'!$H494)*'Exp with units conversion'!$G494,'Exp Database'!AB494*'Exp with units conversion'!$G494))</f>
        <v>0</v>
      </c>
      <c r="AD494" s="288">
        <f>IF(OR('Exp Database'!AC494=Lists!$G$2,'Exp Database'!AC494=Lists!$G$3,'Exp Database'!AC494=0),0,IF($F494=Lists!$G$2,('Exp Database'!AC494/'Exp with units conversion'!$H494)*'Exp with units conversion'!$G494,'Exp Database'!AC494*'Exp with units conversion'!$G494))</f>
        <v>0</v>
      </c>
      <c r="AE494" s="288">
        <f>IF(OR('Exp Database'!AD494=Lists!$G$2,'Exp Database'!AD494=Lists!$G$3,'Exp Database'!AD494=0),0,IF($F494=Lists!$G$2,('Exp Database'!AD494/'Exp with units conversion'!$H494)*'Exp with units conversion'!$G494,'Exp Database'!AD494*'Exp with units conversion'!$G494))</f>
        <v>0</v>
      </c>
      <c r="AG494" s="288">
        <f t="shared" si="40"/>
        <v>1</v>
      </c>
      <c r="AH494" s="288">
        <f t="shared" si="41"/>
        <v>1</v>
      </c>
      <c r="AI494" s="288">
        <f t="shared" si="42"/>
        <v>1</v>
      </c>
      <c r="AJ494" s="288">
        <f t="shared" si="43"/>
        <v>1</v>
      </c>
    </row>
    <row r="495" spans="2:36" ht="135.75" thickBot="1">
      <c r="B495" s="288" t="str">
        <f t="shared" si="39"/>
        <v>Georgia2013</v>
      </c>
      <c r="C495" s="229" t="str">
        <f>'Exp Database'!C495</f>
        <v>Georgia</v>
      </c>
      <c r="D495" s="229">
        <f>'Exp Database'!D495</f>
        <v>2013</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02" t="str">
        <f>'Exp Database'!K495</f>
        <v>Other essential programmes outside the suggested framework of core HIV and AIDS programmes (please list below and specify)</v>
      </c>
      <c r="M495" s="288">
        <f>'Exp Database'!L495</f>
        <v>0</v>
      </c>
      <c r="N495" s="288">
        <f>IF(OR('Exp Database'!M495=Lists!$G$2,'Exp Database'!M495=Lists!$G$3,'Exp Database'!M495=0),0,IF($F495=Lists!$G$2,('Exp Database'!M495/'Exp with units conversion'!$H495)*'Exp with units conversion'!$G495,'Exp Database'!M495*'Exp with units conversion'!$G495))</f>
        <v>0</v>
      </c>
      <c r="O495" s="288">
        <f>IF(OR('Exp Database'!N495=Lists!$G$2,'Exp Database'!N495=Lists!$G$3,'Exp Database'!N495=0),0,IF($F495=Lists!$G$2,('Exp Database'!N495/'Exp with units conversion'!$H495)*'Exp with units conversion'!$G495,'Exp Database'!N495*'Exp with units conversion'!$G495))</f>
        <v>0</v>
      </c>
      <c r="P495" s="288">
        <f>IF(OR('Exp Database'!O495=Lists!$G$2,'Exp Database'!O495=Lists!$G$3,'Exp Database'!O495=0),0,IF($F495=Lists!$G$2,('Exp Database'!O495/'Exp with units conversion'!$H495)*'Exp with units conversion'!$G495,'Exp Database'!O495*'Exp with units conversion'!$G495))</f>
        <v>0</v>
      </c>
      <c r="Q495" s="288">
        <f>IF(OR('Exp Database'!P495=Lists!$G$2,'Exp Database'!P495=Lists!$G$3,'Exp Database'!P495=0),0,IF($F495=Lists!$G$2,('Exp Database'!P495/'Exp with units conversion'!$H495)*'Exp with units conversion'!$G495,'Exp Database'!P495*'Exp with units conversion'!$G495))</f>
        <v>0</v>
      </c>
      <c r="R495" s="288">
        <f>IF(OR('Exp Database'!Q495=Lists!$G$2,'Exp Database'!Q495=Lists!$G$3,'Exp Database'!Q495=0),0,IF($F495=Lists!$G$2,('Exp Database'!Q495/'Exp with units conversion'!$H495)*'Exp with units conversion'!$G495,'Exp Database'!Q495*'Exp with units conversion'!$G495))</f>
        <v>0</v>
      </c>
      <c r="S495" s="288">
        <f>IF(OR('Exp Database'!R495=Lists!$G$2,'Exp Database'!R495=Lists!$G$3,'Exp Database'!R495=0),0,IF($F495=Lists!$G$2,('Exp Database'!R495/'Exp with units conversion'!$H495)*'Exp with units conversion'!$G495,'Exp Database'!R495*'Exp with units conversion'!$G495))</f>
        <v>0</v>
      </c>
      <c r="T495" s="288">
        <f>IF(OR('Exp Database'!S495=Lists!$G$2,'Exp Database'!S495=Lists!$G$3,'Exp Database'!S495=0),0,IF($F495=Lists!$G$2,('Exp Database'!S495/'Exp with units conversion'!$H495)*'Exp with units conversion'!$G495,'Exp Database'!S495*'Exp with units conversion'!$G495))</f>
        <v>0</v>
      </c>
      <c r="U495" s="288">
        <f>IF(OR('Exp Database'!T495=Lists!$G$2,'Exp Database'!T495=Lists!$G$3,'Exp Database'!T495=0),0,IF($F495=Lists!$G$2,('Exp Database'!T495/'Exp with units conversion'!$H495)*'Exp with units conversion'!$G495,'Exp Database'!T495*'Exp with units conversion'!$G495))</f>
        <v>0</v>
      </c>
      <c r="V495" s="288">
        <f>IF(OR('Exp Database'!U495=Lists!$G$2,'Exp Database'!U495=Lists!$G$3,'Exp Database'!U495=0),0,IF($F495=Lists!$G$2,('Exp Database'!U495/'Exp with units conversion'!$H495)*'Exp with units conversion'!$G495,'Exp Database'!U495*'Exp with units conversion'!$G495))</f>
        <v>0</v>
      </c>
      <c r="W495" s="288">
        <f>IF(OR('Exp Database'!V495=Lists!$G$2,'Exp Database'!V495=Lists!$G$3,'Exp Database'!V495=0),0,IF($F495=Lists!$G$2,('Exp Database'!V495/'Exp with units conversion'!$H495)*'Exp with units conversion'!$G495,'Exp Database'!V495*'Exp with units conversion'!$G495))</f>
        <v>0</v>
      </c>
      <c r="X495" s="288">
        <f>IF(OR('Exp Database'!W495=Lists!$G$2,'Exp Database'!W495=Lists!$G$3,'Exp Database'!W495=0),0,IF($F495=Lists!$G$2,('Exp Database'!W495/'Exp with units conversion'!$H495)*'Exp with units conversion'!$G495,'Exp Database'!W495*'Exp with units conversion'!$G495))</f>
        <v>0</v>
      </c>
      <c r="Y495" s="288">
        <f>IF(OR('Exp Database'!X495=Lists!$G$2,'Exp Database'!X495=Lists!$G$3,'Exp Database'!X495=0),0,IF($F495=Lists!$G$2,('Exp Database'!X495/'Exp with units conversion'!$H495)*'Exp with units conversion'!$G495,'Exp Database'!X495*'Exp with units conversion'!$G495))</f>
        <v>0</v>
      </c>
      <c r="Z495" s="288">
        <f>IF(OR('Exp Database'!Y495=Lists!$G$2,'Exp Database'!Y495=Lists!$G$3,'Exp Database'!Y495=0),0,IF($F495=Lists!$G$2,('Exp Database'!Y495/'Exp with units conversion'!$H495)*'Exp with units conversion'!$G495,'Exp Database'!Y495*'Exp with units conversion'!$G495))</f>
        <v>0</v>
      </c>
      <c r="AA495" s="288">
        <f>IF(OR('Exp Database'!Z495=Lists!$G$2,'Exp Database'!Z495=Lists!$G$3,'Exp Database'!Z495=0),0,IF($F495=Lists!$G$2,('Exp Database'!Z495/'Exp with units conversion'!$H495)*'Exp with units conversion'!$G495,'Exp Database'!Z495*'Exp with units conversion'!$G495))</f>
        <v>0</v>
      </c>
      <c r="AB495" s="288">
        <f>IF(OR('Exp Database'!AA495=Lists!$G$2,'Exp Database'!AA495=Lists!$G$3,'Exp Database'!AA495=0),0,IF($F495=Lists!$G$2,('Exp Database'!AA495/'Exp with units conversion'!$H495)*'Exp with units conversion'!$G495,'Exp Database'!AA495*'Exp with units conversion'!$G495))</f>
        <v>0</v>
      </c>
      <c r="AC495" s="288">
        <f>IF(OR('Exp Database'!AB495=Lists!$G$2,'Exp Database'!AB495=Lists!$G$3,'Exp Database'!AB495=0),0,IF($F495=Lists!$G$2,('Exp Database'!AB495/'Exp with units conversion'!$H495)*'Exp with units conversion'!$G495,'Exp Database'!AB495*'Exp with units conversion'!$G495))</f>
        <v>0</v>
      </c>
      <c r="AD495" s="288">
        <f>IF(OR('Exp Database'!AC495=Lists!$G$2,'Exp Database'!AC495=Lists!$G$3,'Exp Database'!AC495=0),0,IF($F495=Lists!$G$2,('Exp Database'!AC495/'Exp with units conversion'!$H495)*'Exp with units conversion'!$G495,'Exp Database'!AC495*'Exp with units conversion'!$G495))</f>
        <v>0</v>
      </c>
      <c r="AE495" s="288">
        <f>IF(OR('Exp Database'!AD495=Lists!$G$2,'Exp Database'!AD495=Lists!$G$3,'Exp Database'!AD495=0),0,IF($F495=Lists!$G$2,('Exp Database'!AD495/'Exp with units conversion'!$H495)*'Exp with units conversion'!$G495,'Exp Database'!AD495*'Exp with units conversion'!$G495))</f>
        <v>0</v>
      </c>
      <c r="AG495" s="288">
        <f t="shared" si="40"/>
        <v>1</v>
      </c>
      <c r="AH495" s="288">
        <f t="shared" si="41"/>
        <v>1</v>
      </c>
      <c r="AI495" s="288">
        <f t="shared" si="42"/>
        <v>1</v>
      </c>
      <c r="AJ495" s="288">
        <f t="shared" si="43"/>
        <v>1</v>
      </c>
    </row>
    <row r="496" spans="2:36" ht="15.75" thickBot="1">
      <c r="B496" s="288" t="str">
        <f t="shared" si="39"/>
        <v>Georgia2013</v>
      </c>
      <c r="C496" s="229" t="str">
        <f>'Exp Database'!C496</f>
        <v>Georgia</v>
      </c>
      <c r="D496" s="229">
        <f>'Exp Database'!D496</f>
        <v>2013</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02">
        <f>'Exp Database'!K496</f>
        <v>0</v>
      </c>
      <c r="M496" s="288">
        <f>'Exp Database'!L496</f>
        <v>0</v>
      </c>
      <c r="N496" s="288">
        <f>IF(OR('Exp Database'!M496=Lists!$G$2,'Exp Database'!M496=Lists!$G$3,'Exp Database'!M496=0),0,IF($F496=Lists!$G$2,('Exp Database'!M496/'Exp with units conversion'!$H496)*'Exp with units conversion'!$G496,'Exp Database'!M496*'Exp with units conversion'!$G496))</f>
        <v>0</v>
      </c>
      <c r="O496" s="288">
        <f>IF(OR('Exp Database'!N496=Lists!$G$2,'Exp Database'!N496=Lists!$G$3,'Exp Database'!N496=0),0,IF($F496=Lists!$G$2,('Exp Database'!N496/'Exp with units conversion'!$H496)*'Exp with units conversion'!$G496,'Exp Database'!N496*'Exp with units conversion'!$G496))</f>
        <v>0</v>
      </c>
      <c r="P496" s="288">
        <f>IF(OR('Exp Database'!O496=Lists!$G$2,'Exp Database'!O496=Lists!$G$3,'Exp Database'!O496=0),0,IF($F496=Lists!$G$2,('Exp Database'!O496/'Exp with units conversion'!$H496)*'Exp with units conversion'!$G496,'Exp Database'!O496*'Exp with units conversion'!$G496))</f>
        <v>0</v>
      </c>
      <c r="Q496" s="288">
        <f>IF(OR('Exp Database'!P496=Lists!$G$2,'Exp Database'!P496=Lists!$G$3,'Exp Database'!P496=0),0,IF($F496=Lists!$G$2,('Exp Database'!P496/'Exp with units conversion'!$H496)*'Exp with units conversion'!$G496,'Exp Database'!P496*'Exp with units conversion'!$G496))</f>
        <v>0</v>
      </c>
      <c r="R496" s="288">
        <f>IF(OR('Exp Database'!Q496=Lists!$G$2,'Exp Database'!Q496=Lists!$G$3,'Exp Database'!Q496=0),0,IF($F496=Lists!$G$2,('Exp Database'!Q496/'Exp with units conversion'!$H496)*'Exp with units conversion'!$G496,'Exp Database'!Q496*'Exp with units conversion'!$G496))</f>
        <v>0</v>
      </c>
      <c r="S496" s="288">
        <f>IF(OR('Exp Database'!R496=Lists!$G$2,'Exp Database'!R496=Lists!$G$3,'Exp Database'!R496=0),0,IF($F496=Lists!$G$2,('Exp Database'!R496/'Exp with units conversion'!$H496)*'Exp with units conversion'!$G496,'Exp Database'!R496*'Exp with units conversion'!$G496))</f>
        <v>0</v>
      </c>
      <c r="T496" s="288">
        <f>IF(OR('Exp Database'!S496=Lists!$G$2,'Exp Database'!S496=Lists!$G$3,'Exp Database'!S496=0),0,IF($F496=Lists!$G$2,('Exp Database'!S496/'Exp with units conversion'!$H496)*'Exp with units conversion'!$G496,'Exp Database'!S496*'Exp with units conversion'!$G496))</f>
        <v>0</v>
      </c>
      <c r="U496" s="288">
        <f>IF(OR('Exp Database'!T496=Lists!$G$2,'Exp Database'!T496=Lists!$G$3,'Exp Database'!T496=0),0,IF($F496=Lists!$G$2,('Exp Database'!T496/'Exp with units conversion'!$H496)*'Exp with units conversion'!$G496,'Exp Database'!T496*'Exp with units conversion'!$G496))</f>
        <v>0</v>
      </c>
      <c r="V496" s="288">
        <f>IF(OR('Exp Database'!U496=Lists!$G$2,'Exp Database'!U496=Lists!$G$3,'Exp Database'!U496=0),0,IF($F496=Lists!$G$2,('Exp Database'!U496/'Exp with units conversion'!$H496)*'Exp with units conversion'!$G496,'Exp Database'!U496*'Exp with units conversion'!$G496))</f>
        <v>0</v>
      </c>
      <c r="W496" s="288">
        <f>IF(OR('Exp Database'!V496=Lists!$G$2,'Exp Database'!V496=Lists!$G$3,'Exp Database'!V496=0),0,IF($F496=Lists!$G$2,('Exp Database'!V496/'Exp with units conversion'!$H496)*'Exp with units conversion'!$G496,'Exp Database'!V496*'Exp with units conversion'!$G496))</f>
        <v>0</v>
      </c>
      <c r="X496" s="288">
        <f>IF(OR('Exp Database'!W496=Lists!$G$2,'Exp Database'!W496=Lists!$G$3,'Exp Database'!W496=0),0,IF($F496=Lists!$G$2,('Exp Database'!W496/'Exp with units conversion'!$H496)*'Exp with units conversion'!$G496,'Exp Database'!W496*'Exp with units conversion'!$G496))</f>
        <v>0</v>
      </c>
      <c r="Y496" s="288">
        <f>IF(OR('Exp Database'!X496=Lists!$G$2,'Exp Database'!X496=Lists!$G$3,'Exp Database'!X496=0),0,IF($F496=Lists!$G$2,('Exp Database'!X496/'Exp with units conversion'!$H496)*'Exp with units conversion'!$G496,'Exp Database'!X496*'Exp with units conversion'!$G496))</f>
        <v>0</v>
      </c>
      <c r="Z496" s="288">
        <f>IF(OR('Exp Database'!Y496=Lists!$G$2,'Exp Database'!Y496=Lists!$G$3,'Exp Database'!Y496=0),0,IF($F496=Lists!$G$2,('Exp Database'!Y496/'Exp with units conversion'!$H496)*'Exp with units conversion'!$G496,'Exp Database'!Y496*'Exp with units conversion'!$G496))</f>
        <v>0</v>
      </c>
      <c r="AA496" s="288">
        <f>IF(OR('Exp Database'!Z496=Lists!$G$2,'Exp Database'!Z496=Lists!$G$3,'Exp Database'!Z496=0),0,IF($F496=Lists!$G$2,('Exp Database'!Z496/'Exp with units conversion'!$H496)*'Exp with units conversion'!$G496,'Exp Database'!Z496*'Exp with units conversion'!$G496))</f>
        <v>0</v>
      </c>
      <c r="AB496" s="288">
        <f>IF(OR('Exp Database'!AA496=Lists!$G$2,'Exp Database'!AA496=Lists!$G$3,'Exp Database'!AA496=0),0,IF($F496=Lists!$G$2,('Exp Database'!AA496/'Exp with units conversion'!$H496)*'Exp with units conversion'!$G496,'Exp Database'!AA496*'Exp with units conversion'!$G496))</f>
        <v>0</v>
      </c>
      <c r="AC496" s="288">
        <f>IF(OR('Exp Database'!AB496=Lists!$G$2,'Exp Database'!AB496=Lists!$G$3,'Exp Database'!AB496=0),0,IF($F496=Lists!$G$2,('Exp Database'!AB496/'Exp with units conversion'!$H496)*'Exp with units conversion'!$G496,'Exp Database'!AB496*'Exp with units conversion'!$G496))</f>
        <v>0</v>
      </c>
      <c r="AD496" s="288">
        <f>IF(OR('Exp Database'!AC496=Lists!$G$2,'Exp Database'!AC496=Lists!$G$3,'Exp Database'!AC496=0),0,IF($F496=Lists!$G$2,('Exp Database'!AC496/'Exp with units conversion'!$H496)*'Exp with units conversion'!$G496,'Exp Database'!AC496*'Exp with units conversion'!$G496))</f>
        <v>0</v>
      </c>
      <c r="AE496" s="288">
        <f>IF(OR('Exp Database'!AD496=Lists!$G$2,'Exp Database'!AD496=Lists!$G$3,'Exp Database'!AD496=0),0,IF($F496=Lists!$G$2,('Exp Database'!AD496/'Exp with units conversion'!$H496)*'Exp with units conversion'!$G496,'Exp Database'!AD496*'Exp with units conversion'!$G496))</f>
        <v>0</v>
      </c>
      <c r="AG496" s="288">
        <f t="shared" si="40"/>
        <v>1</v>
      </c>
      <c r="AH496" s="288">
        <f t="shared" si="41"/>
        <v>1</v>
      </c>
      <c r="AI496" s="288">
        <f t="shared" si="42"/>
        <v>1</v>
      </c>
      <c r="AJ496" s="288">
        <f t="shared" si="43"/>
        <v>1</v>
      </c>
    </row>
    <row r="497" spans="2:36" ht="15.75" thickBot="1">
      <c r="B497" s="288" t="str">
        <f t="shared" si="39"/>
        <v>Georgia2013</v>
      </c>
      <c r="C497" s="229" t="str">
        <f>'Exp Database'!C497</f>
        <v>Georgia</v>
      </c>
      <c r="D497" s="229">
        <f>'Exp Database'!D497</f>
        <v>2013</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02">
        <f>'Exp Database'!K497</f>
        <v>0</v>
      </c>
      <c r="M497" s="288">
        <f>'Exp Database'!L497</f>
        <v>0</v>
      </c>
      <c r="N497" s="288">
        <f>IF(OR('Exp Database'!M497=Lists!$G$2,'Exp Database'!M497=Lists!$G$3,'Exp Database'!M497=0),0,IF($F497=Lists!$G$2,('Exp Database'!M497/'Exp with units conversion'!$H497)*'Exp with units conversion'!$G497,'Exp Database'!M497*'Exp with units conversion'!$G497))</f>
        <v>0</v>
      </c>
      <c r="O497" s="288">
        <f>IF(OR('Exp Database'!N497=Lists!$G$2,'Exp Database'!N497=Lists!$G$3,'Exp Database'!N497=0),0,IF($F497=Lists!$G$2,('Exp Database'!N497/'Exp with units conversion'!$H497)*'Exp with units conversion'!$G497,'Exp Database'!N497*'Exp with units conversion'!$G497))</f>
        <v>0</v>
      </c>
      <c r="P497" s="288">
        <f>IF(OR('Exp Database'!O497=Lists!$G$2,'Exp Database'!O497=Lists!$G$3,'Exp Database'!O497=0),0,IF($F497=Lists!$G$2,('Exp Database'!O497/'Exp with units conversion'!$H497)*'Exp with units conversion'!$G497,'Exp Database'!O497*'Exp with units conversion'!$G497))</f>
        <v>0</v>
      </c>
      <c r="Q497" s="288">
        <f>IF(OR('Exp Database'!P497=Lists!$G$2,'Exp Database'!P497=Lists!$G$3,'Exp Database'!P497=0),0,IF($F497=Lists!$G$2,('Exp Database'!P497/'Exp with units conversion'!$H497)*'Exp with units conversion'!$G497,'Exp Database'!P497*'Exp with units conversion'!$G497))</f>
        <v>0</v>
      </c>
      <c r="R497" s="288">
        <f>IF(OR('Exp Database'!Q497=Lists!$G$2,'Exp Database'!Q497=Lists!$G$3,'Exp Database'!Q497=0),0,IF($F497=Lists!$G$2,('Exp Database'!Q497/'Exp with units conversion'!$H497)*'Exp with units conversion'!$G497,'Exp Database'!Q497*'Exp with units conversion'!$G497))</f>
        <v>0</v>
      </c>
      <c r="S497" s="288">
        <f>IF(OR('Exp Database'!R497=Lists!$G$2,'Exp Database'!R497=Lists!$G$3,'Exp Database'!R497=0),0,IF($F497=Lists!$G$2,('Exp Database'!R497/'Exp with units conversion'!$H497)*'Exp with units conversion'!$G497,'Exp Database'!R497*'Exp with units conversion'!$G497))</f>
        <v>0</v>
      </c>
      <c r="T497" s="288">
        <f>IF(OR('Exp Database'!S497=Lists!$G$2,'Exp Database'!S497=Lists!$G$3,'Exp Database'!S497=0),0,IF($F497=Lists!$G$2,('Exp Database'!S497/'Exp with units conversion'!$H497)*'Exp with units conversion'!$G497,'Exp Database'!S497*'Exp with units conversion'!$G497))</f>
        <v>0</v>
      </c>
      <c r="U497" s="288">
        <f>IF(OR('Exp Database'!T497=Lists!$G$2,'Exp Database'!T497=Lists!$G$3,'Exp Database'!T497=0),0,IF($F497=Lists!$G$2,('Exp Database'!T497/'Exp with units conversion'!$H497)*'Exp with units conversion'!$G497,'Exp Database'!T497*'Exp with units conversion'!$G497))</f>
        <v>0</v>
      </c>
      <c r="V497" s="288">
        <f>IF(OR('Exp Database'!U497=Lists!$G$2,'Exp Database'!U497=Lists!$G$3,'Exp Database'!U497=0),0,IF($F497=Lists!$G$2,('Exp Database'!U497/'Exp with units conversion'!$H497)*'Exp with units conversion'!$G497,'Exp Database'!U497*'Exp with units conversion'!$G497))</f>
        <v>0</v>
      </c>
      <c r="W497" s="288">
        <f>IF(OR('Exp Database'!V497=Lists!$G$2,'Exp Database'!V497=Lists!$G$3,'Exp Database'!V497=0),0,IF($F497=Lists!$G$2,('Exp Database'!V497/'Exp with units conversion'!$H497)*'Exp with units conversion'!$G497,'Exp Database'!V497*'Exp with units conversion'!$G497))</f>
        <v>0</v>
      </c>
      <c r="X497" s="288">
        <f>IF(OR('Exp Database'!W497=Lists!$G$2,'Exp Database'!W497=Lists!$G$3,'Exp Database'!W497=0),0,IF($F497=Lists!$G$2,('Exp Database'!W497/'Exp with units conversion'!$H497)*'Exp with units conversion'!$G497,'Exp Database'!W497*'Exp with units conversion'!$G497))</f>
        <v>0</v>
      </c>
      <c r="Y497" s="288">
        <f>IF(OR('Exp Database'!X497=Lists!$G$2,'Exp Database'!X497=Lists!$G$3,'Exp Database'!X497=0),0,IF($F497=Lists!$G$2,('Exp Database'!X497/'Exp with units conversion'!$H497)*'Exp with units conversion'!$G497,'Exp Database'!X497*'Exp with units conversion'!$G497))</f>
        <v>0</v>
      </c>
      <c r="Z497" s="288">
        <f>IF(OR('Exp Database'!Y497=Lists!$G$2,'Exp Database'!Y497=Lists!$G$3,'Exp Database'!Y497=0),0,IF($F497=Lists!$G$2,('Exp Database'!Y497/'Exp with units conversion'!$H497)*'Exp with units conversion'!$G497,'Exp Database'!Y497*'Exp with units conversion'!$G497))</f>
        <v>0</v>
      </c>
      <c r="AA497" s="288">
        <f>IF(OR('Exp Database'!Z497=Lists!$G$2,'Exp Database'!Z497=Lists!$G$3,'Exp Database'!Z497=0),0,IF($F497=Lists!$G$2,('Exp Database'!Z497/'Exp with units conversion'!$H497)*'Exp with units conversion'!$G497,'Exp Database'!Z497*'Exp with units conversion'!$G497))</f>
        <v>0</v>
      </c>
      <c r="AB497" s="288">
        <f>IF(OR('Exp Database'!AA497=Lists!$G$2,'Exp Database'!AA497=Lists!$G$3,'Exp Database'!AA497=0),0,IF($F497=Lists!$G$2,('Exp Database'!AA497/'Exp with units conversion'!$H497)*'Exp with units conversion'!$G497,'Exp Database'!AA497*'Exp with units conversion'!$G497))</f>
        <v>0</v>
      </c>
      <c r="AC497" s="288">
        <f>IF(OR('Exp Database'!AB497=Lists!$G$2,'Exp Database'!AB497=Lists!$G$3,'Exp Database'!AB497=0),0,IF($F497=Lists!$G$2,('Exp Database'!AB497/'Exp with units conversion'!$H497)*'Exp with units conversion'!$G497,'Exp Database'!AB497*'Exp with units conversion'!$G497))</f>
        <v>0</v>
      </c>
      <c r="AD497" s="288">
        <f>IF(OR('Exp Database'!AC497=Lists!$G$2,'Exp Database'!AC497=Lists!$G$3,'Exp Database'!AC497=0),0,IF($F497=Lists!$G$2,('Exp Database'!AC497/'Exp with units conversion'!$H497)*'Exp with units conversion'!$G497,'Exp Database'!AC497*'Exp with units conversion'!$G497))</f>
        <v>0</v>
      </c>
      <c r="AE497" s="288">
        <f>IF(OR('Exp Database'!AD497=Lists!$G$2,'Exp Database'!AD497=Lists!$G$3,'Exp Database'!AD497=0),0,IF($F497=Lists!$G$2,('Exp Database'!AD497/'Exp with units conversion'!$H497)*'Exp with units conversion'!$G497,'Exp Database'!AD497*'Exp with units conversion'!$G497))</f>
        <v>0</v>
      </c>
      <c r="AG497" s="288">
        <f t="shared" si="40"/>
        <v>1</v>
      </c>
      <c r="AH497" s="288">
        <f t="shared" si="41"/>
        <v>1</v>
      </c>
      <c r="AI497" s="288">
        <f t="shared" si="42"/>
        <v>1</v>
      </c>
      <c r="AJ497" s="288">
        <f t="shared" si="43"/>
        <v>1</v>
      </c>
    </row>
    <row r="498" spans="2:36" ht="15.75" thickBot="1">
      <c r="B498" s="288" t="str">
        <f t="shared" si="39"/>
        <v>Georgia2013</v>
      </c>
      <c r="C498" s="229" t="str">
        <f>'Exp Database'!C498</f>
        <v>Georgia</v>
      </c>
      <c r="D498" s="229">
        <f>'Exp Database'!D498</f>
        <v>2013</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02">
        <f>'Exp Database'!K498</f>
        <v>0</v>
      </c>
      <c r="M498" s="288">
        <f>'Exp Database'!L498</f>
        <v>0</v>
      </c>
      <c r="N498" s="288">
        <f>IF(OR('Exp Database'!M498=Lists!$G$2,'Exp Database'!M498=Lists!$G$3,'Exp Database'!M498=0),0,IF($F498=Lists!$G$2,('Exp Database'!M498/'Exp with units conversion'!$H498)*'Exp with units conversion'!$G498,'Exp Database'!M498*'Exp with units conversion'!$G498))</f>
        <v>0</v>
      </c>
      <c r="O498" s="288">
        <f>IF(OR('Exp Database'!N498=Lists!$G$2,'Exp Database'!N498=Lists!$G$3,'Exp Database'!N498=0),0,IF($F498=Lists!$G$2,('Exp Database'!N498/'Exp with units conversion'!$H498)*'Exp with units conversion'!$G498,'Exp Database'!N498*'Exp with units conversion'!$G498))</f>
        <v>0</v>
      </c>
      <c r="P498" s="288">
        <f>IF(OR('Exp Database'!O498=Lists!$G$2,'Exp Database'!O498=Lists!$G$3,'Exp Database'!O498=0),0,IF($F498=Lists!$G$2,('Exp Database'!O498/'Exp with units conversion'!$H498)*'Exp with units conversion'!$G498,'Exp Database'!O498*'Exp with units conversion'!$G498))</f>
        <v>0</v>
      </c>
      <c r="Q498" s="288">
        <f>IF(OR('Exp Database'!P498=Lists!$G$2,'Exp Database'!P498=Lists!$G$3,'Exp Database'!P498=0),0,IF($F498=Lists!$G$2,('Exp Database'!P498/'Exp with units conversion'!$H498)*'Exp with units conversion'!$G498,'Exp Database'!P498*'Exp with units conversion'!$G498))</f>
        <v>0</v>
      </c>
      <c r="R498" s="288">
        <f>IF(OR('Exp Database'!Q498=Lists!$G$2,'Exp Database'!Q498=Lists!$G$3,'Exp Database'!Q498=0),0,IF($F498=Lists!$G$2,('Exp Database'!Q498/'Exp with units conversion'!$H498)*'Exp with units conversion'!$G498,'Exp Database'!Q498*'Exp with units conversion'!$G498))</f>
        <v>0</v>
      </c>
      <c r="S498" s="288">
        <f>IF(OR('Exp Database'!R498=Lists!$G$2,'Exp Database'!R498=Lists!$G$3,'Exp Database'!R498=0),0,IF($F498=Lists!$G$2,('Exp Database'!R498/'Exp with units conversion'!$H498)*'Exp with units conversion'!$G498,'Exp Database'!R498*'Exp with units conversion'!$G498))</f>
        <v>0</v>
      </c>
      <c r="T498" s="288">
        <f>IF(OR('Exp Database'!S498=Lists!$G$2,'Exp Database'!S498=Lists!$G$3,'Exp Database'!S498=0),0,IF($F498=Lists!$G$2,('Exp Database'!S498/'Exp with units conversion'!$H498)*'Exp with units conversion'!$G498,'Exp Database'!S498*'Exp with units conversion'!$G498))</f>
        <v>0</v>
      </c>
      <c r="U498" s="288">
        <f>IF(OR('Exp Database'!T498=Lists!$G$2,'Exp Database'!T498=Lists!$G$3,'Exp Database'!T498=0),0,IF($F498=Lists!$G$2,('Exp Database'!T498/'Exp with units conversion'!$H498)*'Exp with units conversion'!$G498,'Exp Database'!T498*'Exp with units conversion'!$G498))</f>
        <v>0</v>
      </c>
      <c r="V498" s="288">
        <f>IF(OR('Exp Database'!U498=Lists!$G$2,'Exp Database'!U498=Lists!$G$3,'Exp Database'!U498=0),0,IF($F498=Lists!$G$2,('Exp Database'!U498/'Exp with units conversion'!$H498)*'Exp with units conversion'!$G498,'Exp Database'!U498*'Exp with units conversion'!$G498))</f>
        <v>0</v>
      </c>
      <c r="W498" s="288">
        <f>IF(OR('Exp Database'!V498=Lists!$G$2,'Exp Database'!V498=Lists!$G$3,'Exp Database'!V498=0),0,IF($F498=Lists!$G$2,('Exp Database'!V498/'Exp with units conversion'!$H498)*'Exp with units conversion'!$G498,'Exp Database'!V498*'Exp with units conversion'!$G498))</f>
        <v>0</v>
      </c>
      <c r="X498" s="288">
        <f>IF(OR('Exp Database'!W498=Lists!$G$2,'Exp Database'!W498=Lists!$G$3,'Exp Database'!W498=0),0,IF($F498=Lists!$G$2,('Exp Database'!W498/'Exp with units conversion'!$H498)*'Exp with units conversion'!$G498,'Exp Database'!W498*'Exp with units conversion'!$G498))</f>
        <v>0</v>
      </c>
      <c r="Y498" s="288">
        <f>IF(OR('Exp Database'!X498=Lists!$G$2,'Exp Database'!X498=Lists!$G$3,'Exp Database'!X498=0),0,IF($F498=Lists!$G$2,('Exp Database'!X498/'Exp with units conversion'!$H498)*'Exp with units conversion'!$G498,'Exp Database'!X498*'Exp with units conversion'!$G498))</f>
        <v>0</v>
      </c>
      <c r="Z498" s="288">
        <f>IF(OR('Exp Database'!Y498=Lists!$G$2,'Exp Database'!Y498=Lists!$G$3,'Exp Database'!Y498=0),0,IF($F498=Lists!$G$2,('Exp Database'!Y498/'Exp with units conversion'!$H498)*'Exp with units conversion'!$G498,'Exp Database'!Y498*'Exp with units conversion'!$G498))</f>
        <v>0</v>
      </c>
      <c r="AA498" s="288">
        <f>IF(OR('Exp Database'!Z498=Lists!$G$2,'Exp Database'!Z498=Lists!$G$3,'Exp Database'!Z498=0),0,IF($F498=Lists!$G$2,('Exp Database'!Z498/'Exp with units conversion'!$H498)*'Exp with units conversion'!$G498,'Exp Database'!Z498*'Exp with units conversion'!$G498))</f>
        <v>0</v>
      </c>
      <c r="AB498" s="288">
        <f>IF(OR('Exp Database'!AA498=Lists!$G$2,'Exp Database'!AA498=Lists!$G$3,'Exp Database'!AA498=0),0,IF($F498=Lists!$G$2,('Exp Database'!AA498/'Exp with units conversion'!$H498)*'Exp with units conversion'!$G498,'Exp Database'!AA498*'Exp with units conversion'!$G498))</f>
        <v>0</v>
      </c>
      <c r="AC498" s="288">
        <f>IF(OR('Exp Database'!AB498=Lists!$G$2,'Exp Database'!AB498=Lists!$G$3,'Exp Database'!AB498=0),0,IF($F498=Lists!$G$2,('Exp Database'!AB498/'Exp with units conversion'!$H498)*'Exp with units conversion'!$G498,'Exp Database'!AB498*'Exp with units conversion'!$G498))</f>
        <v>0</v>
      </c>
      <c r="AD498" s="288">
        <f>IF(OR('Exp Database'!AC498=Lists!$G$2,'Exp Database'!AC498=Lists!$G$3,'Exp Database'!AC498=0),0,IF($F498=Lists!$G$2,('Exp Database'!AC498/'Exp with units conversion'!$H498)*'Exp with units conversion'!$G498,'Exp Database'!AC498*'Exp with units conversion'!$G498))</f>
        <v>0</v>
      </c>
      <c r="AE498" s="288">
        <f>IF(OR('Exp Database'!AD498=Lists!$G$2,'Exp Database'!AD498=Lists!$G$3,'Exp Database'!AD498=0),0,IF($F498=Lists!$G$2,('Exp Database'!AD498/'Exp with units conversion'!$H498)*'Exp with units conversion'!$G498,'Exp Database'!AD498*'Exp with units conversion'!$G498))</f>
        <v>0</v>
      </c>
      <c r="AG498" s="288">
        <f t="shared" si="40"/>
        <v>1</v>
      </c>
      <c r="AH498" s="288">
        <f t="shared" si="41"/>
        <v>1</v>
      </c>
      <c r="AI498" s="288">
        <f t="shared" si="42"/>
        <v>1</v>
      </c>
      <c r="AJ498" s="288">
        <f t="shared" si="43"/>
        <v>1</v>
      </c>
    </row>
    <row r="499" spans="2:36" ht="15.75" thickBot="1">
      <c r="B499" s="288" t="str">
        <f t="shared" si="39"/>
        <v>Georgia2013</v>
      </c>
      <c r="C499" s="229" t="str">
        <f>'Exp Database'!C499</f>
        <v>Georgia</v>
      </c>
      <c r="D499" s="229">
        <f>'Exp Database'!D499</f>
        <v>2013</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02">
        <f>'Exp Database'!K499</f>
        <v>0</v>
      </c>
      <c r="M499" s="288">
        <f>'Exp Database'!L499</f>
        <v>0</v>
      </c>
      <c r="N499" s="288">
        <f>IF(OR('Exp Database'!M499=Lists!$G$2,'Exp Database'!M499=Lists!$G$3,'Exp Database'!M499=0),0,IF($F499=Lists!$G$2,('Exp Database'!M499/'Exp with units conversion'!$H499)*'Exp with units conversion'!$G499,'Exp Database'!M499*'Exp with units conversion'!$G499))</f>
        <v>0</v>
      </c>
      <c r="O499" s="288">
        <f>IF(OR('Exp Database'!N499=Lists!$G$2,'Exp Database'!N499=Lists!$G$3,'Exp Database'!N499=0),0,IF($F499=Lists!$G$2,('Exp Database'!N499/'Exp with units conversion'!$H499)*'Exp with units conversion'!$G499,'Exp Database'!N499*'Exp with units conversion'!$G499))</f>
        <v>0</v>
      </c>
      <c r="P499" s="288">
        <f>IF(OR('Exp Database'!O499=Lists!$G$2,'Exp Database'!O499=Lists!$G$3,'Exp Database'!O499=0),0,IF($F499=Lists!$G$2,('Exp Database'!O499/'Exp with units conversion'!$H499)*'Exp with units conversion'!$G499,'Exp Database'!O499*'Exp with units conversion'!$G499))</f>
        <v>0</v>
      </c>
      <c r="Q499" s="288">
        <f>IF(OR('Exp Database'!P499=Lists!$G$2,'Exp Database'!P499=Lists!$G$3,'Exp Database'!P499=0),0,IF($F499=Lists!$G$2,('Exp Database'!P499/'Exp with units conversion'!$H499)*'Exp with units conversion'!$G499,'Exp Database'!P499*'Exp with units conversion'!$G499))</f>
        <v>0</v>
      </c>
      <c r="R499" s="288">
        <f>IF(OR('Exp Database'!Q499=Lists!$G$2,'Exp Database'!Q499=Lists!$G$3,'Exp Database'!Q499=0),0,IF($F499=Lists!$G$2,('Exp Database'!Q499/'Exp with units conversion'!$H499)*'Exp with units conversion'!$G499,'Exp Database'!Q499*'Exp with units conversion'!$G499))</f>
        <v>0</v>
      </c>
      <c r="S499" s="288">
        <f>IF(OR('Exp Database'!R499=Lists!$G$2,'Exp Database'!R499=Lists!$G$3,'Exp Database'!R499=0),0,IF($F499=Lists!$G$2,('Exp Database'!R499/'Exp with units conversion'!$H499)*'Exp with units conversion'!$G499,'Exp Database'!R499*'Exp with units conversion'!$G499))</f>
        <v>0</v>
      </c>
      <c r="T499" s="288">
        <f>IF(OR('Exp Database'!S499=Lists!$G$2,'Exp Database'!S499=Lists!$G$3,'Exp Database'!S499=0),0,IF($F499=Lists!$G$2,('Exp Database'!S499/'Exp with units conversion'!$H499)*'Exp with units conversion'!$G499,'Exp Database'!S499*'Exp with units conversion'!$G499))</f>
        <v>0</v>
      </c>
      <c r="U499" s="288">
        <f>IF(OR('Exp Database'!T499=Lists!$G$2,'Exp Database'!T499=Lists!$G$3,'Exp Database'!T499=0),0,IF($F499=Lists!$G$2,('Exp Database'!T499/'Exp with units conversion'!$H499)*'Exp with units conversion'!$G499,'Exp Database'!T499*'Exp with units conversion'!$G499))</f>
        <v>0</v>
      </c>
      <c r="V499" s="288">
        <f>IF(OR('Exp Database'!U499=Lists!$G$2,'Exp Database'!U499=Lists!$G$3,'Exp Database'!U499=0),0,IF($F499=Lists!$G$2,('Exp Database'!U499/'Exp with units conversion'!$H499)*'Exp with units conversion'!$G499,'Exp Database'!U499*'Exp with units conversion'!$G499))</f>
        <v>0</v>
      </c>
      <c r="W499" s="288">
        <f>IF(OR('Exp Database'!V499=Lists!$G$2,'Exp Database'!V499=Lists!$G$3,'Exp Database'!V499=0),0,IF($F499=Lists!$G$2,('Exp Database'!V499/'Exp with units conversion'!$H499)*'Exp with units conversion'!$G499,'Exp Database'!V499*'Exp with units conversion'!$G499))</f>
        <v>0</v>
      </c>
      <c r="X499" s="288">
        <f>IF(OR('Exp Database'!W499=Lists!$G$2,'Exp Database'!W499=Lists!$G$3,'Exp Database'!W499=0),0,IF($F499=Lists!$G$2,('Exp Database'!W499/'Exp with units conversion'!$H499)*'Exp with units conversion'!$G499,'Exp Database'!W499*'Exp with units conversion'!$G499))</f>
        <v>0</v>
      </c>
      <c r="Y499" s="288">
        <f>IF(OR('Exp Database'!X499=Lists!$G$2,'Exp Database'!X499=Lists!$G$3,'Exp Database'!X499=0),0,IF($F499=Lists!$G$2,('Exp Database'!X499/'Exp with units conversion'!$H499)*'Exp with units conversion'!$G499,'Exp Database'!X499*'Exp with units conversion'!$G499))</f>
        <v>0</v>
      </c>
      <c r="Z499" s="288">
        <f>IF(OR('Exp Database'!Y499=Lists!$G$2,'Exp Database'!Y499=Lists!$G$3,'Exp Database'!Y499=0),0,IF($F499=Lists!$G$2,('Exp Database'!Y499/'Exp with units conversion'!$H499)*'Exp with units conversion'!$G499,'Exp Database'!Y499*'Exp with units conversion'!$G499))</f>
        <v>0</v>
      </c>
      <c r="AA499" s="288">
        <f>IF(OR('Exp Database'!Z499=Lists!$G$2,'Exp Database'!Z499=Lists!$G$3,'Exp Database'!Z499=0),0,IF($F499=Lists!$G$2,('Exp Database'!Z499/'Exp with units conversion'!$H499)*'Exp with units conversion'!$G499,'Exp Database'!Z499*'Exp with units conversion'!$G499))</f>
        <v>0</v>
      </c>
      <c r="AB499" s="288">
        <f>IF(OR('Exp Database'!AA499=Lists!$G$2,'Exp Database'!AA499=Lists!$G$3,'Exp Database'!AA499=0),0,IF($F499=Lists!$G$2,('Exp Database'!AA499/'Exp with units conversion'!$H499)*'Exp with units conversion'!$G499,'Exp Database'!AA499*'Exp with units conversion'!$G499))</f>
        <v>0</v>
      </c>
      <c r="AC499" s="288">
        <f>IF(OR('Exp Database'!AB499=Lists!$G$2,'Exp Database'!AB499=Lists!$G$3,'Exp Database'!AB499=0),0,IF($F499=Lists!$G$2,('Exp Database'!AB499/'Exp with units conversion'!$H499)*'Exp with units conversion'!$G499,'Exp Database'!AB499*'Exp with units conversion'!$G499))</f>
        <v>0</v>
      </c>
      <c r="AD499" s="288">
        <f>IF(OR('Exp Database'!AC499=Lists!$G$2,'Exp Database'!AC499=Lists!$G$3,'Exp Database'!AC499=0),0,IF($F499=Lists!$G$2,('Exp Database'!AC499/'Exp with units conversion'!$H499)*'Exp with units conversion'!$G499,'Exp Database'!AC499*'Exp with units conversion'!$G499))</f>
        <v>0</v>
      </c>
      <c r="AE499" s="288">
        <f>IF(OR('Exp Database'!AD499=Lists!$G$2,'Exp Database'!AD499=Lists!$G$3,'Exp Database'!AD499=0),0,IF($F499=Lists!$G$2,('Exp Database'!AD499/'Exp with units conversion'!$H499)*'Exp with units conversion'!$G499,'Exp Database'!AD499*'Exp with units conversion'!$G499))</f>
        <v>0</v>
      </c>
      <c r="AG499" s="288">
        <f t="shared" si="40"/>
        <v>1</v>
      </c>
      <c r="AH499" s="288">
        <f t="shared" si="41"/>
        <v>1</v>
      </c>
      <c r="AI499" s="288">
        <f t="shared" si="42"/>
        <v>1</v>
      </c>
      <c r="AJ499" s="288">
        <f t="shared" si="43"/>
        <v>1</v>
      </c>
    </row>
    <row r="500" spans="2:36" ht="15.75" thickBot="1">
      <c r="B500" s="288" t="str">
        <f t="shared" si="39"/>
        <v>Georgia2013</v>
      </c>
      <c r="C500" s="229" t="str">
        <f>'Exp Database'!C500</f>
        <v>Georgia</v>
      </c>
      <c r="D500" s="229">
        <f>'Exp Database'!D500</f>
        <v>2013</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02">
        <f>'Exp Database'!K500</f>
        <v>0</v>
      </c>
      <c r="M500" s="288">
        <f>'Exp Database'!L500</f>
        <v>0</v>
      </c>
      <c r="N500" s="288">
        <f>IF(OR('Exp Database'!M500=Lists!$G$2,'Exp Database'!M500=Lists!$G$3,'Exp Database'!M500=0),0,IF($F500=Lists!$G$2,('Exp Database'!M500/'Exp with units conversion'!$H500)*'Exp with units conversion'!$G500,'Exp Database'!M500*'Exp with units conversion'!$G500))</f>
        <v>0</v>
      </c>
      <c r="O500" s="288">
        <f>IF(OR('Exp Database'!N500=Lists!$G$2,'Exp Database'!N500=Lists!$G$3,'Exp Database'!N500=0),0,IF($F500=Lists!$G$2,('Exp Database'!N500/'Exp with units conversion'!$H500)*'Exp with units conversion'!$G500,'Exp Database'!N500*'Exp with units conversion'!$G500))</f>
        <v>0</v>
      </c>
      <c r="P500" s="288">
        <f>IF(OR('Exp Database'!O500=Lists!$G$2,'Exp Database'!O500=Lists!$G$3,'Exp Database'!O500=0),0,IF($F500=Lists!$G$2,('Exp Database'!O500/'Exp with units conversion'!$H500)*'Exp with units conversion'!$G500,'Exp Database'!O500*'Exp with units conversion'!$G500))</f>
        <v>0</v>
      </c>
      <c r="Q500" s="288">
        <f>IF(OR('Exp Database'!P500=Lists!$G$2,'Exp Database'!P500=Lists!$G$3,'Exp Database'!P500=0),0,IF($F500=Lists!$G$2,('Exp Database'!P500/'Exp with units conversion'!$H500)*'Exp with units conversion'!$G500,'Exp Database'!P500*'Exp with units conversion'!$G500))</f>
        <v>0</v>
      </c>
      <c r="R500" s="288">
        <f>IF(OR('Exp Database'!Q500=Lists!$G$2,'Exp Database'!Q500=Lists!$G$3,'Exp Database'!Q500=0),0,IF($F500=Lists!$G$2,('Exp Database'!Q500/'Exp with units conversion'!$H500)*'Exp with units conversion'!$G500,'Exp Database'!Q500*'Exp with units conversion'!$G500))</f>
        <v>0</v>
      </c>
      <c r="S500" s="288">
        <f>IF(OR('Exp Database'!R500=Lists!$G$2,'Exp Database'!R500=Lists!$G$3,'Exp Database'!R500=0),0,IF($F500=Lists!$G$2,('Exp Database'!R500/'Exp with units conversion'!$H500)*'Exp with units conversion'!$G500,'Exp Database'!R500*'Exp with units conversion'!$G500))</f>
        <v>0</v>
      </c>
      <c r="T500" s="288">
        <f>IF(OR('Exp Database'!S500=Lists!$G$2,'Exp Database'!S500=Lists!$G$3,'Exp Database'!S500=0),0,IF($F500=Lists!$G$2,('Exp Database'!S500/'Exp with units conversion'!$H500)*'Exp with units conversion'!$G500,'Exp Database'!S500*'Exp with units conversion'!$G500))</f>
        <v>0</v>
      </c>
      <c r="U500" s="288">
        <f>IF(OR('Exp Database'!T500=Lists!$G$2,'Exp Database'!T500=Lists!$G$3,'Exp Database'!T500=0),0,IF($F500=Lists!$G$2,('Exp Database'!T500/'Exp with units conversion'!$H500)*'Exp with units conversion'!$G500,'Exp Database'!T500*'Exp with units conversion'!$G500))</f>
        <v>0</v>
      </c>
      <c r="V500" s="288">
        <f>IF(OR('Exp Database'!U500=Lists!$G$2,'Exp Database'!U500=Lists!$G$3,'Exp Database'!U500=0),0,IF($F500=Lists!$G$2,('Exp Database'!U500/'Exp with units conversion'!$H500)*'Exp with units conversion'!$G500,'Exp Database'!U500*'Exp with units conversion'!$G500))</f>
        <v>0</v>
      </c>
      <c r="W500" s="288">
        <f>IF(OR('Exp Database'!V500=Lists!$G$2,'Exp Database'!V500=Lists!$G$3,'Exp Database'!V500=0),0,IF($F500=Lists!$G$2,('Exp Database'!V500/'Exp with units conversion'!$H500)*'Exp with units conversion'!$G500,'Exp Database'!V500*'Exp with units conversion'!$G500))</f>
        <v>0</v>
      </c>
      <c r="X500" s="288">
        <f>IF(OR('Exp Database'!W500=Lists!$G$2,'Exp Database'!W500=Lists!$G$3,'Exp Database'!W500=0),0,IF($F500=Lists!$G$2,('Exp Database'!W500/'Exp with units conversion'!$H500)*'Exp with units conversion'!$G500,'Exp Database'!W500*'Exp with units conversion'!$G500))</f>
        <v>0</v>
      </c>
      <c r="Y500" s="288">
        <f>IF(OR('Exp Database'!X500=Lists!$G$2,'Exp Database'!X500=Lists!$G$3,'Exp Database'!X500=0),0,IF($F500=Lists!$G$2,('Exp Database'!X500/'Exp with units conversion'!$H500)*'Exp with units conversion'!$G500,'Exp Database'!X500*'Exp with units conversion'!$G500))</f>
        <v>0</v>
      </c>
      <c r="Z500" s="288">
        <f>IF(OR('Exp Database'!Y500=Lists!$G$2,'Exp Database'!Y500=Lists!$G$3,'Exp Database'!Y500=0),0,IF($F500=Lists!$G$2,('Exp Database'!Y500/'Exp with units conversion'!$H500)*'Exp with units conversion'!$G500,'Exp Database'!Y500*'Exp with units conversion'!$G500))</f>
        <v>0</v>
      </c>
      <c r="AA500" s="288">
        <f>IF(OR('Exp Database'!Z500=Lists!$G$2,'Exp Database'!Z500=Lists!$G$3,'Exp Database'!Z500=0),0,IF($F500=Lists!$G$2,('Exp Database'!Z500/'Exp with units conversion'!$H500)*'Exp with units conversion'!$G500,'Exp Database'!Z500*'Exp with units conversion'!$G500))</f>
        <v>0</v>
      </c>
      <c r="AB500" s="288">
        <f>IF(OR('Exp Database'!AA500=Lists!$G$2,'Exp Database'!AA500=Lists!$G$3,'Exp Database'!AA500=0),0,IF($F500=Lists!$G$2,('Exp Database'!AA500/'Exp with units conversion'!$H500)*'Exp with units conversion'!$G500,'Exp Database'!AA500*'Exp with units conversion'!$G500))</f>
        <v>0</v>
      </c>
      <c r="AC500" s="288">
        <f>IF(OR('Exp Database'!AB500=Lists!$G$2,'Exp Database'!AB500=Lists!$G$3,'Exp Database'!AB500=0),0,IF($F500=Lists!$G$2,('Exp Database'!AB500/'Exp with units conversion'!$H500)*'Exp with units conversion'!$G500,'Exp Database'!AB500*'Exp with units conversion'!$G500))</f>
        <v>0</v>
      </c>
      <c r="AD500" s="288">
        <f>IF(OR('Exp Database'!AC500=Lists!$G$2,'Exp Database'!AC500=Lists!$G$3,'Exp Database'!AC500=0),0,IF($F500=Lists!$G$2,('Exp Database'!AC500/'Exp with units conversion'!$H500)*'Exp with units conversion'!$G500,'Exp Database'!AC500*'Exp with units conversion'!$G500))</f>
        <v>0</v>
      </c>
      <c r="AE500" s="288">
        <f>IF(OR('Exp Database'!AD500=Lists!$G$2,'Exp Database'!AD500=Lists!$G$3,'Exp Database'!AD500=0),0,IF($F500=Lists!$G$2,('Exp Database'!AD500/'Exp with units conversion'!$H500)*'Exp with units conversion'!$G500,'Exp Database'!AD500*'Exp with units conversion'!$G500))</f>
        <v>0</v>
      </c>
      <c r="AG500" s="288">
        <f t="shared" si="40"/>
        <v>1</v>
      </c>
      <c r="AH500" s="288">
        <f t="shared" si="41"/>
        <v>1</v>
      </c>
      <c r="AI500" s="288">
        <f t="shared" si="42"/>
        <v>1</v>
      </c>
      <c r="AJ500" s="288">
        <f t="shared" si="43"/>
        <v>1</v>
      </c>
    </row>
    <row r="501" spans="2:36" ht="15.75" thickBot="1">
      <c r="B501" s="288" t="str">
        <f t="shared" si="39"/>
        <v>Georgia2013</v>
      </c>
      <c r="C501" s="229" t="str">
        <f>'Exp Database'!C501</f>
        <v>Georgia</v>
      </c>
      <c r="D501" s="229">
        <f>'Exp Database'!D501</f>
        <v>2013</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02">
        <f>'Exp Database'!K501</f>
        <v>0</v>
      </c>
      <c r="M501" s="288">
        <f>'Exp Database'!L501</f>
        <v>0</v>
      </c>
      <c r="N501" s="288">
        <f>IF(OR('Exp Database'!M501=Lists!$G$2,'Exp Database'!M501=Lists!$G$3,'Exp Database'!M501=0),0,IF($F501=Lists!$G$2,('Exp Database'!M501/'Exp with units conversion'!$H501)*'Exp with units conversion'!$G501,'Exp Database'!M501*'Exp with units conversion'!$G501))</f>
        <v>0</v>
      </c>
      <c r="O501" s="288">
        <f>IF(OR('Exp Database'!N501=Lists!$G$2,'Exp Database'!N501=Lists!$G$3,'Exp Database'!N501=0),0,IF($F501=Lists!$G$2,('Exp Database'!N501/'Exp with units conversion'!$H501)*'Exp with units conversion'!$G501,'Exp Database'!N501*'Exp with units conversion'!$G501))</f>
        <v>0</v>
      </c>
      <c r="P501" s="288">
        <f>IF(OR('Exp Database'!O501=Lists!$G$2,'Exp Database'!O501=Lists!$G$3,'Exp Database'!O501=0),0,IF($F501=Lists!$G$2,('Exp Database'!O501/'Exp with units conversion'!$H501)*'Exp with units conversion'!$G501,'Exp Database'!O501*'Exp with units conversion'!$G501))</f>
        <v>0</v>
      </c>
      <c r="Q501" s="288">
        <f>IF(OR('Exp Database'!P501=Lists!$G$2,'Exp Database'!P501=Lists!$G$3,'Exp Database'!P501=0),0,IF($F501=Lists!$G$2,('Exp Database'!P501/'Exp with units conversion'!$H501)*'Exp with units conversion'!$G501,'Exp Database'!P501*'Exp with units conversion'!$G501))</f>
        <v>0</v>
      </c>
      <c r="R501" s="288">
        <f>IF(OR('Exp Database'!Q501=Lists!$G$2,'Exp Database'!Q501=Lists!$G$3,'Exp Database'!Q501=0),0,IF($F501=Lists!$G$2,('Exp Database'!Q501/'Exp with units conversion'!$H501)*'Exp with units conversion'!$G501,'Exp Database'!Q501*'Exp with units conversion'!$G501))</f>
        <v>0</v>
      </c>
      <c r="S501" s="288">
        <f>IF(OR('Exp Database'!R501=Lists!$G$2,'Exp Database'!R501=Lists!$G$3,'Exp Database'!R501=0),0,IF($F501=Lists!$G$2,('Exp Database'!R501/'Exp with units conversion'!$H501)*'Exp with units conversion'!$G501,'Exp Database'!R501*'Exp with units conversion'!$G501))</f>
        <v>0</v>
      </c>
      <c r="T501" s="288">
        <f>IF(OR('Exp Database'!S501=Lists!$G$2,'Exp Database'!S501=Lists!$G$3,'Exp Database'!S501=0),0,IF($F501=Lists!$G$2,('Exp Database'!S501/'Exp with units conversion'!$H501)*'Exp with units conversion'!$G501,'Exp Database'!S501*'Exp with units conversion'!$G501))</f>
        <v>0</v>
      </c>
      <c r="U501" s="288">
        <f>IF(OR('Exp Database'!T501=Lists!$G$2,'Exp Database'!T501=Lists!$G$3,'Exp Database'!T501=0),0,IF($F501=Lists!$G$2,('Exp Database'!T501/'Exp with units conversion'!$H501)*'Exp with units conversion'!$G501,'Exp Database'!T501*'Exp with units conversion'!$G501))</f>
        <v>0</v>
      </c>
      <c r="V501" s="288">
        <f>IF(OR('Exp Database'!U501=Lists!$G$2,'Exp Database'!U501=Lists!$G$3,'Exp Database'!U501=0),0,IF($F501=Lists!$G$2,('Exp Database'!U501/'Exp with units conversion'!$H501)*'Exp with units conversion'!$G501,'Exp Database'!U501*'Exp with units conversion'!$G501))</f>
        <v>0</v>
      </c>
      <c r="W501" s="288">
        <f>IF(OR('Exp Database'!V501=Lists!$G$2,'Exp Database'!V501=Lists!$G$3,'Exp Database'!V501=0),0,IF($F501=Lists!$G$2,('Exp Database'!V501/'Exp with units conversion'!$H501)*'Exp with units conversion'!$G501,'Exp Database'!V501*'Exp with units conversion'!$G501))</f>
        <v>0</v>
      </c>
      <c r="X501" s="288">
        <f>IF(OR('Exp Database'!W501=Lists!$G$2,'Exp Database'!W501=Lists!$G$3,'Exp Database'!W501=0),0,IF($F501=Lists!$G$2,('Exp Database'!W501/'Exp with units conversion'!$H501)*'Exp with units conversion'!$G501,'Exp Database'!W501*'Exp with units conversion'!$G501))</f>
        <v>0</v>
      </c>
      <c r="Y501" s="288">
        <f>IF(OR('Exp Database'!X501=Lists!$G$2,'Exp Database'!X501=Lists!$G$3,'Exp Database'!X501=0),0,IF($F501=Lists!$G$2,('Exp Database'!X501/'Exp with units conversion'!$H501)*'Exp with units conversion'!$G501,'Exp Database'!X501*'Exp with units conversion'!$G501))</f>
        <v>0</v>
      </c>
      <c r="Z501" s="288">
        <f>IF(OR('Exp Database'!Y501=Lists!$G$2,'Exp Database'!Y501=Lists!$G$3,'Exp Database'!Y501=0),0,IF($F501=Lists!$G$2,('Exp Database'!Y501/'Exp with units conversion'!$H501)*'Exp with units conversion'!$G501,'Exp Database'!Y501*'Exp with units conversion'!$G501))</f>
        <v>0</v>
      </c>
      <c r="AA501" s="288">
        <f>IF(OR('Exp Database'!Z501=Lists!$G$2,'Exp Database'!Z501=Lists!$G$3,'Exp Database'!Z501=0),0,IF($F501=Lists!$G$2,('Exp Database'!Z501/'Exp with units conversion'!$H501)*'Exp with units conversion'!$G501,'Exp Database'!Z501*'Exp with units conversion'!$G501))</f>
        <v>0</v>
      </c>
      <c r="AB501" s="288">
        <f>IF(OR('Exp Database'!AA501=Lists!$G$2,'Exp Database'!AA501=Lists!$G$3,'Exp Database'!AA501=0),0,IF($F501=Lists!$G$2,('Exp Database'!AA501/'Exp with units conversion'!$H501)*'Exp with units conversion'!$G501,'Exp Database'!AA501*'Exp with units conversion'!$G501))</f>
        <v>0</v>
      </c>
      <c r="AC501" s="288">
        <f>IF(OR('Exp Database'!AB501=Lists!$G$2,'Exp Database'!AB501=Lists!$G$3,'Exp Database'!AB501=0),0,IF($F501=Lists!$G$2,('Exp Database'!AB501/'Exp with units conversion'!$H501)*'Exp with units conversion'!$G501,'Exp Database'!AB501*'Exp with units conversion'!$G501))</f>
        <v>0</v>
      </c>
      <c r="AD501" s="288">
        <f>IF(OR('Exp Database'!AC501=Lists!$G$2,'Exp Database'!AC501=Lists!$G$3,'Exp Database'!AC501=0),0,IF($F501=Lists!$G$2,('Exp Database'!AC501/'Exp with units conversion'!$H501)*'Exp with units conversion'!$G501,'Exp Database'!AC501*'Exp with units conversion'!$G501))</f>
        <v>0</v>
      </c>
      <c r="AE501" s="288">
        <f>IF(OR('Exp Database'!AD501=Lists!$G$2,'Exp Database'!AD501=Lists!$G$3,'Exp Database'!AD501=0),0,IF($F501=Lists!$G$2,('Exp Database'!AD501/'Exp with units conversion'!$H501)*'Exp with units conversion'!$G501,'Exp Database'!AD501*'Exp with units conversion'!$G501))</f>
        <v>0</v>
      </c>
      <c r="AG501" s="288">
        <f t="shared" si="40"/>
        <v>1</v>
      </c>
      <c r="AH501" s="288">
        <f t="shared" si="41"/>
        <v>1</v>
      </c>
      <c r="AI501" s="288">
        <f t="shared" si="42"/>
        <v>1</v>
      </c>
      <c r="AJ501" s="288">
        <f t="shared" si="43"/>
        <v>1</v>
      </c>
    </row>
    <row r="502" spans="2:36" ht="15.75" thickBot="1">
      <c r="B502" s="288" t="str">
        <f t="shared" si="39"/>
        <v>Georgia2013</v>
      </c>
      <c r="C502" s="229" t="str">
        <f>'Exp Database'!C502</f>
        <v>Georgia</v>
      </c>
      <c r="D502" s="229">
        <f>'Exp Database'!D502</f>
        <v>2013</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02">
        <f>'Exp Database'!K502</f>
        <v>0</v>
      </c>
      <c r="M502" s="288">
        <f>'Exp Database'!L502</f>
        <v>0</v>
      </c>
      <c r="N502" s="288">
        <f>IF(OR('Exp Database'!M502=Lists!$G$2,'Exp Database'!M502=Lists!$G$3,'Exp Database'!M502=0),0,IF($F502=Lists!$G$2,('Exp Database'!M502/'Exp with units conversion'!$H502)*'Exp with units conversion'!$G502,'Exp Database'!M502*'Exp with units conversion'!$G502))</f>
        <v>0</v>
      </c>
      <c r="O502" s="288">
        <f>IF(OR('Exp Database'!N502=Lists!$G$2,'Exp Database'!N502=Lists!$G$3,'Exp Database'!N502=0),0,IF($F502=Lists!$G$2,('Exp Database'!N502/'Exp with units conversion'!$H502)*'Exp with units conversion'!$G502,'Exp Database'!N502*'Exp with units conversion'!$G502))</f>
        <v>0</v>
      </c>
      <c r="P502" s="288">
        <f>IF(OR('Exp Database'!O502=Lists!$G$2,'Exp Database'!O502=Lists!$G$3,'Exp Database'!O502=0),0,IF($F502=Lists!$G$2,('Exp Database'!O502/'Exp with units conversion'!$H502)*'Exp with units conversion'!$G502,'Exp Database'!O502*'Exp with units conversion'!$G502))</f>
        <v>0</v>
      </c>
      <c r="Q502" s="288">
        <f>IF(OR('Exp Database'!P502=Lists!$G$2,'Exp Database'!P502=Lists!$G$3,'Exp Database'!P502=0),0,IF($F502=Lists!$G$2,('Exp Database'!P502/'Exp with units conversion'!$H502)*'Exp with units conversion'!$G502,'Exp Database'!P502*'Exp with units conversion'!$G502))</f>
        <v>0</v>
      </c>
      <c r="R502" s="288">
        <f>IF(OR('Exp Database'!Q502=Lists!$G$2,'Exp Database'!Q502=Lists!$G$3,'Exp Database'!Q502=0),0,IF($F502=Lists!$G$2,('Exp Database'!Q502/'Exp with units conversion'!$H502)*'Exp with units conversion'!$G502,'Exp Database'!Q502*'Exp with units conversion'!$G502))</f>
        <v>0</v>
      </c>
      <c r="S502" s="288">
        <f>IF(OR('Exp Database'!R502=Lists!$G$2,'Exp Database'!R502=Lists!$G$3,'Exp Database'!R502=0),0,IF($F502=Lists!$G$2,('Exp Database'!R502/'Exp with units conversion'!$H502)*'Exp with units conversion'!$G502,'Exp Database'!R502*'Exp with units conversion'!$G502))</f>
        <v>0</v>
      </c>
      <c r="T502" s="288">
        <f>IF(OR('Exp Database'!S502=Lists!$G$2,'Exp Database'!S502=Lists!$G$3,'Exp Database'!S502=0),0,IF($F502=Lists!$G$2,('Exp Database'!S502/'Exp with units conversion'!$H502)*'Exp with units conversion'!$G502,'Exp Database'!S502*'Exp with units conversion'!$G502))</f>
        <v>0</v>
      </c>
      <c r="U502" s="288">
        <f>IF(OR('Exp Database'!T502=Lists!$G$2,'Exp Database'!T502=Lists!$G$3,'Exp Database'!T502=0),0,IF($F502=Lists!$G$2,('Exp Database'!T502/'Exp with units conversion'!$H502)*'Exp with units conversion'!$G502,'Exp Database'!T502*'Exp with units conversion'!$G502))</f>
        <v>0</v>
      </c>
      <c r="V502" s="288">
        <f>IF(OR('Exp Database'!U502=Lists!$G$2,'Exp Database'!U502=Lists!$G$3,'Exp Database'!U502=0),0,IF($F502=Lists!$G$2,('Exp Database'!U502/'Exp with units conversion'!$H502)*'Exp with units conversion'!$G502,'Exp Database'!U502*'Exp with units conversion'!$G502))</f>
        <v>0</v>
      </c>
      <c r="W502" s="288">
        <f>IF(OR('Exp Database'!V502=Lists!$G$2,'Exp Database'!V502=Lists!$G$3,'Exp Database'!V502=0),0,IF($F502=Lists!$G$2,('Exp Database'!V502/'Exp with units conversion'!$H502)*'Exp with units conversion'!$G502,'Exp Database'!V502*'Exp with units conversion'!$G502))</f>
        <v>0</v>
      </c>
      <c r="X502" s="288">
        <f>IF(OR('Exp Database'!W502=Lists!$G$2,'Exp Database'!W502=Lists!$G$3,'Exp Database'!W502=0),0,IF($F502=Lists!$G$2,('Exp Database'!W502/'Exp with units conversion'!$H502)*'Exp with units conversion'!$G502,'Exp Database'!W502*'Exp with units conversion'!$G502))</f>
        <v>0</v>
      </c>
      <c r="Y502" s="288">
        <f>IF(OR('Exp Database'!X502=Lists!$G$2,'Exp Database'!X502=Lists!$G$3,'Exp Database'!X502=0),0,IF($F502=Lists!$G$2,('Exp Database'!X502/'Exp with units conversion'!$H502)*'Exp with units conversion'!$G502,'Exp Database'!X502*'Exp with units conversion'!$G502))</f>
        <v>0</v>
      </c>
      <c r="Z502" s="288">
        <f>IF(OR('Exp Database'!Y502=Lists!$G$2,'Exp Database'!Y502=Lists!$G$3,'Exp Database'!Y502=0),0,IF($F502=Lists!$G$2,('Exp Database'!Y502/'Exp with units conversion'!$H502)*'Exp with units conversion'!$G502,'Exp Database'!Y502*'Exp with units conversion'!$G502))</f>
        <v>0</v>
      </c>
      <c r="AA502" s="288">
        <f>IF(OR('Exp Database'!Z502=Lists!$G$2,'Exp Database'!Z502=Lists!$G$3,'Exp Database'!Z502=0),0,IF($F502=Lists!$G$2,('Exp Database'!Z502/'Exp with units conversion'!$H502)*'Exp with units conversion'!$G502,'Exp Database'!Z502*'Exp with units conversion'!$G502))</f>
        <v>0</v>
      </c>
      <c r="AB502" s="288">
        <f>IF(OR('Exp Database'!AA502=Lists!$G$2,'Exp Database'!AA502=Lists!$G$3,'Exp Database'!AA502=0),0,IF($F502=Lists!$G$2,('Exp Database'!AA502/'Exp with units conversion'!$H502)*'Exp with units conversion'!$G502,'Exp Database'!AA502*'Exp with units conversion'!$G502))</f>
        <v>0</v>
      </c>
      <c r="AC502" s="288">
        <f>IF(OR('Exp Database'!AB502=Lists!$G$2,'Exp Database'!AB502=Lists!$G$3,'Exp Database'!AB502=0),0,IF($F502=Lists!$G$2,('Exp Database'!AB502/'Exp with units conversion'!$H502)*'Exp with units conversion'!$G502,'Exp Database'!AB502*'Exp with units conversion'!$G502))</f>
        <v>0</v>
      </c>
      <c r="AD502" s="288">
        <f>IF(OR('Exp Database'!AC502=Lists!$G$2,'Exp Database'!AC502=Lists!$G$3,'Exp Database'!AC502=0),0,IF($F502=Lists!$G$2,('Exp Database'!AC502/'Exp with units conversion'!$H502)*'Exp with units conversion'!$G502,'Exp Database'!AC502*'Exp with units conversion'!$G502))</f>
        <v>0</v>
      </c>
      <c r="AE502" s="288">
        <f>IF(OR('Exp Database'!AD502=Lists!$G$2,'Exp Database'!AD502=Lists!$G$3,'Exp Database'!AD502=0),0,IF($F502=Lists!$G$2,('Exp Database'!AD502/'Exp with units conversion'!$H502)*'Exp with units conversion'!$G502,'Exp Database'!AD502*'Exp with units conversion'!$G502))</f>
        <v>0</v>
      </c>
      <c r="AG502" s="288">
        <f t="shared" si="40"/>
        <v>1</v>
      </c>
      <c r="AH502" s="288">
        <f t="shared" si="41"/>
        <v>1</v>
      </c>
      <c r="AI502" s="288">
        <f t="shared" si="42"/>
        <v>1</v>
      </c>
      <c r="AJ502" s="288">
        <f t="shared" si="43"/>
        <v>1</v>
      </c>
    </row>
    <row r="503" spans="2:36" ht="15.75" thickBot="1">
      <c r="B503" s="288" t="str">
        <f t="shared" si="39"/>
        <v>Georgia2013</v>
      </c>
      <c r="C503" s="229" t="str">
        <f>'Exp Database'!C503</f>
        <v>Georgia</v>
      </c>
      <c r="D503" s="229">
        <f>'Exp Database'!D503</f>
        <v>2013</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02">
        <f>'Exp Database'!K503</f>
        <v>0</v>
      </c>
      <c r="M503" s="288">
        <f>'Exp Database'!L503</f>
        <v>0</v>
      </c>
      <c r="N503" s="288">
        <f>IF(OR('Exp Database'!M503=Lists!$G$2,'Exp Database'!M503=Lists!$G$3,'Exp Database'!M503=0),0,IF($F503=Lists!$G$2,('Exp Database'!M503/'Exp with units conversion'!$H503)*'Exp with units conversion'!$G503,'Exp Database'!M503*'Exp with units conversion'!$G503))</f>
        <v>0</v>
      </c>
      <c r="O503" s="288">
        <f>IF(OR('Exp Database'!N503=Lists!$G$2,'Exp Database'!N503=Lists!$G$3,'Exp Database'!N503=0),0,IF($F503=Lists!$G$2,('Exp Database'!N503/'Exp with units conversion'!$H503)*'Exp with units conversion'!$G503,'Exp Database'!N503*'Exp with units conversion'!$G503))</f>
        <v>0</v>
      </c>
      <c r="P503" s="288">
        <f>IF(OR('Exp Database'!O503=Lists!$G$2,'Exp Database'!O503=Lists!$G$3,'Exp Database'!O503=0),0,IF($F503=Lists!$G$2,('Exp Database'!O503/'Exp with units conversion'!$H503)*'Exp with units conversion'!$G503,'Exp Database'!O503*'Exp with units conversion'!$G503))</f>
        <v>0</v>
      </c>
      <c r="Q503" s="288">
        <f>IF(OR('Exp Database'!P503=Lists!$G$2,'Exp Database'!P503=Lists!$G$3,'Exp Database'!P503=0),0,IF($F503=Lists!$G$2,('Exp Database'!P503/'Exp with units conversion'!$H503)*'Exp with units conversion'!$G503,'Exp Database'!P503*'Exp with units conversion'!$G503))</f>
        <v>0</v>
      </c>
      <c r="R503" s="288">
        <f>IF(OR('Exp Database'!Q503=Lists!$G$2,'Exp Database'!Q503=Lists!$G$3,'Exp Database'!Q503=0),0,IF($F503=Lists!$G$2,('Exp Database'!Q503/'Exp with units conversion'!$H503)*'Exp with units conversion'!$G503,'Exp Database'!Q503*'Exp with units conversion'!$G503))</f>
        <v>0</v>
      </c>
      <c r="S503" s="288">
        <f>IF(OR('Exp Database'!R503=Lists!$G$2,'Exp Database'!R503=Lists!$G$3,'Exp Database'!R503=0),0,IF($F503=Lists!$G$2,('Exp Database'!R503/'Exp with units conversion'!$H503)*'Exp with units conversion'!$G503,'Exp Database'!R503*'Exp with units conversion'!$G503))</f>
        <v>0</v>
      </c>
      <c r="T503" s="288">
        <f>IF(OR('Exp Database'!S503=Lists!$G$2,'Exp Database'!S503=Lists!$G$3,'Exp Database'!S503=0),0,IF($F503=Lists!$G$2,('Exp Database'!S503/'Exp with units conversion'!$H503)*'Exp with units conversion'!$G503,'Exp Database'!S503*'Exp with units conversion'!$G503))</f>
        <v>0</v>
      </c>
      <c r="U503" s="288">
        <f>IF(OR('Exp Database'!T503=Lists!$G$2,'Exp Database'!T503=Lists!$G$3,'Exp Database'!T503=0),0,IF($F503=Lists!$G$2,('Exp Database'!T503/'Exp with units conversion'!$H503)*'Exp with units conversion'!$G503,'Exp Database'!T503*'Exp with units conversion'!$G503))</f>
        <v>0</v>
      </c>
      <c r="V503" s="288">
        <f>IF(OR('Exp Database'!U503=Lists!$G$2,'Exp Database'!U503=Lists!$G$3,'Exp Database'!U503=0),0,IF($F503=Lists!$G$2,('Exp Database'!U503/'Exp with units conversion'!$H503)*'Exp with units conversion'!$G503,'Exp Database'!U503*'Exp with units conversion'!$G503))</f>
        <v>0</v>
      </c>
      <c r="W503" s="288">
        <f>IF(OR('Exp Database'!V503=Lists!$G$2,'Exp Database'!V503=Lists!$G$3,'Exp Database'!V503=0),0,IF($F503=Lists!$G$2,('Exp Database'!V503/'Exp with units conversion'!$H503)*'Exp with units conversion'!$G503,'Exp Database'!V503*'Exp with units conversion'!$G503))</f>
        <v>0</v>
      </c>
      <c r="X503" s="288">
        <f>IF(OR('Exp Database'!W503=Lists!$G$2,'Exp Database'!W503=Lists!$G$3,'Exp Database'!W503=0),0,IF($F503=Lists!$G$2,('Exp Database'!W503/'Exp with units conversion'!$H503)*'Exp with units conversion'!$G503,'Exp Database'!W503*'Exp with units conversion'!$G503))</f>
        <v>0</v>
      </c>
      <c r="Y503" s="288">
        <f>IF(OR('Exp Database'!X503=Lists!$G$2,'Exp Database'!X503=Lists!$G$3,'Exp Database'!X503=0),0,IF($F503=Lists!$G$2,('Exp Database'!X503/'Exp with units conversion'!$H503)*'Exp with units conversion'!$G503,'Exp Database'!X503*'Exp with units conversion'!$G503))</f>
        <v>0</v>
      </c>
      <c r="Z503" s="288">
        <f>IF(OR('Exp Database'!Y503=Lists!$G$2,'Exp Database'!Y503=Lists!$G$3,'Exp Database'!Y503=0),0,IF($F503=Lists!$G$2,('Exp Database'!Y503/'Exp with units conversion'!$H503)*'Exp with units conversion'!$G503,'Exp Database'!Y503*'Exp with units conversion'!$G503))</f>
        <v>0</v>
      </c>
      <c r="AA503" s="288">
        <f>IF(OR('Exp Database'!Z503=Lists!$G$2,'Exp Database'!Z503=Lists!$G$3,'Exp Database'!Z503=0),0,IF($F503=Lists!$G$2,('Exp Database'!Z503/'Exp with units conversion'!$H503)*'Exp with units conversion'!$G503,'Exp Database'!Z503*'Exp with units conversion'!$G503))</f>
        <v>0</v>
      </c>
      <c r="AB503" s="288">
        <f>IF(OR('Exp Database'!AA503=Lists!$G$2,'Exp Database'!AA503=Lists!$G$3,'Exp Database'!AA503=0),0,IF($F503=Lists!$G$2,('Exp Database'!AA503/'Exp with units conversion'!$H503)*'Exp with units conversion'!$G503,'Exp Database'!AA503*'Exp with units conversion'!$G503))</f>
        <v>0</v>
      </c>
      <c r="AC503" s="288">
        <f>IF(OR('Exp Database'!AB503=Lists!$G$2,'Exp Database'!AB503=Lists!$G$3,'Exp Database'!AB503=0),0,IF($F503=Lists!$G$2,('Exp Database'!AB503/'Exp with units conversion'!$H503)*'Exp with units conversion'!$G503,'Exp Database'!AB503*'Exp with units conversion'!$G503))</f>
        <v>0</v>
      </c>
      <c r="AD503" s="288">
        <f>IF(OR('Exp Database'!AC503=Lists!$G$2,'Exp Database'!AC503=Lists!$G$3,'Exp Database'!AC503=0),0,IF($F503=Lists!$G$2,('Exp Database'!AC503/'Exp with units conversion'!$H503)*'Exp with units conversion'!$G503,'Exp Database'!AC503*'Exp with units conversion'!$G503))</f>
        <v>0</v>
      </c>
      <c r="AE503" s="288">
        <f>IF(OR('Exp Database'!AD503=Lists!$G$2,'Exp Database'!AD503=Lists!$G$3,'Exp Database'!AD503=0),0,IF($F503=Lists!$G$2,('Exp Database'!AD503/'Exp with units conversion'!$H503)*'Exp with units conversion'!$G503,'Exp Database'!AD503*'Exp with units conversion'!$G503))</f>
        <v>0</v>
      </c>
      <c r="AG503" s="288">
        <f t="shared" si="40"/>
        <v>1</v>
      </c>
      <c r="AH503" s="288">
        <f t="shared" si="41"/>
        <v>1</v>
      </c>
      <c r="AI503" s="288">
        <f t="shared" si="42"/>
        <v>1</v>
      </c>
      <c r="AJ503" s="288">
        <f t="shared" si="43"/>
        <v>1</v>
      </c>
    </row>
    <row r="504" spans="2:36" ht="15.75" thickBot="1">
      <c r="B504" s="288" t="str">
        <f t="shared" si="39"/>
        <v>Georgia2013</v>
      </c>
      <c r="C504" s="229" t="str">
        <f>'Exp Database'!C504</f>
        <v>Georgia</v>
      </c>
      <c r="D504" s="229">
        <f>'Exp Database'!D504</f>
        <v>2013</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02">
        <f>'Exp Database'!K504</f>
        <v>0</v>
      </c>
      <c r="M504" s="288">
        <f>'Exp Database'!L504</f>
        <v>0</v>
      </c>
      <c r="N504" s="288">
        <f>IF(OR('Exp Database'!M504=Lists!$G$2,'Exp Database'!M504=Lists!$G$3,'Exp Database'!M504=0),0,IF($F504=Lists!$G$2,('Exp Database'!M504/'Exp with units conversion'!$H504)*'Exp with units conversion'!$G504,'Exp Database'!M504*'Exp with units conversion'!$G504))</f>
        <v>0</v>
      </c>
      <c r="O504" s="288">
        <f>IF(OR('Exp Database'!N504=Lists!$G$2,'Exp Database'!N504=Lists!$G$3,'Exp Database'!N504=0),0,IF($F504=Lists!$G$2,('Exp Database'!N504/'Exp with units conversion'!$H504)*'Exp with units conversion'!$G504,'Exp Database'!N504*'Exp with units conversion'!$G504))</f>
        <v>0</v>
      </c>
      <c r="P504" s="288">
        <f>IF(OR('Exp Database'!O504=Lists!$G$2,'Exp Database'!O504=Lists!$G$3,'Exp Database'!O504=0),0,IF($F504=Lists!$G$2,('Exp Database'!O504/'Exp with units conversion'!$H504)*'Exp with units conversion'!$G504,'Exp Database'!O504*'Exp with units conversion'!$G504))</f>
        <v>0</v>
      </c>
      <c r="Q504" s="288">
        <f>IF(OR('Exp Database'!P504=Lists!$G$2,'Exp Database'!P504=Lists!$G$3,'Exp Database'!P504=0),0,IF($F504=Lists!$G$2,('Exp Database'!P504/'Exp with units conversion'!$H504)*'Exp with units conversion'!$G504,'Exp Database'!P504*'Exp with units conversion'!$G504))</f>
        <v>0</v>
      </c>
      <c r="R504" s="288">
        <f>IF(OR('Exp Database'!Q504=Lists!$G$2,'Exp Database'!Q504=Lists!$G$3,'Exp Database'!Q504=0),0,IF($F504=Lists!$G$2,('Exp Database'!Q504/'Exp with units conversion'!$H504)*'Exp with units conversion'!$G504,'Exp Database'!Q504*'Exp with units conversion'!$G504))</f>
        <v>0</v>
      </c>
      <c r="S504" s="288">
        <f>IF(OR('Exp Database'!R504=Lists!$G$2,'Exp Database'!R504=Lists!$G$3,'Exp Database'!R504=0),0,IF($F504=Lists!$G$2,('Exp Database'!R504/'Exp with units conversion'!$H504)*'Exp with units conversion'!$G504,'Exp Database'!R504*'Exp with units conversion'!$G504))</f>
        <v>0</v>
      </c>
      <c r="T504" s="288">
        <f>IF(OR('Exp Database'!S504=Lists!$G$2,'Exp Database'!S504=Lists!$G$3,'Exp Database'!S504=0),0,IF($F504=Lists!$G$2,('Exp Database'!S504/'Exp with units conversion'!$H504)*'Exp with units conversion'!$G504,'Exp Database'!S504*'Exp with units conversion'!$G504))</f>
        <v>0</v>
      </c>
      <c r="U504" s="288">
        <f>IF(OR('Exp Database'!T504=Lists!$G$2,'Exp Database'!T504=Lists!$G$3,'Exp Database'!T504=0),0,IF($F504=Lists!$G$2,('Exp Database'!T504/'Exp with units conversion'!$H504)*'Exp with units conversion'!$G504,'Exp Database'!T504*'Exp with units conversion'!$G504))</f>
        <v>0</v>
      </c>
      <c r="V504" s="288">
        <f>IF(OR('Exp Database'!U504=Lists!$G$2,'Exp Database'!U504=Lists!$G$3,'Exp Database'!U504=0),0,IF($F504=Lists!$G$2,('Exp Database'!U504/'Exp with units conversion'!$H504)*'Exp with units conversion'!$G504,'Exp Database'!U504*'Exp with units conversion'!$G504))</f>
        <v>0</v>
      </c>
      <c r="W504" s="288">
        <f>IF(OR('Exp Database'!V504=Lists!$G$2,'Exp Database'!V504=Lists!$G$3,'Exp Database'!V504=0),0,IF($F504=Lists!$G$2,('Exp Database'!V504/'Exp with units conversion'!$H504)*'Exp with units conversion'!$G504,'Exp Database'!V504*'Exp with units conversion'!$G504))</f>
        <v>0</v>
      </c>
      <c r="X504" s="288">
        <f>IF(OR('Exp Database'!W504=Lists!$G$2,'Exp Database'!W504=Lists!$G$3,'Exp Database'!W504=0),0,IF($F504=Lists!$G$2,('Exp Database'!W504/'Exp with units conversion'!$H504)*'Exp with units conversion'!$G504,'Exp Database'!W504*'Exp with units conversion'!$G504))</f>
        <v>0</v>
      </c>
      <c r="Y504" s="288">
        <f>IF(OR('Exp Database'!X504=Lists!$G$2,'Exp Database'!X504=Lists!$G$3,'Exp Database'!X504=0),0,IF($F504=Lists!$G$2,('Exp Database'!X504/'Exp with units conversion'!$H504)*'Exp with units conversion'!$G504,'Exp Database'!X504*'Exp with units conversion'!$G504))</f>
        <v>0</v>
      </c>
      <c r="Z504" s="288">
        <f>IF(OR('Exp Database'!Y504=Lists!$G$2,'Exp Database'!Y504=Lists!$G$3,'Exp Database'!Y504=0),0,IF($F504=Lists!$G$2,('Exp Database'!Y504/'Exp with units conversion'!$H504)*'Exp with units conversion'!$G504,'Exp Database'!Y504*'Exp with units conversion'!$G504))</f>
        <v>0</v>
      </c>
      <c r="AA504" s="288">
        <f>IF(OR('Exp Database'!Z504=Lists!$G$2,'Exp Database'!Z504=Lists!$G$3,'Exp Database'!Z504=0),0,IF($F504=Lists!$G$2,('Exp Database'!Z504/'Exp with units conversion'!$H504)*'Exp with units conversion'!$G504,'Exp Database'!Z504*'Exp with units conversion'!$G504))</f>
        <v>0</v>
      </c>
      <c r="AB504" s="288">
        <f>IF(OR('Exp Database'!AA504=Lists!$G$2,'Exp Database'!AA504=Lists!$G$3,'Exp Database'!AA504=0),0,IF($F504=Lists!$G$2,('Exp Database'!AA504/'Exp with units conversion'!$H504)*'Exp with units conversion'!$G504,'Exp Database'!AA504*'Exp with units conversion'!$G504))</f>
        <v>0</v>
      </c>
      <c r="AC504" s="288">
        <f>IF(OR('Exp Database'!AB504=Lists!$G$2,'Exp Database'!AB504=Lists!$G$3,'Exp Database'!AB504=0),0,IF($F504=Lists!$G$2,('Exp Database'!AB504/'Exp with units conversion'!$H504)*'Exp with units conversion'!$G504,'Exp Database'!AB504*'Exp with units conversion'!$G504))</f>
        <v>0</v>
      </c>
      <c r="AD504" s="288">
        <f>IF(OR('Exp Database'!AC504=Lists!$G$2,'Exp Database'!AC504=Lists!$G$3,'Exp Database'!AC504=0),0,IF($F504=Lists!$G$2,('Exp Database'!AC504/'Exp with units conversion'!$H504)*'Exp with units conversion'!$G504,'Exp Database'!AC504*'Exp with units conversion'!$G504))</f>
        <v>0</v>
      </c>
      <c r="AE504" s="288">
        <f>IF(OR('Exp Database'!AD504=Lists!$G$2,'Exp Database'!AD504=Lists!$G$3,'Exp Database'!AD504=0),0,IF($F504=Lists!$G$2,('Exp Database'!AD504/'Exp with units conversion'!$H504)*'Exp with units conversion'!$G504,'Exp Database'!AD504*'Exp with units conversion'!$G504))</f>
        <v>0</v>
      </c>
      <c r="AG504" s="288">
        <f t="shared" si="40"/>
        <v>1</v>
      </c>
      <c r="AH504" s="288">
        <f t="shared" si="41"/>
        <v>1</v>
      </c>
      <c r="AI504" s="288">
        <f t="shared" si="42"/>
        <v>1</v>
      </c>
      <c r="AJ504" s="288">
        <f t="shared" si="43"/>
        <v>1</v>
      </c>
    </row>
    <row r="505" spans="2:36" ht="15.75" thickBot="1">
      <c r="B505" s="288" t="str">
        <f t="shared" si="39"/>
        <v>Georgia2013</v>
      </c>
      <c r="C505" s="229" t="str">
        <f>'Exp Database'!C505</f>
        <v>Georgia</v>
      </c>
      <c r="D505" s="229">
        <f>'Exp Database'!D505</f>
        <v>2013</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02">
        <f>'Exp Database'!K505</f>
        <v>0</v>
      </c>
      <c r="M505" s="288">
        <f>'Exp Database'!L505</f>
        <v>0</v>
      </c>
      <c r="N505" s="288">
        <f>IF(OR('Exp Database'!M505=Lists!$G$2,'Exp Database'!M505=Lists!$G$3,'Exp Database'!M505=0),0,IF($F505=Lists!$G$2,('Exp Database'!M505/'Exp with units conversion'!$H505)*'Exp with units conversion'!$G505,'Exp Database'!M505*'Exp with units conversion'!$G505))</f>
        <v>0</v>
      </c>
      <c r="O505" s="288">
        <f>IF(OR('Exp Database'!N505=Lists!$G$2,'Exp Database'!N505=Lists!$G$3,'Exp Database'!N505=0),0,IF($F505=Lists!$G$2,('Exp Database'!N505/'Exp with units conversion'!$H505)*'Exp with units conversion'!$G505,'Exp Database'!N505*'Exp with units conversion'!$G505))</f>
        <v>0</v>
      </c>
      <c r="P505" s="288">
        <f>IF(OR('Exp Database'!O505=Lists!$G$2,'Exp Database'!O505=Lists!$G$3,'Exp Database'!O505=0),0,IF($F505=Lists!$G$2,('Exp Database'!O505/'Exp with units conversion'!$H505)*'Exp with units conversion'!$G505,'Exp Database'!O505*'Exp with units conversion'!$G505))</f>
        <v>0</v>
      </c>
      <c r="Q505" s="288">
        <f>IF(OR('Exp Database'!P505=Lists!$G$2,'Exp Database'!P505=Lists!$G$3,'Exp Database'!P505=0),0,IF($F505=Lists!$G$2,('Exp Database'!P505/'Exp with units conversion'!$H505)*'Exp with units conversion'!$G505,'Exp Database'!P505*'Exp with units conversion'!$G505))</f>
        <v>0</v>
      </c>
      <c r="R505" s="288">
        <f>IF(OR('Exp Database'!Q505=Lists!$G$2,'Exp Database'!Q505=Lists!$G$3,'Exp Database'!Q505=0),0,IF($F505=Lists!$G$2,('Exp Database'!Q505/'Exp with units conversion'!$H505)*'Exp with units conversion'!$G505,'Exp Database'!Q505*'Exp with units conversion'!$G505))</f>
        <v>0</v>
      </c>
      <c r="S505" s="288">
        <f>IF(OR('Exp Database'!R505=Lists!$G$2,'Exp Database'!R505=Lists!$G$3,'Exp Database'!R505=0),0,IF($F505=Lists!$G$2,('Exp Database'!R505/'Exp with units conversion'!$H505)*'Exp with units conversion'!$G505,'Exp Database'!R505*'Exp with units conversion'!$G505))</f>
        <v>0</v>
      </c>
      <c r="T505" s="288">
        <f>IF(OR('Exp Database'!S505=Lists!$G$2,'Exp Database'!S505=Lists!$G$3,'Exp Database'!S505=0),0,IF($F505=Lists!$G$2,('Exp Database'!S505/'Exp with units conversion'!$H505)*'Exp with units conversion'!$G505,'Exp Database'!S505*'Exp with units conversion'!$G505))</f>
        <v>0</v>
      </c>
      <c r="U505" s="288">
        <f>IF(OR('Exp Database'!T505=Lists!$G$2,'Exp Database'!T505=Lists!$G$3,'Exp Database'!T505=0),0,IF($F505=Lists!$G$2,('Exp Database'!T505/'Exp with units conversion'!$H505)*'Exp with units conversion'!$G505,'Exp Database'!T505*'Exp with units conversion'!$G505))</f>
        <v>0</v>
      </c>
      <c r="V505" s="288">
        <f>IF(OR('Exp Database'!U505=Lists!$G$2,'Exp Database'!U505=Lists!$G$3,'Exp Database'!U505=0),0,IF($F505=Lists!$G$2,('Exp Database'!U505/'Exp with units conversion'!$H505)*'Exp with units conversion'!$G505,'Exp Database'!U505*'Exp with units conversion'!$G505))</f>
        <v>0</v>
      </c>
      <c r="W505" s="288">
        <f>IF(OR('Exp Database'!V505=Lists!$G$2,'Exp Database'!V505=Lists!$G$3,'Exp Database'!V505=0),0,IF($F505=Lists!$G$2,('Exp Database'!V505/'Exp with units conversion'!$H505)*'Exp with units conversion'!$G505,'Exp Database'!V505*'Exp with units conversion'!$G505))</f>
        <v>0</v>
      </c>
      <c r="X505" s="288">
        <f>IF(OR('Exp Database'!W505=Lists!$G$2,'Exp Database'!W505=Lists!$G$3,'Exp Database'!W505=0),0,IF($F505=Lists!$G$2,('Exp Database'!W505/'Exp with units conversion'!$H505)*'Exp with units conversion'!$G505,'Exp Database'!W505*'Exp with units conversion'!$G505))</f>
        <v>0</v>
      </c>
      <c r="Y505" s="288">
        <f>IF(OR('Exp Database'!X505=Lists!$G$2,'Exp Database'!X505=Lists!$G$3,'Exp Database'!X505=0),0,IF($F505=Lists!$G$2,('Exp Database'!X505/'Exp with units conversion'!$H505)*'Exp with units conversion'!$G505,'Exp Database'!X505*'Exp with units conversion'!$G505))</f>
        <v>0</v>
      </c>
      <c r="Z505" s="288">
        <f>IF(OR('Exp Database'!Y505=Lists!$G$2,'Exp Database'!Y505=Lists!$G$3,'Exp Database'!Y505=0),0,IF($F505=Lists!$G$2,('Exp Database'!Y505/'Exp with units conversion'!$H505)*'Exp with units conversion'!$G505,'Exp Database'!Y505*'Exp with units conversion'!$G505))</f>
        <v>0</v>
      </c>
      <c r="AA505" s="288">
        <f>IF(OR('Exp Database'!Z505=Lists!$G$2,'Exp Database'!Z505=Lists!$G$3,'Exp Database'!Z505=0),0,IF($F505=Lists!$G$2,('Exp Database'!Z505/'Exp with units conversion'!$H505)*'Exp with units conversion'!$G505,'Exp Database'!Z505*'Exp with units conversion'!$G505))</f>
        <v>0</v>
      </c>
      <c r="AB505" s="288">
        <f>IF(OR('Exp Database'!AA505=Lists!$G$2,'Exp Database'!AA505=Lists!$G$3,'Exp Database'!AA505=0),0,IF($F505=Lists!$G$2,('Exp Database'!AA505/'Exp with units conversion'!$H505)*'Exp with units conversion'!$G505,'Exp Database'!AA505*'Exp with units conversion'!$G505))</f>
        <v>0</v>
      </c>
      <c r="AC505" s="288">
        <f>IF(OR('Exp Database'!AB505=Lists!$G$2,'Exp Database'!AB505=Lists!$G$3,'Exp Database'!AB505=0),0,IF($F505=Lists!$G$2,('Exp Database'!AB505/'Exp with units conversion'!$H505)*'Exp with units conversion'!$G505,'Exp Database'!AB505*'Exp with units conversion'!$G505))</f>
        <v>0</v>
      </c>
      <c r="AD505" s="288">
        <f>IF(OR('Exp Database'!AC505=Lists!$G$2,'Exp Database'!AC505=Lists!$G$3,'Exp Database'!AC505=0),0,IF($F505=Lists!$G$2,('Exp Database'!AC505/'Exp with units conversion'!$H505)*'Exp with units conversion'!$G505,'Exp Database'!AC505*'Exp with units conversion'!$G505))</f>
        <v>0</v>
      </c>
      <c r="AE505" s="288">
        <f>IF(OR('Exp Database'!AD505=Lists!$G$2,'Exp Database'!AD505=Lists!$G$3,'Exp Database'!AD505=0),0,IF($F505=Lists!$G$2,('Exp Database'!AD505/'Exp with units conversion'!$H505)*'Exp with units conversion'!$G505,'Exp Database'!AD505*'Exp with units conversion'!$G505))</f>
        <v>0</v>
      </c>
      <c r="AG505" s="288">
        <f t="shared" si="40"/>
        <v>1</v>
      </c>
      <c r="AH505" s="288">
        <f t="shared" si="41"/>
        <v>1</v>
      </c>
      <c r="AI505" s="288">
        <f t="shared" si="42"/>
        <v>1</v>
      </c>
      <c r="AJ505" s="288">
        <f t="shared" si="43"/>
        <v>1</v>
      </c>
    </row>
    <row r="506" spans="2:36" ht="15.75" thickBot="1">
      <c r="B506" s="288" t="str">
        <f t="shared" si="39"/>
        <v>Georgia2013</v>
      </c>
      <c r="C506" s="229" t="str">
        <f>'Exp Database'!C506</f>
        <v>Georgia</v>
      </c>
      <c r="D506" s="229">
        <f>'Exp Database'!D506</f>
        <v>2013</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02">
        <f>'Exp Database'!K506</f>
        <v>0</v>
      </c>
      <c r="M506" s="288">
        <f>'Exp Database'!L506</f>
        <v>0</v>
      </c>
      <c r="N506" s="288">
        <f>IF(OR('Exp Database'!M506=Lists!$G$2,'Exp Database'!M506=Lists!$G$3,'Exp Database'!M506=0),0,IF($F506=Lists!$G$2,('Exp Database'!M506/'Exp with units conversion'!$H506)*'Exp with units conversion'!$G506,'Exp Database'!M506*'Exp with units conversion'!$G506))</f>
        <v>0</v>
      </c>
      <c r="O506" s="288">
        <f>IF(OR('Exp Database'!N506=Lists!$G$2,'Exp Database'!N506=Lists!$G$3,'Exp Database'!N506=0),0,IF($F506=Lists!$G$2,('Exp Database'!N506/'Exp with units conversion'!$H506)*'Exp with units conversion'!$G506,'Exp Database'!N506*'Exp with units conversion'!$G506))</f>
        <v>0</v>
      </c>
      <c r="P506" s="288">
        <f>IF(OR('Exp Database'!O506=Lists!$G$2,'Exp Database'!O506=Lists!$G$3,'Exp Database'!O506=0),0,IF($F506=Lists!$G$2,('Exp Database'!O506/'Exp with units conversion'!$H506)*'Exp with units conversion'!$G506,'Exp Database'!O506*'Exp with units conversion'!$G506))</f>
        <v>0</v>
      </c>
      <c r="Q506" s="288">
        <f>IF(OR('Exp Database'!P506=Lists!$G$2,'Exp Database'!P506=Lists!$G$3,'Exp Database'!P506=0),0,IF($F506=Lists!$G$2,('Exp Database'!P506/'Exp with units conversion'!$H506)*'Exp with units conversion'!$G506,'Exp Database'!P506*'Exp with units conversion'!$G506))</f>
        <v>0</v>
      </c>
      <c r="R506" s="288">
        <f>IF(OR('Exp Database'!Q506=Lists!$G$2,'Exp Database'!Q506=Lists!$G$3,'Exp Database'!Q506=0),0,IF($F506=Lists!$G$2,('Exp Database'!Q506/'Exp with units conversion'!$H506)*'Exp with units conversion'!$G506,'Exp Database'!Q506*'Exp with units conversion'!$G506))</f>
        <v>0</v>
      </c>
      <c r="S506" s="288">
        <f>IF(OR('Exp Database'!R506=Lists!$G$2,'Exp Database'!R506=Lists!$G$3,'Exp Database'!R506=0),0,IF($F506=Lists!$G$2,('Exp Database'!R506/'Exp with units conversion'!$H506)*'Exp with units conversion'!$G506,'Exp Database'!R506*'Exp with units conversion'!$G506))</f>
        <v>0</v>
      </c>
      <c r="T506" s="288">
        <f>IF(OR('Exp Database'!S506=Lists!$G$2,'Exp Database'!S506=Lists!$G$3,'Exp Database'!S506=0),0,IF($F506=Lists!$G$2,('Exp Database'!S506/'Exp with units conversion'!$H506)*'Exp with units conversion'!$G506,'Exp Database'!S506*'Exp with units conversion'!$G506))</f>
        <v>0</v>
      </c>
      <c r="U506" s="288">
        <f>IF(OR('Exp Database'!T506=Lists!$G$2,'Exp Database'!T506=Lists!$G$3,'Exp Database'!T506=0),0,IF($F506=Lists!$G$2,('Exp Database'!T506/'Exp with units conversion'!$H506)*'Exp with units conversion'!$G506,'Exp Database'!T506*'Exp with units conversion'!$G506))</f>
        <v>0</v>
      </c>
      <c r="V506" s="288">
        <f>IF(OR('Exp Database'!U506=Lists!$G$2,'Exp Database'!U506=Lists!$G$3,'Exp Database'!U506=0),0,IF($F506=Lists!$G$2,('Exp Database'!U506/'Exp with units conversion'!$H506)*'Exp with units conversion'!$G506,'Exp Database'!U506*'Exp with units conversion'!$G506))</f>
        <v>0</v>
      </c>
      <c r="W506" s="288">
        <f>IF(OR('Exp Database'!V506=Lists!$G$2,'Exp Database'!V506=Lists!$G$3,'Exp Database'!V506=0),0,IF($F506=Lists!$G$2,('Exp Database'!V506/'Exp with units conversion'!$H506)*'Exp with units conversion'!$G506,'Exp Database'!V506*'Exp with units conversion'!$G506))</f>
        <v>0</v>
      </c>
      <c r="X506" s="288">
        <f>IF(OR('Exp Database'!W506=Lists!$G$2,'Exp Database'!W506=Lists!$G$3,'Exp Database'!W506=0),0,IF($F506=Lists!$G$2,('Exp Database'!W506/'Exp with units conversion'!$H506)*'Exp with units conversion'!$G506,'Exp Database'!W506*'Exp with units conversion'!$G506))</f>
        <v>0</v>
      </c>
      <c r="Y506" s="288">
        <f>IF(OR('Exp Database'!X506=Lists!$G$2,'Exp Database'!X506=Lists!$G$3,'Exp Database'!X506=0),0,IF($F506=Lists!$G$2,('Exp Database'!X506/'Exp with units conversion'!$H506)*'Exp with units conversion'!$G506,'Exp Database'!X506*'Exp with units conversion'!$G506))</f>
        <v>0</v>
      </c>
      <c r="Z506" s="288">
        <f>IF(OR('Exp Database'!Y506=Lists!$G$2,'Exp Database'!Y506=Lists!$G$3,'Exp Database'!Y506=0),0,IF($F506=Lists!$G$2,('Exp Database'!Y506/'Exp with units conversion'!$H506)*'Exp with units conversion'!$G506,'Exp Database'!Y506*'Exp with units conversion'!$G506))</f>
        <v>0</v>
      </c>
      <c r="AA506" s="288">
        <f>IF(OR('Exp Database'!Z506=Lists!$G$2,'Exp Database'!Z506=Lists!$G$3,'Exp Database'!Z506=0),0,IF($F506=Lists!$G$2,('Exp Database'!Z506/'Exp with units conversion'!$H506)*'Exp with units conversion'!$G506,'Exp Database'!Z506*'Exp with units conversion'!$G506))</f>
        <v>0</v>
      </c>
      <c r="AB506" s="288">
        <f>IF(OR('Exp Database'!AA506=Lists!$G$2,'Exp Database'!AA506=Lists!$G$3,'Exp Database'!AA506=0),0,IF($F506=Lists!$G$2,('Exp Database'!AA506/'Exp with units conversion'!$H506)*'Exp with units conversion'!$G506,'Exp Database'!AA506*'Exp with units conversion'!$G506))</f>
        <v>0</v>
      </c>
      <c r="AC506" s="288">
        <f>IF(OR('Exp Database'!AB506=Lists!$G$2,'Exp Database'!AB506=Lists!$G$3,'Exp Database'!AB506=0),0,IF($F506=Lists!$G$2,('Exp Database'!AB506/'Exp with units conversion'!$H506)*'Exp with units conversion'!$G506,'Exp Database'!AB506*'Exp with units conversion'!$G506))</f>
        <v>0</v>
      </c>
      <c r="AD506" s="288">
        <f>IF(OR('Exp Database'!AC506=Lists!$G$2,'Exp Database'!AC506=Lists!$G$3,'Exp Database'!AC506=0),0,IF($F506=Lists!$G$2,('Exp Database'!AC506/'Exp with units conversion'!$H506)*'Exp with units conversion'!$G506,'Exp Database'!AC506*'Exp with units conversion'!$G506))</f>
        <v>0</v>
      </c>
      <c r="AE506" s="288">
        <f>IF(OR('Exp Database'!AD506=Lists!$G$2,'Exp Database'!AD506=Lists!$G$3,'Exp Database'!AD506=0),0,IF($F506=Lists!$G$2,('Exp Database'!AD506/'Exp with units conversion'!$H506)*'Exp with units conversion'!$G506,'Exp Database'!AD506*'Exp with units conversion'!$G506))</f>
        <v>0</v>
      </c>
      <c r="AG506" s="288">
        <f t="shared" si="40"/>
        <v>1</v>
      </c>
      <c r="AH506" s="288">
        <f t="shared" si="41"/>
        <v>1</v>
      </c>
      <c r="AI506" s="288">
        <f t="shared" si="42"/>
        <v>1</v>
      </c>
      <c r="AJ506" s="288">
        <f t="shared" si="43"/>
        <v>1</v>
      </c>
    </row>
    <row r="507" spans="2:36" ht="15.75" thickBot="1">
      <c r="B507" s="288" t="str">
        <f t="shared" si="39"/>
        <v>Georgia2013</v>
      </c>
      <c r="C507" s="229" t="str">
        <f>'Exp Database'!C507</f>
        <v>Georgia</v>
      </c>
      <c r="D507" s="229">
        <f>'Exp Database'!D507</f>
        <v>2013</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02">
        <f>'Exp Database'!K507</f>
        <v>0</v>
      </c>
      <c r="M507" s="288">
        <f>'Exp Database'!L507</f>
        <v>0</v>
      </c>
      <c r="N507" s="288">
        <f>IF(OR('Exp Database'!M507=Lists!$G$2,'Exp Database'!M507=Lists!$G$3,'Exp Database'!M507=0),0,IF($F507=Lists!$G$2,('Exp Database'!M507/'Exp with units conversion'!$H507)*'Exp with units conversion'!$G507,'Exp Database'!M507*'Exp with units conversion'!$G507))</f>
        <v>0</v>
      </c>
      <c r="O507" s="288">
        <f>IF(OR('Exp Database'!N507=Lists!$G$2,'Exp Database'!N507=Lists!$G$3,'Exp Database'!N507=0),0,IF($F507=Lists!$G$2,('Exp Database'!N507/'Exp with units conversion'!$H507)*'Exp with units conversion'!$G507,'Exp Database'!N507*'Exp with units conversion'!$G507))</f>
        <v>0</v>
      </c>
      <c r="P507" s="288">
        <f>IF(OR('Exp Database'!O507=Lists!$G$2,'Exp Database'!O507=Lists!$G$3,'Exp Database'!O507=0),0,IF($F507=Lists!$G$2,('Exp Database'!O507/'Exp with units conversion'!$H507)*'Exp with units conversion'!$G507,'Exp Database'!O507*'Exp with units conversion'!$G507))</f>
        <v>0</v>
      </c>
      <c r="Q507" s="288">
        <f>IF(OR('Exp Database'!P507=Lists!$G$2,'Exp Database'!P507=Lists!$G$3,'Exp Database'!P507=0),0,IF($F507=Lists!$G$2,('Exp Database'!P507/'Exp with units conversion'!$H507)*'Exp with units conversion'!$G507,'Exp Database'!P507*'Exp with units conversion'!$G507))</f>
        <v>0</v>
      </c>
      <c r="R507" s="288">
        <f>IF(OR('Exp Database'!Q507=Lists!$G$2,'Exp Database'!Q507=Lists!$G$3,'Exp Database'!Q507=0),0,IF($F507=Lists!$G$2,('Exp Database'!Q507/'Exp with units conversion'!$H507)*'Exp with units conversion'!$G507,'Exp Database'!Q507*'Exp with units conversion'!$G507))</f>
        <v>0</v>
      </c>
      <c r="S507" s="288">
        <f>IF(OR('Exp Database'!R507=Lists!$G$2,'Exp Database'!R507=Lists!$G$3,'Exp Database'!R507=0),0,IF($F507=Lists!$G$2,('Exp Database'!R507/'Exp with units conversion'!$H507)*'Exp with units conversion'!$G507,'Exp Database'!R507*'Exp with units conversion'!$G507))</f>
        <v>0</v>
      </c>
      <c r="T507" s="288">
        <f>IF(OR('Exp Database'!S507=Lists!$G$2,'Exp Database'!S507=Lists!$G$3,'Exp Database'!S507=0),0,IF($F507=Lists!$G$2,('Exp Database'!S507/'Exp with units conversion'!$H507)*'Exp with units conversion'!$G507,'Exp Database'!S507*'Exp with units conversion'!$G507))</f>
        <v>0</v>
      </c>
      <c r="U507" s="288">
        <f>IF(OR('Exp Database'!T507=Lists!$G$2,'Exp Database'!T507=Lists!$G$3,'Exp Database'!T507=0),0,IF($F507=Lists!$G$2,('Exp Database'!T507/'Exp with units conversion'!$H507)*'Exp with units conversion'!$G507,'Exp Database'!T507*'Exp with units conversion'!$G507))</f>
        <v>0</v>
      </c>
      <c r="V507" s="288">
        <f>IF(OR('Exp Database'!U507=Lists!$G$2,'Exp Database'!U507=Lists!$G$3,'Exp Database'!U507=0),0,IF($F507=Lists!$G$2,('Exp Database'!U507/'Exp with units conversion'!$H507)*'Exp with units conversion'!$G507,'Exp Database'!U507*'Exp with units conversion'!$G507))</f>
        <v>0</v>
      </c>
      <c r="W507" s="288">
        <f>IF(OR('Exp Database'!V507=Lists!$G$2,'Exp Database'!V507=Lists!$G$3,'Exp Database'!V507=0),0,IF($F507=Lists!$G$2,('Exp Database'!V507/'Exp with units conversion'!$H507)*'Exp with units conversion'!$G507,'Exp Database'!V507*'Exp with units conversion'!$G507))</f>
        <v>0</v>
      </c>
      <c r="X507" s="288">
        <f>IF(OR('Exp Database'!W507=Lists!$G$2,'Exp Database'!W507=Lists!$G$3,'Exp Database'!W507=0),0,IF($F507=Lists!$G$2,('Exp Database'!W507/'Exp with units conversion'!$H507)*'Exp with units conversion'!$G507,'Exp Database'!W507*'Exp with units conversion'!$G507))</f>
        <v>0</v>
      </c>
      <c r="Y507" s="288">
        <f>IF(OR('Exp Database'!X507=Lists!$G$2,'Exp Database'!X507=Lists!$G$3,'Exp Database'!X507=0),0,IF($F507=Lists!$G$2,('Exp Database'!X507/'Exp with units conversion'!$H507)*'Exp with units conversion'!$G507,'Exp Database'!X507*'Exp with units conversion'!$G507))</f>
        <v>0</v>
      </c>
      <c r="Z507" s="288">
        <f>IF(OR('Exp Database'!Y507=Lists!$G$2,'Exp Database'!Y507=Lists!$G$3,'Exp Database'!Y507=0),0,IF($F507=Lists!$G$2,('Exp Database'!Y507/'Exp with units conversion'!$H507)*'Exp with units conversion'!$G507,'Exp Database'!Y507*'Exp with units conversion'!$G507))</f>
        <v>0</v>
      </c>
      <c r="AA507" s="288">
        <f>IF(OR('Exp Database'!Z507=Lists!$G$2,'Exp Database'!Z507=Lists!$G$3,'Exp Database'!Z507=0),0,IF($F507=Lists!$G$2,('Exp Database'!Z507/'Exp with units conversion'!$H507)*'Exp with units conversion'!$G507,'Exp Database'!Z507*'Exp with units conversion'!$G507))</f>
        <v>0</v>
      </c>
      <c r="AB507" s="288">
        <f>IF(OR('Exp Database'!AA507=Lists!$G$2,'Exp Database'!AA507=Lists!$G$3,'Exp Database'!AA507=0),0,IF($F507=Lists!$G$2,('Exp Database'!AA507/'Exp with units conversion'!$H507)*'Exp with units conversion'!$G507,'Exp Database'!AA507*'Exp with units conversion'!$G507))</f>
        <v>0</v>
      </c>
      <c r="AC507" s="288">
        <f>IF(OR('Exp Database'!AB507=Lists!$G$2,'Exp Database'!AB507=Lists!$G$3,'Exp Database'!AB507=0),0,IF($F507=Lists!$G$2,('Exp Database'!AB507/'Exp with units conversion'!$H507)*'Exp with units conversion'!$G507,'Exp Database'!AB507*'Exp with units conversion'!$G507))</f>
        <v>0</v>
      </c>
      <c r="AD507" s="288">
        <f>IF(OR('Exp Database'!AC507=Lists!$G$2,'Exp Database'!AC507=Lists!$G$3,'Exp Database'!AC507=0),0,IF($F507=Lists!$G$2,('Exp Database'!AC507/'Exp with units conversion'!$H507)*'Exp with units conversion'!$G507,'Exp Database'!AC507*'Exp with units conversion'!$G507))</f>
        <v>0</v>
      </c>
      <c r="AE507" s="288">
        <f>IF(OR('Exp Database'!AD507=Lists!$G$2,'Exp Database'!AD507=Lists!$G$3,'Exp Database'!AD507=0),0,IF($F507=Lists!$G$2,('Exp Database'!AD507/'Exp with units conversion'!$H507)*'Exp with units conversion'!$G507,'Exp Database'!AD507*'Exp with units conversion'!$G507))</f>
        <v>0</v>
      </c>
      <c r="AG507" s="288">
        <f t="shared" si="40"/>
        <v>1</v>
      </c>
      <c r="AH507" s="288">
        <f t="shared" si="41"/>
        <v>1</v>
      </c>
      <c r="AI507" s="288">
        <f t="shared" si="42"/>
        <v>1</v>
      </c>
      <c r="AJ507" s="288">
        <f t="shared" si="43"/>
        <v>1</v>
      </c>
    </row>
    <row r="508" spans="2:36" ht="15.75" thickBot="1">
      <c r="B508" s="288" t="str">
        <f t="shared" si="39"/>
        <v>Georgia2013</v>
      </c>
      <c r="C508" s="229" t="str">
        <f>'Exp Database'!C508</f>
        <v>Georgia</v>
      </c>
      <c r="D508" s="229">
        <f>'Exp Database'!D508</f>
        <v>2013</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02">
        <f>'Exp Database'!K508</f>
        <v>0</v>
      </c>
      <c r="M508" s="288">
        <f>'Exp Database'!L508</f>
        <v>0</v>
      </c>
      <c r="N508" s="288">
        <f>IF(OR('Exp Database'!M508=Lists!$G$2,'Exp Database'!M508=Lists!$G$3,'Exp Database'!M508=0),0,IF($F508=Lists!$G$2,('Exp Database'!M508/'Exp with units conversion'!$H508)*'Exp with units conversion'!$G508,'Exp Database'!M508*'Exp with units conversion'!$G508))</f>
        <v>0</v>
      </c>
      <c r="O508" s="288">
        <f>IF(OR('Exp Database'!N508=Lists!$G$2,'Exp Database'!N508=Lists!$G$3,'Exp Database'!N508=0),0,IF($F508=Lists!$G$2,('Exp Database'!N508/'Exp with units conversion'!$H508)*'Exp with units conversion'!$G508,'Exp Database'!N508*'Exp with units conversion'!$G508))</f>
        <v>0</v>
      </c>
      <c r="P508" s="288">
        <f>IF(OR('Exp Database'!O508=Lists!$G$2,'Exp Database'!O508=Lists!$G$3,'Exp Database'!O508=0),0,IF($F508=Lists!$G$2,('Exp Database'!O508/'Exp with units conversion'!$H508)*'Exp with units conversion'!$G508,'Exp Database'!O508*'Exp with units conversion'!$G508))</f>
        <v>0</v>
      </c>
      <c r="Q508" s="288">
        <f>IF(OR('Exp Database'!P508=Lists!$G$2,'Exp Database'!P508=Lists!$G$3,'Exp Database'!P508=0),0,IF($F508=Lists!$G$2,('Exp Database'!P508/'Exp with units conversion'!$H508)*'Exp with units conversion'!$G508,'Exp Database'!P508*'Exp with units conversion'!$G508))</f>
        <v>0</v>
      </c>
      <c r="R508" s="288">
        <f>IF(OR('Exp Database'!Q508=Lists!$G$2,'Exp Database'!Q508=Lists!$G$3,'Exp Database'!Q508=0),0,IF($F508=Lists!$G$2,('Exp Database'!Q508/'Exp with units conversion'!$H508)*'Exp with units conversion'!$G508,'Exp Database'!Q508*'Exp with units conversion'!$G508))</f>
        <v>0</v>
      </c>
      <c r="S508" s="288">
        <f>IF(OR('Exp Database'!R508=Lists!$G$2,'Exp Database'!R508=Lists!$G$3,'Exp Database'!R508=0),0,IF($F508=Lists!$G$2,('Exp Database'!R508/'Exp with units conversion'!$H508)*'Exp with units conversion'!$G508,'Exp Database'!R508*'Exp with units conversion'!$G508))</f>
        <v>0</v>
      </c>
      <c r="T508" s="288">
        <f>IF(OR('Exp Database'!S508=Lists!$G$2,'Exp Database'!S508=Lists!$G$3,'Exp Database'!S508=0),0,IF($F508=Lists!$G$2,('Exp Database'!S508/'Exp with units conversion'!$H508)*'Exp with units conversion'!$G508,'Exp Database'!S508*'Exp with units conversion'!$G508))</f>
        <v>0</v>
      </c>
      <c r="U508" s="288">
        <f>IF(OR('Exp Database'!T508=Lists!$G$2,'Exp Database'!T508=Lists!$G$3,'Exp Database'!T508=0),0,IF($F508=Lists!$G$2,('Exp Database'!T508/'Exp with units conversion'!$H508)*'Exp with units conversion'!$G508,'Exp Database'!T508*'Exp with units conversion'!$G508))</f>
        <v>0</v>
      </c>
      <c r="V508" s="288">
        <f>IF(OR('Exp Database'!U508=Lists!$G$2,'Exp Database'!U508=Lists!$G$3,'Exp Database'!U508=0),0,IF($F508=Lists!$G$2,('Exp Database'!U508/'Exp with units conversion'!$H508)*'Exp with units conversion'!$G508,'Exp Database'!U508*'Exp with units conversion'!$G508))</f>
        <v>0</v>
      </c>
      <c r="W508" s="288">
        <f>IF(OR('Exp Database'!V508=Lists!$G$2,'Exp Database'!V508=Lists!$G$3,'Exp Database'!V508=0),0,IF($F508=Lists!$G$2,('Exp Database'!V508/'Exp with units conversion'!$H508)*'Exp with units conversion'!$G508,'Exp Database'!V508*'Exp with units conversion'!$G508))</f>
        <v>0</v>
      </c>
      <c r="X508" s="288">
        <f>IF(OR('Exp Database'!W508=Lists!$G$2,'Exp Database'!W508=Lists!$G$3,'Exp Database'!W508=0),0,IF($F508=Lists!$G$2,('Exp Database'!W508/'Exp with units conversion'!$H508)*'Exp with units conversion'!$G508,'Exp Database'!W508*'Exp with units conversion'!$G508))</f>
        <v>0</v>
      </c>
      <c r="Y508" s="288">
        <f>IF(OR('Exp Database'!X508=Lists!$G$2,'Exp Database'!X508=Lists!$G$3,'Exp Database'!X508=0),0,IF($F508=Lists!$G$2,('Exp Database'!X508/'Exp with units conversion'!$H508)*'Exp with units conversion'!$G508,'Exp Database'!X508*'Exp with units conversion'!$G508))</f>
        <v>0</v>
      </c>
      <c r="Z508" s="288">
        <f>IF(OR('Exp Database'!Y508=Lists!$G$2,'Exp Database'!Y508=Lists!$G$3,'Exp Database'!Y508=0),0,IF($F508=Lists!$G$2,('Exp Database'!Y508/'Exp with units conversion'!$H508)*'Exp with units conversion'!$G508,'Exp Database'!Y508*'Exp with units conversion'!$G508))</f>
        <v>0</v>
      </c>
      <c r="AA508" s="288">
        <f>IF(OR('Exp Database'!Z508=Lists!$G$2,'Exp Database'!Z508=Lists!$G$3,'Exp Database'!Z508=0),0,IF($F508=Lists!$G$2,('Exp Database'!Z508/'Exp with units conversion'!$H508)*'Exp with units conversion'!$G508,'Exp Database'!Z508*'Exp with units conversion'!$G508))</f>
        <v>0</v>
      </c>
      <c r="AB508" s="288">
        <f>IF(OR('Exp Database'!AA508=Lists!$G$2,'Exp Database'!AA508=Lists!$G$3,'Exp Database'!AA508=0),0,IF($F508=Lists!$G$2,('Exp Database'!AA508/'Exp with units conversion'!$H508)*'Exp with units conversion'!$G508,'Exp Database'!AA508*'Exp with units conversion'!$G508))</f>
        <v>0</v>
      </c>
      <c r="AC508" s="288">
        <f>IF(OR('Exp Database'!AB508=Lists!$G$2,'Exp Database'!AB508=Lists!$G$3,'Exp Database'!AB508=0),0,IF($F508=Lists!$G$2,('Exp Database'!AB508/'Exp with units conversion'!$H508)*'Exp with units conversion'!$G508,'Exp Database'!AB508*'Exp with units conversion'!$G508))</f>
        <v>0</v>
      </c>
      <c r="AD508" s="288">
        <f>IF(OR('Exp Database'!AC508=Lists!$G$2,'Exp Database'!AC508=Lists!$G$3,'Exp Database'!AC508=0),0,IF($F508=Lists!$G$2,('Exp Database'!AC508/'Exp with units conversion'!$H508)*'Exp with units conversion'!$G508,'Exp Database'!AC508*'Exp with units conversion'!$G508))</f>
        <v>0</v>
      </c>
      <c r="AE508" s="288">
        <f>IF(OR('Exp Database'!AD508=Lists!$G$2,'Exp Database'!AD508=Lists!$G$3,'Exp Database'!AD508=0),0,IF($F508=Lists!$G$2,('Exp Database'!AD508/'Exp with units conversion'!$H508)*'Exp with units conversion'!$G508,'Exp Database'!AD508*'Exp with units conversion'!$G508))</f>
        <v>0</v>
      </c>
      <c r="AG508" s="288">
        <f t="shared" si="40"/>
        <v>1</v>
      </c>
      <c r="AH508" s="288">
        <f t="shared" si="41"/>
        <v>1</v>
      </c>
      <c r="AI508" s="288">
        <f t="shared" si="42"/>
        <v>1</v>
      </c>
      <c r="AJ508" s="288">
        <f t="shared" si="43"/>
        <v>1</v>
      </c>
    </row>
    <row r="509" spans="2:36" ht="15.75" thickBot="1">
      <c r="B509" s="288" t="str">
        <f t="shared" si="39"/>
        <v>Georgia2013</v>
      </c>
      <c r="C509" s="229" t="str">
        <f>'Exp Database'!C509</f>
        <v>Georgia</v>
      </c>
      <c r="D509" s="229">
        <f>'Exp Database'!D509</f>
        <v>2013</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02">
        <f>'Exp Database'!K509</f>
        <v>0</v>
      </c>
      <c r="M509" s="288">
        <f>'Exp Database'!L509</f>
        <v>0</v>
      </c>
      <c r="N509" s="288">
        <f>IF(OR('Exp Database'!M509=Lists!$G$2,'Exp Database'!M509=Lists!$G$3,'Exp Database'!M509=0),0,IF($F509=Lists!$G$2,('Exp Database'!M509/'Exp with units conversion'!$H509)*'Exp with units conversion'!$G509,'Exp Database'!M509*'Exp with units conversion'!$G509))</f>
        <v>0</v>
      </c>
      <c r="O509" s="288">
        <f>IF(OR('Exp Database'!N509=Lists!$G$2,'Exp Database'!N509=Lists!$G$3,'Exp Database'!N509=0),0,IF($F509=Lists!$G$2,('Exp Database'!N509/'Exp with units conversion'!$H509)*'Exp with units conversion'!$G509,'Exp Database'!N509*'Exp with units conversion'!$G509))</f>
        <v>0</v>
      </c>
      <c r="P509" s="288">
        <f>IF(OR('Exp Database'!O509=Lists!$G$2,'Exp Database'!O509=Lists!$G$3,'Exp Database'!O509=0),0,IF($F509=Lists!$G$2,('Exp Database'!O509/'Exp with units conversion'!$H509)*'Exp with units conversion'!$G509,'Exp Database'!O509*'Exp with units conversion'!$G509))</f>
        <v>0</v>
      </c>
      <c r="Q509" s="288">
        <f>IF(OR('Exp Database'!P509=Lists!$G$2,'Exp Database'!P509=Lists!$G$3,'Exp Database'!P509=0),0,IF($F509=Lists!$G$2,('Exp Database'!P509/'Exp with units conversion'!$H509)*'Exp with units conversion'!$G509,'Exp Database'!P509*'Exp with units conversion'!$G509))</f>
        <v>0</v>
      </c>
      <c r="R509" s="288">
        <f>IF(OR('Exp Database'!Q509=Lists!$G$2,'Exp Database'!Q509=Lists!$G$3,'Exp Database'!Q509=0),0,IF($F509=Lists!$G$2,('Exp Database'!Q509/'Exp with units conversion'!$H509)*'Exp with units conversion'!$G509,'Exp Database'!Q509*'Exp with units conversion'!$G509))</f>
        <v>0</v>
      </c>
      <c r="S509" s="288">
        <f>IF(OR('Exp Database'!R509=Lists!$G$2,'Exp Database'!R509=Lists!$G$3,'Exp Database'!R509=0),0,IF($F509=Lists!$G$2,('Exp Database'!R509/'Exp with units conversion'!$H509)*'Exp with units conversion'!$G509,'Exp Database'!R509*'Exp with units conversion'!$G509))</f>
        <v>0</v>
      </c>
      <c r="T509" s="288">
        <f>IF(OR('Exp Database'!S509=Lists!$G$2,'Exp Database'!S509=Lists!$G$3,'Exp Database'!S509=0),0,IF($F509=Lists!$G$2,('Exp Database'!S509/'Exp with units conversion'!$H509)*'Exp with units conversion'!$G509,'Exp Database'!S509*'Exp with units conversion'!$G509))</f>
        <v>0</v>
      </c>
      <c r="U509" s="288">
        <f>IF(OR('Exp Database'!T509=Lists!$G$2,'Exp Database'!T509=Lists!$G$3,'Exp Database'!T509=0),0,IF($F509=Lists!$G$2,('Exp Database'!T509/'Exp with units conversion'!$H509)*'Exp with units conversion'!$G509,'Exp Database'!T509*'Exp with units conversion'!$G509))</f>
        <v>0</v>
      </c>
      <c r="V509" s="288">
        <f>IF(OR('Exp Database'!U509=Lists!$G$2,'Exp Database'!U509=Lists!$G$3,'Exp Database'!U509=0),0,IF($F509=Lists!$G$2,('Exp Database'!U509/'Exp with units conversion'!$H509)*'Exp with units conversion'!$G509,'Exp Database'!U509*'Exp with units conversion'!$G509))</f>
        <v>0</v>
      </c>
      <c r="W509" s="288">
        <f>IF(OR('Exp Database'!V509=Lists!$G$2,'Exp Database'!V509=Lists!$G$3,'Exp Database'!V509=0),0,IF($F509=Lists!$G$2,('Exp Database'!V509/'Exp with units conversion'!$H509)*'Exp with units conversion'!$G509,'Exp Database'!V509*'Exp with units conversion'!$G509))</f>
        <v>0</v>
      </c>
      <c r="X509" s="288">
        <f>IF(OR('Exp Database'!W509=Lists!$G$2,'Exp Database'!W509=Lists!$G$3,'Exp Database'!W509=0),0,IF($F509=Lists!$G$2,('Exp Database'!W509/'Exp with units conversion'!$H509)*'Exp with units conversion'!$G509,'Exp Database'!W509*'Exp with units conversion'!$G509))</f>
        <v>0</v>
      </c>
      <c r="Y509" s="288">
        <f>IF(OR('Exp Database'!X509=Lists!$G$2,'Exp Database'!X509=Lists!$G$3,'Exp Database'!X509=0),0,IF($F509=Lists!$G$2,('Exp Database'!X509/'Exp with units conversion'!$H509)*'Exp with units conversion'!$G509,'Exp Database'!X509*'Exp with units conversion'!$G509))</f>
        <v>0</v>
      </c>
      <c r="Z509" s="288">
        <f>IF(OR('Exp Database'!Y509=Lists!$G$2,'Exp Database'!Y509=Lists!$G$3,'Exp Database'!Y509=0),0,IF($F509=Lists!$G$2,('Exp Database'!Y509/'Exp with units conversion'!$H509)*'Exp with units conversion'!$G509,'Exp Database'!Y509*'Exp with units conversion'!$G509))</f>
        <v>0</v>
      </c>
      <c r="AA509" s="288">
        <f>IF(OR('Exp Database'!Z509=Lists!$G$2,'Exp Database'!Z509=Lists!$G$3,'Exp Database'!Z509=0),0,IF($F509=Lists!$G$2,('Exp Database'!Z509/'Exp with units conversion'!$H509)*'Exp with units conversion'!$G509,'Exp Database'!Z509*'Exp with units conversion'!$G509))</f>
        <v>0</v>
      </c>
      <c r="AB509" s="288">
        <f>IF(OR('Exp Database'!AA509=Lists!$G$2,'Exp Database'!AA509=Lists!$G$3,'Exp Database'!AA509=0),0,IF($F509=Lists!$G$2,('Exp Database'!AA509/'Exp with units conversion'!$H509)*'Exp with units conversion'!$G509,'Exp Database'!AA509*'Exp with units conversion'!$G509))</f>
        <v>0</v>
      </c>
      <c r="AC509" s="288">
        <f>IF(OR('Exp Database'!AB509=Lists!$G$2,'Exp Database'!AB509=Lists!$G$3,'Exp Database'!AB509=0),0,IF($F509=Lists!$G$2,('Exp Database'!AB509/'Exp with units conversion'!$H509)*'Exp with units conversion'!$G509,'Exp Database'!AB509*'Exp with units conversion'!$G509))</f>
        <v>0</v>
      </c>
      <c r="AD509" s="288">
        <f>IF(OR('Exp Database'!AC509=Lists!$G$2,'Exp Database'!AC509=Lists!$G$3,'Exp Database'!AC509=0),0,IF($F509=Lists!$G$2,('Exp Database'!AC509/'Exp with units conversion'!$H509)*'Exp with units conversion'!$G509,'Exp Database'!AC509*'Exp with units conversion'!$G509))</f>
        <v>0</v>
      </c>
      <c r="AE509" s="288">
        <f>IF(OR('Exp Database'!AD509=Lists!$G$2,'Exp Database'!AD509=Lists!$G$3,'Exp Database'!AD509=0),0,IF($F509=Lists!$G$2,('Exp Database'!AD509/'Exp with units conversion'!$H509)*'Exp with units conversion'!$G509,'Exp Database'!AD509*'Exp with units conversion'!$G509))</f>
        <v>0</v>
      </c>
      <c r="AG509" s="288">
        <f t="shared" si="40"/>
        <v>1</v>
      </c>
      <c r="AH509" s="288">
        <f t="shared" si="41"/>
        <v>1</v>
      </c>
      <c r="AI509" s="288">
        <f t="shared" si="42"/>
        <v>1</v>
      </c>
      <c r="AJ509" s="288">
        <f t="shared" si="43"/>
        <v>1</v>
      </c>
    </row>
    <row r="510" spans="2:36" ht="45.75" thickBot="1">
      <c r="B510" s="288" t="str">
        <f t="shared" si="39"/>
        <v>Georgia2012</v>
      </c>
      <c r="C510" s="229" t="str">
        <f>'Exp Database'!C510</f>
        <v>Georgia</v>
      </c>
      <c r="D510" s="229">
        <f>'Exp Database'!D510</f>
        <v>2012</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02" t="str">
        <f>'Exp Database'!K510</f>
        <v>Treatment, care and support (sub-total)</v>
      </c>
      <c r="M510" s="288">
        <f>'Exp Database'!L510</f>
        <v>1</v>
      </c>
      <c r="N510" s="288">
        <f>IF(OR('Exp Database'!M510=Lists!$G$2,'Exp Database'!M510=Lists!$G$3,'Exp Database'!M510=0),0,IF($F510=Lists!$G$2,('Exp Database'!M510/'Exp with units conversion'!$H510)*'Exp with units conversion'!$G510,'Exp Database'!M510*'Exp with units conversion'!$G510))</f>
        <v>0</v>
      </c>
      <c r="O510" s="288">
        <f>IF(OR('Exp Database'!N510=Lists!$G$2,'Exp Database'!N510=Lists!$G$3,'Exp Database'!N510=0),0,IF($F510=Lists!$G$2,('Exp Database'!N510/'Exp with units conversion'!$H510)*'Exp with units conversion'!$G510,'Exp Database'!N510*'Exp with units conversion'!$G510))</f>
        <v>0</v>
      </c>
      <c r="P510" s="288">
        <f>IF(OR('Exp Database'!O510=Lists!$G$2,'Exp Database'!O510=Lists!$G$3,'Exp Database'!O510=0),0,IF($F510=Lists!$G$2,('Exp Database'!O510/'Exp with units conversion'!$H510)*'Exp with units conversion'!$G510,'Exp Database'!O510*'Exp with units conversion'!$G510))</f>
        <v>0</v>
      </c>
      <c r="Q510" s="288">
        <f>IF(OR('Exp Database'!P510=Lists!$G$2,'Exp Database'!P510=Lists!$G$3,'Exp Database'!P510=0),0,IF($F510=Lists!$G$2,('Exp Database'!P510/'Exp with units conversion'!$H510)*'Exp with units conversion'!$G510,'Exp Database'!P510*'Exp with units conversion'!$G510))</f>
        <v>0</v>
      </c>
      <c r="R510" s="288">
        <f>IF(OR('Exp Database'!Q510=Lists!$G$2,'Exp Database'!Q510=Lists!$G$3,'Exp Database'!Q510=0),0,IF($F510=Lists!$G$2,('Exp Database'!Q510/'Exp with units conversion'!$H510)*'Exp with units conversion'!$G510,'Exp Database'!Q510*'Exp with units conversion'!$G510))</f>
        <v>0</v>
      </c>
      <c r="S510" s="288">
        <f>IF(OR('Exp Database'!R510=Lists!$G$2,'Exp Database'!R510=Lists!$G$3,'Exp Database'!R510=0),0,IF($F510=Lists!$G$2,('Exp Database'!R510/'Exp with units conversion'!$H510)*'Exp with units conversion'!$G510,'Exp Database'!R510*'Exp with units conversion'!$G510))</f>
        <v>0</v>
      </c>
      <c r="T510" s="288">
        <f>IF(OR('Exp Database'!S510=Lists!$G$2,'Exp Database'!S510=Lists!$G$3,'Exp Database'!S510=0),0,IF($F510=Lists!$G$2,('Exp Database'!S510/'Exp with units conversion'!$H510)*'Exp with units conversion'!$G510,'Exp Database'!S510*'Exp with units conversion'!$G510))</f>
        <v>0</v>
      </c>
      <c r="U510" s="288">
        <f>IF(OR('Exp Database'!T510=Lists!$G$2,'Exp Database'!T510=Lists!$G$3,'Exp Database'!T510=0),0,IF($F510=Lists!$G$2,('Exp Database'!T510/'Exp with units conversion'!$H510)*'Exp with units conversion'!$G510,'Exp Database'!T510*'Exp with units conversion'!$G510))</f>
        <v>0</v>
      </c>
      <c r="V510" s="288">
        <f>IF(OR('Exp Database'!U510=Lists!$G$2,'Exp Database'!U510=Lists!$G$3,'Exp Database'!U510=0),0,IF($F510=Lists!$G$2,('Exp Database'!U510/'Exp with units conversion'!$H510)*'Exp with units conversion'!$G510,'Exp Database'!U510*'Exp with units conversion'!$G510))</f>
        <v>0</v>
      </c>
      <c r="W510" s="288">
        <f>IF(OR('Exp Database'!V510=Lists!$G$2,'Exp Database'!V510=Lists!$G$3,'Exp Database'!V510=0),0,IF($F510=Lists!$G$2,('Exp Database'!V510/'Exp with units conversion'!$H510)*'Exp with units conversion'!$G510,'Exp Database'!V510*'Exp with units conversion'!$G510))</f>
        <v>0</v>
      </c>
      <c r="X510" s="288">
        <f>IF(OR('Exp Database'!W510=Lists!$G$2,'Exp Database'!W510=Lists!$G$3,'Exp Database'!W510=0),0,IF($F510=Lists!$G$2,('Exp Database'!W510/'Exp with units conversion'!$H510)*'Exp with units conversion'!$G510,'Exp Database'!W510*'Exp with units conversion'!$G510))</f>
        <v>0</v>
      </c>
      <c r="Y510" s="288">
        <f>IF(OR('Exp Database'!X510=Lists!$G$2,'Exp Database'!X510=Lists!$G$3,'Exp Database'!X510=0),0,IF($F510=Lists!$G$2,('Exp Database'!X510/'Exp with units conversion'!$H510)*'Exp with units conversion'!$G510,'Exp Database'!X510*'Exp with units conversion'!$G510))</f>
        <v>0</v>
      </c>
      <c r="Z510" s="288">
        <f>IF(OR('Exp Database'!Y510=Lists!$G$2,'Exp Database'!Y510=Lists!$G$3,'Exp Database'!Y510=0),0,IF($F510=Lists!$G$2,('Exp Database'!Y510/'Exp with units conversion'!$H510)*'Exp with units conversion'!$G510,'Exp Database'!Y510*'Exp with units conversion'!$G510))</f>
        <v>0</v>
      </c>
      <c r="AA510" s="288">
        <f>IF(OR('Exp Database'!Z510=Lists!$G$2,'Exp Database'!Z510=Lists!$G$3,'Exp Database'!Z510=0),0,IF($F510=Lists!$G$2,('Exp Database'!Z510/'Exp with units conversion'!$H510)*'Exp with units conversion'!$G510,'Exp Database'!Z510*'Exp with units conversion'!$G510))</f>
        <v>0</v>
      </c>
      <c r="AB510" s="288">
        <f>IF(OR('Exp Database'!AA510=Lists!$G$2,'Exp Database'!AA510=Lists!$G$3,'Exp Database'!AA510=0),0,IF($F510=Lists!$G$2,('Exp Database'!AA510/'Exp with units conversion'!$H510)*'Exp with units conversion'!$G510,'Exp Database'!AA510*'Exp with units conversion'!$G510))</f>
        <v>0</v>
      </c>
      <c r="AC510" s="288">
        <f>IF(OR('Exp Database'!AB510=Lists!$G$2,'Exp Database'!AB510=Lists!$G$3,'Exp Database'!AB510=0),0,IF($F510=Lists!$G$2,('Exp Database'!AB510/'Exp with units conversion'!$H510)*'Exp with units conversion'!$G510,'Exp Database'!AB510*'Exp with units conversion'!$G510))</f>
        <v>0</v>
      </c>
      <c r="AD510" s="288">
        <f>IF(OR('Exp Database'!AC510=Lists!$G$2,'Exp Database'!AC510=Lists!$G$3,'Exp Database'!AC510=0),0,IF($F510=Lists!$G$2,('Exp Database'!AC510/'Exp with units conversion'!$H510)*'Exp with units conversion'!$G510,'Exp Database'!AC510*'Exp with units conversion'!$G510))</f>
        <v>0</v>
      </c>
      <c r="AE510" s="288">
        <f>IF(OR('Exp Database'!AD510=Lists!$G$2,'Exp Database'!AD510=Lists!$G$3,'Exp Database'!AD510=0),0,IF($F510=Lists!$G$2,('Exp Database'!AD510/'Exp with units conversion'!$H510)*'Exp with units conversion'!$G510,'Exp Database'!AD510*'Exp with units conversion'!$G510))</f>
        <v>0</v>
      </c>
      <c r="AG510" s="288">
        <f t="shared" si="40"/>
        <v>1</v>
      </c>
      <c r="AH510" s="288">
        <f t="shared" si="41"/>
        <v>1</v>
      </c>
      <c r="AI510" s="288">
        <f t="shared" si="42"/>
        <v>1</v>
      </c>
      <c r="AJ510" s="288">
        <f t="shared" si="43"/>
        <v>1</v>
      </c>
    </row>
    <row r="511" spans="2:36" ht="30.75" thickBot="1">
      <c r="B511" s="288" t="str">
        <f t="shared" si="39"/>
        <v>Georgia2012</v>
      </c>
      <c r="C511" s="229" t="str">
        <f>'Exp Database'!C511</f>
        <v>Georgia</v>
      </c>
      <c r="D511" s="229">
        <f>'Exp Database'!D511</f>
        <v>2012</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02" t="str">
        <f>'Exp Database'!K511</f>
        <v>HIV testing and counselling (HTC):</v>
      </c>
      <c r="M511" s="288">
        <f>'Exp Database'!L511</f>
        <v>1.1000000000000001</v>
      </c>
      <c r="N511" s="288">
        <f>IF(OR('Exp Database'!M511=Lists!$G$2,'Exp Database'!M511=Lists!$G$3,'Exp Database'!M511=0),0,IF($F511=Lists!$G$2,('Exp Database'!M511/'Exp with units conversion'!$H511)*'Exp with units conversion'!$G511,'Exp Database'!M511*'Exp with units conversion'!$G511))</f>
        <v>0</v>
      </c>
      <c r="O511" s="288">
        <f>IF(OR('Exp Database'!N511=Lists!$G$2,'Exp Database'!N511=Lists!$G$3,'Exp Database'!N511=0),0,IF($F511=Lists!$G$2,('Exp Database'!N511/'Exp with units conversion'!$H511)*'Exp with units conversion'!$G511,'Exp Database'!N511*'Exp with units conversion'!$G511))</f>
        <v>0</v>
      </c>
      <c r="P511" s="288">
        <f>IF(OR('Exp Database'!O511=Lists!$G$2,'Exp Database'!O511=Lists!$G$3,'Exp Database'!O511=0),0,IF($F511=Lists!$G$2,('Exp Database'!O511/'Exp with units conversion'!$H511)*'Exp with units conversion'!$G511,'Exp Database'!O511*'Exp with units conversion'!$G511))</f>
        <v>0</v>
      </c>
      <c r="Q511" s="288">
        <f>IF(OR('Exp Database'!P511=Lists!$G$2,'Exp Database'!P511=Lists!$G$3,'Exp Database'!P511=0),0,IF($F511=Lists!$G$2,('Exp Database'!P511/'Exp with units conversion'!$H511)*'Exp with units conversion'!$G511,'Exp Database'!P511*'Exp with units conversion'!$G511))</f>
        <v>0</v>
      </c>
      <c r="R511" s="288">
        <f>IF(OR('Exp Database'!Q511=Lists!$G$2,'Exp Database'!Q511=Lists!$G$3,'Exp Database'!Q511=0),0,IF($F511=Lists!$G$2,('Exp Database'!Q511/'Exp with units conversion'!$H511)*'Exp with units conversion'!$G511,'Exp Database'!Q511*'Exp with units conversion'!$G511))</f>
        <v>0</v>
      </c>
      <c r="S511" s="288">
        <f>IF(OR('Exp Database'!R511=Lists!$G$2,'Exp Database'!R511=Lists!$G$3,'Exp Database'!R511=0),0,IF($F511=Lists!$G$2,('Exp Database'!R511/'Exp with units conversion'!$H511)*'Exp with units conversion'!$G511,'Exp Database'!R511*'Exp with units conversion'!$G511))</f>
        <v>0</v>
      </c>
      <c r="T511" s="288">
        <f>IF(OR('Exp Database'!S511=Lists!$G$2,'Exp Database'!S511=Lists!$G$3,'Exp Database'!S511=0),0,IF($F511=Lists!$G$2,('Exp Database'!S511/'Exp with units conversion'!$H511)*'Exp with units conversion'!$G511,'Exp Database'!S511*'Exp with units conversion'!$G511))</f>
        <v>0</v>
      </c>
      <c r="U511" s="288">
        <f>IF(OR('Exp Database'!T511=Lists!$G$2,'Exp Database'!T511=Lists!$G$3,'Exp Database'!T511=0),0,IF($F511=Lists!$G$2,('Exp Database'!T511/'Exp with units conversion'!$H511)*'Exp with units conversion'!$G511,'Exp Database'!T511*'Exp with units conversion'!$G511))</f>
        <v>0</v>
      </c>
      <c r="V511" s="288">
        <f>IF(OR('Exp Database'!U511=Lists!$G$2,'Exp Database'!U511=Lists!$G$3,'Exp Database'!U511=0),0,IF($F511=Lists!$G$2,('Exp Database'!U511/'Exp with units conversion'!$H511)*'Exp with units conversion'!$G511,'Exp Database'!U511*'Exp with units conversion'!$G511))</f>
        <v>0</v>
      </c>
      <c r="W511" s="288">
        <f>IF(OR('Exp Database'!V511=Lists!$G$2,'Exp Database'!V511=Lists!$G$3,'Exp Database'!V511=0),0,IF($F511=Lists!$G$2,('Exp Database'!V511/'Exp with units conversion'!$H511)*'Exp with units conversion'!$G511,'Exp Database'!V511*'Exp with units conversion'!$G511))</f>
        <v>0</v>
      </c>
      <c r="X511" s="288">
        <f>IF(OR('Exp Database'!W511=Lists!$G$2,'Exp Database'!W511=Lists!$G$3,'Exp Database'!W511=0),0,IF($F511=Lists!$G$2,('Exp Database'!W511/'Exp with units conversion'!$H511)*'Exp with units conversion'!$G511,'Exp Database'!W511*'Exp with units conversion'!$G511))</f>
        <v>0</v>
      </c>
      <c r="Y511" s="288">
        <f>IF(OR('Exp Database'!X511=Lists!$G$2,'Exp Database'!X511=Lists!$G$3,'Exp Database'!X511=0),0,IF($F511=Lists!$G$2,('Exp Database'!X511/'Exp with units conversion'!$H511)*'Exp with units conversion'!$G511,'Exp Database'!X511*'Exp with units conversion'!$G511))</f>
        <v>0</v>
      </c>
      <c r="Z511" s="288">
        <f>IF(OR('Exp Database'!Y511=Lists!$G$2,'Exp Database'!Y511=Lists!$G$3,'Exp Database'!Y511=0),0,IF($F511=Lists!$G$2,('Exp Database'!Y511/'Exp with units conversion'!$H511)*'Exp with units conversion'!$G511,'Exp Database'!Y511*'Exp with units conversion'!$G511))</f>
        <v>0</v>
      </c>
      <c r="AA511" s="288">
        <f>IF(OR('Exp Database'!Z511=Lists!$G$2,'Exp Database'!Z511=Lists!$G$3,'Exp Database'!Z511=0),0,IF($F511=Lists!$G$2,('Exp Database'!Z511/'Exp with units conversion'!$H511)*'Exp with units conversion'!$G511,'Exp Database'!Z511*'Exp with units conversion'!$G511))</f>
        <v>0</v>
      </c>
      <c r="AB511" s="288">
        <f>IF(OR('Exp Database'!AA511=Lists!$G$2,'Exp Database'!AA511=Lists!$G$3,'Exp Database'!AA511=0),0,IF($F511=Lists!$G$2,('Exp Database'!AA511/'Exp with units conversion'!$H511)*'Exp with units conversion'!$G511,'Exp Database'!AA511*'Exp with units conversion'!$G511))</f>
        <v>0</v>
      </c>
      <c r="AC511" s="288">
        <f>IF(OR('Exp Database'!AB511=Lists!$G$2,'Exp Database'!AB511=Lists!$G$3,'Exp Database'!AB511=0),0,IF($F511=Lists!$G$2,('Exp Database'!AB511/'Exp with units conversion'!$H511)*'Exp with units conversion'!$G511,'Exp Database'!AB511*'Exp with units conversion'!$G511))</f>
        <v>0</v>
      </c>
      <c r="AD511" s="288">
        <f>IF(OR('Exp Database'!AC511=Lists!$G$2,'Exp Database'!AC511=Lists!$G$3,'Exp Database'!AC511=0),0,IF($F511=Lists!$G$2,('Exp Database'!AC511/'Exp with units conversion'!$H511)*'Exp with units conversion'!$G511,'Exp Database'!AC511*'Exp with units conversion'!$G511))</f>
        <v>0</v>
      </c>
      <c r="AE511" s="288">
        <f>IF(OR('Exp Database'!AD511=Lists!$G$2,'Exp Database'!AD511=Lists!$G$3,'Exp Database'!AD511=0),0,IF($F511=Lists!$G$2,('Exp Database'!AD511/'Exp with units conversion'!$H511)*'Exp with units conversion'!$G511,'Exp Database'!AD511*'Exp with units conversion'!$G511))</f>
        <v>0</v>
      </c>
      <c r="AG511" s="288">
        <f t="shared" si="40"/>
        <v>1</v>
      </c>
      <c r="AH511" s="288">
        <f t="shared" si="41"/>
        <v>1</v>
      </c>
      <c r="AI511" s="288">
        <f t="shared" si="42"/>
        <v>1</v>
      </c>
      <c r="AJ511" s="288">
        <f t="shared" si="43"/>
        <v>1</v>
      </c>
    </row>
    <row r="512" spans="2:36" ht="30.75" thickBot="1">
      <c r="B512" s="288" t="str">
        <f t="shared" si="39"/>
        <v>Georgia2012</v>
      </c>
      <c r="C512" s="229" t="str">
        <f>'Exp Database'!C512</f>
        <v>Georgia</v>
      </c>
      <c r="D512" s="229">
        <f>'Exp Database'!D512</f>
        <v>2012</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02" t="str">
        <f>'Exp Database'!K512</f>
        <v>HIV tests (commodities)</v>
      </c>
      <c r="M512" s="288" t="str">
        <f>'Exp Database'!L512</f>
        <v>1.1.1</v>
      </c>
      <c r="N512" s="288">
        <f>IF(OR('Exp Database'!M512=Lists!$G$2,'Exp Database'!M512=Lists!$G$3,'Exp Database'!M512=0),0,IF($F512=Lists!$G$2,('Exp Database'!M512/'Exp with units conversion'!$H512)*'Exp with units conversion'!$G512,'Exp Database'!M512*'Exp with units conversion'!$G512))</f>
        <v>0</v>
      </c>
      <c r="O512" s="288">
        <f>IF(OR('Exp Database'!N512=Lists!$G$2,'Exp Database'!N512=Lists!$G$3,'Exp Database'!N512=0),0,IF($F512=Lists!$G$2,('Exp Database'!N512/'Exp with units conversion'!$H512)*'Exp with units conversion'!$G512,'Exp Database'!N512*'Exp with units conversion'!$G512))</f>
        <v>0</v>
      </c>
      <c r="P512" s="288">
        <f>IF(OR('Exp Database'!O512=Lists!$G$2,'Exp Database'!O512=Lists!$G$3,'Exp Database'!O512=0),0,IF($F512=Lists!$G$2,('Exp Database'!O512/'Exp with units conversion'!$H512)*'Exp with units conversion'!$G512,'Exp Database'!O512*'Exp with units conversion'!$G512))</f>
        <v>0</v>
      </c>
      <c r="Q512" s="288">
        <f>IF(OR('Exp Database'!P512=Lists!$G$2,'Exp Database'!P512=Lists!$G$3,'Exp Database'!P512=0),0,IF($F512=Lists!$G$2,('Exp Database'!P512/'Exp with units conversion'!$H512)*'Exp with units conversion'!$G512,'Exp Database'!P512*'Exp with units conversion'!$G512))</f>
        <v>0</v>
      </c>
      <c r="R512" s="288">
        <f>IF(OR('Exp Database'!Q512=Lists!$G$2,'Exp Database'!Q512=Lists!$G$3,'Exp Database'!Q512=0),0,IF($F512=Lists!$G$2,('Exp Database'!Q512/'Exp with units conversion'!$H512)*'Exp with units conversion'!$G512,'Exp Database'!Q512*'Exp with units conversion'!$G512))</f>
        <v>0</v>
      </c>
      <c r="S512" s="288">
        <f>IF(OR('Exp Database'!R512=Lists!$G$2,'Exp Database'!R512=Lists!$G$3,'Exp Database'!R512=0),0,IF($F512=Lists!$G$2,('Exp Database'!R512/'Exp with units conversion'!$H512)*'Exp with units conversion'!$G512,'Exp Database'!R512*'Exp with units conversion'!$G512))</f>
        <v>0</v>
      </c>
      <c r="T512" s="288">
        <f>IF(OR('Exp Database'!S512=Lists!$G$2,'Exp Database'!S512=Lists!$G$3,'Exp Database'!S512=0),0,IF($F512=Lists!$G$2,('Exp Database'!S512/'Exp with units conversion'!$H512)*'Exp with units conversion'!$G512,'Exp Database'!S512*'Exp with units conversion'!$G512))</f>
        <v>0</v>
      </c>
      <c r="U512" s="288">
        <f>IF(OR('Exp Database'!T512=Lists!$G$2,'Exp Database'!T512=Lists!$G$3,'Exp Database'!T512=0),0,IF($F512=Lists!$G$2,('Exp Database'!T512/'Exp with units conversion'!$H512)*'Exp with units conversion'!$G512,'Exp Database'!T512*'Exp with units conversion'!$G512))</f>
        <v>0</v>
      </c>
      <c r="V512" s="288">
        <f>IF(OR('Exp Database'!U512=Lists!$G$2,'Exp Database'!U512=Lists!$G$3,'Exp Database'!U512=0),0,IF($F512=Lists!$G$2,('Exp Database'!U512/'Exp with units conversion'!$H512)*'Exp with units conversion'!$G512,'Exp Database'!U512*'Exp with units conversion'!$G512))</f>
        <v>0</v>
      </c>
      <c r="W512" s="288">
        <f>IF(OR('Exp Database'!V512=Lists!$G$2,'Exp Database'!V512=Lists!$G$3,'Exp Database'!V512=0),0,IF($F512=Lists!$G$2,('Exp Database'!V512/'Exp with units conversion'!$H512)*'Exp with units conversion'!$G512,'Exp Database'!V512*'Exp with units conversion'!$G512))</f>
        <v>0</v>
      </c>
      <c r="X512" s="288">
        <f>IF(OR('Exp Database'!W512=Lists!$G$2,'Exp Database'!W512=Lists!$G$3,'Exp Database'!W512=0),0,IF($F512=Lists!$G$2,('Exp Database'!W512/'Exp with units conversion'!$H512)*'Exp with units conversion'!$G512,'Exp Database'!W512*'Exp with units conversion'!$G512))</f>
        <v>0</v>
      </c>
      <c r="Y512" s="288">
        <f>IF(OR('Exp Database'!X512=Lists!$G$2,'Exp Database'!X512=Lists!$G$3,'Exp Database'!X512=0),0,IF($F512=Lists!$G$2,('Exp Database'!X512/'Exp with units conversion'!$H512)*'Exp with units conversion'!$G512,'Exp Database'!X512*'Exp with units conversion'!$G512))</f>
        <v>0</v>
      </c>
      <c r="Z512" s="288">
        <f>IF(OR('Exp Database'!Y512=Lists!$G$2,'Exp Database'!Y512=Lists!$G$3,'Exp Database'!Y512=0),0,IF($F512=Lists!$G$2,('Exp Database'!Y512/'Exp with units conversion'!$H512)*'Exp with units conversion'!$G512,'Exp Database'!Y512*'Exp with units conversion'!$G512))</f>
        <v>0</v>
      </c>
      <c r="AA512" s="288">
        <f>IF(OR('Exp Database'!Z512=Lists!$G$2,'Exp Database'!Z512=Lists!$G$3,'Exp Database'!Z512=0),0,IF($F512=Lists!$G$2,('Exp Database'!Z512/'Exp with units conversion'!$H512)*'Exp with units conversion'!$G512,'Exp Database'!Z512*'Exp with units conversion'!$G512))</f>
        <v>0</v>
      </c>
      <c r="AB512" s="288">
        <f>IF(OR('Exp Database'!AA512=Lists!$G$2,'Exp Database'!AA512=Lists!$G$3,'Exp Database'!AA512=0),0,IF($F512=Lists!$G$2,('Exp Database'!AA512/'Exp with units conversion'!$H512)*'Exp with units conversion'!$G512,'Exp Database'!AA512*'Exp with units conversion'!$G512))</f>
        <v>0</v>
      </c>
      <c r="AC512" s="288">
        <f>IF(OR('Exp Database'!AB512=Lists!$G$2,'Exp Database'!AB512=Lists!$G$3,'Exp Database'!AB512=0),0,IF($F512=Lists!$G$2,('Exp Database'!AB512/'Exp with units conversion'!$H512)*'Exp with units conversion'!$G512,'Exp Database'!AB512*'Exp with units conversion'!$G512))</f>
        <v>0</v>
      </c>
      <c r="AD512" s="288">
        <f>IF(OR('Exp Database'!AC512=Lists!$G$2,'Exp Database'!AC512=Lists!$G$3,'Exp Database'!AC512=0),0,IF($F512=Lists!$G$2,('Exp Database'!AC512/'Exp with units conversion'!$H512)*'Exp with units conversion'!$G512,'Exp Database'!AC512*'Exp with units conversion'!$G512))</f>
        <v>0</v>
      </c>
      <c r="AE512" s="288">
        <f>IF(OR('Exp Database'!AD512=Lists!$G$2,'Exp Database'!AD512=Lists!$G$3,'Exp Database'!AD512=0),0,IF($F512=Lists!$G$2,('Exp Database'!AD512/'Exp with units conversion'!$H512)*'Exp with units conversion'!$G512,'Exp Database'!AD512*'Exp with units conversion'!$G512))</f>
        <v>0</v>
      </c>
      <c r="AG512" s="288">
        <f t="shared" si="40"/>
        <v>1</v>
      </c>
      <c r="AH512" s="288">
        <f t="shared" si="41"/>
        <v>1</v>
      </c>
      <c r="AI512" s="288">
        <f t="shared" si="42"/>
        <v>1</v>
      </c>
      <c r="AJ512" s="288">
        <f t="shared" si="43"/>
        <v>1</v>
      </c>
    </row>
    <row r="513" spans="2:36" ht="30.75" thickBot="1">
      <c r="B513" s="288" t="str">
        <f t="shared" si="39"/>
        <v>Georgia2012</v>
      </c>
      <c r="C513" s="229" t="str">
        <f>'Exp Database'!C513</f>
        <v>Georgia</v>
      </c>
      <c r="D513" s="229">
        <f>'Exp Database'!D513</f>
        <v>2012</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02" t="str">
        <f>'Exp Database'!K513</f>
        <v xml:space="preserve"> Other direct and indirect costs</v>
      </c>
      <c r="M513" s="288" t="str">
        <f>'Exp Database'!L513</f>
        <v>1.1.2</v>
      </c>
      <c r="N513" s="288">
        <f>IF(OR('Exp Database'!M513=Lists!$G$2,'Exp Database'!M513=Lists!$G$3,'Exp Database'!M513=0),0,IF($F513=Lists!$G$2,('Exp Database'!M513/'Exp with units conversion'!$H513)*'Exp with units conversion'!$G513,'Exp Database'!M513*'Exp with units conversion'!$G513))</f>
        <v>0</v>
      </c>
      <c r="O513" s="288">
        <f>IF(OR('Exp Database'!N513=Lists!$G$2,'Exp Database'!N513=Lists!$G$3,'Exp Database'!N513=0),0,IF($F513=Lists!$G$2,('Exp Database'!N513/'Exp with units conversion'!$H513)*'Exp with units conversion'!$G513,'Exp Database'!N513*'Exp with units conversion'!$G513))</f>
        <v>0</v>
      </c>
      <c r="P513" s="288">
        <f>IF(OR('Exp Database'!O513=Lists!$G$2,'Exp Database'!O513=Lists!$G$3,'Exp Database'!O513=0),0,IF($F513=Lists!$G$2,('Exp Database'!O513/'Exp with units conversion'!$H513)*'Exp with units conversion'!$G513,'Exp Database'!O513*'Exp with units conversion'!$G513))</f>
        <v>0</v>
      </c>
      <c r="Q513" s="288">
        <f>IF(OR('Exp Database'!P513=Lists!$G$2,'Exp Database'!P513=Lists!$G$3,'Exp Database'!P513=0),0,IF($F513=Lists!$G$2,('Exp Database'!P513/'Exp with units conversion'!$H513)*'Exp with units conversion'!$G513,'Exp Database'!P513*'Exp with units conversion'!$G513))</f>
        <v>0</v>
      </c>
      <c r="R513" s="288">
        <f>IF(OR('Exp Database'!Q513=Lists!$G$2,'Exp Database'!Q513=Lists!$G$3,'Exp Database'!Q513=0),0,IF($F513=Lists!$G$2,('Exp Database'!Q513/'Exp with units conversion'!$H513)*'Exp with units conversion'!$G513,'Exp Database'!Q513*'Exp with units conversion'!$G513))</f>
        <v>0</v>
      </c>
      <c r="S513" s="288">
        <f>IF(OR('Exp Database'!R513=Lists!$G$2,'Exp Database'!R513=Lists!$G$3,'Exp Database'!R513=0),0,IF($F513=Lists!$G$2,('Exp Database'!R513/'Exp with units conversion'!$H513)*'Exp with units conversion'!$G513,'Exp Database'!R513*'Exp with units conversion'!$G513))</f>
        <v>0</v>
      </c>
      <c r="T513" s="288">
        <f>IF(OR('Exp Database'!S513=Lists!$G$2,'Exp Database'!S513=Lists!$G$3,'Exp Database'!S513=0),0,IF($F513=Lists!$G$2,('Exp Database'!S513/'Exp with units conversion'!$H513)*'Exp with units conversion'!$G513,'Exp Database'!S513*'Exp with units conversion'!$G513))</f>
        <v>0</v>
      </c>
      <c r="U513" s="288">
        <f>IF(OR('Exp Database'!T513=Lists!$G$2,'Exp Database'!T513=Lists!$G$3,'Exp Database'!T513=0),0,IF($F513=Lists!$G$2,('Exp Database'!T513/'Exp with units conversion'!$H513)*'Exp with units conversion'!$G513,'Exp Database'!T513*'Exp with units conversion'!$G513))</f>
        <v>0</v>
      </c>
      <c r="V513" s="288">
        <f>IF(OR('Exp Database'!U513=Lists!$G$2,'Exp Database'!U513=Lists!$G$3,'Exp Database'!U513=0),0,IF($F513=Lists!$G$2,('Exp Database'!U513/'Exp with units conversion'!$H513)*'Exp with units conversion'!$G513,'Exp Database'!U513*'Exp with units conversion'!$G513))</f>
        <v>0</v>
      </c>
      <c r="W513" s="288">
        <f>IF(OR('Exp Database'!V513=Lists!$G$2,'Exp Database'!V513=Lists!$G$3,'Exp Database'!V513=0),0,IF($F513=Lists!$G$2,('Exp Database'!V513/'Exp with units conversion'!$H513)*'Exp with units conversion'!$G513,'Exp Database'!V513*'Exp with units conversion'!$G513))</f>
        <v>0</v>
      </c>
      <c r="X513" s="288">
        <f>IF(OR('Exp Database'!W513=Lists!$G$2,'Exp Database'!W513=Lists!$G$3,'Exp Database'!W513=0),0,IF($F513=Lists!$G$2,('Exp Database'!W513/'Exp with units conversion'!$H513)*'Exp with units conversion'!$G513,'Exp Database'!W513*'Exp with units conversion'!$G513))</f>
        <v>0</v>
      </c>
      <c r="Y513" s="288">
        <f>IF(OR('Exp Database'!X513=Lists!$G$2,'Exp Database'!X513=Lists!$G$3,'Exp Database'!X513=0),0,IF($F513=Lists!$G$2,('Exp Database'!X513/'Exp with units conversion'!$H513)*'Exp with units conversion'!$G513,'Exp Database'!X513*'Exp with units conversion'!$G513))</f>
        <v>0</v>
      </c>
      <c r="Z513" s="288">
        <f>IF(OR('Exp Database'!Y513=Lists!$G$2,'Exp Database'!Y513=Lists!$G$3,'Exp Database'!Y513=0),0,IF($F513=Lists!$G$2,('Exp Database'!Y513/'Exp with units conversion'!$H513)*'Exp with units conversion'!$G513,'Exp Database'!Y513*'Exp with units conversion'!$G513))</f>
        <v>0</v>
      </c>
      <c r="AA513" s="288">
        <f>IF(OR('Exp Database'!Z513=Lists!$G$2,'Exp Database'!Z513=Lists!$G$3,'Exp Database'!Z513=0),0,IF($F513=Lists!$G$2,('Exp Database'!Z513/'Exp with units conversion'!$H513)*'Exp with units conversion'!$G513,'Exp Database'!Z513*'Exp with units conversion'!$G513))</f>
        <v>0</v>
      </c>
      <c r="AB513" s="288">
        <f>IF(OR('Exp Database'!AA513=Lists!$G$2,'Exp Database'!AA513=Lists!$G$3,'Exp Database'!AA513=0),0,IF($F513=Lists!$G$2,('Exp Database'!AA513/'Exp with units conversion'!$H513)*'Exp with units conversion'!$G513,'Exp Database'!AA513*'Exp with units conversion'!$G513))</f>
        <v>0</v>
      </c>
      <c r="AC513" s="288">
        <f>IF(OR('Exp Database'!AB513=Lists!$G$2,'Exp Database'!AB513=Lists!$G$3,'Exp Database'!AB513=0),0,IF($F513=Lists!$G$2,('Exp Database'!AB513/'Exp with units conversion'!$H513)*'Exp with units conversion'!$G513,'Exp Database'!AB513*'Exp with units conversion'!$G513))</f>
        <v>0</v>
      </c>
      <c r="AD513" s="288">
        <f>IF(OR('Exp Database'!AC513=Lists!$G$2,'Exp Database'!AC513=Lists!$G$3,'Exp Database'!AC513=0),0,IF($F513=Lists!$G$2,('Exp Database'!AC513/'Exp with units conversion'!$H513)*'Exp with units conversion'!$G513,'Exp Database'!AC513*'Exp with units conversion'!$G513))</f>
        <v>0</v>
      </c>
      <c r="AE513" s="288">
        <f>IF(OR('Exp Database'!AD513=Lists!$G$2,'Exp Database'!AD513=Lists!$G$3,'Exp Database'!AD513=0),0,IF($F513=Lists!$G$2,('Exp Database'!AD513/'Exp with units conversion'!$H513)*'Exp with units conversion'!$G513,'Exp Database'!AD513*'Exp with units conversion'!$G513))</f>
        <v>0</v>
      </c>
      <c r="AG513" s="288">
        <f t="shared" si="40"/>
        <v>1</v>
      </c>
      <c r="AH513" s="288">
        <f t="shared" si="41"/>
        <v>1</v>
      </c>
      <c r="AI513" s="288">
        <f t="shared" si="42"/>
        <v>1</v>
      </c>
      <c r="AJ513" s="288">
        <f t="shared" si="43"/>
        <v>1</v>
      </c>
    </row>
    <row r="514" spans="2:36" ht="30.75" thickBot="1">
      <c r="B514" s="288" t="str">
        <f t="shared" si="39"/>
        <v>Georgia2012</v>
      </c>
      <c r="C514" s="229" t="str">
        <f>'Exp Database'!C514</f>
        <v>Georgia</v>
      </c>
      <c r="D514" s="229">
        <f>'Exp Database'!D514</f>
        <v>2012</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02" t="str">
        <f>'Exp Database'!K514</f>
        <v>Not disaggregated by type of cost</v>
      </c>
      <c r="M514" s="288" t="str">
        <f>'Exp Database'!L514</f>
        <v>1.1.3</v>
      </c>
      <c r="N514" s="288">
        <f>IF(OR('Exp Database'!M514=Lists!$G$2,'Exp Database'!M514=Lists!$G$3,'Exp Database'!M514=0),0,IF($F514=Lists!$G$2,('Exp Database'!M514/'Exp with units conversion'!$H514)*'Exp with units conversion'!$G514,'Exp Database'!M514*'Exp with units conversion'!$G514))</f>
        <v>0</v>
      </c>
      <c r="O514" s="288">
        <f>IF(OR('Exp Database'!N514=Lists!$G$2,'Exp Database'!N514=Lists!$G$3,'Exp Database'!N514=0),0,IF($F514=Lists!$G$2,('Exp Database'!N514/'Exp with units conversion'!$H514)*'Exp with units conversion'!$G514,'Exp Database'!N514*'Exp with units conversion'!$G514))</f>
        <v>0</v>
      </c>
      <c r="P514" s="288">
        <f>IF(OR('Exp Database'!O514=Lists!$G$2,'Exp Database'!O514=Lists!$G$3,'Exp Database'!O514=0),0,IF($F514=Lists!$G$2,('Exp Database'!O514/'Exp with units conversion'!$H514)*'Exp with units conversion'!$G514,'Exp Database'!O514*'Exp with units conversion'!$G514))</f>
        <v>0</v>
      </c>
      <c r="Q514" s="288">
        <f>IF(OR('Exp Database'!P514=Lists!$G$2,'Exp Database'!P514=Lists!$G$3,'Exp Database'!P514=0),0,IF($F514=Lists!$G$2,('Exp Database'!P514/'Exp with units conversion'!$H514)*'Exp with units conversion'!$G514,'Exp Database'!P514*'Exp with units conversion'!$G514))</f>
        <v>0</v>
      </c>
      <c r="R514" s="288">
        <f>IF(OR('Exp Database'!Q514=Lists!$G$2,'Exp Database'!Q514=Lists!$G$3,'Exp Database'!Q514=0),0,IF($F514=Lists!$G$2,('Exp Database'!Q514/'Exp with units conversion'!$H514)*'Exp with units conversion'!$G514,'Exp Database'!Q514*'Exp with units conversion'!$G514))</f>
        <v>0</v>
      </c>
      <c r="S514" s="288">
        <f>IF(OR('Exp Database'!R514=Lists!$G$2,'Exp Database'!R514=Lists!$G$3,'Exp Database'!R514=0),0,IF($F514=Lists!$G$2,('Exp Database'!R514/'Exp with units conversion'!$H514)*'Exp with units conversion'!$G514,'Exp Database'!R514*'Exp with units conversion'!$G514))</f>
        <v>0</v>
      </c>
      <c r="T514" s="288">
        <f>IF(OR('Exp Database'!S514=Lists!$G$2,'Exp Database'!S514=Lists!$G$3,'Exp Database'!S514=0),0,IF($F514=Lists!$G$2,('Exp Database'!S514/'Exp with units conversion'!$H514)*'Exp with units conversion'!$G514,'Exp Database'!S514*'Exp with units conversion'!$G514))</f>
        <v>0</v>
      </c>
      <c r="U514" s="288">
        <f>IF(OR('Exp Database'!T514=Lists!$G$2,'Exp Database'!T514=Lists!$G$3,'Exp Database'!T514=0),0,IF($F514=Lists!$G$2,('Exp Database'!T514/'Exp with units conversion'!$H514)*'Exp with units conversion'!$G514,'Exp Database'!T514*'Exp with units conversion'!$G514))</f>
        <v>0</v>
      </c>
      <c r="V514" s="288">
        <f>IF(OR('Exp Database'!U514=Lists!$G$2,'Exp Database'!U514=Lists!$G$3,'Exp Database'!U514=0),0,IF($F514=Lists!$G$2,('Exp Database'!U514/'Exp with units conversion'!$H514)*'Exp with units conversion'!$G514,'Exp Database'!U514*'Exp with units conversion'!$G514))</f>
        <v>0</v>
      </c>
      <c r="W514" s="288">
        <f>IF(OR('Exp Database'!V514=Lists!$G$2,'Exp Database'!V514=Lists!$G$3,'Exp Database'!V514=0),0,IF($F514=Lists!$G$2,('Exp Database'!V514/'Exp with units conversion'!$H514)*'Exp with units conversion'!$G514,'Exp Database'!V514*'Exp with units conversion'!$G514))</f>
        <v>0</v>
      </c>
      <c r="X514" s="288">
        <f>IF(OR('Exp Database'!W514=Lists!$G$2,'Exp Database'!W514=Lists!$G$3,'Exp Database'!W514=0),0,IF($F514=Lists!$G$2,('Exp Database'!W514/'Exp with units conversion'!$H514)*'Exp with units conversion'!$G514,'Exp Database'!W514*'Exp with units conversion'!$G514))</f>
        <v>0</v>
      </c>
      <c r="Y514" s="288">
        <f>IF(OR('Exp Database'!X514=Lists!$G$2,'Exp Database'!X514=Lists!$G$3,'Exp Database'!X514=0),0,IF($F514=Lists!$G$2,('Exp Database'!X514/'Exp with units conversion'!$H514)*'Exp with units conversion'!$G514,'Exp Database'!X514*'Exp with units conversion'!$G514))</f>
        <v>0</v>
      </c>
      <c r="Z514" s="288">
        <f>IF(OR('Exp Database'!Y514=Lists!$G$2,'Exp Database'!Y514=Lists!$G$3,'Exp Database'!Y514=0),0,IF($F514=Lists!$G$2,('Exp Database'!Y514/'Exp with units conversion'!$H514)*'Exp with units conversion'!$G514,'Exp Database'!Y514*'Exp with units conversion'!$G514))</f>
        <v>0</v>
      </c>
      <c r="AA514" s="288">
        <f>IF(OR('Exp Database'!Z514=Lists!$G$2,'Exp Database'!Z514=Lists!$G$3,'Exp Database'!Z514=0),0,IF($F514=Lists!$G$2,('Exp Database'!Z514/'Exp with units conversion'!$H514)*'Exp with units conversion'!$G514,'Exp Database'!Z514*'Exp with units conversion'!$G514))</f>
        <v>0</v>
      </c>
      <c r="AB514" s="288">
        <f>IF(OR('Exp Database'!AA514=Lists!$G$2,'Exp Database'!AA514=Lists!$G$3,'Exp Database'!AA514=0),0,IF($F514=Lists!$G$2,('Exp Database'!AA514/'Exp with units conversion'!$H514)*'Exp with units conversion'!$G514,'Exp Database'!AA514*'Exp with units conversion'!$G514))</f>
        <v>0</v>
      </c>
      <c r="AC514" s="288">
        <f>IF(OR('Exp Database'!AB514=Lists!$G$2,'Exp Database'!AB514=Lists!$G$3,'Exp Database'!AB514=0),0,IF($F514=Lists!$G$2,('Exp Database'!AB514/'Exp with units conversion'!$H514)*'Exp with units conversion'!$G514,'Exp Database'!AB514*'Exp with units conversion'!$G514))</f>
        <v>0</v>
      </c>
      <c r="AD514" s="288">
        <f>IF(OR('Exp Database'!AC514=Lists!$G$2,'Exp Database'!AC514=Lists!$G$3,'Exp Database'!AC514=0),0,IF($F514=Lists!$G$2,('Exp Database'!AC514/'Exp with units conversion'!$H514)*'Exp with units conversion'!$G514,'Exp Database'!AC514*'Exp with units conversion'!$G514))</f>
        <v>0</v>
      </c>
      <c r="AE514" s="288">
        <f>IF(OR('Exp Database'!AD514=Lists!$G$2,'Exp Database'!AD514=Lists!$G$3,'Exp Database'!AD514=0),0,IF($F514=Lists!$G$2,('Exp Database'!AD514/'Exp with units conversion'!$H514)*'Exp with units conversion'!$G514,'Exp Database'!AD514*'Exp with units conversion'!$G514))</f>
        <v>0</v>
      </c>
      <c r="AG514" s="288">
        <f t="shared" si="40"/>
        <v>1</v>
      </c>
      <c r="AH514" s="288">
        <f t="shared" si="41"/>
        <v>1</v>
      </c>
      <c r="AI514" s="288">
        <f t="shared" si="42"/>
        <v>1</v>
      </c>
      <c r="AJ514" s="288">
        <f t="shared" si="43"/>
        <v>1</v>
      </c>
    </row>
    <row r="515" spans="2:36" ht="45.75" thickBot="1">
      <c r="B515" s="288" t="str">
        <f t="shared" si="39"/>
        <v>Georgia2012</v>
      </c>
      <c r="C515" s="229" t="str">
        <f>'Exp Database'!C515</f>
        <v>Georgia</v>
      </c>
      <c r="D515" s="229">
        <f>'Exp Database'!D515</f>
        <v>2012</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02" t="str">
        <f>'Exp Database'!K515</f>
        <v>Antiretroviral treatment (sub-total)</v>
      </c>
      <c r="M515" s="288">
        <f>'Exp Database'!L515</f>
        <v>1.2</v>
      </c>
      <c r="N515" s="288">
        <f>IF(OR('Exp Database'!M515=Lists!$G$2,'Exp Database'!M515=Lists!$G$3,'Exp Database'!M515=0),0,IF($F515=Lists!$G$2,('Exp Database'!M515/'Exp with units conversion'!$H515)*'Exp with units conversion'!$G515,'Exp Database'!M515*'Exp with units conversion'!$G515))</f>
        <v>0</v>
      </c>
      <c r="O515" s="288">
        <f>IF(OR('Exp Database'!N515=Lists!$G$2,'Exp Database'!N515=Lists!$G$3,'Exp Database'!N515=0),0,IF($F515=Lists!$G$2,('Exp Database'!N515/'Exp with units conversion'!$H515)*'Exp with units conversion'!$G515,'Exp Database'!N515*'Exp with units conversion'!$G515))</f>
        <v>0</v>
      </c>
      <c r="P515" s="288">
        <f>IF(OR('Exp Database'!O515=Lists!$G$2,'Exp Database'!O515=Lists!$G$3,'Exp Database'!O515=0),0,IF($F515=Lists!$G$2,('Exp Database'!O515/'Exp with units conversion'!$H515)*'Exp with units conversion'!$G515,'Exp Database'!O515*'Exp with units conversion'!$G515))</f>
        <v>0</v>
      </c>
      <c r="Q515" s="288">
        <f>IF(OR('Exp Database'!P515=Lists!$G$2,'Exp Database'!P515=Lists!$G$3,'Exp Database'!P515=0),0,IF($F515=Lists!$G$2,('Exp Database'!P515/'Exp with units conversion'!$H515)*'Exp with units conversion'!$G515,'Exp Database'!P515*'Exp with units conversion'!$G515))</f>
        <v>0</v>
      </c>
      <c r="R515" s="288">
        <f>IF(OR('Exp Database'!Q515=Lists!$G$2,'Exp Database'!Q515=Lists!$G$3,'Exp Database'!Q515=0),0,IF($F515=Lists!$G$2,('Exp Database'!Q515/'Exp with units conversion'!$H515)*'Exp with units conversion'!$G515,'Exp Database'!Q515*'Exp with units conversion'!$G515))</f>
        <v>0</v>
      </c>
      <c r="S515" s="288">
        <f>IF(OR('Exp Database'!R515=Lists!$G$2,'Exp Database'!R515=Lists!$G$3,'Exp Database'!R515=0),0,IF($F515=Lists!$G$2,('Exp Database'!R515/'Exp with units conversion'!$H515)*'Exp with units conversion'!$G515,'Exp Database'!R515*'Exp with units conversion'!$G515))</f>
        <v>0</v>
      </c>
      <c r="T515" s="288">
        <f>IF(OR('Exp Database'!S515=Lists!$G$2,'Exp Database'!S515=Lists!$G$3,'Exp Database'!S515=0),0,IF($F515=Lists!$G$2,('Exp Database'!S515/'Exp with units conversion'!$H515)*'Exp with units conversion'!$G515,'Exp Database'!S515*'Exp with units conversion'!$G515))</f>
        <v>0</v>
      </c>
      <c r="U515" s="288">
        <f>IF(OR('Exp Database'!T515=Lists!$G$2,'Exp Database'!T515=Lists!$G$3,'Exp Database'!T515=0),0,IF($F515=Lists!$G$2,('Exp Database'!T515/'Exp with units conversion'!$H515)*'Exp with units conversion'!$G515,'Exp Database'!T515*'Exp with units conversion'!$G515))</f>
        <v>0</v>
      </c>
      <c r="V515" s="288">
        <f>IF(OR('Exp Database'!U515=Lists!$G$2,'Exp Database'!U515=Lists!$G$3,'Exp Database'!U515=0),0,IF($F515=Lists!$G$2,('Exp Database'!U515/'Exp with units conversion'!$H515)*'Exp with units conversion'!$G515,'Exp Database'!U515*'Exp with units conversion'!$G515))</f>
        <v>0</v>
      </c>
      <c r="W515" s="288">
        <f>IF(OR('Exp Database'!V515=Lists!$G$2,'Exp Database'!V515=Lists!$G$3,'Exp Database'!V515=0),0,IF($F515=Lists!$G$2,('Exp Database'!V515/'Exp with units conversion'!$H515)*'Exp with units conversion'!$G515,'Exp Database'!V515*'Exp with units conversion'!$G515))</f>
        <v>0</v>
      </c>
      <c r="X515" s="288">
        <f>IF(OR('Exp Database'!W515=Lists!$G$2,'Exp Database'!W515=Lists!$G$3,'Exp Database'!W515=0),0,IF($F515=Lists!$G$2,('Exp Database'!W515/'Exp with units conversion'!$H515)*'Exp with units conversion'!$G515,'Exp Database'!W515*'Exp with units conversion'!$G515))</f>
        <v>0</v>
      </c>
      <c r="Y515" s="288">
        <f>IF(OR('Exp Database'!X515=Lists!$G$2,'Exp Database'!X515=Lists!$G$3,'Exp Database'!X515=0),0,IF($F515=Lists!$G$2,('Exp Database'!X515/'Exp with units conversion'!$H515)*'Exp with units conversion'!$G515,'Exp Database'!X515*'Exp with units conversion'!$G515))</f>
        <v>0</v>
      </c>
      <c r="Z515" s="288">
        <f>IF(OR('Exp Database'!Y515=Lists!$G$2,'Exp Database'!Y515=Lists!$G$3,'Exp Database'!Y515=0),0,IF($F515=Lists!$G$2,('Exp Database'!Y515/'Exp with units conversion'!$H515)*'Exp with units conversion'!$G515,'Exp Database'!Y515*'Exp with units conversion'!$G515))</f>
        <v>0</v>
      </c>
      <c r="AA515" s="288">
        <f>IF(OR('Exp Database'!Z515=Lists!$G$2,'Exp Database'!Z515=Lists!$G$3,'Exp Database'!Z515=0),0,IF($F515=Lists!$G$2,('Exp Database'!Z515/'Exp with units conversion'!$H515)*'Exp with units conversion'!$G515,'Exp Database'!Z515*'Exp with units conversion'!$G515))</f>
        <v>0</v>
      </c>
      <c r="AB515" s="288">
        <f>IF(OR('Exp Database'!AA515=Lists!$G$2,'Exp Database'!AA515=Lists!$G$3,'Exp Database'!AA515=0),0,IF($F515=Lists!$G$2,('Exp Database'!AA515/'Exp with units conversion'!$H515)*'Exp with units conversion'!$G515,'Exp Database'!AA515*'Exp with units conversion'!$G515))</f>
        <v>0</v>
      </c>
      <c r="AC515" s="288">
        <f>IF(OR('Exp Database'!AB515=Lists!$G$2,'Exp Database'!AB515=Lists!$G$3,'Exp Database'!AB515=0),0,IF($F515=Lists!$G$2,('Exp Database'!AB515/'Exp with units conversion'!$H515)*'Exp with units conversion'!$G515,'Exp Database'!AB515*'Exp with units conversion'!$G515))</f>
        <v>0</v>
      </c>
      <c r="AD515" s="288">
        <f>IF(OR('Exp Database'!AC515=Lists!$G$2,'Exp Database'!AC515=Lists!$G$3,'Exp Database'!AC515=0),0,IF($F515=Lists!$G$2,('Exp Database'!AC515/'Exp with units conversion'!$H515)*'Exp with units conversion'!$G515,'Exp Database'!AC515*'Exp with units conversion'!$G515))</f>
        <v>0</v>
      </c>
      <c r="AE515" s="288">
        <f>IF(OR('Exp Database'!AD515=Lists!$G$2,'Exp Database'!AD515=Lists!$G$3,'Exp Database'!AD515=0),0,IF($F515=Lists!$G$2,('Exp Database'!AD515/'Exp with units conversion'!$H515)*'Exp with units conversion'!$G515,'Exp Database'!AD515*'Exp with units conversion'!$G515))</f>
        <v>0</v>
      </c>
      <c r="AG515" s="288">
        <f t="shared" si="40"/>
        <v>1</v>
      </c>
      <c r="AH515" s="288">
        <f t="shared" si="41"/>
        <v>1</v>
      </c>
      <c r="AI515" s="288">
        <f t="shared" si="42"/>
        <v>1</v>
      </c>
      <c r="AJ515" s="288">
        <f t="shared" si="43"/>
        <v>1</v>
      </c>
    </row>
    <row r="516" spans="2:36" ht="30.75" thickBot="1">
      <c r="B516" s="288" t="str">
        <f t="shared" si="39"/>
        <v>Georgia2012</v>
      </c>
      <c r="C516" s="229" t="str">
        <f>'Exp Database'!C516</f>
        <v>Georgia</v>
      </c>
      <c r="D516" s="229">
        <f>'Exp Database'!D516</f>
        <v>2012</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02" t="str">
        <f>'Exp Database'!K516</f>
        <v>Adult antiretroviral treatment</v>
      </c>
      <c r="M516" s="288" t="str">
        <f>'Exp Database'!L516</f>
        <v>1.2.1</v>
      </c>
      <c r="N516" s="288">
        <f>IF(OR('Exp Database'!M516=Lists!$G$2,'Exp Database'!M516=Lists!$G$3,'Exp Database'!M516=0),0,IF($F516=Lists!$G$2,('Exp Database'!M516/'Exp with units conversion'!$H516)*'Exp with units conversion'!$G516,'Exp Database'!M516*'Exp with units conversion'!$G516))</f>
        <v>0</v>
      </c>
      <c r="O516" s="288">
        <f>IF(OR('Exp Database'!N516=Lists!$G$2,'Exp Database'!N516=Lists!$G$3,'Exp Database'!N516=0),0,IF($F516=Lists!$G$2,('Exp Database'!N516/'Exp with units conversion'!$H516)*'Exp with units conversion'!$G516,'Exp Database'!N516*'Exp with units conversion'!$G516))</f>
        <v>0</v>
      </c>
      <c r="P516" s="288">
        <f>IF(OR('Exp Database'!O516=Lists!$G$2,'Exp Database'!O516=Lists!$G$3,'Exp Database'!O516=0),0,IF($F516=Lists!$G$2,('Exp Database'!O516/'Exp with units conversion'!$H516)*'Exp with units conversion'!$G516,'Exp Database'!O516*'Exp with units conversion'!$G516))</f>
        <v>0</v>
      </c>
      <c r="Q516" s="288">
        <f>IF(OR('Exp Database'!P516=Lists!$G$2,'Exp Database'!P516=Lists!$G$3,'Exp Database'!P516=0),0,IF($F516=Lists!$G$2,('Exp Database'!P516/'Exp with units conversion'!$H516)*'Exp with units conversion'!$G516,'Exp Database'!P516*'Exp with units conversion'!$G516))</f>
        <v>0</v>
      </c>
      <c r="R516" s="288">
        <f>IF(OR('Exp Database'!Q516=Lists!$G$2,'Exp Database'!Q516=Lists!$G$3,'Exp Database'!Q516=0),0,IF($F516=Lists!$G$2,('Exp Database'!Q516/'Exp with units conversion'!$H516)*'Exp with units conversion'!$G516,'Exp Database'!Q516*'Exp with units conversion'!$G516))</f>
        <v>0</v>
      </c>
      <c r="S516" s="288">
        <f>IF(OR('Exp Database'!R516=Lists!$G$2,'Exp Database'!R516=Lists!$G$3,'Exp Database'!R516=0),0,IF($F516=Lists!$G$2,('Exp Database'!R516/'Exp with units conversion'!$H516)*'Exp with units conversion'!$G516,'Exp Database'!R516*'Exp with units conversion'!$G516))</f>
        <v>0</v>
      </c>
      <c r="T516" s="288">
        <f>IF(OR('Exp Database'!S516=Lists!$G$2,'Exp Database'!S516=Lists!$G$3,'Exp Database'!S516=0),0,IF($F516=Lists!$G$2,('Exp Database'!S516/'Exp with units conversion'!$H516)*'Exp with units conversion'!$G516,'Exp Database'!S516*'Exp with units conversion'!$G516))</f>
        <v>0</v>
      </c>
      <c r="U516" s="288">
        <f>IF(OR('Exp Database'!T516=Lists!$G$2,'Exp Database'!T516=Lists!$G$3,'Exp Database'!T516=0),0,IF($F516=Lists!$G$2,('Exp Database'!T516/'Exp with units conversion'!$H516)*'Exp with units conversion'!$G516,'Exp Database'!T516*'Exp with units conversion'!$G516))</f>
        <v>0</v>
      </c>
      <c r="V516" s="288">
        <f>IF(OR('Exp Database'!U516=Lists!$G$2,'Exp Database'!U516=Lists!$G$3,'Exp Database'!U516=0),0,IF($F516=Lists!$G$2,('Exp Database'!U516/'Exp with units conversion'!$H516)*'Exp with units conversion'!$G516,'Exp Database'!U516*'Exp with units conversion'!$G516))</f>
        <v>0</v>
      </c>
      <c r="W516" s="288">
        <f>IF(OR('Exp Database'!V516=Lists!$G$2,'Exp Database'!V516=Lists!$G$3,'Exp Database'!V516=0),0,IF($F516=Lists!$G$2,('Exp Database'!V516/'Exp with units conversion'!$H516)*'Exp with units conversion'!$G516,'Exp Database'!V516*'Exp with units conversion'!$G516))</f>
        <v>0</v>
      </c>
      <c r="X516" s="288">
        <f>IF(OR('Exp Database'!W516=Lists!$G$2,'Exp Database'!W516=Lists!$G$3,'Exp Database'!W516=0),0,IF($F516=Lists!$G$2,('Exp Database'!W516/'Exp with units conversion'!$H516)*'Exp with units conversion'!$G516,'Exp Database'!W516*'Exp with units conversion'!$G516))</f>
        <v>0</v>
      </c>
      <c r="Y516" s="288">
        <f>IF(OR('Exp Database'!X516=Lists!$G$2,'Exp Database'!X516=Lists!$G$3,'Exp Database'!X516=0),0,IF($F516=Lists!$G$2,('Exp Database'!X516/'Exp with units conversion'!$H516)*'Exp with units conversion'!$G516,'Exp Database'!X516*'Exp with units conversion'!$G516))</f>
        <v>0</v>
      </c>
      <c r="Z516" s="288">
        <f>IF(OR('Exp Database'!Y516=Lists!$G$2,'Exp Database'!Y516=Lists!$G$3,'Exp Database'!Y516=0),0,IF($F516=Lists!$G$2,('Exp Database'!Y516/'Exp with units conversion'!$H516)*'Exp with units conversion'!$G516,'Exp Database'!Y516*'Exp with units conversion'!$G516))</f>
        <v>0</v>
      </c>
      <c r="AA516" s="288">
        <f>IF(OR('Exp Database'!Z516=Lists!$G$2,'Exp Database'!Z516=Lists!$G$3,'Exp Database'!Z516=0),0,IF($F516=Lists!$G$2,('Exp Database'!Z516/'Exp with units conversion'!$H516)*'Exp with units conversion'!$G516,'Exp Database'!Z516*'Exp with units conversion'!$G516))</f>
        <v>0</v>
      </c>
      <c r="AB516" s="288">
        <f>IF(OR('Exp Database'!AA516=Lists!$G$2,'Exp Database'!AA516=Lists!$G$3,'Exp Database'!AA516=0),0,IF($F516=Lists!$G$2,('Exp Database'!AA516/'Exp with units conversion'!$H516)*'Exp with units conversion'!$G516,'Exp Database'!AA516*'Exp with units conversion'!$G516))</f>
        <v>0</v>
      </c>
      <c r="AC516" s="288">
        <f>IF(OR('Exp Database'!AB516=Lists!$G$2,'Exp Database'!AB516=Lists!$G$3,'Exp Database'!AB516=0),0,IF($F516=Lists!$G$2,('Exp Database'!AB516/'Exp with units conversion'!$H516)*'Exp with units conversion'!$G516,'Exp Database'!AB516*'Exp with units conversion'!$G516))</f>
        <v>0</v>
      </c>
      <c r="AD516" s="288">
        <f>IF(OR('Exp Database'!AC516=Lists!$G$2,'Exp Database'!AC516=Lists!$G$3,'Exp Database'!AC516=0),0,IF($F516=Lists!$G$2,('Exp Database'!AC516/'Exp with units conversion'!$H516)*'Exp with units conversion'!$G516,'Exp Database'!AC516*'Exp with units conversion'!$G516))</f>
        <v>0</v>
      </c>
      <c r="AE516" s="288">
        <f>IF(OR('Exp Database'!AD516=Lists!$G$2,'Exp Database'!AD516=Lists!$G$3,'Exp Database'!AD516=0),0,IF($F516=Lists!$G$2,('Exp Database'!AD516/'Exp with units conversion'!$H516)*'Exp with units conversion'!$G516,'Exp Database'!AD516*'Exp with units conversion'!$G516))</f>
        <v>0</v>
      </c>
      <c r="AG516" s="288">
        <f t="shared" si="40"/>
        <v>1</v>
      </c>
      <c r="AH516" s="288">
        <f t="shared" si="41"/>
        <v>1</v>
      </c>
      <c r="AI516" s="288">
        <f t="shared" si="42"/>
        <v>1</v>
      </c>
      <c r="AJ516" s="288">
        <f t="shared" si="43"/>
        <v>1</v>
      </c>
    </row>
    <row r="517" spans="2:36" ht="15.75" thickBot="1">
      <c r="B517" s="288" t="str">
        <f t="shared" si="39"/>
        <v>Georgia2012</v>
      </c>
      <c r="C517" s="229" t="str">
        <f>'Exp Database'!C517</f>
        <v>Georgia</v>
      </c>
      <c r="D517" s="229">
        <f>'Exp Database'!D517</f>
        <v>2012</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02" t="str">
        <f>'Exp Database'!K517</f>
        <v xml:space="preserve"> ARVs</v>
      </c>
      <c r="M517" s="288" t="str">
        <f>'Exp Database'!L517</f>
        <v>1.2.1.1</v>
      </c>
      <c r="N517" s="288">
        <f>IF(OR('Exp Database'!M517=Lists!$G$2,'Exp Database'!M517=Lists!$G$3,'Exp Database'!M517=0),0,IF($F517=Lists!$G$2,('Exp Database'!M517/'Exp with units conversion'!$H517)*'Exp with units conversion'!$G517,'Exp Database'!M517*'Exp with units conversion'!$G517))</f>
        <v>0</v>
      </c>
      <c r="O517" s="288">
        <f>IF(OR('Exp Database'!N517=Lists!$G$2,'Exp Database'!N517=Lists!$G$3,'Exp Database'!N517=0),0,IF($F517=Lists!$G$2,('Exp Database'!N517/'Exp with units conversion'!$H517)*'Exp with units conversion'!$G517,'Exp Database'!N517*'Exp with units conversion'!$G517))</f>
        <v>0</v>
      </c>
      <c r="P517" s="288">
        <f>IF(OR('Exp Database'!O517=Lists!$G$2,'Exp Database'!O517=Lists!$G$3,'Exp Database'!O517=0),0,IF($F517=Lists!$G$2,('Exp Database'!O517/'Exp with units conversion'!$H517)*'Exp with units conversion'!$G517,'Exp Database'!O517*'Exp with units conversion'!$G517))</f>
        <v>0</v>
      </c>
      <c r="Q517" s="288">
        <f>IF(OR('Exp Database'!P517=Lists!$G$2,'Exp Database'!P517=Lists!$G$3,'Exp Database'!P517=0),0,IF($F517=Lists!$G$2,('Exp Database'!P517/'Exp with units conversion'!$H517)*'Exp with units conversion'!$G517,'Exp Database'!P517*'Exp with units conversion'!$G517))</f>
        <v>0</v>
      </c>
      <c r="R517" s="288">
        <f>IF(OR('Exp Database'!Q517=Lists!$G$2,'Exp Database'!Q517=Lists!$G$3,'Exp Database'!Q517=0),0,IF($F517=Lists!$G$2,('Exp Database'!Q517/'Exp with units conversion'!$H517)*'Exp with units conversion'!$G517,'Exp Database'!Q517*'Exp with units conversion'!$G517))</f>
        <v>0</v>
      </c>
      <c r="S517" s="288">
        <f>IF(OR('Exp Database'!R517=Lists!$G$2,'Exp Database'!R517=Lists!$G$3,'Exp Database'!R517=0),0,IF($F517=Lists!$G$2,('Exp Database'!R517/'Exp with units conversion'!$H517)*'Exp with units conversion'!$G517,'Exp Database'!R517*'Exp with units conversion'!$G517))</f>
        <v>0</v>
      </c>
      <c r="T517" s="288">
        <f>IF(OR('Exp Database'!S517=Lists!$G$2,'Exp Database'!S517=Lists!$G$3,'Exp Database'!S517=0),0,IF($F517=Lists!$G$2,('Exp Database'!S517/'Exp with units conversion'!$H517)*'Exp with units conversion'!$G517,'Exp Database'!S517*'Exp with units conversion'!$G517))</f>
        <v>0</v>
      </c>
      <c r="U517" s="288">
        <f>IF(OR('Exp Database'!T517=Lists!$G$2,'Exp Database'!T517=Lists!$G$3,'Exp Database'!T517=0),0,IF($F517=Lists!$G$2,('Exp Database'!T517/'Exp with units conversion'!$H517)*'Exp with units conversion'!$G517,'Exp Database'!T517*'Exp with units conversion'!$G517))</f>
        <v>0</v>
      </c>
      <c r="V517" s="288">
        <f>IF(OR('Exp Database'!U517=Lists!$G$2,'Exp Database'!U517=Lists!$G$3,'Exp Database'!U517=0),0,IF($F517=Lists!$G$2,('Exp Database'!U517/'Exp with units conversion'!$H517)*'Exp with units conversion'!$G517,'Exp Database'!U517*'Exp with units conversion'!$G517))</f>
        <v>0</v>
      </c>
      <c r="W517" s="288">
        <f>IF(OR('Exp Database'!V517=Lists!$G$2,'Exp Database'!V517=Lists!$G$3,'Exp Database'!V517=0),0,IF($F517=Lists!$G$2,('Exp Database'!V517/'Exp with units conversion'!$H517)*'Exp with units conversion'!$G517,'Exp Database'!V517*'Exp with units conversion'!$G517))</f>
        <v>0</v>
      </c>
      <c r="X517" s="288">
        <f>IF(OR('Exp Database'!W517=Lists!$G$2,'Exp Database'!W517=Lists!$G$3,'Exp Database'!W517=0),0,IF($F517=Lists!$G$2,('Exp Database'!W517/'Exp with units conversion'!$H517)*'Exp with units conversion'!$G517,'Exp Database'!W517*'Exp with units conversion'!$G517))</f>
        <v>0</v>
      </c>
      <c r="Y517" s="288">
        <f>IF(OR('Exp Database'!X517=Lists!$G$2,'Exp Database'!X517=Lists!$G$3,'Exp Database'!X517=0),0,IF($F517=Lists!$G$2,('Exp Database'!X517/'Exp with units conversion'!$H517)*'Exp with units conversion'!$G517,'Exp Database'!X517*'Exp with units conversion'!$G517))</f>
        <v>0</v>
      </c>
      <c r="Z517" s="288">
        <f>IF(OR('Exp Database'!Y517=Lists!$G$2,'Exp Database'!Y517=Lists!$G$3,'Exp Database'!Y517=0),0,IF($F517=Lists!$G$2,('Exp Database'!Y517/'Exp with units conversion'!$H517)*'Exp with units conversion'!$G517,'Exp Database'!Y517*'Exp with units conversion'!$G517))</f>
        <v>0</v>
      </c>
      <c r="AA517" s="288">
        <f>IF(OR('Exp Database'!Z517=Lists!$G$2,'Exp Database'!Z517=Lists!$G$3,'Exp Database'!Z517=0),0,IF($F517=Lists!$G$2,('Exp Database'!Z517/'Exp with units conversion'!$H517)*'Exp with units conversion'!$G517,'Exp Database'!Z517*'Exp with units conversion'!$G517))</f>
        <v>0</v>
      </c>
      <c r="AB517" s="288">
        <f>IF(OR('Exp Database'!AA517=Lists!$G$2,'Exp Database'!AA517=Lists!$G$3,'Exp Database'!AA517=0),0,IF($F517=Lists!$G$2,('Exp Database'!AA517/'Exp with units conversion'!$H517)*'Exp with units conversion'!$G517,'Exp Database'!AA517*'Exp with units conversion'!$G517))</f>
        <v>0</v>
      </c>
      <c r="AC517" s="288">
        <f>IF(OR('Exp Database'!AB517=Lists!$G$2,'Exp Database'!AB517=Lists!$G$3,'Exp Database'!AB517=0),0,IF($F517=Lists!$G$2,('Exp Database'!AB517/'Exp with units conversion'!$H517)*'Exp with units conversion'!$G517,'Exp Database'!AB517*'Exp with units conversion'!$G517))</f>
        <v>0</v>
      </c>
      <c r="AD517" s="288">
        <f>IF(OR('Exp Database'!AC517=Lists!$G$2,'Exp Database'!AC517=Lists!$G$3,'Exp Database'!AC517=0),0,IF($F517=Lists!$G$2,('Exp Database'!AC517/'Exp with units conversion'!$H517)*'Exp with units conversion'!$G517,'Exp Database'!AC517*'Exp with units conversion'!$G517))</f>
        <v>0</v>
      </c>
      <c r="AE517" s="288">
        <f>IF(OR('Exp Database'!AD517=Lists!$G$2,'Exp Database'!AD517=Lists!$G$3,'Exp Database'!AD517=0),0,IF($F517=Lists!$G$2,('Exp Database'!AD517/'Exp with units conversion'!$H517)*'Exp with units conversion'!$G517,'Exp Database'!AD517*'Exp with units conversion'!$G517))</f>
        <v>0</v>
      </c>
      <c r="AG517" s="288">
        <f t="shared" si="40"/>
        <v>1</v>
      </c>
      <c r="AH517" s="288">
        <f t="shared" si="41"/>
        <v>1</v>
      </c>
      <c r="AI517" s="288">
        <f t="shared" si="42"/>
        <v>1</v>
      </c>
      <c r="AJ517" s="288">
        <f t="shared" si="43"/>
        <v>1</v>
      </c>
    </row>
    <row r="518" spans="2:36" ht="30.75" thickBot="1">
      <c r="B518" s="288" t="str">
        <f t="shared" si="39"/>
        <v>Georgia2012</v>
      </c>
      <c r="C518" s="229" t="str">
        <f>'Exp Database'!C518</f>
        <v>Georgia</v>
      </c>
      <c r="D518" s="229">
        <f>'Exp Database'!D518</f>
        <v>2012</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02" t="str">
        <f>'Exp Database'!K518</f>
        <v>Other direct and indirect costs</v>
      </c>
      <c r="M518" s="288" t="str">
        <f>'Exp Database'!L518</f>
        <v>1.2.1.2</v>
      </c>
      <c r="N518" s="288">
        <f>IF(OR('Exp Database'!M518=Lists!$G$2,'Exp Database'!M518=Lists!$G$3,'Exp Database'!M518=0),0,IF($F518=Lists!$G$2,('Exp Database'!M518/'Exp with units conversion'!$H518)*'Exp with units conversion'!$G518,'Exp Database'!M518*'Exp with units conversion'!$G518))</f>
        <v>0</v>
      </c>
      <c r="O518" s="288">
        <f>IF(OR('Exp Database'!N518=Lists!$G$2,'Exp Database'!N518=Lists!$G$3,'Exp Database'!N518=0),0,IF($F518=Lists!$G$2,('Exp Database'!N518/'Exp with units conversion'!$H518)*'Exp with units conversion'!$G518,'Exp Database'!N518*'Exp with units conversion'!$G518))</f>
        <v>0</v>
      </c>
      <c r="P518" s="288">
        <f>IF(OR('Exp Database'!O518=Lists!$G$2,'Exp Database'!O518=Lists!$G$3,'Exp Database'!O518=0),0,IF($F518=Lists!$G$2,('Exp Database'!O518/'Exp with units conversion'!$H518)*'Exp with units conversion'!$G518,'Exp Database'!O518*'Exp with units conversion'!$G518))</f>
        <v>0</v>
      </c>
      <c r="Q518" s="288">
        <f>IF(OR('Exp Database'!P518=Lists!$G$2,'Exp Database'!P518=Lists!$G$3,'Exp Database'!P518=0),0,IF($F518=Lists!$G$2,('Exp Database'!P518/'Exp with units conversion'!$H518)*'Exp with units conversion'!$G518,'Exp Database'!P518*'Exp with units conversion'!$G518))</f>
        <v>0</v>
      </c>
      <c r="R518" s="288">
        <f>IF(OR('Exp Database'!Q518=Lists!$G$2,'Exp Database'!Q518=Lists!$G$3,'Exp Database'!Q518=0),0,IF($F518=Lists!$G$2,('Exp Database'!Q518/'Exp with units conversion'!$H518)*'Exp with units conversion'!$G518,'Exp Database'!Q518*'Exp with units conversion'!$G518))</f>
        <v>0</v>
      </c>
      <c r="S518" s="288">
        <f>IF(OR('Exp Database'!R518=Lists!$G$2,'Exp Database'!R518=Lists!$G$3,'Exp Database'!R518=0),0,IF($F518=Lists!$G$2,('Exp Database'!R518/'Exp with units conversion'!$H518)*'Exp with units conversion'!$G518,'Exp Database'!R518*'Exp with units conversion'!$G518))</f>
        <v>0</v>
      </c>
      <c r="T518" s="288">
        <f>IF(OR('Exp Database'!S518=Lists!$G$2,'Exp Database'!S518=Lists!$G$3,'Exp Database'!S518=0),0,IF($F518=Lists!$G$2,('Exp Database'!S518/'Exp with units conversion'!$H518)*'Exp with units conversion'!$G518,'Exp Database'!S518*'Exp with units conversion'!$G518))</f>
        <v>0</v>
      </c>
      <c r="U518" s="288">
        <f>IF(OR('Exp Database'!T518=Lists!$G$2,'Exp Database'!T518=Lists!$G$3,'Exp Database'!T518=0),0,IF($F518=Lists!$G$2,('Exp Database'!T518/'Exp with units conversion'!$H518)*'Exp with units conversion'!$G518,'Exp Database'!T518*'Exp with units conversion'!$G518))</f>
        <v>0</v>
      </c>
      <c r="V518" s="288">
        <f>IF(OR('Exp Database'!U518=Lists!$G$2,'Exp Database'!U518=Lists!$G$3,'Exp Database'!U518=0),0,IF($F518=Lists!$G$2,('Exp Database'!U518/'Exp with units conversion'!$H518)*'Exp with units conversion'!$G518,'Exp Database'!U518*'Exp with units conversion'!$G518))</f>
        <v>0</v>
      </c>
      <c r="W518" s="288">
        <f>IF(OR('Exp Database'!V518=Lists!$G$2,'Exp Database'!V518=Lists!$G$3,'Exp Database'!V518=0),0,IF($F518=Lists!$G$2,('Exp Database'!V518/'Exp with units conversion'!$H518)*'Exp with units conversion'!$G518,'Exp Database'!V518*'Exp with units conversion'!$G518))</f>
        <v>0</v>
      </c>
      <c r="X518" s="288">
        <f>IF(OR('Exp Database'!W518=Lists!$G$2,'Exp Database'!W518=Lists!$G$3,'Exp Database'!W518=0),0,IF($F518=Lists!$G$2,('Exp Database'!W518/'Exp with units conversion'!$H518)*'Exp with units conversion'!$G518,'Exp Database'!W518*'Exp with units conversion'!$G518))</f>
        <v>0</v>
      </c>
      <c r="Y518" s="288">
        <f>IF(OR('Exp Database'!X518=Lists!$G$2,'Exp Database'!X518=Lists!$G$3,'Exp Database'!X518=0),0,IF($F518=Lists!$G$2,('Exp Database'!X518/'Exp with units conversion'!$H518)*'Exp with units conversion'!$G518,'Exp Database'!X518*'Exp with units conversion'!$G518))</f>
        <v>0</v>
      </c>
      <c r="Z518" s="288">
        <f>IF(OR('Exp Database'!Y518=Lists!$G$2,'Exp Database'!Y518=Lists!$G$3,'Exp Database'!Y518=0),0,IF($F518=Lists!$G$2,('Exp Database'!Y518/'Exp with units conversion'!$H518)*'Exp with units conversion'!$G518,'Exp Database'!Y518*'Exp with units conversion'!$G518))</f>
        <v>0</v>
      </c>
      <c r="AA518" s="288">
        <f>IF(OR('Exp Database'!Z518=Lists!$G$2,'Exp Database'!Z518=Lists!$G$3,'Exp Database'!Z518=0),0,IF($F518=Lists!$G$2,('Exp Database'!Z518/'Exp with units conversion'!$H518)*'Exp with units conversion'!$G518,'Exp Database'!Z518*'Exp with units conversion'!$G518))</f>
        <v>0</v>
      </c>
      <c r="AB518" s="288">
        <f>IF(OR('Exp Database'!AA518=Lists!$G$2,'Exp Database'!AA518=Lists!$G$3,'Exp Database'!AA518=0),0,IF($F518=Lists!$G$2,('Exp Database'!AA518/'Exp with units conversion'!$H518)*'Exp with units conversion'!$G518,'Exp Database'!AA518*'Exp with units conversion'!$G518))</f>
        <v>0</v>
      </c>
      <c r="AC518" s="288">
        <f>IF(OR('Exp Database'!AB518=Lists!$G$2,'Exp Database'!AB518=Lists!$G$3,'Exp Database'!AB518=0),0,IF($F518=Lists!$G$2,('Exp Database'!AB518/'Exp with units conversion'!$H518)*'Exp with units conversion'!$G518,'Exp Database'!AB518*'Exp with units conversion'!$G518))</f>
        <v>0</v>
      </c>
      <c r="AD518" s="288">
        <f>IF(OR('Exp Database'!AC518=Lists!$G$2,'Exp Database'!AC518=Lists!$G$3,'Exp Database'!AC518=0),0,IF($F518=Lists!$G$2,('Exp Database'!AC518/'Exp with units conversion'!$H518)*'Exp with units conversion'!$G518,'Exp Database'!AC518*'Exp with units conversion'!$G518))</f>
        <v>0</v>
      </c>
      <c r="AE518" s="288">
        <f>IF(OR('Exp Database'!AD518=Lists!$G$2,'Exp Database'!AD518=Lists!$G$3,'Exp Database'!AD518=0),0,IF($F518=Lists!$G$2,('Exp Database'!AD518/'Exp with units conversion'!$H518)*'Exp with units conversion'!$G518,'Exp Database'!AD518*'Exp with units conversion'!$G518))</f>
        <v>0</v>
      </c>
      <c r="AG518" s="288">
        <f t="shared" si="40"/>
        <v>1</v>
      </c>
      <c r="AH518" s="288">
        <f t="shared" si="41"/>
        <v>1</v>
      </c>
      <c r="AI518" s="288">
        <f t="shared" si="42"/>
        <v>1</v>
      </c>
      <c r="AJ518" s="288">
        <f t="shared" si="43"/>
        <v>1</v>
      </c>
    </row>
    <row r="519" spans="2:36" ht="30.75" thickBot="1">
      <c r="B519" s="288" t="str">
        <f t="shared" ref="B519:B582" si="44">C519&amp;D519</f>
        <v>Georgia2012</v>
      </c>
      <c r="C519" s="229" t="str">
        <f>'Exp Database'!C519</f>
        <v>Georgia</v>
      </c>
      <c r="D519" s="229">
        <f>'Exp Database'!D519</f>
        <v>2012</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02" t="str">
        <f>'Exp Database'!K519</f>
        <v>Not disaggregated by type of cost</v>
      </c>
      <c r="M519" s="288" t="str">
        <f>'Exp Database'!L519</f>
        <v>1.2.1.3</v>
      </c>
      <c r="N519" s="288">
        <f>IF(OR('Exp Database'!M519=Lists!$G$2,'Exp Database'!M519=Lists!$G$3,'Exp Database'!M519=0),0,IF($F519=Lists!$G$2,('Exp Database'!M519/'Exp with units conversion'!$H519)*'Exp with units conversion'!$G519,'Exp Database'!M519*'Exp with units conversion'!$G519))</f>
        <v>0</v>
      </c>
      <c r="O519" s="288">
        <f>IF(OR('Exp Database'!N519=Lists!$G$2,'Exp Database'!N519=Lists!$G$3,'Exp Database'!N519=0),0,IF($F519=Lists!$G$2,('Exp Database'!N519/'Exp with units conversion'!$H519)*'Exp with units conversion'!$G519,'Exp Database'!N519*'Exp with units conversion'!$G519))</f>
        <v>0</v>
      </c>
      <c r="P519" s="288">
        <f>IF(OR('Exp Database'!O519=Lists!$G$2,'Exp Database'!O519=Lists!$G$3,'Exp Database'!O519=0),0,IF($F519=Lists!$G$2,('Exp Database'!O519/'Exp with units conversion'!$H519)*'Exp with units conversion'!$G519,'Exp Database'!O519*'Exp with units conversion'!$G519))</f>
        <v>0</v>
      </c>
      <c r="Q519" s="288">
        <f>IF(OR('Exp Database'!P519=Lists!$G$2,'Exp Database'!P519=Lists!$G$3,'Exp Database'!P519=0),0,IF($F519=Lists!$G$2,('Exp Database'!P519/'Exp with units conversion'!$H519)*'Exp with units conversion'!$G519,'Exp Database'!P519*'Exp with units conversion'!$G519))</f>
        <v>0</v>
      </c>
      <c r="R519" s="288">
        <f>IF(OR('Exp Database'!Q519=Lists!$G$2,'Exp Database'!Q519=Lists!$G$3,'Exp Database'!Q519=0),0,IF($F519=Lists!$G$2,('Exp Database'!Q519/'Exp with units conversion'!$H519)*'Exp with units conversion'!$G519,'Exp Database'!Q519*'Exp with units conversion'!$G519))</f>
        <v>0</v>
      </c>
      <c r="S519" s="288">
        <f>IF(OR('Exp Database'!R519=Lists!$G$2,'Exp Database'!R519=Lists!$G$3,'Exp Database'!R519=0),0,IF($F519=Lists!$G$2,('Exp Database'!R519/'Exp with units conversion'!$H519)*'Exp with units conversion'!$G519,'Exp Database'!R519*'Exp with units conversion'!$G519))</f>
        <v>0</v>
      </c>
      <c r="T519" s="288">
        <f>IF(OR('Exp Database'!S519=Lists!$G$2,'Exp Database'!S519=Lists!$G$3,'Exp Database'!S519=0),0,IF($F519=Lists!$G$2,('Exp Database'!S519/'Exp with units conversion'!$H519)*'Exp with units conversion'!$G519,'Exp Database'!S519*'Exp with units conversion'!$G519))</f>
        <v>0</v>
      </c>
      <c r="U519" s="288">
        <f>IF(OR('Exp Database'!T519=Lists!$G$2,'Exp Database'!T519=Lists!$G$3,'Exp Database'!T519=0),0,IF($F519=Lists!$G$2,('Exp Database'!T519/'Exp with units conversion'!$H519)*'Exp with units conversion'!$G519,'Exp Database'!T519*'Exp with units conversion'!$G519))</f>
        <v>0</v>
      </c>
      <c r="V519" s="288">
        <f>IF(OR('Exp Database'!U519=Lists!$G$2,'Exp Database'!U519=Lists!$G$3,'Exp Database'!U519=0),0,IF($F519=Lists!$G$2,('Exp Database'!U519/'Exp with units conversion'!$H519)*'Exp with units conversion'!$G519,'Exp Database'!U519*'Exp with units conversion'!$G519))</f>
        <v>0</v>
      </c>
      <c r="W519" s="288">
        <f>IF(OR('Exp Database'!V519=Lists!$G$2,'Exp Database'!V519=Lists!$G$3,'Exp Database'!V519=0),0,IF($F519=Lists!$G$2,('Exp Database'!V519/'Exp with units conversion'!$H519)*'Exp with units conversion'!$G519,'Exp Database'!V519*'Exp with units conversion'!$G519))</f>
        <v>0</v>
      </c>
      <c r="X519" s="288">
        <f>IF(OR('Exp Database'!W519=Lists!$G$2,'Exp Database'!W519=Lists!$G$3,'Exp Database'!W519=0),0,IF($F519=Lists!$G$2,('Exp Database'!W519/'Exp with units conversion'!$H519)*'Exp with units conversion'!$G519,'Exp Database'!W519*'Exp with units conversion'!$G519))</f>
        <v>0</v>
      </c>
      <c r="Y519" s="288">
        <f>IF(OR('Exp Database'!X519=Lists!$G$2,'Exp Database'!X519=Lists!$G$3,'Exp Database'!X519=0),0,IF($F519=Lists!$G$2,('Exp Database'!X519/'Exp with units conversion'!$H519)*'Exp with units conversion'!$G519,'Exp Database'!X519*'Exp with units conversion'!$G519))</f>
        <v>0</v>
      </c>
      <c r="Z519" s="288">
        <f>IF(OR('Exp Database'!Y519=Lists!$G$2,'Exp Database'!Y519=Lists!$G$3,'Exp Database'!Y519=0),0,IF($F519=Lists!$G$2,('Exp Database'!Y519/'Exp with units conversion'!$H519)*'Exp with units conversion'!$G519,'Exp Database'!Y519*'Exp with units conversion'!$G519))</f>
        <v>0</v>
      </c>
      <c r="AA519" s="288">
        <f>IF(OR('Exp Database'!Z519=Lists!$G$2,'Exp Database'!Z519=Lists!$G$3,'Exp Database'!Z519=0),0,IF($F519=Lists!$G$2,('Exp Database'!Z519/'Exp with units conversion'!$H519)*'Exp with units conversion'!$G519,'Exp Database'!Z519*'Exp with units conversion'!$G519))</f>
        <v>0</v>
      </c>
      <c r="AB519" s="288">
        <f>IF(OR('Exp Database'!AA519=Lists!$G$2,'Exp Database'!AA519=Lists!$G$3,'Exp Database'!AA519=0),0,IF($F519=Lists!$G$2,('Exp Database'!AA519/'Exp with units conversion'!$H519)*'Exp with units conversion'!$G519,'Exp Database'!AA519*'Exp with units conversion'!$G519))</f>
        <v>0</v>
      </c>
      <c r="AC519" s="288">
        <f>IF(OR('Exp Database'!AB519=Lists!$G$2,'Exp Database'!AB519=Lists!$G$3,'Exp Database'!AB519=0),0,IF($F519=Lists!$G$2,('Exp Database'!AB519/'Exp with units conversion'!$H519)*'Exp with units conversion'!$G519,'Exp Database'!AB519*'Exp with units conversion'!$G519))</f>
        <v>0</v>
      </c>
      <c r="AD519" s="288">
        <f>IF(OR('Exp Database'!AC519=Lists!$G$2,'Exp Database'!AC519=Lists!$G$3,'Exp Database'!AC519=0),0,IF($F519=Lists!$G$2,('Exp Database'!AC519/'Exp with units conversion'!$H519)*'Exp with units conversion'!$G519,'Exp Database'!AC519*'Exp with units conversion'!$G519))</f>
        <v>0</v>
      </c>
      <c r="AE519" s="288">
        <f>IF(OR('Exp Database'!AD519=Lists!$G$2,'Exp Database'!AD519=Lists!$G$3,'Exp Database'!AD519=0),0,IF($F519=Lists!$G$2,('Exp Database'!AD519/'Exp with units conversion'!$H519)*'Exp with units conversion'!$G519,'Exp Database'!AD519*'Exp with units conversion'!$G519))</f>
        <v>0</v>
      </c>
      <c r="AG519" s="288">
        <f t="shared" si="40"/>
        <v>1</v>
      </c>
      <c r="AH519" s="288">
        <f t="shared" si="41"/>
        <v>1</v>
      </c>
      <c r="AI519" s="288">
        <f t="shared" si="42"/>
        <v>1</v>
      </c>
      <c r="AJ519" s="288">
        <f t="shared" si="43"/>
        <v>1</v>
      </c>
    </row>
    <row r="520" spans="2:36" ht="45.75" thickBot="1">
      <c r="B520" s="288" t="str">
        <f t="shared" si="44"/>
        <v>Georgia2012</v>
      </c>
      <c r="C520" s="229" t="str">
        <f>'Exp Database'!C520</f>
        <v>Georgia</v>
      </c>
      <c r="D520" s="229">
        <f>'Exp Database'!D520</f>
        <v>2012</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02" t="str">
        <f>'Exp Database'!K520</f>
        <v>Paediatric antiretroviral treatment:</v>
      </c>
      <c r="M520" s="288" t="str">
        <f>'Exp Database'!L520</f>
        <v>1.2.2</v>
      </c>
      <c r="N520" s="288">
        <f>IF(OR('Exp Database'!M520=Lists!$G$2,'Exp Database'!M520=Lists!$G$3,'Exp Database'!M520=0),0,IF($F520=Lists!$G$2,('Exp Database'!M520/'Exp with units conversion'!$H520)*'Exp with units conversion'!$G520,'Exp Database'!M520*'Exp with units conversion'!$G520))</f>
        <v>0</v>
      </c>
      <c r="O520" s="288">
        <f>IF(OR('Exp Database'!N520=Lists!$G$2,'Exp Database'!N520=Lists!$G$3,'Exp Database'!N520=0),0,IF($F520=Lists!$G$2,('Exp Database'!N520/'Exp with units conversion'!$H520)*'Exp with units conversion'!$G520,'Exp Database'!N520*'Exp with units conversion'!$G520))</f>
        <v>0</v>
      </c>
      <c r="P520" s="288">
        <f>IF(OR('Exp Database'!O520=Lists!$G$2,'Exp Database'!O520=Lists!$G$3,'Exp Database'!O520=0),0,IF($F520=Lists!$G$2,('Exp Database'!O520/'Exp with units conversion'!$H520)*'Exp with units conversion'!$G520,'Exp Database'!O520*'Exp with units conversion'!$G520))</f>
        <v>0</v>
      </c>
      <c r="Q520" s="288">
        <f>IF(OR('Exp Database'!P520=Lists!$G$2,'Exp Database'!P520=Lists!$G$3,'Exp Database'!P520=0),0,IF($F520=Lists!$G$2,('Exp Database'!P520/'Exp with units conversion'!$H520)*'Exp with units conversion'!$G520,'Exp Database'!P520*'Exp with units conversion'!$G520))</f>
        <v>0</v>
      </c>
      <c r="R520" s="288">
        <f>IF(OR('Exp Database'!Q520=Lists!$G$2,'Exp Database'!Q520=Lists!$G$3,'Exp Database'!Q520=0),0,IF($F520=Lists!$G$2,('Exp Database'!Q520/'Exp with units conversion'!$H520)*'Exp with units conversion'!$G520,'Exp Database'!Q520*'Exp with units conversion'!$G520))</f>
        <v>0</v>
      </c>
      <c r="S520" s="288">
        <f>IF(OR('Exp Database'!R520=Lists!$G$2,'Exp Database'!R520=Lists!$G$3,'Exp Database'!R520=0),0,IF($F520=Lists!$G$2,('Exp Database'!R520/'Exp with units conversion'!$H520)*'Exp with units conversion'!$G520,'Exp Database'!R520*'Exp with units conversion'!$G520))</f>
        <v>0</v>
      </c>
      <c r="T520" s="288">
        <f>IF(OR('Exp Database'!S520=Lists!$G$2,'Exp Database'!S520=Lists!$G$3,'Exp Database'!S520=0),0,IF($F520=Lists!$G$2,('Exp Database'!S520/'Exp with units conversion'!$H520)*'Exp with units conversion'!$G520,'Exp Database'!S520*'Exp with units conversion'!$G520))</f>
        <v>0</v>
      </c>
      <c r="U520" s="288">
        <f>IF(OR('Exp Database'!T520=Lists!$G$2,'Exp Database'!T520=Lists!$G$3,'Exp Database'!T520=0),0,IF($F520=Lists!$G$2,('Exp Database'!T520/'Exp with units conversion'!$H520)*'Exp with units conversion'!$G520,'Exp Database'!T520*'Exp with units conversion'!$G520))</f>
        <v>0</v>
      </c>
      <c r="V520" s="288">
        <f>IF(OR('Exp Database'!U520=Lists!$G$2,'Exp Database'!U520=Lists!$G$3,'Exp Database'!U520=0),0,IF($F520=Lists!$G$2,('Exp Database'!U520/'Exp with units conversion'!$H520)*'Exp with units conversion'!$G520,'Exp Database'!U520*'Exp with units conversion'!$G520))</f>
        <v>0</v>
      </c>
      <c r="W520" s="288">
        <f>IF(OR('Exp Database'!V520=Lists!$G$2,'Exp Database'!V520=Lists!$G$3,'Exp Database'!V520=0),0,IF($F520=Lists!$G$2,('Exp Database'!V520/'Exp with units conversion'!$H520)*'Exp with units conversion'!$G520,'Exp Database'!V520*'Exp with units conversion'!$G520))</f>
        <v>0</v>
      </c>
      <c r="X520" s="288">
        <f>IF(OR('Exp Database'!W520=Lists!$G$2,'Exp Database'!W520=Lists!$G$3,'Exp Database'!W520=0),0,IF($F520=Lists!$G$2,('Exp Database'!W520/'Exp with units conversion'!$H520)*'Exp with units conversion'!$G520,'Exp Database'!W520*'Exp with units conversion'!$G520))</f>
        <v>0</v>
      </c>
      <c r="Y520" s="288">
        <f>IF(OR('Exp Database'!X520=Lists!$G$2,'Exp Database'!X520=Lists!$G$3,'Exp Database'!X520=0),0,IF($F520=Lists!$G$2,('Exp Database'!X520/'Exp with units conversion'!$H520)*'Exp with units conversion'!$G520,'Exp Database'!X520*'Exp with units conversion'!$G520))</f>
        <v>0</v>
      </c>
      <c r="Z520" s="288">
        <f>IF(OR('Exp Database'!Y520=Lists!$G$2,'Exp Database'!Y520=Lists!$G$3,'Exp Database'!Y520=0),0,IF($F520=Lists!$G$2,('Exp Database'!Y520/'Exp with units conversion'!$H520)*'Exp with units conversion'!$G520,'Exp Database'!Y520*'Exp with units conversion'!$G520))</f>
        <v>0</v>
      </c>
      <c r="AA520" s="288">
        <f>IF(OR('Exp Database'!Z520=Lists!$G$2,'Exp Database'!Z520=Lists!$G$3,'Exp Database'!Z520=0),0,IF($F520=Lists!$G$2,('Exp Database'!Z520/'Exp with units conversion'!$H520)*'Exp with units conversion'!$G520,'Exp Database'!Z520*'Exp with units conversion'!$G520))</f>
        <v>0</v>
      </c>
      <c r="AB520" s="288">
        <f>IF(OR('Exp Database'!AA520=Lists!$G$2,'Exp Database'!AA520=Lists!$G$3,'Exp Database'!AA520=0),0,IF($F520=Lists!$G$2,('Exp Database'!AA520/'Exp with units conversion'!$H520)*'Exp with units conversion'!$G520,'Exp Database'!AA520*'Exp with units conversion'!$G520))</f>
        <v>0</v>
      </c>
      <c r="AC520" s="288">
        <f>IF(OR('Exp Database'!AB520=Lists!$G$2,'Exp Database'!AB520=Lists!$G$3,'Exp Database'!AB520=0),0,IF($F520=Lists!$G$2,('Exp Database'!AB520/'Exp with units conversion'!$H520)*'Exp with units conversion'!$G520,'Exp Database'!AB520*'Exp with units conversion'!$G520))</f>
        <v>0</v>
      </c>
      <c r="AD520" s="288">
        <f>IF(OR('Exp Database'!AC520=Lists!$G$2,'Exp Database'!AC520=Lists!$G$3,'Exp Database'!AC520=0),0,IF($F520=Lists!$G$2,('Exp Database'!AC520/'Exp with units conversion'!$H520)*'Exp with units conversion'!$G520,'Exp Database'!AC520*'Exp with units conversion'!$G520))</f>
        <v>0</v>
      </c>
      <c r="AE520" s="288">
        <f>IF(OR('Exp Database'!AD520=Lists!$G$2,'Exp Database'!AD520=Lists!$G$3,'Exp Database'!AD520=0),0,IF($F520=Lists!$G$2,('Exp Database'!AD520/'Exp with units conversion'!$H520)*'Exp with units conversion'!$G520,'Exp Database'!AD520*'Exp with units conversion'!$G520))</f>
        <v>0</v>
      </c>
      <c r="AG520" s="288">
        <f t="shared" si="40"/>
        <v>1</v>
      </c>
      <c r="AH520" s="288">
        <f t="shared" si="41"/>
        <v>1</v>
      </c>
      <c r="AI520" s="288">
        <f t="shared" si="42"/>
        <v>1</v>
      </c>
      <c r="AJ520" s="288">
        <f t="shared" si="43"/>
        <v>1</v>
      </c>
    </row>
    <row r="521" spans="2:36" ht="15.75" thickBot="1">
      <c r="B521" s="288" t="str">
        <f t="shared" si="44"/>
        <v>Georgia2012</v>
      </c>
      <c r="C521" s="229" t="str">
        <f>'Exp Database'!C521</f>
        <v>Georgia</v>
      </c>
      <c r="D521" s="229">
        <f>'Exp Database'!D521</f>
        <v>2012</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02" t="str">
        <f>'Exp Database'!K521</f>
        <v>ARVs</v>
      </c>
      <c r="M521" s="288" t="str">
        <f>'Exp Database'!L521</f>
        <v>1.2.2.1</v>
      </c>
      <c r="N521" s="288">
        <f>IF(OR('Exp Database'!M521=Lists!$G$2,'Exp Database'!M521=Lists!$G$3,'Exp Database'!M521=0),0,IF($F521=Lists!$G$2,('Exp Database'!M521/'Exp with units conversion'!$H521)*'Exp with units conversion'!$G521,'Exp Database'!M521*'Exp with units conversion'!$G521))</f>
        <v>0</v>
      </c>
      <c r="O521" s="288">
        <f>IF(OR('Exp Database'!N521=Lists!$G$2,'Exp Database'!N521=Lists!$G$3,'Exp Database'!N521=0),0,IF($F521=Lists!$G$2,('Exp Database'!N521/'Exp with units conversion'!$H521)*'Exp with units conversion'!$G521,'Exp Database'!N521*'Exp with units conversion'!$G521))</f>
        <v>0</v>
      </c>
      <c r="P521" s="288">
        <f>IF(OR('Exp Database'!O521=Lists!$G$2,'Exp Database'!O521=Lists!$G$3,'Exp Database'!O521=0),0,IF($F521=Lists!$G$2,('Exp Database'!O521/'Exp with units conversion'!$H521)*'Exp with units conversion'!$G521,'Exp Database'!O521*'Exp with units conversion'!$G521))</f>
        <v>0</v>
      </c>
      <c r="Q521" s="288">
        <f>IF(OR('Exp Database'!P521=Lists!$G$2,'Exp Database'!P521=Lists!$G$3,'Exp Database'!P521=0),0,IF($F521=Lists!$G$2,('Exp Database'!P521/'Exp with units conversion'!$H521)*'Exp with units conversion'!$G521,'Exp Database'!P521*'Exp with units conversion'!$G521))</f>
        <v>0</v>
      </c>
      <c r="R521" s="288">
        <f>IF(OR('Exp Database'!Q521=Lists!$G$2,'Exp Database'!Q521=Lists!$G$3,'Exp Database'!Q521=0),0,IF($F521=Lists!$G$2,('Exp Database'!Q521/'Exp with units conversion'!$H521)*'Exp with units conversion'!$G521,'Exp Database'!Q521*'Exp with units conversion'!$G521))</f>
        <v>0</v>
      </c>
      <c r="S521" s="288">
        <f>IF(OR('Exp Database'!R521=Lists!$G$2,'Exp Database'!R521=Lists!$G$3,'Exp Database'!R521=0),0,IF($F521=Lists!$G$2,('Exp Database'!R521/'Exp with units conversion'!$H521)*'Exp with units conversion'!$G521,'Exp Database'!R521*'Exp with units conversion'!$G521))</f>
        <v>0</v>
      </c>
      <c r="T521" s="288">
        <f>IF(OR('Exp Database'!S521=Lists!$G$2,'Exp Database'!S521=Lists!$G$3,'Exp Database'!S521=0),0,IF($F521=Lists!$G$2,('Exp Database'!S521/'Exp with units conversion'!$H521)*'Exp with units conversion'!$G521,'Exp Database'!S521*'Exp with units conversion'!$G521))</f>
        <v>0</v>
      </c>
      <c r="U521" s="288">
        <f>IF(OR('Exp Database'!T521=Lists!$G$2,'Exp Database'!T521=Lists!$G$3,'Exp Database'!T521=0),0,IF($F521=Lists!$G$2,('Exp Database'!T521/'Exp with units conversion'!$H521)*'Exp with units conversion'!$G521,'Exp Database'!T521*'Exp with units conversion'!$G521))</f>
        <v>0</v>
      </c>
      <c r="V521" s="288">
        <f>IF(OR('Exp Database'!U521=Lists!$G$2,'Exp Database'!U521=Lists!$G$3,'Exp Database'!U521=0),0,IF($F521=Lists!$G$2,('Exp Database'!U521/'Exp with units conversion'!$H521)*'Exp with units conversion'!$G521,'Exp Database'!U521*'Exp with units conversion'!$G521))</f>
        <v>0</v>
      </c>
      <c r="W521" s="288">
        <f>IF(OR('Exp Database'!V521=Lists!$G$2,'Exp Database'!V521=Lists!$G$3,'Exp Database'!V521=0),0,IF($F521=Lists!$G$2,('Exp Database'!V521/'Exp with units conversion'!$H521)*'Exp with units conversion'!$G521,'Exp Database'!V521*'Exp with units conversion'!$G521))</f>
        <v>0</v>
      </c>
      <c r="X521" s="288">
        <f>IF(OR('Exp Database'!W521=Lists!$G$2,'Exp Database'!W521=Lists!$G$3,'Exp Database'!W521=0),0,IF($F521=Lists!$G$2,('Exp Database'!W521/'Exp with units conversion'!$H521)*'Exp with units conversion'!$G521,'Exp Database'!W521*'Exp with units conversion'!$G521))</f>
        <v>0</v>
      </c>
      <c r="Y521" s="288">
        <f>IF(OR('Exp Database'!X521=Lists!$G$2,'Exp Database'!X521=Lists!$G$3,'Exp Database'!X521=0),0,IF($F521=Lists!$G$2,('Exp Database'!X521/'Exp with units conversion'!$H521)*'Exp with units conversion'!$G521,'Exp Database'!X521*'Exp with units conversion'!$G521))</f>
        <v>0</v>
      </c>
      <c r="Z521" s="288">
        <f>IF(OR('Exp Database'!Y521=Lists!$G$2,'Exp Database'!Y521=Lists!$G$3,'Exp Database'!Y521=0),0,IF($F521=Lists!$G$2,('Exp Database'!Y521/'Exp with units conversion'!$H521)*'Exp with units conversion'!$G521,'Exp Database'!Y521*'Exp with units conversion'!$G521))</f>
        <v>0</v>
      </c>
      <c r="AA521" s="288">
        <f>IF(OR('Exp Database'!Z521=Lists!$G$2,'Exp Database'!Z521=Lists!$G$3,'Exp Database'!Z521=0),0,IF($F521=Lists!$G$2,('Exp Database'!Z521/'Exp with units conversion'!$H521)*'Exp with units conversion'!$G521,'Exp Database'!Z521*'Exp with units conversion'!$G521))</f>
        <v>0</v>
      </c>
      <c r="AB521" s="288">
        <f>IF(OR('Exp Database'!AA521=Lists!$G$2,'Exp Database'!AA521=Lists!$G$3,'Exp Database'!AA521=0),0,IF($F521=Lists!$G$2,('Exp Database'!AA521/'Exp with units conversion'!$H521)*'Exp with units conversion'!$G521,'Exp Database'!AA521*'Exp with units conversion'!$G521))</f>
        <v>0</v>
      </c>
      <c r="AC521" s="288">
        <f>IF(OR('Exp Database'!AB521=Lists!$G$2,'Exp Database'!AB521=Lists!$G$3,'Exp Database'!AB521=0),0,IF($F521=Lists!$G$2,('Exp Database'!AB521/'Exp with units conversion'!$H521)*'Exp with units conversion'!$G521,'Exp Database'!AB521*'Exp with units conversion'!$G521))</f>
        <v>0</v>
      </c>
      <c r="AD521" s="288">
        <f>IF(OR('Exp Database'!AC521=Lists!$G$2,'Exp Database'!AC521=Lists!$G$3,'Exp Database'!AC521=0),0,IF($F521=Lists!$G$2,('Exp Database'!AC521/'Exp with units conversion'!$H521)*'Exp with units conversion'!$G521,'Exp Database'!AC521*'Exp with units conversion'!$G521))</f>
        <v>0</v>
      </c>
      <c r="AE521" s="288">
        <f>IF(OR('Exp Database'!AD521=Lists!$G$2,'Exp Database'!AD521=Lists!$G$3,'Exp Database'!AD521=0),0,IF($F521=Lists!$G$2,('Exp Database'!AD521/'Exp with units conversion'!$H521)*'Exp with units conversion'!$G521,'Exp Database'!AD521*'Exp with units conversion'!$G521))</f>
        <v>0</v>
      </c>
      <c r="AG521" s="288">
        <f t="shared" si="40"/>
        <v>1</v>
      </c>
      <c r="AH521" s="288">
        <f t="shared" si="41"/>
        <v>1</v>
      </c>
      <c r="AI521" s="288">
        <f t="shared" si="42"/>
        <v>1</v>
      </c>
      <c r="AJ521" s="288">
        <f t="shared" si="43"/>
        <v>1</v>
      </c>
    </row>
    <row r="522" spans="2:36" ht="30.75" thickBot="1">
      <c r="B522" s="288" t="str">
        <f t="shared" si="44"/>
        <v>Georgia2012</v>
      </c>
      <c r="C522" s="229" t="str">
        <f>'Exp Database'!C522</f>
        <v>Georgia</v>
      </c>
      <c r="D522" s="229">
        <f>'Exp Database'!D522</f>
        <v>2012</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02" t="str">
        <f>'Exp Database'!K522</f>
        <v>Other direct and indirect costs</v>
      </c>
      <c r="M522" s="288" t="str">
        <f>'Exp Database'!L522</f>
        <v>1.2.2.2</v>
      </c>
      <c r="N522" s="288">
        <f>IF(OR('Exp Database'!M522=Lists!$G$2,'Exp Database'!M522=Lists!$G$3,'Exp Database'!M522=0),0,IF($F522=Lists!$G$2,('Exp Database'!M522/'Exp with units conversion'!$H522)*'Exp with units conversion'!$G522,'Exp Database'!M522*'Exp with units conversion'!$G522))</f>
        <v>0</v>
      </c>
      <c r="O522" s="288">
        <f>IF(OR('Exp Database'!N522=Lists!$G$2,'Exp Database'!N522=Lists!$G$3,'Exp Database'!N522=0),0,IF($F522=Lists!$G$2,('Exp Database'!N522/'Exp with units conversion'!$H522)*'Exp with units conversion'!$G522,'Exp Database'!N522*'Exp with units conversion'!$G522))</f>
        <v>0</v>
      </c>
      <c r="P522" s="288">
        <f>IF(OR('Exp Database'!O522=Lists!$G$2,'Exp Database'!O522=Lists!$G$3,'Exp Database'!O522=0),0,IF($F522=Lists!$G$2,('Exp Database'!O522/'Exp with units conversion'!$H522)*'Exp with units conversion'!$G522,'Exp Database'!O522*'Exp with units conversion'!$G522))</f>
        <v>0</v>
      </c>
      <c r="Q522" s="288">
        <f>IF(OR('Exp Database'!P522=Lists!$G$2,'Exp Database'!P522=Lists!$G$3,'Exp Database'!P522=0),0,IF($F522=Lists!$G$2,('Exp Database'!P522/'Exp with units conversion'!$H522)*'Exp with units conversion'!$G522,'Exp Database'!P522*'Exp with units conversion'!$G522))</f>
        <v>0</v>
      </c>
      <c r="R522" s="288">
        <f>IF(OR('Exp Database'!Q522=Lists!$G$2,'Exp Database'!Q522=Lists!$G$3,'Exp Database'!Q522=0),0,IF($F522=Lists!$G$2,('Exp Database'!Q522/'Exp with units conversion'!$H522)*'Exp with units conversion'!$G522,'Exp Database'!Q522*'Exp with units conversion'!$G522))</f>
        <v>0</v>
      </c>
      <c r="S522" s="288">
        <f>IF(OR('Exp Database'!R522=Lists!$G$2,'Exp Database'!R522=Lists!$G$3,'Exp Database'!R522=0),0,IF($F522=Lists!$G$2,('Exp Database'!R522/'Exp with units conversion'!$H522)*'Exp with units conversion'!$G522,'Exp Database'!R522*'Exp with units conversion'!$G522))</f>
        <v>0</v>
      </c>
      <c r="T522" s="288">
        <f>IF(OR('Exp Database'!S522=Lists!$G$2,'Exp Database'!S522=Lists!$G$3,'Exp Database'!S522=0),0,IF($F522=Lists!$G$2,('Exp Database'!S522/'Exp with units conversion'!$H522)*'Exp with units conversion'!$G522,'Exp Database'!S522*'Exp with units conversion'!$G522))</f>
        <v>0</v>
      </c>
      <c r="U522" s="288">
        <f>IF(OR('Exp Database'!T522=Lists!$G$2,'Exp Database'!T522=Lists!$G$3,'Exp Database'!T522=0),0,IF($F522=Lists!$G$2,('Exp Database'!T522/'Exp with units conversion'!$H522)*'Exp with units conversion'!$G522,'Exp Database'!T522*'Exp with units conversion'!$G522))</f>
        <v>0</v>
      </c>
      <c r="V522" s="288">
        <f>IF(OR('Exp Database'!U522=Lists!$G$2,'Exp Database'!U522=Lists!$G$3,'Exp Database'!U522=0),0,IF($F522=Lists!$G$2,('Exp Database'!U522/'Exp with units conversion'!$H522)*'Exp with units conversion'!$G522,'Exp Database'!U522*'Exp with units conversion'!$G522))</f>
        <v>0</v>
      </c>
      <c r="W522" s="288">
        <f>IF(OR('Exp Database'!V522=Lists!$G$2,'Exp Database'!V522=Lists!$G$3,'Exp Database'!V522=0),0,IF($F522=Lists!$G$2,('Exp Database'!V522/'Exp with units conversion'!$H522)*'Exp with units conversion'!$G522,'Exp Database'!V522*'Exp with units conversion'!$G522))</f>
        <v>0</v>
      </c>
      <c r="X522" s="288">
        <f>IF(OR('Exp Database'!W522=Lists!$G$2,'Exp Database'!W522=Lists!$G$3,'Exp Database'!W522=0),0,IF($F522=Lists!$G$2,('Exp Database'!W522/'Exp with units conversion'!$H522)*'Exp with units conversion'!$G522,'Exp Database'!W522*'Exp with units conversion'!$G522))</f>
        <v>0</v>
      </c>
      <c r="Y522" s="288">
        <f>IF(OR('Exp Database'!X522=Lists!$G$2,'Exp Database'!X522=Lists!$G$3,'Exp Database'!X522=0),0,IF($F522=Lists!$G$2,('Exp Database'!X522/'Exp with units conversion'!$H522)*'Exp with units conversion'!$G522,'Exp Database'!X522*'Exp with units conversion'!$G522))</f>
        <v>0</v>
      </c>
      <c r="Z522" s="288">
        <f>IF(OR('Exp Database'!Y522=Lists!$G$2,'Exp Database'!Y522=Lists!$G$3,'Exp Database'!Y522=0),0,IF($F522=Lists!$G$2,('Exp Database'!Y522/'Exp with units conversion'!$H522)*'Exp with units conversion'!$G522,'Exp Database'!Y522*'Exp with units conversion'!$G522))</f>
        <v>0</v>
      </c>
      <c r="AA522" s="288">
        <f>IF(OR('Exp Database'!Z522=Lists!$G$2,'Exp Database'!Z522=Lists!$G$3,'Exp Database'!Z522=0),0,IF($F522=Lists!$G$2,('Exp Database'!Z522/'Exp with units conversion'!$H522)*'Exp with units conversion'!$G522,'Exp Database'!Z522*'Exp with units conversion'!$G522))</f>
        <v>0</v>
      </c>
      <c r="AB522" s="288">
        <f>IF(OR('Exp Database'!AA522=Lists!$G$2,'Exp Database'!AA522=Lists!$G$3,'Exp Database'!AA522=0),0,IF($F522=Lists!$G$2,('Exp Database'!AA522/'Exp with units conversion'!$H522)*'Exp with units conversion'!$G522,'Exp Database'!AA522*'Exp with units conversion'!$G522))</f>
        <v>0</v>
      </c>
      <c r="AC522" s="288">
        <f>IF(OR('Exp Database'!AB522=Lists!$G$2,'Exp Database'!AB522=Lists!$G$3,'Exp Database'!AB522=0),0,IF($F522=Lists!$G$2,('Exp Database'!AB522/'Exp with units conversion'!$H522)*'Exp with units conversion'!$G522,'Exp Database'!AB522*'Exp with units conversion'!$G522))</f>
        <v>0</v>
      </c>
      <c r="AD522" s="288">
        <f>IF(OR('Exp Database'!AC522=Lists!$G$2,'Exp Database'!AC522=Lists!$G$3,'Exp Database'!AC522=0),0,IF($F522=Lists!$G$2,('Exp Database'!AC522/'Exp with units conversion'!$H522)*'Exp with units conversion'!$G522,'Exp Database'!AC522*'Exp with units conversion'!$G522))</f>
        <v>0</v>
      </c>
      <c r="AE522" s="288">
        <f>IF(OR('Exp Database'!AD522=Lists!$G$2,'Exp Database'!AD522=Lists!$G$3,'Exp Database'!AD522=0),0,IF($F522=Lists!$G$2,('Exp Database'!AD522/'Exp with units conversion'!$H522)*'Exp with units conversion'!$G522,'Exp Database'!AD522*'Exp with units conversion'!$G522))</f>
        <v>0</v>
      </c>
      <c r="AG522" s="288">
        <f t="shared" si="40"/>
        <v>1</v>
      </c>
      <c r="AH522" s="288">
        <f t="shared" si="41"/>
        <v>1</v>
      </c>
      <c r="AI522" s="288">
        <f t="shared" si="42"/>
        <v>1</v>
      </c>
      <c r="AJ522" s="288">
        <f t="shared" si="43"/>
        <v>1</v>
      </c>
    </row>
    <row r="523" spans="2:36" ht="30.75" thickBot="1">
      <c r="B523" s="288" t="str">
        <f t="shared" si="44"/>
        <v>Georgia2012</v>
      </c>
      <c r="C523" s="229" t="str">
        <f>'Exp Database'!C523</f>
        <v>Georgia</v>
      </c>
      <c r="D523" s="229">
        <f>'Exp Database'!D523</f>
        <v>2012</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02" t="str">
        <f>'Exp Database'!K523</f>
        <v xml:space="preserve"> Not disaggregated by type of cost</v>
      </c>
      <c r="M523" s="288" t="str">
        <f>'Exp Database'!L523</f>
        <v>1.2.2.3</v>
      </c>
      <c r="N523" s="288">
        <f>IF(OR('Exp Database'!M523=Lists!$G$2,'Exp Database'!M523=Lists!$G$3,'Exp Database'!M523=0),0,IF($F523=Lists!$G$2,('Exp Database'!M523/'Exp with units conversion'!$H523)*'Exp with units conversion'!$G523,'Exp Database'!M523*'Exp with units conversion'!$G523))</f>
        <v>0</v>
      </c>
      <c r="O523" s="288">
        <f>IF(OR('Exp Database'!N523=Lists!$G$2,'Exp Database'!N523=Lists!$G$3,'Exp Database'!N523=0),0,IF($F523=Lists!$G$2,('Exp Database'!N523/'Exp with units conversion'!$H523)*'Exp with units conversion'!$G523,'Exp Database'!N523*'Exp with units conversion'!$G523))</f>
        <v>0</v>
      </c>
      <c r="P523" s="288">
        <f>IF(OR('Exp Database'!O523=Lists!$G$2,'Exp Database'!O523=Lists!$G$3,'Exp Database'!O523=0),0,IF($F523=Lists!$G$2,('Exp Database'!O523/'Exp with units conversion'!$H523)*'Exp with units conversion'!$G523,'Exp Database'!O523*'Exp with units conversion'!$G523))</f>
        <v>0</v>
      </c>
      <c r="Q523" s="288">
        <f>IF(OR('Exp Database'!P523=Lists!$G$2,'Exp Database'!P523=Lists!$G$3,'Exp Database'!P523=0),0,IF($F523=Lists!$G$2,('Exp Database'!P523/'Exp with units conversion'!$H523)*'Exp with units conversion'!$G523,'Exp Database'!P523*'Exp with units conversion'!$G523))</f>
        <v>0</v>
      </c>
      <c r="R523" s="288">
        <f>IF(OR('Exp Database'!Q523=Lists!$G$2,'Exp Database'!Q523=Lists!$G$3,'Exp Database'!Q523=0),0,IF($F523=Lists!$G$2,('Exp Database'!Q523/'Exp with units conversion'!$H523)*'Exp with units conversion'!$G523,'Exp Database'!Q523*'Exp with units conversion'!$G523))</f>
        <v>0</v>
      </c>
      <c r="S523" s="288">
        <f>IF(OR('Exp Database'!R523=Lists!$G$2,'Exp Database'!R523=Lists!$G$3,'Exp Database'!R523=0),0,IF($F523=Lists!$G$2,('Exp Database'!R523/'Exp with units conversion'!$H523)*'Exp with units conversion'!$G523,'Exp Database'!R523*'Exp with units conversion'!$G523))</f>
        <v>0</v>
      </c>
      <c r="T523" s="288">
        <f>IF(OR('Exp Database'!S523=Lists!$G$2,'Exp Database'!S523=Lists!$G$3,'Exp Database'!S523=0),0,IF($F523=Lists!$G$2,('Exp Database'!S523/'Exp with units conversion'!$H523)*'Exp with units conversion'!$G523,'Exp Database'!S523*'Exp with units conversion'!$G523))</f>
        <v>0</v>
      </c>
      <c r="U523" s="288">
        <f>IF(OR('Exp Database'!T523=Lists!$G$2,'Exp Database'!T523=Lists!$G$3,'Exp Database'!T523=0),0,IF($F523=Lists!$G$2,('Exp Database'!T523/'Exp with units conversion'!$H523)*'Exp with units conversion'!$G523,'Exp Database'!T523*'Exp with units conversion'!$G523))</f>
        <v>0</v>
      </c>
      <c r="V523" s="288">
        <f>IF(OR('Exp Database'!U523=Lists!$G$2,'Exp Database'!U523=Lists!$G$3,'Exp Database'!U523=0),0,IF($F523=Lists!$G$2,('Exp Database'!U523/'Exp with units conversion'!$H523)*'Exp with units conversion'!$G523,'Exp Database'!U523*'Exp with units conversion'!$G523))</f>
        <v>0</v>
      </c>
      <c r="W523" s="288">
        <f>IF(OR('Exp Database'!V523=Lists!$G$2,'Exp Database'!V523=Lists!$G$3,'Exp Database'!V523=0),0,IF($F523=Lists!$G$2,('Exp Database'!V523/'Exp with units conversion'!$H523)*'Exp with units conversion'!$G523,'Exp Database'!V523*'Exp with units conversion'!$G523))</f>
        <v>0</v>
      </c>
      <c r="X523" s="288">
        <f>IF(OR('Exp Database'!W523=Lists!$G$2,'Exp Database'!W523=Lists!$G$3,'Exp Database'!W523=0),0,IF($F523=Lists!$G$2,('Exp Database'!W523/'Exp with units conversion'!$H523)*'Exp with units conversion'!$G523,'Exp Database'!W523*'Exp with units conversion'!$G523))</f>
        <v>0</v>
      </c>
      <c r="Y523" s="288">
        <f>IF(OR('Exp Database'!X523=Lists!$G$2,'Exp Database'!X523=Lists!$G$3,'Exp Database'!X523=0),0,IF($F523=Lists!$G$2,('Exp Database'!X523/'Exp with units conversion'!$H523)*'Exp with units conversion'!$G523,'Exp Database'!X523*'Exp with units conversion'!$G523))</f>
        <v>0</v>
      </c>
      <c r="Z523" s="288">
        <f>IF(OR('Exp Database'!Y523=Lists!$G$2,'Exp Database'!Y523=Lists!$G$3,'Exp Database'!Y523=0),0,IF($F523=Lists!$G$2,('Exp Database'!Y523/'Exp with units conversion'!$H523)*'Exp with units conversion'!$G523,'Exp Database'!Y523*'Exp with units conversion'!$G523))</f>
        <v>0</v>
      </c>
      <c r="AA523" s="288">
        <f>IF(OR('Exp Database'!Z523=Lists!$G$2,'Exp Database'!Z523=Lists!$G$3,'Exp Database'!Z523=0),0,IF($F523=Lists!$G$2,('Exp Database'!Z523/'Exp with units conversion'!$H523)*'Exp with units conversion'!$G523,'Exp Database'!Z523*'Exp with units conversion'!$G523))</f>
        <v>0</v>
      </c>
      <c r="AB523" s="288">
        <f>IF(OR('Exp Database'!AA523=Lists!$G$2,'Exp Database'!AA523=Lists!$G$3,'Exp Database'!AA523=0),0,IF($F523=Lists!$G$2,('Exp Database'!AA523/'Exp with units conversion'!$H523)*'Exp with units conversion'!$G523,'Exp Database'!AA523*'Exp with units conversion'!$G523))</f>
        <v>0</v>
      </c>
      <c r="AC523" s="288">
        <f>IF(OR('Exp Database'!AB523=Lists!$G$2,'Exp Database'!AB523=Lists!$G$3,'Exp Database'!AB523=0),0,IF($F523=Lists!$G$2,('Exp Database'!AB523/'Exp with units conversion'!$H523)*'Exp with units conversion'!$G523,'Exp Database'!AB523*'Exp with units conversion'!$G523))</f>
        <v>0</v>
      </c>
      <c r="AD523" s="288">
        <f>IF(OR('Exp Database'!AC523=Lists!$G$2,'Exp Database'!AC523=Lists!$G$3,'Exp Database'!AC523=0),0,IF($F523=Lists!$G$2,('Exp Database'!AC523/'Exp with units conversion'!$H523)*'Exp with units conversion'!$G523,'Exp Database'!AC523*'Exp with units conversion'!$G523))</f>
        <v>0</v>
      </c>
      <c r="AE523" s="288">
        <f>IF(OR('Exp Database'!AD523=Lists!$G$2,'Exp Database'!AD523=Lists!$G$3,'Exp Database'!AD523=0),0,IF($F523=Lists!$G$2,('Exp Database'!AD523/'Exp with units conversion'!$H523)*'Exp with units conversion'!$G523,'Exp Database'!AD523*'Exp with units conversion'!$G523))</f>
        <v>0</v>
      </c>
      <c r="AG523" s="288">
        <f t="shared" si="40"/>
        <v>1</v>
      </c>
      <c r="AH523" s="288">
        <f t="shared" si="41"/>
        <v>1</v>
      </c>
      <c r="AI523" s="288">
        <f t="shared" si="42"/>
        <v>1</v>
      </c>
      <c r="AJ523" s="288">
        <f t="shared" si="43"/>
        <v>1</v>
      </c>
    </row>
    <row r="524" spans="2:36" ht="60.75" thickBot="1">
      <c r="B524" s="288" t="str">
        <f t="shared" si="44"/>
        <v>Georgia2012</v>
      </c>
      <c r="C524" s="229" t="str">
        <f>'Exp Database'!C524</f>
        <v>Georgia</v>
      </c>
      <c r="D524" s="229">
        <f>'Exp Database'!D524</f>
        <v>2012</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02" t="str">
        <f>'Exp Database'!K524</f>
        <v>Specific HIV-related laboratory monitoring (CD4, viral load):</v>
      </c>
      <c r="M524" s="288">
        <f>'Exp Database'!L524</f>
        <v>1.3</v>
      </c>
      <c r="N524" s="288">
        <f>IF(OR('Exp Database'!M524=Lists!$G$2,'Exp Database'!M524=Lists!$G$3,'Exp Database'!M524=0),0,IF($F524=Lists!$G$2,('Exp Database'!M524/'Exp with units conversion'!$H524)*'Exp with units conversion'!$G524,'Exp Database'!M524*'Exp with units conversion'!$G524))</f>
        <v>0</v>
      </c>
      <c r="O524" s="288">
        <f>IF(OR('Exp Database'!N524=Lists!$G$2,'Exp Database'!N524=Lists!$G$3,'Exp Database'!N524=0),0,IF($F524=Lists!$G$2,('Exp Database'!N524/'Exp with units conversion'!$H524)*'Exp with units conversion'!$G524,'Exp Database'!N524*'Exp with units conversion'!$G524))</f>
        <v>0</v>
      </c>
      <c r="P524" s="288">
        <f>IF(OR('Exp Database'!O524=Lists!$G$2,'Exp Database'!O524=Lists!$G$3,'Exp Database'!O524=0),0,IF($F524=Lists!$G$2,('Exp Database'!O524/'Exp with units conversion'!$H524)*'Exp with units conversion'!$G524,'Exp Database'!O524*'Exp with units conversion'!$G524))</f>
        <v>0</v>
      </c>
      <c r="Q524" s="288">
        <f>IF(OR('Exp Database'!P524=Lists!$G$2,'Exp Database'!P524=Lists!$G$3,'Exp Database'!P524=0),0,IF($F524=Lists!$G$2,('Exp Database'!P524/'Exp with units conversion'!$H524)*'Exp with units conversion'!$G524,'Exp Database'!P524*'Exp with units conversion'!$G524))</f>
        <v>0</v>
      </c>
      <c r="R524" s="288">
        <f>IF(OR('Exp Database'!Q524=Lists!$G$2,'Exp Database'!Q524=Lists!$G$3,'Exp Database'!Q524=0),0,IF($F524=Lists!$G$2,('Exp Database'!Q524/'Exp with units conversion'!$H524)*'Exp with units conversion'!$G524,'Exp Database'!Q524*'Exp with units conversion'!$G524))</f>
        <v>0</v>
      </c>
      <c r="S524" s="288">
        <f>IF(OR('Exp Database'!R524=Lists!$G$2,'Exp Database'!R524=Lists!$G$3,'Exp Database'!R524=0),0,IF($F524=Lists!$G$2,('Exp Database'!R524/'Exp with units conversion'!$H524)*'Exp with units conversion'!$G524,'Exp Database'!R524*'Exp with units conversion'!$G524))</f>
        <v>0</v>
      </c>
      <c r="T524" s="288">
        <f>IF(OR('Exp Database'!S524=Lists!$G$2,'Exp Database'!S524=Lists!$G$3,'Exp Database'!S524=0),0,IF($F524=Lists!$G$2,('Exp Database'!S524/'Exp with units conversion'!$H524)*'Exp with units conversion'!$G524,'Exp Database'!S524*'Exp with units conversion'!$G524))</f>
        <v>0</v>
      </c>
      <c r="U524" s="288">
        <f>IF(OR('Exp Database'!T524=Lists!$G$2,'Exp Database'!T524=Lists!$G$3,'Exp Database'!T524=0),0,IF($F524=Lists!$G$2,('Exp Database'!T524/'Exp with units conversion'!$H524)*'Exp with units conversion'!$G524,'Exp Database'!T524*'Exp with units conversion'!$G524))</f>
        <v>0</v>
      </c>
      <c r="V524" s="288">
        <f>IF(OR('Exp Database'!U524=Lists!$G$2,'Exp Database'!U524=Lists!$G$3,'Exp Database'!U524=0),0,IF($F524=Lists!$G$2,('Exp Database'!U524/'Exp with units conversion'!$H524)*'Exp with units conversion'!$G524,'Exp Database'!U524*'Exp with units conversion'!$G524))</f>
        <v>0</v>
      </c>
      <c r="W524" s="288">
        <f>IF(OR('Exp Database'!V524=Lists!$G$2,'Exp Database'!V524=Lists!$G$3,'Exp Database'!V524=0),0,IF($F524=Lists!$G$2,('Exp Database'!V524/'Exp with units conversion'!$H524)*'Exp with units conversion'!$G524,'Exp Database'!V524*'Exp with units conversion'!$G524))</f>
        <v>0</v>
      </c>
      <c r="X524" s="288">
        <f>IF(OR('Exp Database'!W524=Lists!$G$2,'Exp Database'!W524=Lists!$G$3,'Exp Database'!W524=0),0,IF($F524=Lists!$G$2,('Exp Database'!W524/'Exp with units conversion'!$H524)*'Exp with units conversion'!$G524,'Exp Database'!W524*'Exp with units conversion'!$G524))</f>
        <v>0</v>
      </c>
      <c r="Y524" s="288">
        <f>IF(OR('Exp Database'!X524=Lists!$G$2,'Exp Database'!X524=Lists!$G$3,'Exp Database'!X524=0),0,IF($F524=Lists!$G$2,('Exp Database'!X524/'Exp with units conversion'!$H524)*'Exp with units conversion'!$G524,'Exp Database'!X524*'Exp with units conversion'!$G524))</f>
        <v>0</v>
      </c>
      <c r="Z524" s="288">
        <f>IF(OR('Exp Database'!Y524=Lists!$G$2,'Exp Database'!Y524=Lists!$G$3,'Exp Database'!Y524=0),0,IF($F524=Lists!$G$2,('Exp Database'!Y524/'Exp with units conversion'!$H524)*'Exp with units conversion'!$G524,'Exp Database'!Y524*'Exp with units conversion'!$G524))</f>
        <v>0</v>
      </c>
      <c r="AA524" s="288">
        <f>IF(OR('Exp Database'!Z524=Lists!$G$2,'Exp Database'!Z524=Lists!$G$3,'Exp Database'!Z524=0),0,IF($F524=Lists!$G$2,('Exp Database'!Z524/'Exp with units conversion'!$H524)*'Exp with units conversion'!$G524,'Exp Database'!Z524*'Exp with units conversion'!$G524))</f>
        <v>0</v>
      </c>
      <c r="AB524" s="288">
        <f>IF(OR('Exp Database'!AA524=Lists!$G$2,'Exp Database'!AA524=Lists!$G$3,'Exp Database'!AA524=0),0,IF($F524=Lists!$G$2,('Exp Database'!AA524/'Exp with units conversion'!$H524)*'Exp with units conversion'!$G524,'Exp Database'!AA524*'Exp with units conversion'!$G524))</f>
        <v>0</v>
      </c>
      <c r="AC524" s="288">
        <f>IF(OR('Exp Database'!AB524=Lists!$G$2,'Exp Database'!AB524=Lists!$G$3,'Exp Database'!AB524=0),0,IF($F524=Lists!$G$2,('Exp Database'!AB524/'Exp with units conversion'!$H524)*'Exp with units conversion'!$G524,'Exp Database'!AB524*'Exp with units conversion'!$G524))</f>
        <v>0</v>
      </c>
      <c r="AD524" s="288">
        <f>IF(OR('Exp Database'!AC524=Lists!$G$2,'Exp Database'!AC524=Lists!$G$3,'Exp Database'!AC524=0),0,IF($F524=Lists!$G$2,('Exp Database'!AC524/'Exp with units conversion'!$H524)*'Exp with units conversion'!$G524,'Exp Database'!AC524*'Exp with units conversion'!$G524))</f>
        <v>0</v>
      </c>
      <c r="AE524" s="288">
        <f>IF(OR('Exp Database'!AD524=Lists!$G$2,'Exp Database'!AD524=Lists!$G$3,'Exp Database'!AD524=0),0,IF($F524=Lists!$G$2,('Exp Database'!AD524/'Exp with units conversion'!$H524)*'Exp with units conversion'!$G524,'Exp Database'!AD524*'Exp with units conversion'!$G524))</f>
        <v>0</v>
      </c>
      <c r="AG524" s="288">
        <f t="shared" si="40"/>
        <v>1</v>
      </c>
      <c r="AH524" s="288">
        <f t="shared" si="41"/>
        <v>1</v>
      </c>
      <c r="AI524" s="288">
        <f t="shared" si="42"/>
        <v>1</v>
      </c>
      <c r="AJ524" s="288">
        <f t="shared" si="43"/>
        <v>1</v>
      </c>
    </row>
    <row r="525" spans="2:36" ht="45.75" thickBot="1">
      <c r="B525" s="288" t="str">
        <f t="shared" si="44"/>
        <v>Georgia2012</v>
      </c>
      <c r="C525" s="229" t="str">
        <f>'Exp Database'!C525</f>
        <v>Georgia</v>
      </c>
      <c r="D525" s="229">
        <f>'Exp Database'!D525</f>
        <v>2012</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02" t="str">
        <f>'Exp Database'!K525</f>
        <v xml:space="preserve"> CD4 cell count, viral load tests (commodities)</v>
      </c>
      <c r="M525" s="288" t="str">
        <f>'Exp Database'!L525</f>
        <v>1.3.1</v>
      </c>
      <c r="N525" s="288">
        <f>IF(OR('Exp Database'!M525=Lists!$G$2,'Exp Database'!M525=Lists!$G$3,'Exp Database'!M525=0),0,IF($F525=Lists!$G$2,('Exp Database'!M525/'Exp with units conversion'!$H525)*'Exp with units conversion'!$G525,'Exp Database'!M525*'Exp with units conversion'!$G525))</f>
        <v>0</v>
      </c>
      <c r="O525" s="288">
        <f>IF(OR('Exp Database'!N525=Lists!$G$2,'Exp Database'!N525=Lists!$G$3,'Exp Database'!N525=0),0,IF($F525=Lists!$G$2,('Exp Database'!N525/'Exp with units conversion'!$H525)*'Exp with units conversion'!$G525,'Exp Database'!N525*'Exp with units conversion'!$G525))</f>
        <v>0</v>
      </c>
      <c r="P525" s="288">
        <f>IF(OR('Exp Database'!O525=Lists!$G$2,'Exp Database'!O525=Lists!$G$3,'Exp Database'!O525=0),0,IF($F525=Lists!$G$2,('Exp Database'!O525/'Exp with units conversion'!$H525)*'Exp with units conversion'!$G525,'Exp Database'!O525*'Exp with units conversion'!$G525))</f>
        <v>0</v>
      </c>
      <c r="Q525" s="288">
        <f>IF(OR('Exp Database'!P525=Lists!$G$2,'Exp Database'!P525=Lists!$G$3,'Exp Database'!P525=0),0,IF($F525=Lists!$G$2,('Exp Database'!P525/'Exp with units conversion'!$H525)*'Exp with units conversion'!$G525,'Exp Database'!P525*'Exp with units conversion'!$G525))</f>
        <v>0</v>
      </c>
      <c r="R525" s="288">
        <f>IF(OR('Exp Database'!Q525=Lists!$G$2,'Exp Database'!Q525=Lists!$G$3,'Exp Database'!Q525=0),0,IF($F525=Lists!$G$2,('Exp Database'!Q525/'Exp with units conversion'!$H525)*'Exp with units conversion'!$G525,'Exp Database'!Q525*'Exp with units conversion'!$G525))</f>
        <v>0</v>
      </c>
      <c r="S525" s="288">
        <f>IF(OR('Exp Database'!R525=Lists!$G$2,'Exp Database'!R525=Lists!$G$3,'Exp Database'!R525=0),0,IF($F525=Lists!$G$2,('Exp Database'!R525/'Exp with units conversion'!$H525)*'Exp with units conversion'!$G525,'Exp Database'!R525*'Exp with units conversion'!$G525))</f>
        <v>0</v>
      </c>
      <c r="T525" s="288">
        <f>IF(OR('Exp Database'!S525=Lists!$G$2,'Exp Database'!S525=Lists!$G$3,'Exp Database'!S525=0),0,IF($F525=Lists!$G$2,('Exp Database'!S525/'Exp with units conversion'!$H525)*'Exp with units conversion'!$G525,'Exp Database'!S525*'Exp with units conversion'!$G525))</f>
        <v>0</v>
      </c>
      <c r="U525" s="288">
        <f>IF(OR('Exp Database'!T525=Lists!$G$2,'Exp Database'!T525=Lists!$G$3,'Exp Database'!T525=0),0,IF($F525=Lists!$G$2,('Exp Database'!T525/'Exp with units conversion'!$H525)*'Exp with units conversion'!$G525,'Exp Database'!T525*'Exp with units conversion'!$G525))</f>
        <v>0</v>
      </c>
      <c r="V525" s="288">
        <f>IF(OR('Exp Database'!U525=Lists!$G$2,'Exp Database'!U525=Lists!$G$3,'Exp Database'!U525=0),0,IF($F525=Lists!$G$2,('Exp Database'!U525/'Exp with units conversion'!$H525)*'Exp with units conversion'!$G525,'Exp Database'!U525*'Exp with units conversion'!$G525))</f>
        <v>0</v>
      </c>
      <c r="W525" s="288">
        <f>IF(OR('Exp Database'!V525=Lists!$G$2,'Exp Database'!V525=Lists!$G$3,'Exp Database'!V525=0),0,IF($F525=Lists!$G$2,('Exp Database'!V525/'Exp with units conversion'!$H525)*'Exp with units conversion'!$G525,'Exp Database'!V525*'Exp with units conversion'!$G525))</f>
        <v>0</v>
      </c>
      <c r="X525" s="288">
        <f>IF(OR('Exp Database'!W525=Lists!$G$2,'Exp Database'!W525=Lists!$G$3,'Exp Database'!W525=0),0,IF($F525=Lists!$G$2,('Exp Database'!W525/'Exp with units conversion'!$H525)*'Exp with units conversion'!$G525,'Exp Database'!W525*'Exp with units conversion'!$G525))</f>
        <v>0</v>
      </c>
      <c r="Y525" s="288">
        <f>IF(OR('Exp Database'!X525=Lists!$G$2,'Exp Database'!X525=Lists!$G$3,'Exp Database'!X525=0),0,IF($F525=Lists!$G$2,('Exp Database'!X525/'Exp with units conversion'!$H525)*'Exp with units conversion'!$G525,'Exp Database'!X525*'Exp with units conversion'!$G525))</f>
        <v>0</v>
      </c>
      <c r="Z525" s="288">
        <f>IF(OR('Exp Database'!Y525=Lists!$G$2,'Exp Database'!Y525=Lists!$G$3,'Exp Database'!Y525=0),0,IF($F525=Lists!$G$2,('Exp Database'!Y525/'Exp with units conversion'!$H525)*'Exp with units conversion'!$G525,'Exp Database'!Y525*'Exp with units conversion'!$G525))</f>
        <v>0</v>
      </c>
      <c r="AA525" s="288">
        <f>IF(OR('Exp Database'!Z525=Lists!$G$2,'Exp Database'!Z525=Lists!$G$3,'Exp Database'!Z525=0),0,IF($F525=Lists!$G$2,('Exp Database'!Z525/'Exp with units conversion'!$H525)*'Exp with units conversion'!$G525,'Exp Database'!Z525*'Exp with units conversion'!$G525))</f>
        <v>0</v>
      </c>
      <c r="AB525" s="288">
        <f>IF(OR('Exp Database'!AA525=Lists!$G$2,'Exp Database'!AA525=Lists!$G$3,'Exp Database'!AA525=0),0,IF($F525=Lists!$G$2,('Exp Database'!AA525/'Exp with units conversion'!$H525)*'Exp with units conversion'!$G525,'Exp Database'!AA525*'Exp with units conversion'!$G525))</f>
        <v>0</v>
      </c>
      <c r="AC525" s="288">
        <f>IF(OR('Exp Database'!AB525=Lists!$G$2,'Exp Database'!AB525=Lists!$G$3,'Exp Database'!AB525=0),0,IF($F525=Lists!$G$2,('Exp Database'!AB525/'Exp with units conversion'!$H525)*'Exp with units conversion'!$G525,'Exp Database'!AB525*'Exp with units conversion'!$G525))</f>
        <v>0</v>
      </c>
      <c r="AD525" s="288">
        <f>IF(OR('Exp Database'!AC525=Lists!$G$2,'Exp Database'!AC525=Lists!$G$3,'Exp Database'!AC525=0),0,IF($F525=Lists!$G$2,('Exp Database'!AC525/'Exp with units conversion'!$H525)*'Exp with units conversion'!$G525,'Exp Database'!AC525*'Exp with units conversion'!$G525))</f>
        <v>0</v>
      </c>
      <c r="AE525" s="288">
        <f>IF(OR('Exp Database'!AD525=Lists!$G$2,'Exp Database'!AD525=Lists!$G$3,'Exp Database'!AD525=0),0,IF($F525=Lists!$G$2,('Exp Database'!AD525/'Exp with units conversion'!$H525)*'Exp with units conversion'!$G525,'Exp Database'!AD525*'Exp with units conversion'!$G525))</f>
        <v>0</v>
      </c>
      <c r="AG525" s="288">
        <f t="shared" si="40"/>
        <v>1</v>
      </c>
      <c r="AH525" s="288">
        <f t="shared" si="41"/>
        <v>1</v>
      </c>
      <c r="AI525" s="288">
        <f t="shared" si="42"/>
        <v>1</v>
      </c>
      <c r="AJ525" s="288">
        <f t="shared" si="43"/>
        <v>1</v>
      </c>
    </row>
    <row r="526" spans="2:36" ht="30.75" thickBot="1">
      <c r="B526" s="288" t="str">
        <f t="shared" si="44"/>
        <v>Georgia2012</v>
      </c>
      <c r="C526" s="229" t="str">
        <f>'Exp Database'!C526</f>
        <v>Georgia</v>
      </c>
      <c r="D526" s="229">
        <f>'Exp Database'!D526</f>
        <v>2012</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02" t="str">
        <f>'Exp Database'!K526</f>
        <v xml:space="preserve"> Other direct and indirect costs</v>
      </c>
      <c r="M526" s="288" t="str">
        <f>'Exp Database'!L526</f>
        <v>1.3.2</v>
      </c>
      <c r="N526" s="288">
        <f>IF(OR('Exp Database'!M526=Lists!$G$2,'Exp Database'!M526=Lists!$G$3,'Exp Database'!M526=0),0,IF($F526=Lists!$G$2,('Exp Database'!M526/'Exp with units conversion'!$H526)*'Exp with units conversion'!$G526,'Exp Database'!M526*'Exp with units conversion'!$G526))</f>
        <v>0</v>
      </c>
      <c r="O526" s="288">
        <f>IF(OR('Exp Database'!N526=Lists!$G$2,'Exp Database'!N526=Lists!$G$3,'Exp Database'!N526=0),0,IF($F526=Lists!$G$2,('Exp Database'!N526/'Exp with units conversion'!$H526)*'Exp with units conversion'!$G526,'Exp Database'!N526*'Exp with units conversion'!$G526))</f>
        <v>0</v>
      </c>
      <c r="P526" s="288">
        <f>IF(OR('Exp Database'!O526=Lists!$G$2,'Exp Database'!O526=Lists!$G$3,'Exp Database'!O526=0),0,IF($F526=Lists!$G$2,('Exp Database'!O526/'Exp with units conversion'!$H526)*'Exp with units conversion'!$G526,'Exp Database'!O526*'Exp with units conversion'!$G526))</f>
        <v>0</v>
      </c>
      <c r="Q526" s="288">
        <f>IF(OR('Exp Database'!P526=Lists!$G$2,'Exp Database'!P526=Lists!$G$3,'Exp Database'!P526=0),0,IF($F526=Lists!$G$2,('Exp Database'!P526/'Exp with units conversion'!$H526)*'Exp with units conversion'!$G526,'Exp Database'!P526*'Exp with units conversion'!$G526))</f>
        <v>0</v>
      </c>
      <c r="R526" s="288">
        <f>IF(OR('Exp Database'!Q526=Lists!$G$2,'Exp Database'!Q526=Lists!$G$3,'Exp Database'!Q526=0),0,IF($F526=Lists!$G$2,('Exp Database'!Q526/'Exp with units conversion'!$H526)*'Exp with units conversion'!$G526,'Exp Database'!Q526*'Exp with units conversion'!$G526))</f>
        <v>0</v>
      </c>
      <c r="S526" s="288">
        <f>IF(OR('Exp Database'!R526=Lists!$G$2,'Exp Database'!R526=Lists!$G$3,'Exp Database'!R526=0),0,IF($F526=Lists!$G$2,('Exp Database'!R526/'Exp with units conversion'!$H526)*'Exp with units conversion'!$G526,'Exp Database'!R526*'Exp with units conversion'!$G526))</f>
        <v>0</v>
      </c>
      <c r="T526" s="288">
        <f>IF(OR('Exp Database'!S526=Lists!$G$2,'Exp Database'!S526=Lists!$G$3,'Exp Database'!S526=0),0,IF($F526=Lists!$G$2,('Exp Database'!S526/'Exp with units conversion'!$H526)*'Exp with units conversion'!$G526,'Exp Database'!S526*'Exp with units conversion'!$G526))</f>
        <v>0</v>
      </c>
      <c r="U526" s="288">
        <f>IF(OR('Exp Database'!T526=Lists!$G$2,'Exp Database'!T526=Lists!$G$3,'Exp Database'!T526=0),0,IF($F526=Lists!$G$2,('Exp Database'!T526/'Exp with units conversion'!$H526)*'Exp with units conversion'!$G526,'Exp Database'!T526*'Exp with units conversion'!$G526))</f>
        <v>0</v>
      </c>
      <c r="V526" s="288">
        <f>IF(OR('Exp Database'!U526=Lists!$G$2,'Exp Database'!U526=Lists!$G$3,'Exp Database'!U526=0),0,IF($F526=Lists!$G$2,('Exp Database'!U526/'Exp with units conversion'!$H526)*'Exp with units conversion'!$G526,'Exp Database'!U526*'Exp with units conversion'!$G526))</f>
        <v>0</v>
      </c>
      <c r="W526" s="288">
        <f>IF(OR('Exp Database'!V526=Lists!$G$2,'Exp Database'!V526=Lists!$G$3,'Exp Database'!V526=0),0,IF($F526=Lists!$G$2,('Exp Database'!V526/'Exp with units conversion'!$H526)*'Exp with units conversion'!$G526,'Exp Database'!V526*'Exp with units conversion'!$G526))</f>
        <v>0</v>
      </c>
      <c r="X526" s="288">
        <f>IF(OR('Exp Database'!W526=Lists!$G$2,'Exp Database'!W526=Lists!$G$3,'Exp Database'!W526=0),0,IF($F526=Lists!$G$2,('Exp Database'!W526/'Exp with units conversion'!$H526)*'Exp with units conversion'!$G526,'Exp Database'!W526*'Exp with units conversion'!$G526))</f>
        <v>0</v>
      </c>
      <c r="Y526" s="288">
        <f>IF(OR('Exp Database'!X526=Lists!$G$2,'Exp Database'!X526=Lists!$G$3,'Exp Database'!X526=0),0,IF($F526=Lists!$G$2,('Exp Database'!X526/'Exp with units conversion'!$H526)*'Exp with units conversion'!$G526,'Exp Database'!X526*'Exp with units conversion'!$G526))</f>
        <v>0</v>
      </c>
      <c r="Z526" s="288">
        <f>IF(OR('Exp Database'!Y526=Lists!$G$2,'Exp Database'!Y526=Lists!$G$3,'Exp Database'!Y526=0),0,IF($F526=Lists!$G$2,('Exp Database'!Y526/'Exp with units conversion'!$H526)*'Exp with units conversion'!$G526,'Exp Database'!Y526*'Exp with units conversion'!$G526))</f>
        <v>0</v>
      </c>
      <c r="AA526" s="288">
        <f>IF(OR('Exp Database'!Z526=Lists!$G$2,'Exp Database'!Z526=Lists!$G$3,'Exp Database'!Z526=0),0,IF($F526=Lists!$G$2,('Exp Database'!Z526/'Exp with units conversion'!$H526)*'Exp with units conversion'!$G526,'Exp Database'!Z526*'Exp with units conversion'!$G526))</f>
        <v>0</v>
      </c>
      <c r="AB526" s="288">
        <f>IF(OR('Exp Database'!AA526=Lists!$G$2,'Exp Database'!AA526=Lists!$G$3,'Exp Database'!AA526=0),0,IF($F526=Lists!$G$2,('Exp Database'!AA526/'Exp with units conversion'!$H526)*'Exp with units conversion'!$G526,'Exp Database'!AA526*'Exp with units conversion'!$G526))</f>
        <v>0</v>
      </c>
      <c r="AC526" s="288">
        <f>IF(OR('Exp Database'!AB526=Lists!$G$2,'Exp Database'!AB526=Lists!$G$3,'Exp Database'!AB526=0),0,IF($F526=Lists!$G$2,('Exp Database'!AB526/'Exp with units conversion'!$H526)*'Exp with units conversion'!$G526,'Exp Database'!AB526*'Exp with units conversion'!$G526))</f>
        <v>0</v>
      </c>
      <c r="AD526" s="288">
        <f>IF(OR('Exp Database'!AC526=Lists!$G$2,'Exp Database'!AC526=Lists!$G$3,'Exp Database'!AC526=0),0,IF($F526=Lists!$G$2,('Exp Database'!AC526/'Exp with units conversion'!$H526)*'Exp with units conversion'!$G526,'Exp Database'!AC526*'Exp with units conversion'!$G526))</f>
        <v>0</v>
      </c>
      <c r="AE526" s="288">
        <f>IF(OR('Exp Database'!AD526=Lists!$G$2,'Exp Database'!AD526=Lists!$G$3,'Exp Database'!AD526=0),0,IF($F526=Lists!$G$2,('Exp Database'!AD526/'Exp with units conversion'!$H526)*'Exp with units conversion'!$G526,'Exp Database'!AD526*'Exp with units conversion'!$G526))</f>
        <v>0</v>
      </c>
      <c r="AG526" s="288">
        <f t="shared" si="40"/>
        <v>1</v>
      </c>
      <c r="AH526" s="288">
        <f t="shared" si="41"/>
        <v>1</v>
      </c>
      <c r="AI526" s="288">
        <f t="shared" si="42"/>
        <v>1</v>
      </c>
      <c r="AJ526" s="288">
        <f t="shared" si="43"/>
        <v>1</v>
      </c>
    </row>
    <row r="527" spans="2:36" ht="30.75" thickBot="1">
      <c r="B527" s="288" t="str">
        <f t="shared" si="44"/>
        <v>Georgia2012</v>
      </c>
      <c r="C527" s="229" t="str">
        <f>'Exp Database'!C527</f>
        <v>Georgia</v>
      </c>
      <c r="D527" s="229">
        <f>'Exp Database'!D527</f>
        <v>2012</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02" t="str">
        <f>'Exp Database'!K527</f>
        <v xml:space="preserve"> Not disaggregated by type of cost</v>
      </c>
      <c r="M527" s="288" t="str">
        <f>'Exp Database'!L527</f>
        <v>1.3.3</v>
      </c>
      <c r="N527" s="288">
        <f>IF(OR('Exp Database'!M527=Lists!$G$2,'Exp Database'!M527=Lists!$G$3,'Exp Database'!M527=0),0,IF($F527=Lists!$G$2,('Exp Database'!M527/'Exp with units conversion'!$H527)*'Exp with units conversion'!$G527,'Exp Database'!M527*'Exp with units conversion'!$G527))</f>
        <v>0</v>
      </c>
      <c r="O527" s="288">
        <f>IF(OR('Exp Database'!N527=Lists!$G$2,'Exp Database'!N527=Lists!$G$3,'Exp Database'!N527=0),0,IF($F527=Lists!$G$2,('Exp Database'!N527/'Exp with units conversion'!$H527)*'Exp with units conversion'!$G527,'Exp Database'!N527*'Exp with units conversion'!$G527))</f>
        <v>0</v>
      </c>
      <c r="P527" s="288">
        <f>IF(OR('Exp Database'!O527=Lists!$G$2,'Exp Database'!O527=Lists!$G$3,'Exp Database'!O527=0),0,IF($F527=Lists!$G$2,('Exp Database'!O527/'Exp with units conversion'!$H527)*'Exp with units conversion'!$G527,'Exp Database'!O527*'Exp with units conversion'!$G527))</f>
        <v>0</v>
      </c>
      <c r="Q527" s="288">
        <f>IF(OR('Exp Database'!P527=Lists!$G$2,'Exp Database'!P527=Lists!$G$3,'Exp Database'!P527=0),0,IF($F527=Lists!$G$2,('Exp Database'!P527/'Exp with units conversion'!$H527)*'Exp with units conversion'!$G527,'Exp Database'!P527*'Exp with units conversion'!$G527))</f>
        <v>0</v>
      </c>
      <c r="R527" s="288">
        <f>IF(OR('Exp Database'!Q527=Lists!$G$2,'Exp Database'!Q527=Lists!$G$3,'Exp Database'!Q527=0),0,IF($F527=Lists!$G$2,('Exp Database'!Q527/'Exp with units conversion'!$H527)*'Exp with units conversion'!$G527,'Exp Database'!Q527*'Exp with units conversion'!$G527))</f>
        <v>0</v>
      </c>
      <c r="S527" s="288">
        <f>IF(OR('Exp Database'!R527=Lists!$G$2,'Exp Database'!R527=Lists!$G$3,'Exp Database'!R527=0),0,IF($F527=Lists!$G$2,('Exp Database'!R527/'Exp with units conversion'!$H527)*'Exp with units conversion'!$G527,'Exp Database'!R527*'Exp with units conversion'!$G527))</f>
        <v>0</v>
      </c>
      <c r="T527" s="288">
        <f>IF(OR('Exp Database'!S527=Lists!$G$2,'Exp Database'!S527=Lists!$G$3,'Exp Database'!S527=0),0,IF($F527=Lists!$G$2,('Exp Database'!S527/'Exp with units conversion'!$H527)*'Exp with units conversion'!$G527,'Exp Database'!S527*'Exp with units conversion'!$G527))</f>
        <v>0</v>
      </c>
      <c r="U527" s="288">
        <f>IF(OR('Exp Database'!T527=Lists!$G$2,'Exp Database'!T527=Lists!$G$3,'Exp Database'!T527=0),0,IF($F527=Lists!$G$2,('Exp Database'!T527/'Exp with units conversion'!$H527)*'Exp with units conversion'!$G527,'Exp Database'!T527*'Exp with units conversion'!$G527))</f>
        <v>0</v>
      </c>
      <c r="V527" s="288">
        <f>IF(OR('Exp Database'!U527=Lists!$G$2,'Exp Database'!U527=Lists!$G$3,'Exp Database'!U527=0),0,IF($F527=Lists!$G$2,('Exp Database'!U527/'Exp with units conversion'!$H527)*'Exp with units conversion'!$G527,'Exp Database'!U527*'Exp with units conversion'!$G527))</f>
        <v>0</v>
      </c>
      <c r="W527" s="288">
        <f>IF(OR('Exp Database'!V527=Lists!$G$2,'Exp Database'!V527=Lists!$G$3,'Exp Database'!V527=0),0,IF($F527=Lists!$G$2,('Exp Database'!V527/'Exp with units conversion'!$H527)*'Exp with units conversion'!$G527,'Exp Database'!V527*'Exp with units conversion'!$G527))</f>
        <v>0</v>
      </c>
      <c r="X527" s="288">
        <f>IF(OR('Exp Database'!W527=Lists!$G$2,'Exp Database'!W527=Lists!$G$3,'Exp Database'!W527=0),0,IF($F527=Lists!$G$2,('Exp Database'!W527/'Exp with units conversion'!$H527)*'Exp with units conversion'!$G527,'Exp Database'!W527*'Exp with units conversion'!$G527))</f>
        <v>0</v>
      </c>
      <c r="Y527" s="288">
        <f>IF(OR('Exp Database'!X527=Lists!$G$2,'Exp Database'!X527=Lists!$G$3,'Exp Database'!X527=0),0,IF($F527=Lists!$G$2,('Exp Database'!X527/'Exp with units conversion'!$H527)*'Exp with units conversion'!$G527,'Exp Database'!X527*'Exp with units conversion'!$G527))</f>
        <v>0</v>
      </c>
      <c r="Z527" s="288">
        <f>IF(OR('Exp Database'!Y527=Lists!$G$2,'Exp Database'!Y527=Lists!$G$3,'Exp Database'!Y527=0),0,IF($F527=Lists!$G$2,('Exp Database'!Y527/'Exp with units conversion'!$H527)*'Exp with units conversion'!$G527,'Exp Database'!Y527*'Exp with units conversion'!$G527))</f>
        <v>0</v>
      </c>
      <c r="AA527" s="288">
        <f>IF(OR('Exp Database'!Z527=Lists!$G$2,'Exp Database'!Z527=Lists!$G$3,'Exp Database'!Z527=0),0,IF($F527=Lists!$G$2,('Exp Database'!Z527/'Exp with units conversion'!$H527)*'Exp with units conversion'!$G527,'Exp Database'!Z527*'Exp with units conversion'!$G527))</f>
        <v>0</v>
      </c>
      <c r="AB527" s="288">
        <f>IF(OR('Exp Database'!AA527=Lists!$G$2,'Exp Database'!AA527=Lists!$G$3,'Exp Database'!AA527=0),0,IF($F527=Lists!$G$2,('Exp Database'!AA527/'Exp with units conversion'!$H527)*'Exp with units conversion'!$G527,'Exp Database'!AA527*'Exp with units conversion'!$G527))</f>
        <v>0</v>
      </c>
      <c r="AC527" s="288">
        <f>IF(OR('Exp Database'!AB527=Lists!$G$2,'Exp Database'!AB527=Lists!$G$3,'Exp Database'!AB527=0),0,IF($F527=Lists!$G$2,('Exp Database'!AB527/'Exp with units conversion'!$H527)*'Exp with units conversion'!$G527,'Exp Database'!AB527*'Exp with units conversion'!$G527))</f>
        <v>0</v>
      </c>
      <c r="AD527" s="288">
        <f>IF(OR('Exp Database'!AC527=Lists!$G$2,'Exp Database'!AC527=Lists!$G$3,'Exp Database'!AC527=0),0,IF($F527=Lists!$G$2,('Exp Database'!AC527/'Exp with units conversion'!$H527)*'Exp with units conversion'!$G527,'Exp Database'!AC527*'Exp with units conversion'!$G527))</f>
        <v>0</v>
      </c>
      <c r="AE527" s="288">
        <f>IF(OR('Exp Database'!AD527=Lists!$G$2,'Exp Database'!AD527=Lists!$G$3,'Exp Database'!AD527=0),0,IF($F527=Lists!$G$2,('Exp Database'!AD527/'Exp with units conversion'!$H527)*'Exp with units conversion'!$G527,'Exp Database'!AD527*'Exp with units conversion'!$G527))</f>
        <v>0</v>
      </c>
      <c r="AG527" s="288">
        <f t="shared" si="40"/>
        <v>1</v>
      </c>
      <c r="AH527" s="288">
        <f t="shared" si="41"/>
        <v>1</v>
      </c>
      <c r="AI527" s="288">
        <f t="shared" si="42"/>
        <v>1</v>
      </c>
      <c r="AJ527" s="288">
        <f t="shared" si="43"/>
        <v>1</v>
      </c>
    </row>
    <row r="528" spans="2:36" ht="150.75" thickBot="1">
      <c r="B528" s="288" t="str">
        <f t="shared" si="44"/>
        <v>Georgia2012</v>
      </c>
      <c r="C528" s="229" t="str">
        <f>'Exp Database'!C528</f>
        <v>Georgia</v>
      </c>
      <c r="D528" s="229">
        <f>'Exp Database'!D528</f>
        <v>2012</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02" t="str">
        <f>'Exp Database'!K528</f>
        <v xml:space="preserve">Opportunistic infections (OI) prophylaxis and treatment, excluding Treatment and prevention of tuberculosis for people living with HIV </v>
      </c>
      <c r="M528" s="288">
        <f>'Exp Database'!L528</f>
        <v>1.4</v>
      </c>
      <c r="N528" s="288">
        <f>IF(OR('Exp Database'!M528=Lists!$G$2,'Exp Database'!M528=Lists!$G$3,'Exp Database'!M528=0),0,IF($F528=Lists!$G$2,('Exp Database'!M528/'Exp with units conversion'!$H528)*'Exp with units conversion'!$G528,'Exp Database'!M528*'Exp with units conversion'!$G528))</f>
        <v>0</v>
      </c>
      <c r="O528" s="288">
        <f>IF(OR('Exp Database'!N528=Lists!$G$2,'Exp Database'!N528=Lists!$G$3,'Exp Database'!N528=0),0,IF($F528=Lists!$G$2,('Exp Database'!N528/'Exp with units conversion'!$H528)*'Exp with units conversion'!$G528,'Exp Database'!N528*'Exp with units conversion'!$G528))</f>
        <v>0</v>
      </c>
      <c r="P528" s="288">
        <f>IF(OR('Exp Database'!O528=Lists!$G$2,'Exp Database'!O528=Lists!$G$3,'Exp Database'!O528=0),0,IF($F528=Lists!$G$2,('Exp Database'!O528/'Exp with units conversion'!$H528)*'Exp with units conversion'!$G528,'Exp Database'!O528*'Exp with units conversion'!$G528))</f>
        <v>0</v>
      </c>
      <c r="Q528" s="288">
        <f>IF(OR('Exp Database'!P528=Lists!$G$2,'Exp Database'!P528=Lists!$G$3,'Exp Database'!P528=0),0,IF($F528=Lists!$G$2,('Exp Database'!P528/'Exp with units conversion'!$H528)*'Exp with units conversion'!$G528,'Exp Database'!P528*'Exp with units conversion'!$G528))</f>
        <v>0</v>
      </c>
      <c r="R528" s="288">
        <f>IF(OR('Exp Database'!Q528=Lists!$G$2,'Exp Database'!Q528=Lists!$G$3,'Exp Database'!Q528=0),0,IF($F528=Lists!$G$2,('Exp Database'!Q528/'Exp with units conversion'!$H528)*'Exp with units conversion'!$G528,'Exp Database'!Q528*'Exp with units conversion'!$G528))</f>
        <v>0</v>
      </c>
      <c r="S528" s="288">
        <f>IF(OR('Exp Database'!R528=Lists!$G$2,'Exp Database'!R528=Lists!$G$3,'Exp Database'!R528=0),0,IF($F528=Lists!$G$2,('Exp Database'!R528/'Exp with units conversion'!$H528)*'Exp with units conversion'!$G528,'Exp Database'!R528*'Exp with units conversion'!$G528))</f>
        <v>0</v>
      </c>
      <c r="T528" s="288">
        <f>IF(OR('Exp Database'!S528=Lists!$G$2,'Exp Database'!S528=Lists!$G$3,'Exp Database'!S528=0),0,IF($F528=Lists!$G$2,('Exp Database'!S528/'Exp with units conversion'!$H528)*'Exp with units conversion'!$G528,'Exp Database'!S528*'Exp with units conversion'!$G528))</f>
        <v>0</v>
      </c>
      <c r="U528" s="288">
        <f>IF(OR('Exp Database'!T528=Lists!$G$2,'Exp Database'!T528=Lists!$G$3,'Exp Database'!T528=0),0,IF($F528=Lists!$G$2,('Exp Database'!T528/'Exp with units conversion'!$H528)*'Exp with units conversion'!$G528,'Exp Database'!T528*'Exp with units conversion'!$G528))</f>
        <v>0</v>
      </c>
      <c r="V528" s="288">
        <f>IF(OR('Exp Database'!U528=Lists!$G$2,'Exp Database'!U528=Lists!$G$3,'Exp Database'!U528=0),0,IF($F528=Lists!$G$2,('Exp Database'!U528/'Exp with units conversion'!$H528)*'Exp with units conversion'!$G528,'Exp Database'!U528*'Exp with units conversion'!$G528))</f>
        <v>0</v>
      </c>
      <c r="W528" s="288">
        <f>IF(OR('Exp Database'!V528=Lists!$G$2,'Exp Database'!V528=Lists!$G$3,'Exp Database'!V528=0),0,IF($F528=Lists!$G$2,('Exp Database'!V528/'Exp with units conversion'!$H528)*'Exp with units conversion'!$G528,'Exp Database'!V528*'Exp with units conversion'!$G528))</f>
        <v>0</v>
      </c>
      <c r="X528" s="288">
        <f>IF(OR('Exp Database'!W528=Lists!$G$2,'Exp Database'!W528=Lists!$G$3,'Exp Database'!W528=0),0,IF($F528=Lists!$G$2,('Exp Database'!W528/'Exp with units conversion'!$H528)*'Exp with units conversion'!$G528,'Exp Database'!W528*'Exp with units conversion'!$G528))</f>
        <v>0</v>
      </c>
      <c r="Y528" s="288">
        <f>IF(OR('Exp Database'!X528=Lists!$G$2,'Exp Database'!X528=Lists!$G$3,'Exp Database'!X528=0),0,IF($F528=Lists!$G$2,('Exp Database'!X528/'Exp with units conversion'!$H528)*'Exp with units conversion'!$G528,'Exp Database'!X528*'Exp with units conversion'!$G528))</f>
        <v>0</v>
      </c>
      <c r="Z528" s="288">
        <f>IF(OR('Exp Database'!Y528=Lists!$G$2,'Exp Database'!Y528=Lists!$G$3,'Exp Database'!Y528=0),0,IF($F528=Lists!$G$2,('Exp Database'!Y528/'Exp with units conversion'!$H528)*'Exp with units conversion'!$G528,'Exp Database'!Y528*'Exp with units conversion'!$G528))</f>
        <v>0</v>
      </c>
      <c r="AA528" s="288">
        <f>IF(OR('Exp Database'!Z528=Lists!$G$2,'Exp Database'!Z528=Lists!$G$3,'Exp Database'!Z528=0),0,IF($F528=Lists!$G$2,('Exp Database'!Z528/'Exp with units conversion'!$H528)*'Exp with units conversion'!$G528,'Exp Database'!Z528*'Exp with units conversion'!$G528))</f>
        <v>0</v>
      </c>
      <c r="AB528" s="288">
        <f>IF(OR('Exp Database'!AA528=Lists!$G$2,'Exp Database'!AA528=Lists!$G$3,'Exp Database'!AA528=0),0,IF($F528=Lists!$G$2,('Exp Database'!AA528/'Exp with units conversion'!$H528)*'Exp with units conversion'!$G528,'Exp Database'!AA528*'Exp with units conversion'!$G528))</f>
        <v>0</v>
      </c>
      <c r="AC528" s="288">
        <f>IF(OR('Exp Database'!AB528=Lists!$G$2,'Exp Database'!AB528=Lists!$G$3,'Exp Database'!AB528=0),0,IF($F528=Lists!$G$2,('Exp Database'!AB528/'Exp with units conversion'!$H528)*'Exp with units conversion'!$G528,'Exp Database'!AB528*'Exp with units conversion'!$G528))</f>
        <v>0</v>
      </c>
      <c r="AD528" s="288">
        <f>IF(OR('Exp Database'!AC528=Lists!$G$2,'Exp Database'!AC528=Lists!$G$3,'Exp Database'!AC528=0),0,IF($F528=Lists!$G$2,('Exp Database'!AC528/'Exp with units conversion'!$H528)*'Exp with units conversion'!$G528,'Exp Database'!AC528*'Exp with units conversion'!$G528))</f>
        <v>0</v>
      </c>
      <c r="AE528" s="288">
        <f>IF(OR('Exp Database'!AD528=Lists!$G$2,'Exp Database'!AD528=Lists!$G$3,'Exp Database'!AD528=0),0,IF($F528=Lists!$G$2,('Exp Database'!AD528/'Exp with units conversion'!$H528)*'Exp with units conversion'!$G528,'Exp Database'!AD528*'Exp with units conversion'!$G528))</f>
        <v>0</v>
      </c>
      <c r="AG528" s="288">
        <f t="shared" si="40"/>
        <v>1</v>
      </c>
      <c r="AH528" s="288">
        <f t="shared" si="41"/>
        <v>1</v>
      </c>
      <c r="AI528" s="288">
        <f t="shared" si="42"/>
        <v>1</v>
      </c>
      <c r="AJ528" s="288">
        <f t="shared" si="43"/>
        <v>1</v>
      </c>
    </row>
    <row r="529" spans="2:36" ht="15.75" thickBot="1">
      <c r="B529" s="288" t="str">
        <f t="shared" si="44"/>
        <v>Georgia2012</v>
      </c>
      <c r="C529" s="229" t="str">
        <f>'Exp Database'!C529</f>
        <v>Georgia</v>
      </c>
      <c r="D529" s="229">
        <f>'Exp Database'!D529</f>
        <v>2012</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02" t="str">
        <f>'Exp Database'!K529</f>
        <v>Palliative care</v>
      </c>
      <c r="M529" s="288">
        <f>'Exp Database'!L529</f>
        <v>1.5</v>
      </c>
      <c r="N529" s="288">
        <f>IF(OR('Exp Database'!M529=Lists!$G$2,'Exp Database'!M529=Lists!$G$3,'Exp Database'!M529=0),0,IF($F529=Lists!$G$2,('Exp Database'!M529/'Exp with units conversion'!$H529)*'Exp with units conversion'!$G529,'Exp Database'!M529*'Exp with units conversion'!$G529))</f>
        <v>0</v>
      </c>
      <c r="O529" s="288">
        <f>IF(OR('Exp Database'!N529=Lists!$G$2,'Exp Database'!N529=Lists!$G$3,'Exp Database'!N529=0),0,IF($F529=Lists!$G$2,('Exp Database'!N529/'Exp with units conversion'!$H529)*'Exp with units conversion'!$G529,'Exp Database'!N529*'Exp with units conversion'!$G529))</f>
        <v>0</v>
      </c>
      <c r="P529" s="288">
        <f>IF(OR('Exp Database'!O529=Lists!$G$2,'Exp Database'!O529=Lists!$G$3,'Exp Database'!O529=0),0,IF($F529=Lists!$G$2,('Exp Database'!O529/'Exp with units conversion'!$H529)*'Exp with units conversion'!$G529,'Exp Database'!O529*'Exp with units conversion'!$G529))</f>
        <v>0</v>
      </c>
      <c r="Q529" s="288">
        <f>IF(OR('Exp Database'!P529=Lists!$G$2,'Exp Database'!P529=Lists!$G$3,'Exp Database'!P529=0),0,IF($F529=Lists!$G$2,('Exp Database'!P529/'Exp with units conversion'!$H529)*'Exp with units conversion'!$G529,'Exp Database'!P529*'Exp with units conversion'!$G529))</f>
        <v>0</v>
      </c>
      <c r="R529" s="288">
        <f>IF(OR('Exp Database'!Q529=Lists!$G$2,'Exp Database'!Q529=Lists!$G$3,'Exp Database'!Q529=0),0,IF($F529=Lists!$G$2,('Exp Database'!Q529/'Exp with units conversion'!$H529)*'Exp with units conversion'!$G529,'Exp Database'!Q529*'Exp with units conversion'!$G529))</f>
        <v>0</v>
      </c>
      <c r="S529" s="288">
        <f>IF(OR('Exp Database'!R529=Lists!$G$2,'Exp Database'!R529=Lists!$G$3,'Exp Database'!R529=0),0,IF($F529=Lists!$G$2,('Exp Database'!R529/'Exp with units conversion'!$H529)*'Exp with units conversion'!$G529,'Exp Database'!R529*'Exp with units conversion'!$G529))</f>
        <v>0</v>
      </c>
      <c r="T529" s="288">
        <f>IF(OR('Exp Database'!S529=Lists!$G$2,'Exp Database'!S529=Lists!$G$3,'Exp Database'!S529=0),0,IF($F529=Lists!$G$2,('Exp Database'!S529/'Exp with units conversion'!$H529)*'Exp with units conversion'!$G529,'Exp Database'!S529*'Exp with units conversion'!$G529))</f>
        <v>0</v>
      </c>
      <c r="U529" s="288">
        <f>IF(OR('Exp Database'!T529=Lists!$G$2,'Exp Database'!T529=Lists!$G$3,'Exp Database'!T529=0),0,IF($F529=Lists!$G$2,('Exp Database'!T529/'Exp with units conversion'!$H529)*'Exp with units conversion'!$G529,'Exp Database'!T529*'Exp with units conversion'!$G529))</f>
        <v>0</v>
      </c>
      <c r="V529" s="288">
        <f>IF(OR('Exp Database'!U529=Lists!$G$2,'Exp Database'!U529=Lists!$G$3,'Exp Database'!U529=0),0,IF($F529=Lists!$G$2,('Exp Database'!U529/'Exp with units conversion'!$H529)*'Exp with units conversion'!$G529,'Exp Database'!U529*'Exp with units conversion'!$G529))</f>
        <v>0</v>
      </c>
      <c r="W529" s="288">
        <f>IF(OR('Exp Database'!V529=Lists!$G$2,'Exp Database'!V529=Lists!$G$3,'Exp Database'!V529=0),0,IF($F529=Lists!$G$2,('Exp Database'!V529/'Exp with units conversion'!$H529)*'Exp with units conversion'!$G529,'Exp Database'!V529*'Exp with units conversion'!$G529))</f>
        <v>0</v>
      </c>
      <c r="X529" s="288">
        <f>IF(OR('Exp Database'!W529=Lists!$G$2,'Exp Database'!W529=Lists!$G$3,'Exp Database'!W529=0),0,IF($F529=Lists!$G$2,('Exp Database'!W529/'Exp with units conversion'!$H529)*'Exp with units conversion'!$G529,'Exp Database'!W529*'Exp with units conversion'!$G529))</f>
        <v>0</v>
      </c>
      <c r="Y529" s="288">
        <f>IF(OR('Exp Database'!X529=Lists!$G$2,'Exp Database'!X529=Lists!$G$3,'Exp Database'!X529=0),0,IF($F529=Lists!$G$2,('Exp Database'!X529/'Exp with units conversion'!$H529)*'Exp with units conversion'!$G529,'Exp Database'!X529*'Exp with units conversion'!$G529))</f>
        <v>0</v>
      </c>
      <c r="Z529" s="288">
        <f>IF(OR('Exp Database'!Y529=Lists!$G$2,'Exp Database'!Y529=Lists!$G$3,'Exp Database'!Y529=0),0,IF($F529=Lists!$G$2,('Exp Database'!Y529/'Exp with units conversion'!$H529)*'Exp with units conversion'!$G529,'Exp Database'!Y529*'Exp with units conversion'!$G529))</f>
        <v>0</v>
      </c>
      <c r="AA529" s="288">
        <f>IF(OR('Exp Database'!Z529=Lists!$G$2,'Exp Database'!Z529=Lists!$G$3,'Exp Database'!Z529=0),0,IF($F529=Lists!$G$2,('Exp Database'!Z529/'Exp with units conversion'!$H529)*'Exp with units conversion'!$G529,'Exp Database'!Z529*'Exp with units conversion'!$G529))</f>
        <v>0</v>
      </c>
      <c r="AB529" s="288">
        <f>IF(OR('Exp Database'!AA529=Lists!$G$2,'Exp Database'!AA529=Lists!$G$3,'Exp Database'!AA529=0),0,IF($F529=Lists!$G$2,('Exp Database'!AA529/'Exp with units conversion'!$H529)*'Exp with units conversion'!$G529,'Exp Database'!AA529*'Exp with units conversion'!$G529))</f>
        <v>0</v>
      </c>
      <c r="AC529" s="288">
        <f>IF(OR('Exp Database'!AB529=Lists!$G$2,'Exp Database'!AB529=Lists!$G$3,'Exp Database'!AB529=0),0,IF($F529=Lists!$G$2,('Exp Database'!AB529/'Exp with units conversion'!$H529)*'Exp with units conversion'!$G529,'Exp Database'!AB529*'Exp with units conversion'!$G529))</f>
        <v>0</v>
      </c>
      <c r="AD529" s="288">
        <f>IF(OR('Exp Database'!AC529=Lists!$G$2,'Exp Database'!AC529=Lists!$G$3,'Exp Database'!AC529=0),0,IF($F529=Lists!$G$2,('Exp Database'!AC529/'Exp with units conversion'!$H529)*'Exp with units conversion'!$G529,'Exp Database'!AC529*'Exp with units conversion'!$G529))</f>
        <v>0</v>
      </c>
      <c r="AE529" s="288">
        <f>IF(OR('Exp Database'!AD529=Lists!$G$2,'Exp Database'!AD529=Lists!$G$3,'Exp Database'!AD529=0),0,IF($F529=Lists!$G$2,('Exp Database'!AD529/'Exp with units conversion'!$H529)*'Exp with units conversion'!$G529,'Exp Database'!AD529*'Exp with units conversion'!$G529))</f>
        <v>0</v>
      </c>
      <c r="AG529" s="288">
        <f t="shared" si="40"/>
        <v>1</v>
      </c>
      <c r="AH529" s="288">
        <f t="shared" si="41"/>
        <v>1</v>
      </c>
      <c r="AI529" s="288">
        <f t="shared" si="42"/>
        <v>1</v>
      </c>
      <c r="AJ529" s="288">
        <f t="shared" si="43"/>
        <v>1</v>
      </c>
    </row>
    <row r="530" spans="2:36" ht="30.75" thickBot="1">
      <c r="B530" s="288" t="str">
        <f t="shared" si="44"/>
        <v>Georgia2012</v>
      </c>
      <c r="C530" s="229" t="str">
        <f>'Exp Database'!C530</f>
        <v>Georgia</v>
      </c>
      <c r="D530" s="229">
        <f>'Exp Database'!D530</f>
        <v>2012</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02" t="str">
        <f>'Exp Database'!K530</f>
        <v>Support and retention</v>
      </c>
      <c r="M530" s="288">
        <f>'Exp Database'!L530</f>
        <v>1.6</v>
      </c>
      <c r="N530" s="288">
        <f>IF(OR('Exp Database'!M530=Lists!$G$2,'Exp Database'!M530=Lists!$G$3,'Exp Database'!M530=0),0,IF($F530=Lists!$G$2,('Exp Database'!M530/'Exp with units conversion'!$H530)*'Exp with units conversion'!$G530,'Exp Database'!M530*'Exp with units conversion'!$G530))</f>
        <v>0</v>
      </c>
      <c r="O530" s="288">
        <f>IF(OR('Exp Database'!N530=Lists!$G$2,'Exp Database'!N530=Lists!$G$3,'Exp Database'!N530=0),0,IF($F530=Lists!$G$2,('Exp Database'!N530/'Exp with units conversion'!$H530)*'Exp with units conversion'!$G530,'Exp Database'!N530*'Exp with units conversion'!$G530))</f>
        <v>0</v>
      </c>
      <c r="P530" s="288">
        <f>IF(OR('Exp Database'!O530=Lists!$G$2,'Exp Database'!O530=Lists!$G$3,'Exp Database'!O530=0),0,IF($F530=Lists!$G$2,('Exp Database'!O530/'Exp with units conversion'!$H530)*'Exp with units conversion'!$G530,'Exp Database'!O530*'Exp with units conversion'!$G530))</f>
        <v>0</v>
      </c>
      <c r="Q530" s="288">
        <f>IF(OR('Exp Database'!P530=Lists!$G$2,'Exp Database'!P530=Lists!$G$3,'Exp Database'!P530=0),0,IF($F530=Lists!$G$2,('Exp Database'!P530/'Exp with units conversion'!$H530)*'Exp with units conversion'!$G530,'Exp Database'!P530*'Exp with units conversion'!$G530))</f>
        <v>0</v>
      </c>
      <c r="R530" s="288">
        <f>IF(OR('Exp Database'!Q530=Lists!$G$2,'Exp Database'!Q530=Lists!$G$3,'Exp Database'!Q530=0),0,IF($F530=Lists!$G$2,('Exp Database'!Q530/'Exp with units conversion'!$H530)*'Exp with units conversion'!$G530,'Exp Database'!Q530*'Exp with units conversion'!$G530))</f>
        <v>0</v>
      </c>
      <c r="S530" s="288">
        <f>IF(OR('Exp Database'!R530=Lists!$G$2,'Exp Database'!R530=Lists!$G$3,'Exp Database'!R530=0),0,IF($F530=Lists!$G$2,('Exp Database'!R530/'Exp with units conversion'!$H530)*'Exp with units conversion'!$G530,'Exp Database'!R530*'Exp with units conversion'!$G530))</f>
        <v>0</v>
      </c>
      <c r="T530" s="288">
        <f>IF(OR('Exp Database'!S530=Lists!$G$2,'Exp Database'!S530=Lists!$G$3,'Exp Database'!S530=0),0,IF($F530=Lists!$G$2,('Exp Database'!S530/'Exp with units conversion'!$H530)*'Exp with units conversion'!$G530,'Exp Database'!S530*'Exp with units conversion'!$G530))</f>
        <v>0</v>
      </c>
      <c r="U530" s="288">
        <f>IF(OR('Exp Database'!T530=Lists!$G$2,'Exp Database'!T530=Lists!$G$3,'Exp Database'!T530=0),0,IF($F530=Lists!$G$2,('Exp Database'!T530/'Exp with units conversion'!$H530)*'Exp with units conversion'!$G530,'Exp Database'!T530*'Exp with units conversion'!$G530))</f>
        <v>0</v>
      </c>
      <c r="V530" s="288">
        <f>IF(OR('Exp Database'!U530=Lists!$G$2,'Exp Database'!U530=Lists!$G$3,'Exp Database'!U530=0),0,IF($F530=Lists!$G$2,('Exp Database'!U530/'Exp with units conversion'!$H530)*'Exp with units conversion'!$G530,'Exp Database'!U530*'Exp with units conversion'!$G530))</f>
        <v>0</v>
      </c>
      <c r="W530" s="288">
        <f>IF(OR('Exp Database'!V530=Lists!$G$2,'Exp Database'!V530=Lists!$G$3,'Exp Database'!V530=0),0,IF($F530=Lists!$G$2,('Exp Database'!V530/'Exp with units conversion'!$H530)*'Exp with units conversion'!$G530,'Exp Database'!V530*'Exp with units conversion'!$G530))</f>
        <v>0</v>
      </c>
      <c r="X530" s="288">
        <f>IF(OR('Exp Database'!W530=Lists!$G$2,'Exp Database'!W530=Lists!$G$3,'Exp Database'!W530=0),0,IF($F530=Lists!$G$2,('Exp Database'!W530/'Exp with units conversion'!$H530)*'Exp with units conversion'!$G530,'Exp Database'!W530*'Exp with units conversion'!$G530))</f>
        <v>0</v>
      </c>
      <c r="Y530" s="288">
        <f>IF(OR('Exp Database'!X530=Lists!$G$2,'Exp Database'!X530=Lists!$G$3,'Exp Database'!X530=0),0,IF($F530=Lists!$G$2,('Exp Database'!X530/'Exp with units conversion'!$H530)*'Exp with units conversion'!$G530,'Exp Database'!X530*'Exp with units conversion'!$G530))</f>
        <v>0</v>
      </c>
      <c r="Z530" s="288">
        <f>IF(OR('Exp Database'!Y530=Lists!$G$2,'Exp Database'!Y530=Lists!$G$3,'Exp Database'!Y530=0),0,IF($F530=Lists!$G$2,('Exp Database'!Y530/'Exp with units conversion'!$H530)*'Exp with units conversion'!$G530,'Exp Database'!Y530*'Exp with units conversion'!$G530))</f>
        <v>0</v>
      </c>
      <c r="AA530" s="288">
        <f>IF(OR('Exp Database'!Z530=Lists!$G$2,'Exp Database'!Z530=Lists!$G$3,'Exp Database'!Z530=0),0,IF($F530=Lists!$G$2,('Exp Database'!Z530/'Exp with units conversion'!$H530)*'Exp with units conversion'!$G530,'Exp Database'!Z530*'Exp with units conversion'!$G530))</f>
        <v>0</v>
      </c>
      <c r="AB530" s="288">
        <f>IF(OR('Exp Database'!AA530=Lists!$G$2,'Exp Database'!AA530=Lists!$G$3,'Exp Database'!AA530=0),0,IF($F530=Lists!$G$2,('Exp Database'!AA530/'Exp with units conversion'!$H530)*'Exp with units conversion'!$G530,'Exp Database'!AA530*'Exp with units conversion'!$G530))</f>
        <v>0</v>
      </c>
      <c r="AC530" s="288">
        <f>IF(OR('Exp Database'!AB530=Lists!$G$2,'Exp Database'!AB530=Lists!$G$3,'Exp Database'!AB530=0),0,IF($F530=Lists!$G$2,('Exp Database'!AB530/'Exp with units conversion'!$H530)*'Exp with units conversion'!$G530,'Exp Database'!AB530*'Exp with units conversion'!$G530))</f>
        <v>0</v>
      </c>
      <c r="AD530" s="288">
        <f>IF(OR('Exp Database'!AC530=Lists!$G$2,'Exp Database'!AC530=Lists!$G$3,'Exp Database'!AC530=0),0,IF($F530=Lists!$G$2,('Exp Database'!AC530/'Exp with units conversion'!$H530)*'Exp with units conversion'!$G530,'Exp Database'!AC530*'Exp with units conversion'!$G530))</f>
        <v>0</v>
      </c>
      <c r="AE530" s="288">
        <f>IF(OR('Exp Database'!AD530=Lists!$G$2,'Exp Database'!AD530=Lists!$G$3,'Exp Database'!AD530=0),0,IF($F530=Lists!$G$2,('Exp Database'!AD530/'Exp with units conversion'!$H530)*'Exp with units conversion'!$G530,'Exp Database'!AD530*'Exp with units conversion'!$G530))</f>
        <v>0</v>
      </c>
      <c r="AG530" s="288">
        <f t="shared" si="40"/>
        <v>1</v>
      </c>
      <c r="AH530" s="288">
        <f t="shared" si="41"/>
        <v>1</v>
      </c>
      <c r="AI530" s="288">
        <f t="shared" si="42"/>
        <v>1</v>
      </c>
      <c r="AJ530" s="288">
        <f t="shared" si="43"/>
        <v>1</v>
      </c>
    </row>
    <row r="531" spans="2:36" ht="15.75" thickBot="1">
      <c r="B531" s="288" t="str">
        <f t="shared" si="44"/>
        <v>Georgia2012</v>
      </c>
      <c r="C531" s="229" t="str">
        <f>'Exp Database'!C531</f>
        <v>Georgia</v>
      </c>
      <c r="D531" s="229">
        <f>'Exp Database'!D531</f>
        <v>2012</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02">
        <f>'Exp Database'!K531</f>
        <v>0</v>
      </c>
      <c r="M531" s="288">
        <f>'Exp Database'!L531</f>
        <v>0</v>
      </c>
      <c r="N531" s="288">
        <f>IF(OR('Exp Database'!M531=Lists!$G$2,'Exp Database'!M531=Lists!$G$3,'Exp Database'!M531=0),0,IF($F531=Lists!$G$2,('Exp Database'!M531/'Exp with units conversion'!$H531)*'Exp with units conversion'!$G531,'Exp Database'!M531*'Exp with units conversion'!$G531))</f>
        <v>0</v>
      </c>
      <c r="O531" s="288">
        <f>IF(OR('Exp Database'!N531=Lists!$G$2,'Exp Database'!N531=Lists!$G$3,'Exp Database'!N531=0),0,IF($F531=Lists!$G$2,('Exp Database'!N531/'Exp with units conversion'!$H531)*'Exp with units conversion'!$G531,'Exp Database'!N531*'Exp with units conversion'!$G531))</f>
        <v>0</v>
      </c>
      <c r="P531" s="288">
        <f>IF(OR('Exp Database'!O531=Lists!$G$2,'Exp Database'!O531=Lists!$G$3,'Exp Database'!O531=0),0,IF($F531=Lists!$G$2,('Exp Database'!O531/'Exp with units conversion'!$H531)*'Exp with units conversion'!$G531,'Exp Database'!O531*'Exp with units conversion'!$G531))</f>
        <v>0</v>
      </c>
      <c r="Q531" s="288">
        <f>IF(OR('Exp Database'!P531=Lists!$G$2,'Exp Database'!P531=Lists!$G$3,'Exp Database'!P531=0),0,IF($F531=Lists!$G$2,('Exp Database'!P531/'Exp with units conversion'!$H531)*'Exp with units conversion'!$G531,'Exp Database'!P531*'Exp with units conversion'!$G531))</f>
        <v>0</v>
      </c>
      <c r="R531" s="288">
        <f>IF(OR('Exp Database'!Q531=Lists!$G$2,'Exp Database'!Q531=Lists!$G$3,'Exp Database'!Q531=0),0,IF($F531=Lists!$G$2,('Exp Database'!Q531/'Exp with units conversion'!$H531)*'Exp with units conversion'!$G531,'Exp Database'!Q531*'Exp with units conversion'!$G531))</f>
        <v>0</v>
      </c>
      <c r="S531" s="288">
        <f>IF(OR('Exp Database'!R531=Lists!$G$2,'Exp Database'!R531=Lists!$G$3,'Exp Database'!R531=0),0,IF($F531=Lists!$G$2,('Exp Database'!R531/'Exp with units conversion'!$H531)*'Exp with units conversion'!$G531,'Exp Database'!R531*'Exp with units conversion'!$G531))</f>
        <v>0</v>
      </c>
      <c r="T531" s="288">
        <f>IF(OR('Exp Database'!S531=Lists!$G$2,'Exp Database'!S531=Lists!$G$3,'Exp Database'!S531=0),0,IF($F531=Lists!$G$2,('Exp Database'!S531/'Exp with units conversion'!$H531)*'Exp with units conversion'!$G531,'Exp Database'!S531*'Exp with units conversion'!$G531))</f>
        <v>0</v>
      </c>
      <c r="U531" s="288">
        <f>IF(OR('Exp Database'!T531=Lists!$G$2,'Exp Database'!T531=Lists!$G$3,'Exp Database'!T531=0),0,IF($F531=Lists!$G$2,('Exp Database'!T531/'Exp with units conversion'!$H531)*'Exp with units conversion'!$G531,'Exp Database'!T531*'Exp with units conversion'!$G531))</f>
        <v>0</v>
      </c>
      <c r="V531" s="288">
        <f>IF(OR('Exp Database'!U531=Lists!$G$2,'Exp Database'!U531=Lists!$G$3,'Exp Database'!U531=0),0,IF($F531=Lists!$G$2,('Exp Database'!U531/'Exp with units conversion'!$H531)*'Exp with units conversion'!$G531,'Exp Database'!U531*'Exp with units conversion'!$G531))</f>
        <v>0</v>
      </c>
      <c r="W531" s="288">
        <f>IF(OR('Exp Database'!V531=Lists!$G$2,'Exp Database'!V531=Lists!$G$3,'Exp Database'!V531=0),0,IF($F531=Lists!$G$2,('Exp Database'!V531/'Exp with units conversion'!$H531)*'Exp with units conversion'!$G531,'Exp Database'!V531*'Exp with units conversion'!$G531))</f>
        <v>0</v>
      </c>
      <c r="X531" s="288">
        <f>IF(OR('Exp Database'!W531=Lists!$G$2,'Exp Database'!W531=Lists!$G$3,'Exp Database'!W531=0),0,IF($F531=Lists!$G$2,('Exp Database'!W531/'Exp with units conversion'!$H531)*'Exp with units conversion'!$G531,'Exp Database'!W531*'Exp with units conversion'!$G531))</f>
        <v>0</v>
      </c>
      <c r="Y531" s="288">
        <f>IF(OR('Exp Database'!X531=Lists!$G$2,'Exp Database'!X531=Lists!$G$3,'Exp Database'!X531=0),0,IF($F531=Lists!$G$2,('Exp Database'!X531/'Exp with units conversion'!$H531)*'Exp with units conversion'!$G531,'Exp Database'!X531*'Exp with units conversion'!$G531))</f>
        <v>0</v>
      </c>
      <c r="Z531" s="288">
        <f>IF(OR('Exp Database'!Y531=Lists!$G$2,'Exp Database'!Y531=Lists!$G$3,'Exp Database'!Y531=0),0,IF($F531=Lists!$G$2,('Exp Database'!Y531/'Exp with units conversion'!$H531)*'Exp with units conversion'!$G531,'Exp Database'!Y531*'Exp with units conversion'!$G531))</f>
        <v>0</v>
      </c>
      <c r="AA531" s="288">
        <f>IF(OR('Exp Database'!Z531=Lists!$G$2,'Exp Database'!Z531=Lists!$G$3,'Exp Database'!Z531=0),0,IF($F531=Lists!$G$2,('Exp Database'!Z531/'Exp with units conversion'!$H531)*'Exp with units conversion'!$G531,'Exp Database'!Z531*'Exp with units conversion'!$G531))</f>
        <v>0</v>
      </c>
      <c r="AB531" s="288">
        <f>IF(OR('Exp Database'!AA531=Lists!$G$2,'Exp Database'!AA531=Lists!$G$3,'Exp Database'!AA531=0),0,IF($F531=Lists!$G$2,('Exp Database'!AA531/'Exp with units conversion'!$H531)*'Exp with units conversion'!$G531,'Exp Database'!AA531*'Exp with units conversion'!$G531))</f>
        <v>0</v>
      </c>
      <c r="AC531" s="288">
        <f>IF(OR('Exp Database'!AB531=Lists!$G$2,'Exp Database'!AB531=Lists!$G$3,'Exp Database'!AB531=0),0,IF($F531=Lists!$G$2,('Exp Database'!AB531/'Exp with units conversion'!$H531)*'Exp with units conversion'!$G531,'Exp Database'!AB531*'Exp with units conversion'!$G531))</f>
        <v>0</v>
      </c>
      <c r="AD531" s="288">
        <f>IF(OR('Exp Database'!AC531=Lists!$G$2,'Exp Database'!AC531=Lists!$G$3,'Exp Database'!AC531=0),0,IF($F531=Lists!$G$2,('Exp Database'!AC531/'Exp with units conversion'!$H531)*'Exp with units conversion'!$G531,'Exp Database'!AC531*'Exp with units conversion'!$G531))</f>
        <v>0</v>
      </c>
      <c r="AE531" s="288">
        <f>IF(OR('Exp Database'!AD531=Lists!$G$2,'Exp Database'!AD531=Lists!$G$3,'Exp Database'!AD531=0),0,IF($F531=Lists!$G$2,('Exp Database'!AD531/'Exp with units conversion'!$H531)*'Exp with units conversion'!$G531,'Exp Database'!AD531*'Exp with units conversion'!$G531))</f>
        <v>0</v>
      </c>
      <c r="AG531" s="288">
        <f t="shared" si="40"/>
        <v>1</v>
      </c>
      <c r="AH531" s="288">
        <f t="shared" si="41"/>
        <v>1</v>
      </c>
      <c r="AI531" s="288">
        <f t="shared" si="42"/>
        <v>1</v>
      </c>
      <c r="AJ531" s="288">
        <f t="shared" si="43"/>
        <v>1</v>
      </c>
    </row>
    <row r="532" spans="2:36" ht="60.75" thickBot="1">
      <c r="B532" s="288" t="str">
        <f t="shared" si="44"/>
        <v>Georgia2012</v>
      </c>
      <c r="C532" s="229" t="str">
        <f>'Exp Database'!C532</f>
        <v>Georgia</v>
      </c>
      <c r="D532" s="229">
        <f>'Exp Database'!D532</f>
        <v>2012</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02" t="str">
        <f>'Exp Database'!K532</f>
        <v>Prevention of vertical transmission of HIV (sub-total)</v>
      </c>
      <c r="M532" s="288">
        <f>'Exp Database'!L532</f>
        <v>2</v>
      </c>
      <c r="N532" s="288">
        <f>IF(OR('Exp Database'!M532=Lists!$G$2,'Exp Database'!M532=Lists!$G$3,'Exp Database'!M532=0),0,IF($F532=Lists!$G$2,('Exp Database'!M532/'Exp with units conversion'!$H532)*'Exp with units conversion'!$G532,'Exp Database'!M532*'Exp with units conversion'!$G532))</f>
        <v>0</v>
      </c>
      <c r="O532" s="288">
        <f>IF(OR('Exp Database'!N532=Lists!$G$2,'Exp Database'!N532=Lists!$G$3,'Exp Database'!N532=0),0,IF($F532=Lists!$G$2,('Exp Database'!N532/'Exp with units conversion'!$H532)*'Exp with units conversion'!$G532,'Exp Database'!N532*'Exp with units conversion'!$G532))</f>
        <v>0</v>
      </c>
      <c r="P532" s="288">
        <f>IF(OR('Exp Database'!O532=Lists!$G$2,'Exp Database'!O532=Lists!$G$3,'Exp Database'!O532=0),0,IF($F532=Lists!$G$2,('Exp Database'!O532/'Exp with units conversion'!$H532)*'Exp with units conversion'!$G532,'Exp Database'!O532*'Exp with units conversion'!$G532))</f>
        <v>0</v>
      </c>
      <c r="Q532" s="288">
        <f>IF(OR('Exp Database'!P532=Lists!$G$2,'Exp Database'!P532=Lists!$G$3,'Exp Database'!P532=0),0,IF($F532=Lists!$G$2,('Exp Database'!P532/'Exp with units conversion'!$H532)*'Exp with units conversion'!$G532,'Exp Database'!P532*'Exp with units conversion'!$G532))</f>
        <v>0</v>
      </c>
      <c r="R532" s="288">
        <f>IF(OR('Exp Database'!Q532=Lists!$G$2,'Exp Database'!Q532=Lists!$G$3,'Exp Database'!Q532=0),0,IF($F532=Lists!$G$2,('Exp Database'!Q532/'Exp with units conversion'!$H532)*'Exp with units conversion'!$G532,'Exp Database'!Q532*'Exp with units conversion'!$G532))</f>
        <v>0</v>
      </c>
      <c r="S532" s="288">
        <f>IF(OR('Exp Database'!R532=Lists!$G$2,'Exp Database'!R532=Lists!$G$3,'Exp Database'!R532=0),0,IF($F532=Lists!$G$2,('Exp Database'!R532/'Exp with units conversion'!$H532)*'Exp with units conversion'!$G532,'Exp Database'!R532*'Exp with units conversion'!$G532))</f>
        <v>0</v>
      </c>
      <c r="T532" s="288">
        <f>IF(OR('Exp Database'!S532=Lists!$G$2,'Exp Database'!S532=Lists!$G$3,'Exp Database'!S532=0),0,IF($F532=Lists!$G$2,('Exp Database'!S532/'Exp with units conversion'!$H532)*'Exp with units conversion'!$G532,'Exp Database'!S532*'Exp with units conversion'!$G532))</f>
        <v>0</v>
      </c>
      <c r="U532" s="288">
        <f>IF(OR('Exp Database'!T532=Lists!$G$2,'Exp Database'!T532=Lists!$G$3,'Exp Database'!T532=0),0,IF($F532=Lists!$G$2,('Exp Database'!T532/'Exp with units conversion'!$H532)*'Exp with units conversion'!$G532,'Exp Database'!T532*'Exp with units conversion'!$G532))</f>
        <v>0</v>
      </c>
      <c r="V532" s="288">
        <f>IF(OR('Exp Database'!U532=Lists!$G$2,'Exp Database'!U532=Lists!$G$3,'Exp Database'!U532=0),0,IF($F532=Lists!$G$2,('Exp Database'!U532/'Exp with units conversion'!$H532)*'Exp with units conversion'!$G532,'Exp Database'!U532*'Exp with units conversion'!$G532))</f>
        <v>0</v>
      </c>
      <c r="W532" s="288">
        <f>IF(OR('Exp Database'!V532=Lists!$G$2,'Exp Database'!V532=Lists!$G$3,'Exp Database'!V532=0),0,IF($F532=Lists!$G$2,('Exp Database'!V532/'Exp with units conversion'!$H532)*'Exp with units conversion'!$G532,'Exp Database'!V532*'Exp with units conversion'!$G532))</f>
        <v>0</v>
      </c>
      <c r="X532" s="288">
        <f>IF(OR('Exp Database'!W532=Lists!$G$2,'Exp Database'!W532=Lists!$G$3,'Exp Database'!W532=0),0,IF($F532=Lists!$G$2,('Exp Database'!W532/'Exp with units conversion'!$H532)*'Exp with units conversion'!$G532,'Exp Database'!W532*'Exp with units conversion'!$G532))</f>
        <v>0</v>
      </c>
      <c r="Y532" s="288">
        <f>IF(OR('Exp Database'!X532=Lists!$G$2,'Exp Database'!X532=Lists!$G$3,'Exp Database'!X532=0),0,IF($F532=Lists!$G$2,('Exp Database'!X532/'Exp with units conversion'!$H532)*'Exp with units conversion'!$G532,'Exp Database'!X532*'Exp with units conversion'!$G532))</f>
        <v>0</v>
      </c>
      <c r="Z532" s="288">
        <f>IF(OR('Exp Database'!Y532=Lists!$G$2,'Exp Database'!Y532=Lists!$G$3,'Exp Database'!Y532=0),0,IF($F532=Lists!$G$2,('Exp Database'!Y532/'Exp with units conversion'!$H532)*'Exp with units conversion'!$G532,'Exp Database'!Y532*'Exp with units conversion'!$G532))</f>
        <v>0</v>
      </c>
      <c r="AA532" s="288">
        <f>IF(OR('Exp Database'!Z532=Lists!$G$2,'Exp Database'!Z532=Lists!$G$3,'Exp Database'!Z532=0),0,IF($F532=Lists!$G$2,('Exp Database'!Z532/'Exp with units conversion'!$H532)*'Exp with units conversion'!$G532,'Exp Database'!Z532*'Exp with units conversion'!$G532))</f>
        <v>0</v>
      </c>
      <c r="AB532" s="288">
        <f>IF(OR('Exp Database'!AA532=Lists!$G$2,'Exp Database'!AA532=Lists!$G$3,'Exp Database'!AA532=0),0,IF($F532=Lists!$G$2,('Exp Database'!AA532/'Exp with units conversion'!$H532)*'Exp with units conversion'!$G532,'Exp Database'!AA532*'Exp with units conversion'!$G532))</f>
        <v>0</v>
      </c>
      <c r="AC532" s="288">
        <f>IF(OR('Exp Database'!AB532=Lists!$G$2,'Exp Database'!AB532=Lists!$G$3,'Exp Database'!AB532=0),0,IF($F532=Lists!$G$2,('Exp Database'!AB532/'Exp with units conversion'!$H532)*'Exp with units conversion'!$G532,'Exp Database'!AB532*'Exp with units conversion'!$G532))</f>
        <v>0</v>
      </c>
      <c r="AD532" s="288">
        <f>IF(OR('Exp Database'!AC532=Lists!$G$2,'Exp Database'!AC532=Lists!$G$3,'Exp Database'!AC532=0),0,IF($F532=Lists!$G$2,('Exp Database'!AC532/'Exp with units conversion'!$H532)*'Exp with units conversion'!$G532,'Exp Database'!AC532*'Exp with units conversion'!$G532))</f>
        <v>0</v>
      </c>
      <c r="AE532" s="288">
        <f>IF(OR('Exp Database'!AD532=Lists!$G$2,'Exp Database'!AD532=Lists!$G$3,'Exp Database'!AD532=0),0,IF($F532=Lists!$G$2,('Exp Database'!AD532/'Exp with units conversion'!$H532)*'Exp with units conversion'!$G532,'Exp Database'!AD532*'Exp with units conversion'!$G532))</f>
        <v>0</v>
      </c>
      <c r="AG532" s="288">
        <f t="shared" ref="AG532:AG595" si="45">IF((R532+W532+AD532)=AE532,1,0)</f>
        <v>1</v>
      </c>
      <c r="AH532" s="288">
        <f t="shared" ref="AH532:AH595" si="46">IF(R532=SUM(N532:Q532),1,0)</f>
        <v>1</v>
      </c>
      <c r="AI532" s="288">
        <f t="shared" ref="AI532:AI595" si="47">IF(W532=SUM(S532:V532),1,0)</f>
        <v>1</v>
      </c>
      <c r="AJ532" s="288">
        <f t="shared" ref="AJ532:AJ595" si="48">IF(AD532=SUM(X532:AC532),1,0)</f>
        <v>1</v>
      </c>
    </row>
    <row r="533" spans="2:36" ht="60.75" thickBot="1">
      <c r="B533" s="288" t="str">
        <f t="shared" si="44"/>
        <v>Georgia2012</v>
      </c>
      <c r="C533" s="229" t="str">
        <f>'Exp Database'!C533</f>
        <v>Georgia</v>
      </c>
      <c r="D533" s="229">
        <f>'Exp Database'!D533</f>
        <v>2012</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02" t="str">
        <f>'Exp Database'!K533</f>
        <v>HIV testing and counselling (HTC) for pregnant women:</v>
      </c>
      <c r="M533" s="288">
        <f>'Exp Database'!L533</f>
        <v>2.1</v>
      </c>
      <c r="N533" s="288">
        <f>IF(OR('Exp Database'!M533=Lists!$G$2,'Exp Database'!M533=Lists!$G$3,'Exp Database'!M533=0),0,IF($F533=Lists!$G$2,('Exp Database'!M533/'Exp with units conversion'!$H533)*'Exp with units conversion'!$G533,'Exp Database'!M533*'Exp with units conversion'!$G533))</f>
        <v>0</v>
      </c>
      <c r="O533" s="288">
        <f>IF(OR('Exp Database'!N533=Lists!$G$2,'Exp Database'!N533=Lists!$G$3,'Exp Database'!N533=0),0,IF($F533=Lists!$G$2,('Exp Database'!N533/'Exp with units conversion'!$H533)*'Exp with units conversion'!$G533,'Exp Database'!N533*'Exp with units conversion'!$G533))</f>
        <v>0</v>
      </c>
      <c r="P533" s="288">
        <f>IF(OR('Exp Database'!O533=Lists!$G$2,'Exp Database'!O533=Lists!$G$3,'Exp Database'!O533=0),0,IF($F533=Lists!$G$2,('Exp Database'!O533/'Exp with units conversion'!$H533)*'Exp with units conversion'!$G533,'Exp Database'!O533*'Exp with units conversion'!$G533))</f>
        <v>0</v>
      </c>
      <c r="Q533" s="288">
        <f>IF(OR('Exp Database'!P533=Lists!$G$2,'Exp Database'!P533=Lists!$G$3,'Exp Database'!P533=0),0,IF($F533=Lists!$G$2,('Exp Database'!P533/'Exp with units conversion'!$H533)*'Exp with units conversion'!$G533,'Exp Database'!P533*'Exp with units conversion'!$G533))</f>
        <v>0</v>
      </c>
      <c r="R533" s="288">
        <f>IF(OR('Exp Database'!Q533=Lists!$G$2,'Exp Database'!Q533=Lists!$G$3,'Exp Database'!Q533=0),0,IF($F533=Lists!$G$2,('Exp Database'!Q533/'Exp with units conversion'!$H533)*'Exp with units conversion'!$G533,'Exp Database'!Q533*'Exp with units conversion'!$G533))</f>
        <v>0</v>
      </c>
      <c r="S533" s="288">
        <f>IF(OR('Exp Database'!R533=Lists!$G$2,'Exp Database'!R533=Lists!$G$3,'Exp Database'!R533=0),0,IF($F533=Lists!$G$2,('Exp Database'!R533/'Exp with units conversion'!$H533)*'Exp with units conversion'!$G533,'Exp Database'!R533*'Exp with units conversion'!$G533))</f>
        <v>0</v>
      </c>
      <c r="T533" s="288">
        <f>IF(OR('Exp Database'!S533=Lists!$G$2,'Exp Database'!S533=Lists!$G$3,'Exp Database'!S533=0),0,IF($F533=Lists!$G$2,('Exp Database'!S533/'Exp with units conversion'!$H533)*'Exp with units conversion'!$G533,'Exp Database'!S533*'Exp with units conversion'!$G533))</f>
        <v>0</v>
      </c>
      <c r="U533" s="288">
        <f>IF(OR('Exp Database'!T533=Lists!$G$2,'Exp Database'!T533=Lists!$G$3,'Exp Database'!T533=0),0,IF($F533=Lists!$G$2,('Exp Database'!T533/'Exp with units conversion'!$H533)*'Exp with units conversion'!$G533,'Exp Database'!T533*'Exp with units conversion'!$G533))</f>
        <v>0</v>
      </c>
      <c r="V533" s="288">
        <f>IF(OR('Exp Database'!U533=Lists!$G$2,'Exp Database'!U533=Lists!$G$3,'Exp Database'!U533=0),0,IF($F533=Lists!$G$2,('Exp Database'!U533/'Exp with units conversion'!$H533)*'Exp with units conversion'!$G533,'Exp Database'!U533*'Exp with units conversion'!$G533))</f>
        <v>0</v>
      </c>
      <c r="W533" s="288">
        <f>IF(OR('Exp Database'!V533=Lists!$G$2,'Exp Database'!V533=Lists!$G$3,'Exp Database'!V533=0),0,IF($F533=Lists!$G$2,('Exp Database'!V533/'Exp with units conversion'!$H533)*'Exp with units conversion'!$G533,'Exp Database'!V533*'Exp with units conversion'!$G533))</f>
        <v>0</v>
      </c>
      <c r="X533" s="288">
        <f>IF(OR('Exp Database'!W533=Lists!$G$2,'Exp Database'!W533=Lists!$G$3,'Exp Database'!W533=0),0,IF($F533=Lists!$G$2,('Exp Database'!W533/'Exp with units conversion'!$H533)*'Exp with units conversion'!$G533,'Exp Database'!W533*'Exp with units conversion'!$G533))</f>
        <v>0</v>
      </c>
      <c r="Y533" s="288">
        <f>IF(OR('Exp Database'!X533=Lists!$G$2,'Exp Database'!X533=Lists!$G$3,'Exp Database'!X533=0),0,IF($F533=Lists!$G$2,('Exp Database'!X533/'Exp with units conversion'!$H533)*'Exp with units conversion'!$G533,'Exp Database'!X533*'Exp with units conversion'!$G533))</f>
        <v>0</v>
      </c>
      <c r="Z533" s="288">
        <f>IF(OR('Exp Database'!Y533=Lists!$G$2,'Exp Database'!Y533=Lists!$G$3,'Exp Database'!Y533=0),0,IF($F533=Lists!$G$2,('Exp Database'!Y533/'Exp with units conversion'!$H533)*'Exp with units conversion'!$G533,'Exp Database'!Y533*'Exp with units conversion'!$G533))</f>
        <v>0</v>
      </c>
      <c r="AA533" s="288">
        <f>IF(OR('Exp Database'!Z533=Lists!$G$2,'Exp Database'!Z533=Lists!$G$3,'Exp Database'!Z533=0),0,IF($F533=Lists!$G$2,('Exp Database'!Z533/'Exp with units conversion'!$H533)*'Exp with units conversion'!$G533,'Exp Database'!Z533*'Exp with units conversion'!$G533))</f>
        <v>0</v>
      </c>
      <c r="AB533" s="288">
        <f>IF(OR('Exp Database'!AA533=Lists!$G$2,'Exp Database'!AA533=Lists!$G$3,'Exp Database'!AA533=0),0,IF($F533=Lists!$G$2,('Exp Database'!AA533/'Exp with units conversion'!$H533)*'Exp with units conversion'!$G533,'Exp Database'!AA533*'Exp with units conversion'!$G533))</f>
        <v>0</v>
      </c>
      <c r="AC533" s="288">
        <f>IF(OR('Exp Database'!AB533=Lists!$G$2,'Exp Database'!AB533=Lists!$G$3,'Exp Database'!AB533=0),0,IF($F533=Lists!$G$2,('Exp Database'!AB533/'Exp with units conversion'!$H533)*'Exp with units conversion'!$G533,'Exp Database'!AB533*'Exp with units conversion'!$G533))</f>
        <v>0</v>
      </c>
      <c r="AD533" s="288">
        <f>IF(OR('Exp Database'!AC533=Lists!$G$2,'Exp Database'!AC533=Lists!$G$3,'Exp Database'!AC533=0),0,IF($F533=Lists!$G$2,('Exp Database'!AC533/'Exp with units conversion'!$H533)*'Exp with units conversion'!$G533,'Exp Database'!AC533*'Exp with units conversion'!$G533))</f>
        <v>0</v>
      </c>
      <c r="AE533" s="288">
        <f>IF(OR('Exp Database'!AD533=Lists!$G$2,'Exp Database'!AD533=Lists!$G$3,'Exp Database'!AD533=0),0,IF($F533=Lists!$G$2,('Exp Database'!AD533/'Exp with units conversion'!$H533)*'Exp with units conversion'!$G533,'Exp Database'!AD533*'Exp with units conversion'!$G533))</f>
        <v>0</v>
      </c>
      <c r="AG533" s="288">
        <f t="shared" si="45"/>
        <v>1</v>
      </c>
      <c r="AH533" s="288">
        <f t="shared" si="46"/>
        <v>1</v>
      </c>
      <c r="AI533" s="288">
        <f t="shared" si="47"/>
        <v>1</v>
      </c>
      <c r="AJ533" s="288">
        <f t="shared" si="48"/>
        <v>1</v>
      </c>
    </row>
    <row r="534" spans="2:36" ht="30.75" thickBot="1">
      <c r="B534" s="288" t="str">
        <f t="shared" si="44"/>
        <v>Georgia2012</v>
      </c>
      <c r="C534" s="229" t="str">
        <f>'Exp Database'!C534</f>
        <v>Georgia</v>
      </c>
      <c r="D534" s="229">
        <f>'Exp Database'!D534</f>
        <v>2012</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02" t="str">
        <f>'Exp Database'!K534</f>
        <v>HIV tests (commodities)</v>
      </c>
      <c r="M534" s="288" t="str">
        <f>'Exp Database'!L534</f>
        <v>2.1.1</v>
      </c>
      <c r="N534" s="288">
        <f>IF(OR('Exp Database'!M534=Lists!$G$2,'Exp Database'!M534=Lists!$G$3,'Exp Database'!M534=0),0,IF($F534=Lists!$G$2,('Exp Database'!M534/'Exp with units conversion'!$H534)*'Exp with units conversion'!$G534,'Exp Database'!M534*'Exp with units conversion'!$G534))</f>
        <v>0</v>
      </c>
      <c r="O534" s="288">
        <f>IF(OR('Exp Database'!N534=Lists!$G$2,'Exp Database'!N534=Lists!$G$3,'Exp Database'!N534=0),0,IF($F534=Lists!$G$2,('Exp Database'!N534/'Exp with units conversion'!$H534)*'Exp with units conversion'!$G534,'Exp Database'!N534*'Exp with units conversion'!$G534))</f>
        <v>0</v>
      </c>
      <c r="P534" s="288">
        <f>IF(OR('Exp Database'!O534=Lists!$G$2,'Exp Database'!O534=Lists!$G$3,'Exp Database'!O534=0),0,IF($F534=Lists!$G$2,('Exp Database'!O534/'Exp with units conversion'!$H534)*'Exp with units conversion'!$G534,'Exp Database'!O534*'Exp with units conversion'!$G534))</f>
        <v>0</v>
      </c>
      <c r="Q534" s="288">
        <f>IF(OR('Exp Database'!P534=Lists!$G$2,'Exp Database'!P534=Lists!$G$3,'Exp Database'!P534=0),0,IF($F534=Lists!$G$2,('Exp Database'!P534/'Exp with units conversion'!$H534)*'Exp with units conversion'!$G534,'Exp Database'!P534*'Exp with units conversion'!$G534))</f>
        <v>0</v>
      </c>
      <c r="R534" s="288">
        <f>IF(OR('Exp Database'!Q534=Lists!$G$2,'Exp Database'!Q534=Lists!$G$3,'Exp Database'!Q534=0),0,IF($F534=Lists!$G$2,('Exp Database'!Q534/'Exp with units conversion'!$H534)*'Exp with units conversion'!$G534,'Exp Database'!Q534*'Exp with units conversion'!$G534))</f>
        <v>0</v>
      </c>
      <c r="S534" s="288">
        <f>IF(OR('Exp Database'!R534=Lists!$G$2,'Exp Database'!R534=Lists!$G$3,'Exp Database'!R534=0),0,IF($F534=Lists!$G$2,('Exp Database'!R534/'Exp with units conversion'!$H534)*'Exp with units conversion'!$G534,'Exp Database'!R534*'Exp with units conversion'!$G534))</f>
        <v>0</v>
      </c>
      <c r="T534" s="288">
        <f>IF(OR('Exp Database'!S534=Lists!$G$2,'Exp Database'!S534=Lists!$G$3,'Exp Database'!S534=0),0,IF($F534=Lists!$G$2,('Exp Database'!S534/'Exp with units conversion'!$H534)*'Exp with units conversion'!$G534,'Exp Database'!S534*'Exp with units conversion'!$G534))</f>
        <v>0</v>
      </c>
      <c r="U534" s="288">
        <f>IF(OR('Exp Database'!T534=Lists!$G$2,'Exp Database'!T534=Lists!$G$3,'Exp Database'!T534=0),0,IF($F534=Lists!$G$2,('Exp Database'!T534/'Exp with units conversion'!$H534)*'Exp with units conversion'!$G534,'Exp Database'!T534*'Exp with units conversion'!$G534))</f>
        <v>0</v>
      </c>
      <c r="V534" s="288">
        <f>IF(OR('Exp Database'!U534=Lists!$G$2,'Exp Database'!U534=Lists!$G$3,'Exp Database'!U534=0),0,IF($F534=Lists!$G$2,('Exp Database'!U534/'Exp with units conversion'!$H534)*'Exp with units conversion'!$G534,'Exp Database'!U534*'Exp with units conversion'!$G534))</f>
        <v>0</v>
      </c>
      <c r="W534" s="288">
        <f>IF(OR('Exp Database'!V534=Lists!$G$2,'Exp Database'!V534=Lists!$G$3,'Exp Database'!V534=0),0,IF($F534=Lists!$G$2,('Exp Database'!V534/'Exp with units conversion'!$H534)*'Exp with units conversion'!$G534,'Exp Database'!V534*'Exp with units conversion'!$G534))</f>
        <v>0</v>
      </c>
      <c r="X534" s="288">
        <f>IF(OR('Exp Database'!W534=Lists!$G$2,'Exp Database'!W534=Lists!$G$3,'Exp Database'!W534=0),0,IF($F534=Lists!$G$2,('Exp Database'!W534/'Exp with units conversion'!$H534)*'Exp with units conversion'!$G534,'Exp Database'!W534*'Exp with units conversion'!$G534))</f>
        <v>0</v>
      </c>
      <c r="Y534" s="288">
        <f>IF(OR('Exp Database'!X534=Lists!$G$2,'Exp Database'!X534=Lists!$G$3,'Exp Database'!X534=0),0,IF($F534=Lists!$G$2,('Exp Database'!X534/'Exp with units conversion'!$H534)*'Exp with units conversion'!$G534,'Exp Database'!X534*'Exp with units conversion'!$G534))</f>
        <v>0</v>
      </c>
      <c r="Z534" s="288">
        <f>IF(OR('Exp Database'!Y534=Lists!$G$2,'Exp Database'!Y534=Lists!$G$3,'Exp Database'!Y534=0),0,IF($F534=Lists!$G$2,('Exp Database'!Y534/'Exp with units conversion'!$H534)*'Exp with units conversion'!$G534,'Exp Database'!Y534*'Exp with units conversion'!$G534))</f>
        <v>0</v>
      </c>
      <c r="AA534" s="288">
        <f>IF(OR('Exp Database'!Z534=Lists!$G$2,'Exp Database'!Z534=Lists!$G$3,'Exp Database'!Z534=0),0,IF($F534=Lists!$G$2,('Exp Database'!Z534/'Exp with units conversion'!$H534)*'Exp with units conversion'!$G534,'Exp Database'!Z534*'Exp with units conversion'!$G534))</f>
        <v>0</v>
      </c>
      <c r="AB534" s="288">
        <f>IF(OR('Exp Database'!AA534=Lists!$G$2,'Exp Database'!AA534=Lists!$G$3,'Exp Database'!AA534=0),0,IF($F534=Lists!$G$2,('Exp Database'!AA534/'Exp with units conversion'!$H534)*'Exp with units conversion'!$G534,'Exp Database'!AA534*'Exp with units conversion'!$G534))</f>
        <v>0</v>
      </c>
      <c r="AC534" s="288">
        <f>IF(OR('Exp Database'!AB534=Lists!$G$2,'Exp Database'!AB534=Lists!$G$3,'Exp Database'!AB534=0),0,IF($F534=Lists!$G$2,('Exp Database'!AB534/'Exp with units conversion'!$H534)*'Exp with units conversion'!$G534,'Exp Database'!AB534*'Exp with units conversion'!$G534))</f>
        <v>0</v>
      </c>
      <c r="AD534" s="288">
        <f>IF(OR('Exp Database'!AC534=Lists!$G$2,'Exp Database'!AC534=Lists!$G$3,'Exp Database'!AC534=0),0,IF($F534=Lists!$G$2,('Exp Database'!AC534/'Exp with units conversion'!$H534)*'Exp with units conversion'!$G534,'Exp Database'!AC534*'Exp with units conversion'!$G534))</f>
        <v>0</v>
      </c>
      <c r="AE534" s="288">
        <f>IF(OR('Exp Database'!AD534=Lists!$G$2,'Exp Database'!AD534=Lists!$G$3,'Exp Database'!AD534=0),0,IF($F534=Lists!$G$2,('Exp Database'!AD534/'Exp with units conversion'!$H534)*'Exp with units conversion'!$G534,'Exp Database'!AD534*'Exp with units conversion'!$G534))</f>
        <v>0</v>
      </c>
      <c r="AG534" s="288">
        <f t="shared" si="45"/>
        <v>1</v>
      </c>
      <c r="AH534" s="288">
        <f t="shared" si="46"/>
        <v>1</v>
      </c>
      <c r="AI534" s="288">
        <f t="shared" si="47"/>
        <v>1</v>
      </c>
      <c r="AJ534" s="288">
        <f t="shared" si="48"/>
        <v>1</v>
      </c>
    </row>
    <row r="535" spans="2:36" ht="30.75" thickBot="1">
      <c r="B535" s="288" t="str">
        <f t="shared" si="44"/>
        <v>Georgia2012</v>
      </c>
      <c r="C535" s="229" t="str">
        <f>'Exp Database'!C535</f>
        <v>Georgia</v>
      </c>
      <c r="D535" s="229">
        <f>'Exp Database'!D535</f>
        <v>2012</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02" t="str">
        <f>'Exp Database'!K535</f>
        <v>Other direct and indirect costs</v>
      </c>
      <c r="M535" s="288" t="str">
        <f>'Exp Database'!L535</f>
        <v>2.1.2</v>
      </c>
      <c r="N535" s="288">
        <f>IF(OR('Exp Database'!M535=Lists!$G$2,'Exp Database'!M535=Lists!$G$3,'Exp Database'!M535=0),0,IF($F535=Lists!$G$2,('Exp Database'!M535/'Exp with units conversion'!$H535)*'Exp with units conversion'!$G535,'Exp Database'!M535*'Exp with units conversion'!$G535))</f>
        <v>0</v>
      </c>
      <c r="O535" s="288">
        <f>IF(OR('Exp Database'!N535=Lists!$G$2,'Exp Database'!N535=Lists!$G$3,'Exp Database'!N535=0),0,IF($F535=Lists!$G$2,('Exp Database'!N535/'Exp with units conversion'!$H535)*'Exp with units conversion'!$G535,'Exp Database'!N535*'Exp with units conversion'!$G535))</f>
        <v>0</v>
      </c>
      <c r="P535" s="288">
        <f>IF(OR('Exp Database'!O535=Lists!$G$2,'Exp Database'!O535=Lists!$G$3,'Exp Database'!O535=0),0,IF($F535=Lists!$G$2,('Exp Database'!O535/'Exp with units conversion'!$H535)*'Exp with units conversion'!$G535,'Exp Database'!O535*'Exp with units conversion'!$G535))</f>
        <v>0</v>
      </c>
      <c r="Q535" s="288">
        <f>IF(OR('Exp Database'!P535=Lists!$G$2,'Exp Database'!P535=Lists!$G$3,'Exp Database'!P535=0),0,IF($F535=Lists!$G$2,('Exp Database'!P535/'Exp with units conversion'!$H535)*'Exp with units conversion'!$G535,'Exp Database'!P535*'Exp with units conversion'!$G535))</f>
        <v>0</v>
      </c>
      <c r="R535" s="288">
        <f>IF(OR('Exp Database'!Q535=Lists!$G$2,'Exp Database'!Q535=Lists!$G$3,'Exp Database'!Q535=0),0,IF($F535=Lists!$G$2,('Exp Database'!Q535/'Exp with units conversion'!$H535)*'Exp with units conversion'!$G535,'Exp Database'!Q535*'Exp with units conversion'!$G535))</f>
        <v>0</v>
      </c>
      <c r="S535" s="288">
        <f>IF(OR('Exp Database'!R535=Lists!$G$2,'Exp Database'!R535=Lists!$G$3,'Exp Database'!R535=0),0,IF($F535=Lists!$G$2,('Exp Database'!R535/'Exp with units conversion'!$H535)*'Exp with units conversion'!$G535,'Exp Database'!R535*'Exp with units conversion'!$G535))</f>
        <v>0</v>
      </c>
      <c r="T535" s="288">
        <f>IF(OR('Exp Database'!S535=Lists!$G$2,'Exp Database'!S535=Lists!$G$3,'Exp Database'!S535=0),0,IF($F535=Lists!$G$2,('Exp Database'!S535/'Exp with units conversion'!$H535)*'Exp with units conversion'!$G535,'Exp Database'!S535*'Exp with units conversion'!$G535))</f>
        <v>0</v>
      </c>
      <c r="U535" s="288">
        <f>IF(OR('Exp Database'!T535=Lists!$G$2,'Exp Database'!T535=Lists!$G$3,'Exp Database'!T535=0),0,IF($F535=Lists!$G$2,('Exp Database'!T535/'Exp with units conversion'!$H535)*'Exp with units conversion'!$G535,'Exp Database'!T535*'Exp with units conversion'!$G535))</f>
        <v>0</v>
      </c>
      <c r="V535" s="288">
        <f>IF(OR('Exp Database'!U535=Lists!$G$2,'Exp Database'!U535=Lists!$G$3,'Exp Database'!U535=0),0,IF($F535=Lists!$G$2,('Exp Database'!U535/'Exp with units conversion'!$H535)*'Exp with units conversion'!$G535,'Exp Database'!U535*'Exp with units conversion'!$G535))</f>
        <v>0</v>
      </c>
      <c r="W535" s="288">
        <f>IF(OR('Exp Database'!V535=Lists!$G$2,'Exp Database'!V535=Lists!$G$3,'Exp Database'!V535=0),0,IF($F535=Lists!$G$2,('Exp Database'!V535/'Exp with units conversion'!$H535)*'Exp with units conversion'!$G535,'Exp Database'!V535*'Exp with units conversion'!$G535))</f>
        <v>0</v>
      </c>
      <c r="X535" s="288">
        <f>IF(OR('Exp Database'!W535=Lists!$G$2,'Exp Database'!W535=Lists!$G$3,'Exp Database'!W535=0),0,IF($F535=Lists!$G$2,('Exp Database'!W535/'Exp with units conversion'!$H535)*'Exp with units conversion'!$G535,'Exp Database'!W535*'Exp with units conversion'!$G535))</f>
        <v>0</v>
      </c>
      <c r="Y535" s="288">
        <f>IF(OR('Exp Database'!X535=Lists!$G$2,'Exp Database'!X535=Lists!$G$3,'Exp Database'!X535=0),0,IF($F535=Lists!$G$2,('Exp Database'!X535/'Exp with units conversion'!$H535)*'Exp with units conversion'!$G535,'Exp Database'!X535*'Exp with units conversion'!$G535))</f>
        <v>0</v>
      </c>
      <c r="Z535" s="288">
        <f>IF(OR('Exp Database'!Y535=Lists!$G$2,'Exp Database'!Y535=Lists!$G$3,'Exp Database'!Y535=0),0,IF($F535=Lists!$G$2,('Exp Database'!Y535/'Exp with units conversion'!$H535)*'Exp with units conversion'!$G535,'Exp Database'!Y535*'Exp with units conversion'!$G535))</f>
        <v>0</v>
      </c>
      <c r="AA535" s="288">
        <f>IF(OR('Exp Database'!Z535=Lists!$G$2,'Exp Database'!Z535=Lists!$G$3,'Exp Database'!Z535=0),0,IF($F535=Lists!$G$2,('Exp Database'!Z535/'Exp with units conversion'!$H535)*'Exp with units conversion'!$G535,'Exp Database'!Z535*'Exp with units conversion'!$G535))</f>
        <v>0</v>
      </c>
      <c r="AB535" s="288">
        <f>IF(OR('Exp Database'!AA535=Lists!$G$2,'Exp Database'!AA535=Lists!$G$3,'Exp Database'!AA535=0),0,IF($F535=Lists!$G$2,('Exp Database'!AA535/'Exp with units conversion'!$H535)*'Exp with units conversion'!$G535,'Exp Database'!AA535*'Exp with units conversion'!$G535))</f>
        <v>0</v>
      </c>
      <c r="AC535" s="288">
        <f>IF(OR('Exp Database'!AB535=Lists!$G$2,'Exp Database'!AB535=Lists!$G$3,'Exp Database'!AB535=0),0,IF($F535=Lists!$G$2,('Exp Database'!AB535/'Exp with units conversion'!$H535)*'Exp with units conversion'!$G535,'Exp Database'!AB535*'Exp with units conversion'!$G535))</f>
        <v>0</v>
      </c>
      <c r="AD535" s="288">
        <f>IF(OR('Exp Database'!AC535=Lists!$G$2,'Exp Database'!AC535=Lists!$G$3,'Exp Database'!AC535=0),0,IF($F535=Lists!$G$2,('Exp Database'!AC535/'Exp with units conversion'!$H535)*'Exp with units conversion'!$G535,'Exp Database'!AC535*'Exp with units conversion'!$G535))</f>
        <v>0</v>
      </c>
      <c r="AE535" s="288">
        <f>IF(OR('Exp Database'!AD535=Lists!$G$2,'Exp Database'!AD535=Lists!$G$3,'Exp Database'!AD535=0),0,IF($F535=Lists!$G$2,('Exp Database'!AD535/'Exp with units conversion'!$H535)*'Exp with units conversion'!$G535,'Exp Database'!AD535*'Exp with units conversion'!$G535))</f>
        <v>0</v>
      </c>
      <c r="AG535" s="288">
        <f t="shared" si="45"/>
        <v>1</v>
      </c>
      <c r="AH535" s="288">
        <f t="shared" si="46"/>
        <v>1</v>
      </c>
      <c r="AI535" s="288">
        <f t="shared" si="47"/>
        <v>1</v>
      </c>
      <c r="AJ535" s="288">
        <f t="shared" si="48"/>
        <v>1</v>
      </c>
    </row>
    <row r="536" spans="2:36" ht="30.75" thickBot="1">
      <c r="B536" s="288" t="str">
        <f t="shared" si="44"/>
        <v>Georgia2012</v>
      </c>
      <c r="C536" s="229" t="str">
        <f>'Exp Database'!C536</f>
        <v>Georgia</v>
      </c>
      <c r="D536" s="229">
        <f>'Exp Database'!D536</f>
        <v>2012</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02" t="str">
        <f>'Exp Database'!K536</f>
        <v>Not disaggregated by type of cost</v>
      </c>
      <c r="M536" s="288" t="str">
        <f>'Exp Database'!L536</f>
        <v>2.1.3</v>
      </c>
      <c r="N536" s="288">
        <f>IF(OR('Exp Database'!M536=Lists!$G$2,'Exp Database'!M536=Lists!$G$3,'Exp Database'!M536=0),0,IF($F536=Lists!$G$2,('Exp Database'!M536/'Exp with units conversion'!$H536)*'Exp with units conversion'!$G536,'Exp Database'!M536*'Exp with units conversion'!$G536))</f>
        <v>0</v>
      </c>
      <c r="O536" s="288">
        <f>IF(OR('Exp Database'!N536=Lists!$G$2,'Exp Database'!N536=Lists!$G$3,'Exp Database'!N536=0),0,IF($F536=Lists!$G$2,('Exp Database'!N536/'Exp with units conversion'!$H536)*'Exp with units conversion'!$G536,'Exp Database'!N536*'Exp with units conversion'!$G536))</f>
        <v>0</v>
      </c>
      <c r="P536" s="288">
        <f>IF(OR('Exp Database'!O536=Lists!$G$2,'Exp Database'!O536=Lists!$G$3,'Exp Database'!O536=0),0,IF($F536=Lists!$G$2,('Exp Database'!O536/'Exp with units conversion'!$H536)*'Exp with units conversion'!$G536,'Exp Database'!O536*'Exp with units conversion'!$G536))</f>
        <v>0</v>
      </c>
      <c r="Q536" s="288">
        <f>IF(OR('Exp Database'!P536=Lists!$G$2,'Exp Database'!P536=Lists!$G$3,'Exp Database'!P536=0),0,IF($F536=Lists!$G$2,('Exp Database'!P536/'Exp with units conversion'!$H536)*'Exp with units conversion'!$G536,'Exp Database'!P536*'Exp with units conversion'!$G536))</f>
        <v>0</v>
      </c>
      <c r="R536" s="288">
        <f>IF(OR('Exp Database'!Q536=Lists!$G$2,'Exp Database'!Q536=Lists!$G$3,'Exp Database'!Q536=0),0,IF($F536=Lists!$G$2,('Exp Database'!Q536/'Exp with units conversion'!$H536)*'Exp with units conversion'!$G536,'Exp Database'!Q536*'Exp with units conversion'!$G536))</f>
        <v>0</v>
      </c>
      <c r="S536" s="288">
        <f>IF(OR('Exp Database'!R536=Lists!$G$2,'Exp Database'!R536=Lists!$G$3,'Exp Database'!R536=0),0,IF($F536=Lists!$G$2,('Exp Database'!R536/'Exp with units conversion'!$H536)*'Exp with units conversion'!$G536,'Exp Database'!R536*'Exp with units conversion'!$G536))</f>
        <v>0</v>
      </c>
      <c r="T536" s="288">
        <f>IF(OR('Exp Database'!S536=Lists!$G$2,'Exp Database'!S536=Lists!$G$3,'Exp Database'!S536=0),0,IF($F536=Lists!$G$2,('Exp Database'!S536/'Exp with units conversion'!$H536)*'Exp with units conversion'!$G536,'Exp Database'!S536*'Exp with units conversion'!$G536))</f>
        <v>0</v>
      </c>
      <c r="U536" s="288">
        <f>IF(OR('Exp Database'!T536=Lists!$G$2,'Exp Database'!T536=Lists!$G$3,'Exp Database'!T536=0),0,IF($F536=Lists!$G$2,('Exp Database'!T536/'Exp with units conversion'!$H536)*'Exp with units conversion'!$G536,'Exp Database'!T536*'Exp with units conversion'!$G536))</f>
        <v>0</v>
      </c>
      <c r="V536" s="288">
        <f>IF(OR('Exp Database'!U536=Lists!$G$2,'Exp Database'!U536=Lists!$G$3,'Exp Database'!U536=0),0,IF($F536=Lists!$G$2,('Exp Database'!U536/'Exp with units conversion'!$H536)*'Exp with units conversion'!$G536,'Exp Database'!U536*'Exp with units conversion'!$G536))</f>
        <v>0</v>
      </c>
      <c r="W536" s="288">
        <f>IF(OR('Exp Database'!V536=Lists!$G$2,'Exp Database'!V536=Lists!$G$3,'Exp Database'!V536=0),0,IF($F536=Lists!$G$2,('Exp Database'!V536/'Exp with units conversion'!$H536)*'Exp with units conversion'!$G536,'Exp Database'!V536*'Exp with units conversion'!$G536))</f>
        <v>0</v>
      </c>
      <c r="X536" s="288">
        <f>IF(OR('Exp Database'!W536=Lists!$G$2,'Exp Database'!W536=Lists!$G$3,'Exp Database'!W536=0),0,IF($F536=Lists!$G$2,('Exp Database'!W536/'Exp with units conversion'!$H536)*'Exp with units conversion'!$G536,'Exp Database'!W536*'Exp with units conversion'!$G536))</f>
        <v>0</v>
      </c>
      <c r="Y536" s="288">
        <f>IF(OR('Exp Database'!X536=Lists!$G$2,'Exp Database'!X536=Lists!$G$3,'Exp Database'!X536=0),0,IF($F536=Lists!$G$2,('Exp Database'!X536/'Exp with units conversion'!$H536)*'Exp with units conversion'!$G536,'Exp Database'!X536*'Exp with units conversion'!$G536))</f>
        <v>0</v>
      </c>
      <c r="Z536" s="288">
        <f>IF(OR('Exp Database'!Y536=Lists!$G$2,'Exp Database'!Y536=Lists!$G$3,'Exp Database'!Y536=0),0,IF($F536=Lists!$G$2,('Exp Database'!Y536/'Exp with units conversion'!$H536)*'Exp with units conversion'!$G536,'Exp Database'!Y536*'Exp with units conversion'!$G536))</f>
        <v>0</v>
      </c>
      <c r="AA536" s="288">
        <f>IF(OR('Exp Database'!Z536=Lists!$G$2,'Exp Database'!Z536=Lists!$G$3,'Exp Database'!Z536=0),0,IF($F536=Lists!$G$2,('Exp Database'!Z536/'Exp with units conversion'!$H536)*'Exp with units conversion'!$G536,'Exp Database'!Z536*'Exp with units conversion'!$G536))</f>
        <v>0</v>
      </c>
      <c r="AB536" s="288">
        <f>IF(OR('Exp Database'!AA536=Lists!$G$2,'Exp Database'!AA536=Lists!$G$3,'Exp Database'!AA536=0),0,IF($F536=Lists!$G$2,('Exp Database'!AA536/'Exp with units conversion'!$H536)*'Exp with units conversion'!$G536,'Exp Database'!AA536*'Exp with units conversion'!$G536))</f>
        <v>0</v>
      </c>
      <c r="AC536" s="288">
        <f>IF(OR('Exp Database'!AB536=Lists!$G$2,'Exp Database'!AB536=Lists!$G$3,'Exp Database'!AB536=0),0,IF($F536=Lists!$G$2,('Exp Database'!AB536/'Exp with units conversion'!$H536)*'Exp with units conversion'!$G536,'Exp Database'!AB536*'Exp with units conversion'!$G536))</f>
        <v>0</v>
      </c>
      <c r="AD536" s="288">
        <f>IF(OR('Exp Database'!AC536=Lists!$G$2,'Exp Database'!AC536=Lists!$G$3,'Exp Database'!AC536=0),0,IF($F536=Lists!$G$2,('Exp Database'!AC536/'Exp with units conversion'!$H536)*'Exp with units conversion'!$G536,'Exp Database'!AC536*'Exp with units conversion'!$G536))</f>
        <v>0</v>
      </c>
      <c r="AE536" s="288">
        <f>IF(OR('Exp Database'!AD536=Lists!$G$2,'Exp Database'!AD536=Lists!$G$3,'Exp Database'!AD536=0),0,IF($F536=Lists!$G$2,('Exp Database'!AD536/'Exp with units conversion'!$H536)*'Exp with units conversion'!$G536,'Exp Database'!AD536*'Exp with units conversion'!$G536))</f>
        <v>0</v>
      </c>
      <c r="AG536" s="288">
        <f t="shared" si="45"/>
        <v>1</v>
      </c>
      <c r="AH536" s="288">
        <f t="shared" si="46"/>
        <v>1</v>
      </c>
      <c r="AI536" s="288">
        <f t="shared" si="47"/>
        <v>1</v>
      </c>
      <c r="AJ536" s="288">
        <f t="shared" si="48"/>
        <v>1</v>
      </c>
    </row>
    <row r="537" spans="2:36" ht="30.75" thickBot="1">
      <c r="B537" s="288" t="str">
        <f t="shared" si="44"/>
        <v>Georgia2012</v>
      </c>
      <c r="C537" s="229" t="str">
        <f>'Exp Database'!C537</f>
        <v>Georgia</v>
      </c>
      <c r="D537" s="229">
        <f>'Exp Database'!D537</f>
        <v>2012</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02" t="str">
        <f>'Exp Database'!K537</f>
        <v>Early infant diagnosis:</v>
      </c>
      <c r="M537" s="288">
        <f>'Exp Database'!L537</f>
        <v>2.2000000000000002</v>
      </c>
      <c r="N537" s="288">
        <f>IF(OR('Exp Database'!M537=Lists!$G$2,'Exp Database'!M537=Lists!$G$3,'Exp Database'!M537=0),0,IF($F537=Lists!$G$2,('Exp Database'!M537/'Exp with units conversion'!$H537)*'Exp with units conversion'!$G537,'Exp Database'!M537*'Exp with units conversion'!$G537))</f>
        <v>0</v>
      </c>
      <c r="O537" s="288">
        <f>IF(OR('Exp Database'!N537=Lists!$G$2,'Exp Database'!N537=Lists!$G$3,'Exp Database'!N537=0),0,IF($F537=Lists!$G$2,('Exp Database'!N537/'Exp with units conversion'!$H537)*'Exp with units conversion'!$G537,'Exp Database'!N537*'Exp with units conversion'!$G537))</f>
        <v>0</v>
      </c>
      <c r="P537" s="288">
        <f>IF(OR('Exp Database'!O537=Lists!$G$2,'Exp Database'!O537=Lists!$G$3,'Exp Database'!O537=0),0,IF($F537=Lists!$G$2,('Exp Database'!O537/'Exp with units conversion'!$H537)*'Exp with units conversion'!$G537,'Exp Database'!O537*'Exp with units conversion'!$G537))</f>
        <v>0</v>
      </c>
      <c r="Q537" s="288">
        <f>IF(OR('Exp Database'!P537=Lists!$G$2,'Exp Database'!P537=Lists!$G$3,'Exp Database'!P537=0),0,IF($F537=Lists!$G$2,('Exp Database'!P537/'Exp with units conversion'!$H537)*'Exp with units conversion'!$G537,'Exp Database'!P537*'Exp with units conversion'!$G537))</f>
        <v>0</v>
      </c>
      <c r="R537" s="288">
        <f>IF(OR('Exp Database'!Q537=Lists!$G$2,'Exp Database'!Q537=Lists!$G$3,'Exp Database'!Q537=0),0,IF($F537=Lists!$G$2,('Exp Database'!Q537/'Exp with units conversion'!$H537)*'Exp with units conversion'!$G537,'Exp Database'!Q537*'Exp with units conversion'!$G537))</f>
        <v>0</v>
      </c>
      <c r="S537" s="288">
        <f>IF(OR('Exp Database'!R537=Lists!$G$2,'Exp Database'!R537=Lists!$G$3,'Exp Database'!R537=0),0,IF($F537=Lists!$G$2,('Exp Database'!R537/'Exp with units conversion'!$H537)*'Exp with units conversion'!$G537,'Exp Database'!R537*'Exp with units conversion'!$G537))</f>
        <v>0</v>
      </c>
      <c r="T537" s="288">
        <f>IF(OR('Exp Database'!S537=Lists!$G$2,'Exp Database'!S537=Lists!$G$3,'Exp Database'!S537=0),0,IF($F537=Lists!$G$2,('Exp Database'!S537/'Exp with units conversion'!$H537)*'Exp with units conversion'!$G537,'Exp Database'!S537*'Exp with units conversion'!$G537))</f>
        <v>0</v>
      </c>
      <c r="U537" s="288">
        <f>IF(OR('Exp Database'!T537=Lists!$G$2,'Exp Database'!T537=Lists!$G$3,'Exp Database'!T537=0),0,IF($F537=Lists!$G$2,('Exp Database'!T537/'Exp with units conversion'!$H537)*'Exp with units conversion'!$G537,'Exp Database'!T537*'Exp with units conversion'!$G537))</f>
        <v>0</v>
      </c>
      <c r="V537" s="288">
        <f>IF(OR('Exp Database'!U537=Lists!$G$2,'Exp Database'!U537=Lists!$G$3,'Exp Database'!U537=0),0,IF($F537=Lists!$G$2,('Exp Database'!U537/'Exp with units conversion'!$H537)*'Exp with units conversion'!$G537,'Exp Database'!U537*'Exp with units conversion'!$G537))</f>
        <v>0</v>
      </c>
      <c r="W537" s="288">
        <f>IF(OR('Exp Database'!V537=Lists!$G$2,'Exp Database'!V537=Lists!$G$3,'Exp Database'!V537=0),0,IF($F537=Lists!$G$2,('Exp Database'!V537/'Exp with units conversion'!$H537)*'Exp with units conversion'!$G537,'Exp Database'!V537*'Exp with units conversion'!$G537))</f>
        <v>0</v>
      </c>
      <c r="X537" s="288">
        <f>IF(OR('Exp Database'!W537=Lists!$G$2,'Exp Database'!W537=Lists!$G$3,'Exp Database'!W537=0),0,IF($F537=Lists!$G$2,('Exp Database'!W537/'Exp with units conversion'!$H537)*'Exp with units conversion'!$G537,'Exp Database'!W537*'Exp with units conversion'!$G537))</f>
        <v>0</v>
      </c>
      <c r="Y537" s="288">
        <f>IF(OR('Exp Database'!X537=Lists!$G$2,'Exp Database'!X537=Lists!$G$3,'Exp Database'!X537=0),0,IF($F537=Lists!$G$2,('Exp Database'!X537/'Exp with units conversion'!$H537)*'Exp with units conversion'!$G537,'Exp Database'!X537*'Exp with units conversion'!$G537))</f>
        <v>0</v>
      </c>
      <c r="Z537" s="288">
        <f>IF(OR('Exp Database'!Y537=Lists!$G$2,'Exp Database'!Y537=Lists!$G$3,'Exp Database'!Y537=0),0,IF($F537=Lists!$G$2,('Exp Database'!Y537/'Exp with units conversion'!$H537)*'Exp with units conversion'!$G537,'Exp Database'!Y537*'Exp with units conversion'!$G537))</f>
        <v>0</v>
      </c>
      <c r="AA537" s="288">
        <f>IF(OR('Exp Database'!Z537=Lists!$G$2,'Exp Database'!Z537=Lists!$G$3,'Exp Database'!Z537=0),0,IF($F537=Lists!$G$2,('Exp Database'!Z537/'Exp with units conversion'!$H537)*'Exp with units conversion'!$G537,'Exp Database'!Z537*'Exp with units conversion'!$G537))</f>
        <v>0</v>
      </c>
      <c r="AB537" s="288">
        <f>IF(OR('Exp Database'!AA537=Lists!$G$2,'Exp Database'!AA537=Lists!$G$3,'Exp Database'!AA537=0),0,IF($F537=Lists!$G$2,('Exp Database'!AA537/'Exp with units conversion'!$H537)*'Exp with units conversion'!$G537,'Exp Database'!AA537*'Exp with units conversion'!$G537))</f>
        <v>0</v>
      </c>
      <c r="AC537" s="288">
        <f>IF(OR('Exp Database'!AB537=Lists!$G$2,'Exp Database'!AB537=Lists!$G$3,'Exp Database'!AB537=0),0,IF($F537=Lists!$G$2,('Exp Database'!AB537/'Exp with units conversion'!$H537)*'Exp with units conversion'!$G537,'Exp Database'!AB537*'Exp with units conversion'!$G537))</f>
        <v>0</v>
      </c>
      <c r="AD537" s="288">
        <f>IF(OR('Exp Database'!AC537=Lists!$G$2,'Exp Database'!AC537=Lists!$G$3,'Exp Database'!AC537=0),0,IF($F537=Lists!$G$2,('Exp Database'!AC537/'Exp with units conversion'!$H537)*'Exp with units conversion'!$G537,'Exp Database'!AC537*'Exp with units conversion'!$G537))</f>
        <v>0</v>
      </c>
      <c r="AE537" s="288">
        <f>IF(OR('Exp Database'!AD537=Lists!$G$2,'Exp Database'!AD537=Lists!$G$3,'Exp Database'!AD537=0),0,IF($F537=Lists!$G$2,('Exp Database'!AD537/'Exp with units conversion'!$H537)*'Exp with units conversion'!$G537,'Exp Database'!AD537*'Exp with units conversion'!$G537))</f>
        <v>0</v>
      </c>
      <c r="AG537" s="288">
        <f t="shared" si="45"/>
        <v>1</v>
      </c>
      <c r="AH537" s="288">
        <f t="shared" si="46"/>
        <v>1</v>
      </c>
      <c r="AI537" s="288">
        <f t="shared" si="47"/>
        <v>1</v>
      </c>
      <c r="AJ537" s="288">
        <f t="shared" si="48"/>
        <v>1</v>
      </c>
    </row>
    <row r="538" spans="2:36" ht="30.75" thickBot="1">
      <c r="B538" s="288" t="str">
        <f t="shared" si="44"/>
        <v>Georgia2012</v>
      </c>
      <c r="C538" s="229" t="str">
        <f>'Exp Database'!C538</f>
        <v>Georgia</v>
      </c>
      <c r="D538" s="229">
        <f>'Exp Database'!D538</f>
        <v>2012</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02" t="str">
        <f>'Exp Database'!K538</f>
        <v>HIV tests (commodities)</v>
      </c>
      <c r="M538" s="288" t="str">
        <f>'Exp Database'!L538</f>
        <v>2.2.1</v>
      </c>
      <c r="N538" s="288">
        <f>IF(OR('Exp Database'!M538=Lists!$G$2,'Exp Database'!M538=Lists!$G$3,'Exp Database'!M538=0),0,IF($F538=Lists!$G$2,('Exp Database'!M538/'Exp with units conversion'!$H538)*'Exp with units conversion'!$G538,'Exp Database'!M538*'Exp with units conversion'!$G538))</f>
        <v>0</v>
      </c>
      <c r="O538" s="288">
        <f>IF(OR('Exp Database'!N538=Lists!$G$2,'Exp Database'!N538=Lists!$G$3,'Exp Database'!N538=0),0,IF($F538=Lists!$G$2,('Exp Database'!N538/'Exp with units conversion'!$H538)*'Exp with units conversion'!$G538,'Exp Database'!N538*'Exp with units conversion'!$G538))</f>
        <v>0</v>
      </c>
      <c r="P538" s="288">
        <f>IF(OR('Exp Database'!O538=Lists!$G$2,'Exp Database'!O538=Lists!$G$3,'Exp Database'!O538=0),0,IF($F538=Lists!$G$2,('Exp Database'!O538/'Exp with units conversion'!$H538)*'Exp with units conversion'!$G538,'Exp Database'!O538*'Exp with units conversion'!$G538))</f>
        <v>0</v>
      </c>
      <c r="Q538" s="288">
        <f>IF(OR('Exp Database'!P538=Lists!$G$2,'Exp Database'!P538=Lists!$G$3,'Exp Database'!P538=0),0,IF($F538=Lists!$G$2,('Exp Database'!P538/'Exp with units conversion'!$H538)*'Exp with units conversion'!$G538,'Exp Database'!P538*'Exp with units conversion'!$G538))</f>
        <v>0</v>
      </c>
      <c r="R538" s="288">
        <f>IF(OR('Exp Database'!Q538=Lists!$G$2,'Exp Database'!Q538=Lists!$G$3,'Exp Database'!Q538=0),0,IF($F538=Lists!$G$2,('Exp Database'!Q538/'Exp with units conversion'!$H538)*'Exp with units conversion'!$G538,'Exp Database'!Q538*'Exp with units conversion'!$G538))</f>
        <v>0</v>
      </c>
      <c r="S538" s="288">
        <f>IF(OR('Exp Database'!R538=Lists!$G$2,'Exp Database'!R538=Lists!$G$3,'Exp Database'!R538=0),0,IF($F538=Lists!$G$2,('Exp Database'!R538/'Exp with units conversion'!$H538)*'Exp with units conversion'!$G538,'Exp Database'!R538*'Exp with units conversion'!$G538))</f>
        <v>0</v>
      </c>
      <c r="T538" s="288">
        <f>IF(OR('Exp Database'!S538=Lists!$G$2,'Exp Database'!S538=Lists!$G$3,'Exp Database'!S538=0),0,IF($F538=Lists!$G$2,('Exp Database'!S538/'Exp with units conversion'!$H538)*'Exp with units conversion'!$G538,'Exp Database'!S538*'Exp with units conversion'!$G538))</f>
        <v>0</v>
      </c>
      <c r="U538" s="288">
        <f>IF(OR('Exp Database'!T538=Lists!$G$2,'Exp Database'!T538=Lists!$G$3,'Exp Database'!T538=0),0,IF($F538=Lists!$G$2,('Exp Database'!T538/'Exp with units conversion'!$H538)*'Exp with units conversion'!$G538,'Exp Database'!T538*'Exp with units conversion'!$G538))</f>
        <v>0</v>
      </c>
      <c r="V538" s="288">
        <f>IF(OR('Exp Database'!U538=Lists!$G$2,'Exp Database'!U538=Lists!$G$3,'Exp Database'!U538=0),0,IF($F538=Lists!$G$2,('Exp Database'!U538/'Exp with units conversion'!$H538)*'Exp with units conversion'!$G538,'Exp Database'!U538*'Exp with units conversion'!$G538))</f>
        <v>0</v>
      </c>
      <c r="W538" s="288">
        <f>IF(OR('Exp Database'!V538=Lists!$G$2,'Exp Database'!V538=Lists!$G$3,'Exp Database'!V538=0),0,IF($F538=Lists!$G$2,('Exp Database'!V538/'Exp with units conversion'!$H538)*'Exp with units conversion'!$G538,'Exp Database'!V538*'Exp with units conversion'!$G538))</f>
        <v>0</v>
      </c>
      <c r="X538" s="288">
        <f>IF(OR('Exp Database'!W538=Lists!$G$2,'Exp Database'!W538=Lists!$G$3,'Exp Database'!W538=0),0,IF($F538=Lists!$G$2,('Exp Database'!W538/'Exp with units conversion'!$H538)*'Exp with units conversion'!$G538,'Exp Database'!W538*'Exp with units conversion'!$G538))</f>
        <v>0</v>
      </c>
      <c r="Y538" s="288">
        <f>IF(OR('Exp Database'!X538=Lists!$G$2,'Exp Database'!X538=Lists!$G$3,'Exp Database'!X538=0),0,IF($F538=Lists!$G$2,('Exp Database'!X538/'Exp with units conversion'!$H538)*'Exp with units conversion'!$G538,'Exp Database'!X538*'Exp with units conversion'!$G538))</f>
        <v>0</v>
      </c>
      <c r="Z538" s="288">
        <f>IF(OR('Exp Database'!Y538=Lists!$G$2,'Exp Database'!Y538=Lists!$G$3,'Exp Database'!Y538=0),0,IF($F538=Lists!$G$2,('Exp Database'!Y538/'Exp with units conversion'!$H538)*'Exp with units conversion'!$G538,'Exp Database'!Y538*'Exp with units conversion'!$G538))</f>
        <v>0</v>
      </c>
      <c r="AA538" s="288">
        <f>IF(OR('Exp Database'!Z538=Lists!$G$2,'Exp Database'!Z538=Lists!$G$3,'Exp Database'!Z538=0),0,IF($F538=Lists!$G$2,('Exp Database'!Z538/'Exp with units conversion'!$H538)*'Exp with units conversion'!$G538,'Exp Database'!Z538*'Exp with units conversion'!$G538))</f>
        <v>0</v>
      </c>
      <c r="AB538" s="288">
        <f>IF(OR('Exp Database'!AA538=Lists!$G$2,'Exp Database'!AA538=Lists!$G$3,'Exp Database'!AA538=0),0,IF($F538=Lists!$G$2,('Exp Database'!AA538/'Exp with units conversion'!$H538)*'Exp with units conversion'!$G538,'Exp Database'!AA538*'Exp with units conversion'!$G538))</f>
        <v>0</v>
      </c>
      <c r="AC538" s="288">
        <f>IF(OR('Exp Database'!AB538=Lists!$G$2,'Exp Database'!AB538=Lists!$G$3,'Exp Database'!AB538=0),0,IF($F538=Lists!$G$2,('Exp Database'!AB538/'Exp with units conversion'!$H538)*'Exp with units conversion'!$G538,'Exp Database'!AB538*'Exp with units conversion'!$G538))</f>
        <v>0</v>
      </c>
      <c r="AD538" s="288">
        <f>IF(OR('Exp Database'!AC538=Lists!$G$2,'Exp Database'!AC538=Lists!$G$3,'Exp Database'!AC538=0),0,IF($F538=Lists!$G$2,('Exp Database'!AC538/'Exp with units conversion'!$H538)*'Exp with units conversion'!$G538,'Exp Database'!AC538*'Exp with units conversion'!$G538))</f>
        <v>0</v>
      </c>
      <c r="AE538" s="288">
        <f>IF(OR('Exp Database'!AD538=Lists!$G$2,'Exp Database'!AD538=Lists!$G$3,'Exp Database'!AD538=0),0,IF($F538=Lists!$G$2,('Exp Database'!AD538/'Exp with units conversion'!$H538)*'Exp with units conversion'!$G538,'Exp Database'!AD538*'Exp with units conversion'!$G538))</f>
        <v>0</v>
      </c>
      <c r="AG538" s="288">
        <f t="shared" si="45"/>
        <v>1</v>
      </c>
      <c r="AH538" s="288">
        <f t="shared" si="46"/>
        <v>1</v>
      </c>
      <c r="AI538" s="288">
        <f t="shared" si="47"/>
        <v>1</v>
      </c>
      <c r="AJ538" s="288">
        <f t="shared" si="48"/>
        <v>1</v>
      </c>
    </row>
    <row r="539" spans="2:36" ht="30.75" thickBot="1">
      <c r="B539" s="288" t="str">
        <f t="shared" si="44"/>
        <v>Georgia2012</v>
      </c>
      <c r="C539" s="229" t="str">
        <f>'Exp Database'!C539</f>
        <v>Georgia</v>
      </c>
      <c r="D539" s="229">
        <f>'Exp Database'!D539</f>
        <v>2012</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02" t="str">
        <f>'Exp Database'!K539</f>
        <v>Other direct and indirect costs</v>
      </c>
      <c r="M539" s="288" t="str">
        <f>'Exp Database'!L539</f>
        <v>2.2.2</v>
      </c>
      <c r="N539" s="288">
        <f>IF(OR('Exp Database'!M539=Lists!$G$2,'Exp Database'!M539=Lists!$G$3,'Exp Database'!M539=0),0,IF($F539=Lists!$G$2,('Exp Database'!M539/'Exp with units conversion'!$H539)*'Exp with units conversion'!$G539,'Exp Database'!M539*'Exp with units conversion'!$G539))</f>
        <v>0</v>
      </c>
      <c r="O539" s="288">
        <f>IF(OR('Exp Database'!N539=Lists!$G$2,'Exp Database'!N539=Lists!$G$3,'Exp Database'!N539=0),0,IF($F539=Lists!$G$2,('Exp Database'!N539/'Exp with units conversion'!$H539)*'Exp with units conversion'!$G539,'Exp Database'!N539*'Exp with units conversion'!$G539))</f>
        <v>0</v>
      </c>
      <c r="P539" s="288">
        <f>IF(OR('Exp Database'!O539=Lists!$G$2,'Exp Database'!O539=Lists!$G$3,'Exp Database'!O539=0),0,IF($F539=Lists!$G$2,('Exp Database'!O539/'Exp with units conversion'!$H539)*'Exp with units conversion'!$G539,'Exp Database'!O539*'Exp with units conversion'!$G539))</f>
        <v>0</v>
      </c>
      <c r="Q539" s="288">
        <f>IF(OR('Exp Database'!P539=Lists!$G$2,'Exp Database'!P539=Lists!$G$3,'Exp Database'!P539=0),0,IF($F539=Lists!$G$2,('Exp Database'!P539/'Exp with units conversion'!$H539)*'Exp with units conversion'!$G539,'Exp Database'!P539*'Exp with units conversion'!$G539))</f>
        <v>0</v>
      </c>
      <c r="R539" s="288">
        <f>IF(OR('Exp Database'!Q539=Lists!$G$2,'Exp Database'!Q539=Lists!$G$3,'Exp Database'!Q539=0),0,IF($F539=Lists!$G$2,('Exp Database'!Q539/'Exp with units conversion'!$H539)*'Exp with units conversion'!$G539,'Exp Database'!Q539*'Exp with units conversion'!$G539))</f>
        <v>0</v>
      </c>
      <c r="S539" s="288">
        <f>IF(OR('Exp Database'!R539=Lists!$G$2,'Exp Database'!R539=Lists!$G$3,'Exp Database'!R539=0),0,IF($F539=Lists!$G$2,('Exp Database'!R539/'Exp with units conversion'!$H539)*'Exp with units conversion'!$G539,'Exp Database'!R539*'Exp with units conversion'!$G539))</f>
        <v>0</v>
      </c>
      <c r="T539" s="288">
        <f>IF(OR('Exp Database'!S539=Lists!$G$2,'Exp Database'!S539=Lists!$G$3,'Exp Database'!S539=0),0,IF($F539=Lists!$G$2,('Exp Database'!S539/'Exp with units conversion'!$H539)*'Exp with units conversion'!$G539,'Exp Database'!S539*'Exp with units conversion'!$G539))</f>
        <v>0</v>
      </c>
      <c r="U539" s="288">
        <f>IF(OR('Exp Database'!T539=Lists!$G$2,'Exp Database'!T539=Lists!$G$3,'Exp Database'!T539=0),0,IF($F539=Lists!$G$2,('Exp Database'!T539/'Exp with units conversion'!$H539)*'Exp with units conversion'!$G539,'Exp Database'!T539*'Exp with units conversion'!$G539))</f>
        <v>0</v>
      </c>
      <c r="V539" s="288">
        <f>IF(OR('Exp Database'!U539=Lists!$G$2,'Exp Database'!U539=Lists!$G$3,'Exp Database'!U539=0),0,IF($F539=Lists!$G$2,('Exp Database'!U539/'Exp with units conversion'!$H539)*'Exp with units conversion'!$G539,'Exp Database'!U539*'Exp with units conversion'!$G539))</f>
        <v>0</v>
      </c>
      <c r="W539" s="288">
        <f>IF(OR('Exp Database'!V539=Lists!$G$2,'Exp Database'!V539=Lists!$G$3,'Exp Database'!V539=0),0,IF($F539=Lists!$G$2,('Exp Database'!V539/'Exp with units conversion'!$H539)*'Exp with units conversion'!$G539,'Exp Database'!V539*'Exp with units conversion'!$G539))</f>
        <v>0</v>
      </c>
      <c r="X539" s="288">
        <f>IF(OR('Exp Database'!W539=Lists!$G$2,'Exp Database'!W539=Lists!$G$3,'Exp Database'!W539=0),0,IF($F539=Lists!$G$2,('Exp Database'!W539/'Exp with units conversion'!$H539)*'Exp with units conversion'!$G539,'Exp Database'!W539*'Exp with units conversion'!$G539))</f>
        <v>0</v>
      </c>
      <c r="Y539" s="288">
        <f>IF(OR('Exp Database'!X539=Lists!$G$2,'Exp Database'!X539=Lists!$G$3,'Exp Database'!X539=0),0,IF($F539=Lists!$G$2,('Exp Database'!X539/'Exp with units conversion'!$H539)*'Exp with units conversion'!$G539,'Exp Database'!X539*'Exp with units conversion'!$G539))</f>
        <v>0</v>
      </c>
      <c r="Z539" s="288">
        <f>IF(OR('Exp Database'!Y539=Lists!$G$2,'Exp Database'!Y539=Lists!$G$3,'Exp Database'!Y539=0),0,IF($F539=Lists!$G$2,('Exp Database'!Y539/'Exp with units conversion'!$H539)*'Exp with units conversion'!$G539,'Exp Database'!Y539*'Exp with units conversion'!$G539))</f>
        <v>0</v>
      </c>
      <c r="AA539" s="288">
        <f>IF(OR('Exp Database'!Z539=Lists!$G$2,'Exp Database'!Z539=Lists!$G$3,'Exp Database'!Z539=0),0,IF($F539=Lists!$G$2,('Exp Database'!Z539/'Exp with units conversion'!$H539)*'Exp with units conversion'!$G539,'Exp Database'!Z539*'Exp with units conversion'!$G539))</f>
        <v>0</v>
      </c>
      <c r="AB539" s="288">
        <f>IF(OR('Exp Database'!AA539=Lists!$G$2,'Exp Database'!AA539=Lists!$G$3,'Exp Database'!AA539=0),0,IF($F539=Lists!$G$2,('Exp Database'!AA539/'Exp with units conversion'!$H539)*'Exp with units conversion'!$G539,'Exp Database'!AA539*'Exp with units conversion'!$G539))</f>
        <v>0</v>
      </c>
      <c r="AC539" s="288">
        <f>IF(OR('Exp Database'!AB539=Lists!$G$2,'Exp Database'!AB539=Lists!$G$3,'Exp Database'!AB539=0),0,IF($F539=Lists!$G$2,('Exp Database'!AB539/'Exp with units conversion'!$H539)*'Exp with units conversion'!$G539,'Exp Database'!AB539*'Exp with units conversion'!$G539))</f>
        <v>0</v>
      </c>
      <c r="AD539" s="288">
        <f>IF(OR('Exp Database'!AC539=Lists!$G$2,'Exp Database'!AC539=Lists!$G$3,'Exp Database'!AC539=0),0,IF($F539=Lists!$G$2,('Exp Database'!AC539/'Exp with units conversion'!$H539)*'Exp with units conversion'!$G539,'Exp Database'!AC539*'Exp with units conversion'!$G539))</f>
        <v>0</v>
      </c>
      <c r="AE539" s="288">
        <f>IF(OR('Exp Database'!AD539=Lists!$G$2,'Exp Database'!AD539=Lists!$G$3,'Exp Database'!AD539=0),0,IF($F539=Lists!$G$2,('Exp Database'!AD539/'Exp with units conversion'!$H539)*'Exp with units conversion'!$G539,'Exp Database'!AD539*'Exp with units conversion'!$G539))</f>
        <v>0</v>
      </c>
      <c r="AG539" s="288">
        <f t="shared" si="45"/>
        <v>1</v>
      </c>
      <c r="AH539" s="288">
        <f t="shared" si="46"/>
        <v>1</v>
      </c>
      <c r="AI539" s="288">
        <f t="shared" si="47"/>
        <v>1</v>
      </c>
      <c r="AJ539" s="288">
        <f t="shared" si="48"/>
        <v>1</v>
      </c>
    </row>
    <row r="540" spans="2:36" ht="30.75" thickBot="1">
      <c r="B540" s="288" t="str">
        <f t="shared" si="44"/>
        <v>Georgia2012</v>
      </c>
      <c r="C540" s="229" t="str">
        <f>'Exp Database'!C540</f>
        <v>Georgia</v>
      </c>
      <c r="D540" s="229">
        <f>'Exp Database'!D540</f>
        <v>2012</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02" t="str">
        <f>'Exp Database'!K540</f>
        <v>Not disaggregated by type of cost</v>
      </c>
      <c r="M540" s="288" t="str">
        <f>'Exp Database'!L540</f>
        <v>2.2.3</v>
      </c>
      <c r="N540" s="288">
        <f>IF(OR('Exp Database'!M540=Lists!$G$2,'Exp Database'!M540=Lists!$G$3,'Exp Database'!M540=0),0,IF($F540=Lists!$G$2,('Exp Database'!M540/'Exp with units conversion'!$H540)*'Exp with units conversion'!$G540,'Exp Database'!M540*'Exp with units conversion'!$G540))</f>
        <v>0</v>
      </c>
      <c r="O540" s="288">
        <f>IF(OR('Exp Database'!N540=Lists!$G$2,'Exp Database'!N540=Lists!$G$3,'Exp Database'!N540=0),0,IF($F540=Lists!$G$2,('Exp Database'!N540/'Exp with units conversion'!$H540)*'Exp with units conversion'!$G540,'Exp Database'!N540*'Exp with units conversion'!$G540))</f>
        <v>0</v>
      </c>
      <c r="P540" s="288">
        <f>IF(OR('Exp Database'!O540=Lists!$G$2,'Exp Database'!O540=Lists!$G$3,'Exp Database'!O540=0),0,IF($F540=Lists!$G$2,('Exp Database'!O540/'Exp with units conversion'!$H540)*'Exp with units conversion'!$G540,'Exp Database'!O540*'Exp with units conversion'!$G540))</f>
        <v>0</v>
      </c>
      <c r="Q540" s="288">
        <f>IF(OR('Exp Database'!P540=Lists!$G$2,'Exp Database'!P540=Lists!$G$3,'Exp Database'!P540=0),0,IF($F540=Lists!$G$2,('Exp Database'!P540/'Exp with units conversion'!$H540)*'Exp with units conversion'!$G540,'Exp Database'!P540*'Exp with units conversion'!$G540))</f>
        <v>0</v>
      </c>
      <c r="R540" s="288">
        <f>IF(OR('Exp Database'!Q540=Lists!$G$2,'Exp Database'!Q540=Lists!$G$3,'Exp Database'!Q540=0),0,IF($F540=Lists!$G$2,('Exp Database'!Q540/'Exp with units conversion'!$H540)*'Exp with units conversion'!$G540,'Exp Database'!Q540*'Exp with units conversion'!$G540))</f>
        <v>0</v>
      </c>
      <c r="S540" s="288">
        <f>IF(OR('Exp Database'!R540=Lists!$G$2,'Exp Database'!R540=Lists!$G$3,'Exp Database'!R540=0),0,IF($F540=Lists!$G$2,('Exp Database'!R540/'Exp with units conversion'!$H540)*'Exp with units conversion'!$G540,'Exp Database'!R540*'Exp with units conversion'!$G540))</f>
        <v>0</v>
      </c>
      <c r="T540" s="288">
        <f>IF(OR('Exp Database'!S540=Lists!$G$2,'Exp Database'!S540=Lists!$G$3,'Exp Database'!S540=0),0,IF($F540=Lists!$G$2,('Exp Database'!S540/'Exp with units conversion'!$H540)*'Exp with units conversion'!$G540,'Exp Database'!S540*'Exp with units conversion'!$G540))</f>
        <v>0</v>
      </c>
      <c r="U540" s="288">
        <f>IF(OR('Exp Database'!T540=Lists!$G$2,'Exp Database'!T540=Lists!$G$3,'Exp Database'!T540=0),0,IF($F540=Lists!$G$2,('Exp Database'!T540/'Exp with units conversion'!$H540)*'Exp with units conversion'!$G540,'Exp Database'!T540*'Exp with units conversion'!$G540))</f>
        <v>0</v>
      </c>
      <c r="V540" s="288">
        <f>IF(OR('Exp Database'!U540=Lists!$G$2,'Exp Database'!U540=Lists!$G$3,'Exp Database'!U540=0),0,IF($F540=Lists!$G$2,('Exp Database'!U540/'Exp with units conversion'!$H540)*'Exp with units conversion'!$G540,'Exp Database'!U540*'Exp with units conversion'!$G540))</f>
        <v>0</v>
      </c>
      <c r="W540" s="288">
        <f>IF(OR('Exp Database'!V540=Lists!$G$2,'Exp Database'!V540=Lists!$G$3,'Exp Database'!V540=0),0,IF($F540=Lists!$G$2,('Exp Database'!V540/'Exp with units conversion'!$H540)*'Exp with units conversion'!$G540,'Exp Database'!V540*'Exp with units conversion'!$G540))</f>
        <v>0</v>
      </c>
      <c r="X540" s="288">
        <f>IF(OR('Exp Database'!W540=Lists!$G$2,'Exp Database'!W540=Lists!$G$3,'Exp Database'!W540=0),0,IF($F540=Lists!$G$2,('Exp Database'!W540/'Exp with units conversion'!$H540)*'Exp with units conversion'!$G540,'Exp Database'!W540*'Exp with units conversion'!$G540))</f>
        <v>0</v>
      </c>
      <c r="Y540" s="288">
        <f>IF(OR('Exp Database'!X540=Lists!$G$2,'Exp Database'!X540=Lists!$G$3,'Exp Database'!X540=0),0,IF($F540=Lists!$G$2,('Exp Database'!X540/'Exp with units conversion'!$H540)*'Exp with units conversion'!$G540,'Exp Database'!X540*'Exp with units conversion'!$G540))</f>
        <v>0</v>
      </c>
      <c r="Z540" s="288">
        <f>IF(OR('Exp Database'!Y540=Lists!$G$2,'Exp Database'!Y540=Lists!$G$3,'Exp Database'!Y540=0),0,IF($F540=Lists!$G$2,('Exp Database'!Y540/'Exp with units conversion'!$H540)*'Exp with units conversion'!$G540,'Exp Database'!Y540*'Exp with units conversion'!$G540))</f>
        <v>0</v>
      </c>
      <c r="AA540" s="288">
        <f>IF(OR('Exp Database'!Z540=Lists!$G$2,'Exp Database'!Z540=Lists!$G$3,'Exp Database'!Z540=0),0,IF($F540=Lists!$G$2,('Exp Database'!Z540/'Exp with units conversion'!$H540)*'Exp with units conversion'!$G540,'Exp Database'!Z540*'Exp with units conversion'!$G540))</f>
        <v>0</v>
      </c>
      <c r="AB540" s="288">
        <f>IF(OR('Exp Database'!AA540=Lists!$G$2,'Exp Database'!AA540=Lists!$G$3,'Exp Database'!AA540=0),0,IF($F540=Lists!$G$2,('Exp Database'!AA540/'Exp with units conversion'!$H540)*'Exp with units conversion'!$G540,'Exp Database'!AA540*'Exp with units conversion'!$G540))</f>
        <v>0</v>
      </c>
      <c r="AC540" s="288">
        <f>IF(OR('Exp Database'!AB540=Lists!$G$2,'Exp Database'!AB540=Lists!$G$3,'Exp Database'!AB540=0),0,IF($F540=Lists!$G$2,('Exp Database'!AB540/'Exp with units conversion'!$H540)*'Exp with units conversion'!$G540,'Exp Database'!AB540*'Exp with units conversion'!$G540))</f>
        <v>0</v>
      </c>
      <c r="AD540" s="288">
        <f>IF(OR('Exp Database'!AC540=Lists!$G$2,'Exp Database'!AC540=Lists!$G$3,'Exp Database'!AC540=0),0,IF($F540=Lists!$G$2,('Exp Database'!AC540/'Exp with units conversion'!$H540)*'Exp with units conversion'!$G540,'Exp Database'!AC540*'Exp with units conversion'!$G540))</f>
        <v>0</v>
      </c>
      <c r="AE540" s="288">
        <f>IF(OR('Exp Database'!AD540=Lists!$G$2,'Exp Database'!AD540=Lists!$G$3,'Exp Database'!AD540=0),0,IF($F540=Lists!$G$2,('Exp Database'!AD540/'Exp with units conversion'!$H540)*'Exp with units conversion'!$G540,'Exp Database'!AD540*'Exp with units conversion'!$G540))</f>
        <v>0</v>
      </c>
      <c r="AG540" s="288">
        <f t="shared" si="45"/>
        <v>1</v>
      </c>
      <c r="AH540" s="288">
        <f t="shared" si="46"/>
        <v>1</v>
      </c>
      <c r="AI540" s="288">
        <f t="shared" si="47"/>
        <v>1</v>
      </c>
      <c r="AJ540" s="288">
        <f t="shared" si="48"/>
        <v>1</v>
      </c>
    </row>
    <row r="541" spans="2:36" ht="75.75" thickBot="1">
      <c r="B541" s="288" t="str">
        <f t="shared" si="44"/>
        <v>Georgia2012</v>
      </c>
      <c r="C541" s="229" t="str">
        <f>'Exp Database'!C541</f>
        <v>Georgia</v>
      </c>
      <c r="D541" s="229">
        <f>'Exp Database'!D541</f>
        <v>2012</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02" t="str">
        <f>'Exp Database'!K541</f>
        <v>Antiretroviral treatment to reduce vertical transmission of HIV:</v>
      </c>
      <c r="M541" s="288">
        <f>'Exp Database'!L541</f>
        <v>2.2999999999999998</v>
      </c>
      <c r="N541" s="288">
        <f>IF(OR('Exp Database'!M541=Lists!$G$2,'Exp Database'!M541=Lists!$G$3,'Exp Database'!M541=0),0,IF($F541=Lists!$G$2,('Exp Database'!M541/'Exp with units conversion'!$H541)*'Exp with units conversion'!$G541,'Exp Database'!M541*'Exp with units conversion'!$G541))</f>
        <v>0</v>
      </c>
      <c r="O541" s="288">
        <f>IF(OR('Exp Database'!N541=Lists!$G$2,'Exp Database'!N541=Lists!$G$3,'Exp Database'!N541=0),0,IF($F541=Lists!$G$2,('Exp Database'!N541/'Exp with units conversion'!$H541)*'Exp with units conversion'!$G541,'Exp Database'!N541*'Exp with units conversion'!$G541))</f>
        <v>0</v>
      </c>
      <c r="P541" s="288">
        <f>IF(OR('Exp Database'!O541=Lists!$G$2,'Exp Database'!O541=Lists!$G$3,'Exp Database'!O541=0),0,IF($F541=Lists!$G$2,('Exp Database'!O541/'Exp with units conversion'!$H541)*'Exp with units conversion'!$G541,'Exp Database'!O541*'Exp with units conversion'!$G541))</f>
        <v>0</v>
      </c>
      <c r="Q541" s="288">
        <f>IF(OR('Exp Database'!P541=Lists!$G$2,'Exp Database'!P541=Lists!$G$3,'Exp Database'!P541=0),0,IF($F541=Lists!$G$2,('Exp Database'!P541/'Exp with units conversion'!$H541)*'Exp with units conversion'!$G541,'Exp Database'!P541*'Exp with units conversion'!$G541))</f>
        <v>0</v>
      </c>
      <c r="R541" s="288">
        <f>IF(OR('Exp Database'!Q541=Lists!$G$2,'Exp Database'!Q541=Lists!$G$3,'Exp Database'!Q541=0),0,IF($F541=Lists!$G$2,('Exp Database'!Q541/'Exp with units conversion'!$H541)*'Exp with units conversion'!$G541,'Exp Database'!Q541*'Exp with units conversion'!$G541))</f>
        <v>0</v>
      </c>
      <c r="S541" s="288">
        <f>IF(OR('Exp Database'!R541=Lists!$G$2,'Exp Database'!R541=Lists!$G$3,'Exp Database'!R541=0),0,IF($F541=Lists!$G$2,('Exp Database'!R541/'Exp with units conversion'!$H541)*'Exp with units conversion'!$G541,'Exp Database'!R541*'Exp with units conversion'!$G541))</f>
        <v>0</v>
      </c>
      <c r="T541" s="288">
        <f>IF(OR('Exp Database'!S541=Lists!$G$2,'Exp Database'!S541=Lists!$G$3,'Exp Database'!S541=0),0,IF($F541=Lists!$G$2,('Exp Database'!S541/'Exp with units conversion'!$H541)*'Exp with units conversion'!$G541,'Exp Database'!S541*'Exp with units conversion'!$G541))</f>
        <v>0</v>
      </c>
      <c r="U541" s="288">
        <f>IF(OR('Exp Database'!T541=Lists!$G$2,'Exp Database'!T541=Lists!$G$3,'Exp Database'!T541=0),0,IF($F541=Lists!$G$2,('Exp Database'!T541/'Exp with units conversion'!$H541)*'Exp with units conversion'!$G541,'Exp Database'!T541*'Exp with units conversion'!$G541))</f>
        <v>0</v>
      </c>
      <c r="V541" s="288">
        <f>IF(OR('Exp Database'!U541=Lists!$G$2,'Exp Database'!U541=Lists!$G$3,'Exp Database'!U541=0),0,IF($F541=Lists!$G$2,('Exp Database'!U541/'Exp with units conversion'!$H541)*'Exp with units conversion'!$G541,'Exp Database'!U541*'Exp with units conversion'!$G541))</f>
        <v>0</v>
      </c>
      <c r="W541" s="288">
        <f>IF(OR('Exp Database'!V541=Lists!$G$2,'Exp Database'!V541=Lists!$G$3,'Exp Database'!V541=0),0,IF($F541=Lists!$G$2,('Exp Database'!V541/'Exp with units conversion'!$H541)*'Exp with units conversion'!$G541,'Exp Database'!V541*'Exp with units conversion'!$G541))</f>
        <v>0</v>
      </c>
      <c r="X541" s="288">
        <f>IF(OR('Exp Database'!W541=Lists!$G$2,'Exp Database'!W541=Lists!$G$3,'Exp Database'!W541=0),0,IF($F541=Lists!$G$2,('Exp Database'!W541/'Exp with units conversion'!$H541)*'Exp with units conversion'!$G541,'Exp Database'!W541*'Exp with units conversion'!$G541))</f>
        <v>0</v>
      </c>
      <c r="Y541" s="288">
        <f>IF(OR('Exp Database'!X541=Lists!$G$2,'Exp Database'!X541=Lists!$G$3,'Exp Database'!X541=0),0,IF($F541=Lists!$G$2,('Exp Database'!X541/'Exp with units conversion'!$H541)*'Exp with units conversion'!$G541,'Exp Database'!X541*'Exp with units conversion'!$G541))</f>
        <v>0</v>
      </c>
      <c r="Z541" s="288">
        <f>IF(OR('Exp Database'!Y541=Lists!$G$2,'Exp Database'!Y541=Lists!$G$3,'Exp Database'!Y541=0),0,IF($F541=Lists!$G$2,('Exp Database'!Y541/'Exp with units conversion'!$H541)*'Exp with units conversion'!$G541,'Exp Database'!Y541*'Exp with units conversion'!$G541))</f>
        <v>0</v>
      </c>
      <c r="AA541" s="288">
        <f>IF(OR('Exp Database'!Z541=Lists!$G$2,'Exp Database'!Z541=Lists!$G$3,'Exp Database'!Z541=0),0,IF($F541=Lists!$G$2,('Exp Database'!Z541/'Exp with units conversion'!$H541)*'Exp with units conversion'!$G541,'Exp Database'!Z541*'Exp with units conversion'!$G541))</f>
        <v>0</v>
      </c>
      <c r="AB541" s="288">
        <f>IF(OR('Exp Database'!AA541=Lists!$G$2,'Exp Database'!AA541=Lists!$G$3,'Exp Database'!AA541=0),0,IF($F541=Lists!$G$2,('Exp Database'!AA541/'Exp with units conversion'!$H541)*'Exp with units conversion'!$G541,'Exp Database'!AA541*'Exp with units conversion'!$G541))</f>
        <v>0</v>
      </c>
      <c r="AC541" s="288">
        <f>IF(OR('Exp Database'!AB541=Lists!$G$2,'Exp Database'!AB541=Lists!$G$3,'Exp Database'!AB541=0),0,IF($F541=Lists!$G$2,('Exp Database'!AB541/'Exp with units conversion'!$H541)*'Exp with units conversion'!$G541,'Exp Database'!AB541*'Exp with units conversion'!$G541))</f>
        <v>0</v>
      </c>
      <c r="AD541" s="288">
        <f>IF(OR('Exp Database'!AC541=Lists!$G$2,'Exp Database'!AC541=Lists!$G$3,'Exp Database'!AC541=0),0,IF($F541=Lists!$G$2,('Exp Database'!AC541/'Exp with units conversion'!$H541)*'Exp with units conversion'!$G541,'Exp Database'!AC541*'Exp with units conversion'!$G541))</f>
        <v>0</v>
      </c>
      <c r="AE541" s="288">
        <f>IF(OR('Exp Database'!AD541=Lists!$G$2,'Exp Database'!AD541=Lists!$G$3,'Exp Database'!AD541=0),0,IF($F541=Lists!$G$2,('Exp Database'!AD541/'Exp with units conversion'!$H541)*'Exp with units conversion'!$G541,'Exp Database'!AD541*'Exp with units conversion'!$G541))</f>
        <v>0</v>
      </c>
      <c r="AG541" s="288">
        <f t="shared" si="45"/>
        <v>1</v>
      </c>
      <c r="AH541" s="288">
        <f t="shared" si="46"/>
        <v>1</v>
      </c>
      <c r="AI541" s="288">
        <f t="shared" si="47"/>
        <v>1</v>
      </c>
      <c r="AJ541" s="288">
        <f t="shared" si="48"/>
        <v>1</v>
      </c>
    </row>
    <row r="542" spans="2:36" ht="15.75" thickBot="1">
      <c r="B542" s="288" t="str">
        <f t="shared" si="44"/>
        <v>Georgia2012</v>
      </c>
      <c r="C542" s="229" t="str">
        <f>'Exp Database'!C542</f>
        <v>Georgia</v>
      </c>
      <c r="D542" s="229">
        <f>'Exp Database'!D542</f>
        <v>2012</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02" t="str">
        <f>'Exp Database'!K542</f>
        <v>ARVs</v>
      </c>
      <c r="M542" s="288" t="str">
        <f>'Exp Database'!L542</f>
        <v>2.3.1</v>
      </c>
      <c r="N542" s="288">
        <f>IF(OR('Exp Database'!M542=Lists!$G$2,'Exp Database'!M542=Lists!$G$3,'Exp Database'!M542=0),0,IF($F542=Lists!$G$2,('Exp Database'!M542/'Exp with units conversion'!$H542)*'Exp with units conversion'!$G542,'Exp Database'!M542*'Exp with units conversion'!$G542))</f>
        <v>0</v>
      </c>
      <c r="O542" s="288">
        <f>IF(OR('Exp Database'!N542=Lists!$G$2,'Exp Database'!N542=Lists!$G$3,'Exp Database'!N542=0),0,IF($F542=Lists!$G$2,('Exp Database'!N542/'Exp with units conversion'!$H542)*'Exp with units conversion'!$G542,'Exp Database'!N542*'Exp with units conversion'!$G542))</f>
        <v>0</v>
      </c>
      <c r="P542" s="288">
        <f>IF(OR('Exp Database'!O542=Lists!$G$2,'Exp Database'!O542=Lists!$G$3,'Exp Database'!O542=0),0,IF($F542=Lists!$G$2,('Exp Database'!O542/'Exp with units conversion'!$H542)*'Exp with units conversion'!$G542,'Exp Database'!O542*'Exp with units conversion'!$G542))</f>
        <v>0</v>
      </c>
      <c r="Q542" s="288">
        <f>IF(OR('Exp Database'!P542=Lists!$G$2,'Exp Database'!P542=Lists!$G$3,'Exp Database'!P542=0),0,IF($F542=Lists!$G$2,('Exp Database'!P542/'Exp with units conversion'!$H542)*'Exp with units conversion'!$G542,'Exp Database'!P542*'Exp with units conversion'!$G542))</f>
        <v>0</v>
      </c>
      <c r="R542" s="288">
        <f>IF(OR('Exp Database'!Q542=Lists!$G$2,'Exp Database'!Q542=Lists!$G$3,'Exp Database'!Q542=0),0,IF($F542=Lists!$G$2,('Exp Database'!Q542/'Exp with units conversion'!$H542)*'Exp with units conversion'!$G542,'Exp Database'!Q542*'Exp with units conversion'!$G542))</f>
        <v>0</v>
      </c>
      <c r="S542" s="288">
        <f>IF(OR('Exp Database'!R542=Lists!$G$2,'Exp Database'!R542=Lists!$G$3,'Exp Database'!R542=0),0,IF($F542=Lists!$G$2,('Exp Database'!R542/'Exp with units conversion'!$H542)*'Exp with units conversion'!$G542,'Exp Database'!R542*'Exp with units conversion'!$G542))</f>
        <v>0</v>
      </c>
      <c r="T542" s="288">
        <f>IF(OR('Exp Database'!S542=Lists!$G$2,'Exp Database'!S542=Lists!$G$3,'Exp Database'!S542=0),0,IF($F542=Lists!$G$2,('Exp Database'!S542/'Exp with units conversion'!$H542)*'Exp with units conversion'!$G542,'Exp Database'!S542*'Exp with units conversion'!$G542))</f>
        <v>0</v>
      </c>
      <c r="U542" s="288">
        <f>IF(OR('Exp Database'!T542=Lists!$G$2,'Exp Database'!T542=Lists!$G$3,'Exp Database'!T542=0),0,IF($F542=Lists!$G$2,('Exp Database'!T542/'Exp with units conversion'!$H542)*'Exp with units conversion'!$G542,'Exp Database'!T542*'Exp with units conversion'!$G542))</f>
        <v>0</v>
      </c>
      <c r="V542" s="288">
        <f>IF(OR('Exp Database'!U542=Lists!$G$2,'Exp Database'!U542=Lists!$G$3,'Exp Database'!U542=0),0,IF($F542=Lists!$G$2,('Exp Database'!U542/'Exp with units conversion'!$H542)*'Exp with units conversion'!$G542,'Exp Database'!U542*'Exp with units conversion'!$G542))</f>
        <v>0</v>
      </c>
      <c r="W542" s="288">
        <f>IF(OR('Exp Database'!V542=Lists!$G$2,'Exp Database'!V542=Lists!$G$3,'Exp Database'!V542=0),0,IF($F542=Lists!$G$2,('Exp Database'!V542/'Exp with units conversion'!$H542)*'Exp with units conversion'!$G542,'Exp Database'!V542*'Exp with units conversion'!$G542))</f>
        <v>0</v>
      </c>
      <c r="X542" s="288">
        <f>IF(OR('Exp Database'!W542=Lists!$G$2,'Exp Database'!W542=Lists!$G$3,'Exp Database'!W542=0),0,IF($F542=Lists!$G$2,('Exp Database'!W542/'Exp with units conversion'!$H542)*'Exp with units conversion'!$G542,'Exp Database'!W542*'Exp with units conversion'!$G542))</f>
        <v>0</v>
      </c>
      <c r="Y542" s="288">
        <f>IF(OR('Exp Database'!X542=Lists!$G$2,'Exp Database'!X542=Lists!$G$3,'Exp Database'!X542=0),0,IF($F542=Lists!$G$2,('Exp Database'!X542/'Exp with units conversion'!$H542)*'Exp with units conversion'!$G542,'Exp Database'!X542*'Exp with units conversion'!$G542))</f>
        <v>0</v>
      </c>
      <c r="Z542" s="288">
        <f>IF(OR('Exp Database'!Y542=Lists!$G$2,'Exp Database'!Y542=Lists!$G$3,'Exp Database'!Y542=0),0,IF($F542=Lists!$G$2,('Exp Database'!Y542/'Exp with units conversion'!$H542)*'Exp with units conversion'!$G542,'Exp Database'!Y542*'Exp with units conversion'!$G542))</f>
        <v>0</v>
      </c>
      <c r="AA542" s="288">
        <f>IF(OR('Exp Database'!Z542=Lists!$G$2,'Exp Database'!Z542=Lists!$G$3,'Exp Database'!Z542=0),0,IF($F542=Lists!$G$2,('Exp Database'!Z542/'Exp with units conversion'!$H542)*'Exp with units conversion'!$G542,'Exp Database'!Z542*'Exp with units conversion'!$G542))</f>
        <v>0</v>
      </c>
      <c r="AB542" s="288">
        <f>IF(OR('Exp Database'!AA542=Lists!$G$2,'Exp Database'!AA542=Lists!$G$3,'Exp Database'!AA542=0),0,IF($F542=Lists!$G$2,('Exp Database'!AA542/'Exp with units conversion'!$H542)*'Exp with units conversion'!$G542,'Exp Database'!AA542*'Exp with units conversion'!$G542))</f>
        <v>0</v>
      </c>
      <c r="AC542" s="288">
        <f>IF(OR('Exp Database'!AB542=Lists!$G$2,'Exp Database'!AB542=Lists!$G$3,'Exp Database'!AB542=0),0,IF($F542=Lists!$G$2,('Exp Database'!AB542/'Exp with units conversion'!$H542)*'Exp with units conversion'!$G542,'Exp Database'!AB542*'Exp with units conversion'!$G542))</f>
        <v>0</v>
      </c>
      <c r="AD542" s="288">
        <f>IF(OR('Exp Database'!AC542=Lists!$G$2,'Exp Database'!AC542=Lists!$G$3,'Exp Database'!AC542=0),0,IF($F542=Lists!$G$2,('Exp Database'!AC542/'Exp with units conversion'!$H542)*'Exp with units conversion'!$G542,'Exp Database'!AC542*'Exp with units conversion'!$G542))</f>
        <v>0</v>
      </c>
      <c r="AE542" s="288">
        <f>IF(OR('Exp Database'!AD542=Lists!$G$2,'Exp Database'!AD542=Lists!$G$3,'Exp Database'!AD542=0),0,IF($F542=Lists!$G$2,('Exp Database'!AD542/'Exp with units conversion'!$H542)*'Exp with units conversion'!$G542,'Exp Database'!AD542*'Exp with units conversion'!$G542))</f>
        <v>0</v>
      </c>
      <c r="AG542" s="288">
        <f t="shared" si="45"/>
        <v>1</v>
      </c>
      <c r="AH542" s="288">
        <f t="shared" si="46"/>
        <v>1</v>
      </c>
      <c r="AI542" s="288">
        <f t="shared" si="47"/>
        <v>1</v>
      </c>
      <c r="AJ542" s="288">
        <f t="shared" si="48"/>
        <v>1</v>
      </c>
    </row>
    <row r="543" spans="2:36" ht="30.75" thickBot="1">
      <c r="B543" s="288" t="str">
        <f t="shared" si="44"/>
        <v>Georgia2012</v>
      </c>
      <c r="C543" s="229" t="str">
        <f>'Exp Database'!C543</f>
        <v>Georgia</v>
      </c>
      <c r="D543" s="229">
        <f>'Exp Database'!D543</f>
        <v>2012</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02" t="str">
        <f>'Exp Database'!K543</f>
        <v>Other direct and indirect costs</v>
      </c>
      <c r="M543" s="288" t="str">
        <f>'Exp Database'!L543</f>
        <v>2.3.2</v>
      </c>
      <c r="N543" s="288">
        <f>IF(OR('Exp Database'!M543=Lists!$G$2,'Exp Database'!M543=Lists!$G$3,'Exp Database'!M543=0),0,IF($F543=Lists!$G$2,('Exp Database'!M543/'Exp with units conversion'!$H543)*'Exp with units conversion'!$G543,'Exp Database'!M543*'Exp with units conversion'!$G543))</f>
        <v>0</v>
      </c>
      <c r="O543" s="288">
        <f>IF(OR('Exp Database'!N543=Lists!$G$2,'Exp Database'!N543=Lists!$G$3,'Exp Database'!N543=0),0,IF($F543=Lists!$G$2,('Exp Database'!N543/'Exp with units conversion'!$H543)*'Exp with units conversion'!$G543,'Exp Database'!N543*'Exp with units conversion'!$G543))</f>
        <v>0</v>
      </c>
      <c r="P543" s="288">
        <f>IF(OR('Exp Database'!O543=Lists!$G$2,'Exp Database'!O543=Lists!$G$3,'Exp Database'!O543=0),0,IF($F543=Lists!$G$2,('Exp Database'!O543/'Exp with units conversion'!$H543)*'Exp with units conversion'!$G543,'Exp Database'!O543*'Exp with units conversion'!$G543))</f>
        <v>0</v>
      </c>
      <c r="Q543" s="288">
        <f>IF(OR('Exp Database'!P543=Lists!$G$2,'Exp Database'!P543=Lists!$G$3,'Exp Database'!P543=0),0,IF($F543=Lists!$G$2,('Exp Database'!P543/'Exp with units conversion'!$H543)*'Exp with units conversion'!$G543,'Exp Database'!P543*'Exp with units conversion'!$G543))</f>
        <v>0</v>
      </c>
      <c r="R543" s="288">
        <f>IF(OR('Exp Database'!Q543=Lists!$G$2,'Exp Database'!Q543=Lists!$G$3,'Exp Database'!Q543=0),0,IF($F543=Lists!$G$2,('Exp Database'!Q543/'Exp with units conversion'!$H543)*'Exp with units conversion'!$G543,'Exp Database'!Q543*'Exp with units conversion'!$G543))</f>
        <v>0</v>
      </c>
      <c r="S543" s="288">
        <f>IF(OR('Exp Database'!R543=Lists!$G$2,'Exp Database'!R543=Lists!$G$3,'Exp Database'!R543=0),0,IF($F543=Lists!$G$2,('Exp Database'!R543/'Exp with units conversion'!$H543)*'Exp with units conversion'!$G543,'Exp Database'!R543*'Exp with units conversion'!$G543))</f>
        <v>0</v>
      </c>
      <c r="T543" s="288">
        <f>IF(OR('Exp Database'!S543=Lists!$G$2,'Exp Database'!S543=Lists!$G$3,'Exp Database'!S543=0),0,IF($F543=Lists!$G$2,('Exp Database'!S543/'Exp with units conversion'!$H543)*'Exp with units conversion'!$G543,'Exp Database'!S543*'Exp with units conversion'!$G543))</f>
        <v>0</v>
      </c>
      <c r="U543" s="288">
        <f>IF(OR('Exp Database'!T543=Lists!$G$2,'Exp Database'!T543=Lists!$G$3,'Exp Database'!T543=0),0,IF($F543=Lists!$G$2,('Exp Database'!T543/'Exp with units conversion'!$H543)*'Exp with units conversion'!$G543,'Exp Database'!T543*'Exp with units conversion'!$G543))</f>
        <v>0</v>
      </c>
      <c r="V543" s="288">
        <f>IF(OR('Exp Database'!U543=Lists!$G$2,'Exp Database'!U543=Lists!$G$3,'Exp Database'!U543=0),0,IF($F543=Lists!$G$2,('Exp Database'!U543/'Exp with units conversion'!$H543)*'Exp with units conversion'!$G543,'Exp Database'!U543*'Exp with units conversion'!$G543))</f>
        <v>0</v>
      </c>
      <c r="W543" s="288">
        <f>IF(OR('Exp Database'!V543=Lists!$G$2,'Exp Database'!V543=Lists!$G$3,'Exp Database'!V543=0),0,IF($F543=Lists!$G$2,('Exp Database'!V543/'Exp with units conversion'!$H543)*'Exp with units conversion'!$G543,'Exp Database'!V543*'Exp with units conversion'!$G543))</f>
        <v>0</v>
      </c>
      <c r="X543" s="288">
        <f>IF(OR('Exp Database'!W543=Lists!$G$2,'Exp Database'!W543=Lists!$G$3,'Exp Database'!W543=0),0,IF($F543=Lists!$G$2,('Exp Database'!W543/'Exp with units conversion'!$H543)*'Exp with units conversion'!$G543,'Exp Database'!W543*'Exp with units conversion'!$G543))</f>
        <v>0</v>
      </c>
      <c r="Y543" s="288">
        <f>IF(OR('Exp Database'!X543=Lists!$G$2,'Exp Database'!X543=Lists!$G$3,'Exp Database'!X543=0),0,IF($F543=Lists!$G$2,('Exp Database'!X543/'Exp with units conversion'!$H543)*'Exp with units conversion'!$G543,'Exp Database'!X543*'Exp with units conversion'!$G543))</f>
        <v>0</v>
      </c>
      <c r="Z543" s="288">
        <f>IF(OR('Exp Database'!Y543=Lists!$G$2,'Exp Database'!Y543=Lists!$G$3,'Exp Database'!Y543=0),0,IF($F543=Lists!$G$2,('Exp Database'!Y543/'Exp with units conversion'!$H543)*'Exp with units conversion'!$G543,'Exp Database'!Y543*'Exp with units conversion'!$G543))</f>
        <v>0</v>
      </c>
      <c r="AA543" s="288">
        <f>IF(OR('Exp Database'!Z543=Lists!$G$2,'Exp Database'!Z543=Lists!$G$3,'Exp Database'!Z543=0),0,IF($F543=Lists!$G$2,('Exp Database'!Z543/'Exp with units conversion'!$H543)*'Exp with units conversion'!$G543,'Exp Database'!Z543*'Exp with units conversion'!$G543))</f>
        <v>0</v>
      </c>
      <c r="AB543" s="288">
        <f>IF(OR('Exp Database'!AA543=Lists!$G$2,'Exp Database'!AA543=Lists!$G$3,'Exp Database'!AA543=0),0,IF($F543=Lists!$G$2,('Exp Database'!AA543/'Exp with units conversion'!$H543)*'Exp with units conversion'!$G543,'Exp Database'!AA543*'Exp with units conversion'!$G543))</f>
        <v>0</v>
      </c>
      <c r="AC543" s="288">
        <f>IF(OR('Exp Database'!AB543=Lists!$G$2,'Exp Database'!AB543=Lists!$G$3,'Exp Database'!AB543=0),0,IF($F543=Lists!$G$2,('Exp Database'!AB543/'Exp with units conversion'!$H543)*'Exp with units conversion'!$G543,'Exp Database'!AB543*'Exp with units conversion'!$G543))</f>
        <v>0</v>
      </c>
      <c r="AD543" s="288">
        <f>IF(OR('Exp Database'!AC543=Lists!$G$2,'Exp Database'!AC543=Lists!$G$3,'Exp Database'!AC543=0),0,IF($F543=Lists!$G$2,('Exp Database'!AC543/'Exp with units conversion'!$H543)*'Exp with units conversion'!$G543,'Exp Database'!AC543*'Exp with units conversion'!$G543))</f>
        <v>0</v>
      </c>
      <c r="AE543" s="288">
        <f>IF(OR('Exp Database'!AD543=Lists!$G$2,'Exp Database'!AD543=Lists!$G$3,'Exp Database'!AD543=0),0,IF($F543=Lists!$G$2,('Exp Database'!AD543/'Exp with units conversion'!$H543)*'Exp with units conversion'!$G543,'Exp Database'!AD543*'Exp with units conversion'!$G543))</f>
        <v>0</v>
      </c>
      <c r="AG543" s="288">
        <f t="shared" si="45"/>
        <v>1</v>
      </c>
      <c r="AH543" s="288">
        <f t="shared" si="46"/>
        <v>1</v>
      </c>
      <c r="AI543" s="288">
        <f t="shared" si="47"/>
        <v>1</v>
      </c>
      <c r="AJ543" s="288">
        <f t="shared" si="48"/>
        <v>1</v>
      </c>
    </row>
    <row r="544" spans="2:36" ht="30.75" thickBot="1">
      <c r="B544" s="288" t="str">
        <f t="shared" si="44"/>
        <v>Georgia2012</v>
      </c>
      <c r="C544" s="229" t="str">
        <f>'Exp Database'!C544</f>
        <v>Georgia</v>
      </c>
      <c r="D544" s="229">
        <f>'Exp Database'!D544</f>
        <v>2012</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02" t="str">
        <f>'Exp Database'!K544</f>
        <v>Not disaggregated by type of cost</v>
      </c>
      <c r="M544" s="288" t="str">
        <f>'Exp Database'!L544</f>
        <v>2.3.3</v>
      </c>
      <c r="N544" s="288">
        <f>IF(OR('Exp Database'!M544=Lists!$G$2,'Exp Database'!M544=Lists!$G$3,'Exp Database'!M544=0),0,IF($F544=Lists!$G$2,('Exp Database'!M544/'Exp with units conversion'!$H544)*'Exp with units conversion'!$G544,'Exp Database'!M544*'Exp with units conversion'!$G544))</f>
        <v>0</v>
      </c>
      <c r="O544" s="288">
        <f>IF(OR('Exp Database'!N544=Lists!$G$2,'Exp Database'!N544=Lists!$G$3,'Exp Database'!N544=0),0,IF($F544=Lists!$G$2,('Exp Database'!N544/'Exp with units conversion'!$H544)*'Exp with units conversion'!$G544,'Exp Database'!N544*'Exp with units conversion'!$G544))</f>
        <v>0</v>
      </c>
      <c r="P544" s="288">
        <f>IF(OR('Exp Database'!O544=Lists!$G$2,'Exp Database'!O544=Lists!$G$3,'Exp Database'!O544=0),0,IF($F544=Lists!$G$2,('Exp Database'!O544/'Exp with units conversion'!$H544)*'Exp with units conversion'!$G544,'Exp Database'!O544*'Exp with units conversion'!$G544))</f>
        <v>0</v>
      </c>
      <c r="Q544" s="288">
        <f>IF(OR('Exp Database'!P544=Lists!$G$2,'Exp Database'!P544=Lists!$G$3,'Exp Database'!P544=0),0,IF($F544=Lists!$G$2,('Exp Database'!P544/'Exp with units conversion'!$H544)*'Exp with units conversion'!$G544,'Exp Database'!P544*'Exp with units conversion'!$G544))</f>
        <v>0</v>
      </c>
      <c r="R544" s="288">
        <f>IF(OR('Exp Database'!Q544=Lists!$G$2,'Exp Database'!Q544=Lists!$G$3,'Exp Database'!Q544=0),0,IF($F544=Lists!$G$2,('Exp Database'!Q544/'Exp with units conversion'!$H544)*'Exp with units conversion'!$G544,'Exp Database'!Q544*'Exp with units conversion'!$G544))</f>
        <v>0</v>
      </c>
      <c r="S544" s="288">
        <f>IF(OR('Exp Database'!R544=Lists!$G$2,'Exp Database'!R544=Lists!$G$3,'Exp Database'!R544=0),0,IF($F544=Lists!$G$2,('Exp Database'!R544/'Exp with units conversion'!$H544)*'Exp with units conversion'!$G544,'Exp Database'!R544*'Exp with units conversion'!$G544))</f>
        <v>0</v>
      </c>
      <c r="T544" s="288">
        <f>IF(OR('Exp Database'!S544=Lists!$G$2,'Exp Database'!S544=Lists!$G$3,'Exp Database'!S544=0),0,IF($F544=Lists!$G$2,('Exp Database'!S544/'Exp with units conversion'!$H544)*'Exp with units conversion'!$G544,'Exp Database'!S544*'Exp with units conversion'!$G544))</f>
        <v>0</v>
      </c>
      <c r="U544" s="288">
        <f>IF(OR('Exp Database'!T544=Lists!$G$2,'Exp Database'!T544=Lists!$G$3,'Exp Database'!T544=0),0,IF($F544=Lists!$G$2,('Exp Database'!T544/'Exp with units conversion'!$H544)*'Exp with units conversion'!$G544,'Exp Database'!T544*'Exp with units conversion'!$G544))</f>
        <v>0</v>
      </c>
      <c r="V544" s="288">
        <f>IF(OR('Exp Database'!U544=Lists!$G$2,'Exp Database'!U544=Lists!$G$3,'Exp Database'!U544=0),0,IF($F544=Lists!$G$2,('Exp Database'!U544/'Exp with units conversion'!$H544)*'Exp with units conversion'!$G544,'Exp Database'!U544*'Exp with units conversion'!$G544))</f>
        <v>0</v>
      </c>
      <c r="W544" s="288">
        <f>IF(OR('Exp Database'!V544=Lists!$G$2,'Exp Database'!V544=Lists!$G$3,'Exp Database'!V544=0),0,IF($F544=Lists!$G$2,('Exp Database'!V544/'Exp with units conversion'!$H544)*'Exp with units conversion'!$G544,'Exp Database'!V544*'Exp with units conversion'!$G544))</f>
        <v>0</v>
      </c>
      <c r="X544" s="288">
        <f>IF(OR('Exp Database'!W544=Lists!$G$2,'Exp Database'!W544=Lists!$G$3,'Exp Database'!W544=0),0,IF($F544=Lists!$G$2,('Exp Database'!W544/'Exp with units conversion'!$H544)*'Exp with units conversion'!$G544,'Exp Database'!W544*'Exp with units conversion'!$G544))</f>
        <v>0</v>
      </c>
      <c r="Y544" s="288">
        <f>IF(OR('Exp Database'!X544=Lists!$G$2,'Exp Database'!X544=Lists!$G$3,'Exp Database'!X544=0),0,IF($F544=Lists!$G$2,('Exp Database'!X544/'Exp with units conversion'!$H544)*'Exp with units conversion'!$G544,'Exp Database'!X544*'Exp with units conversion'!$G544))</f>
        <v>0</v>
      </c>
      <c r="Z544" s="288">
        <f>IF(OR('Exp Database'!Y544=Lists!$G$2,'Exp Database'!Y544=Lists!$G$3,'Exp Database'!Y544=0),0,IF($F544=Lists!$G$2,('Exp Database'!Y544/'Exp with units conversion'!$H544)*'Exp with units conversion'!$G544,'Exp Database'!Y544*'Exp with units conversion'!$G544))</f>
        <v>0</v>
      </c>
      <c r="AA544" s="288">
        <f>IF(OR('Exp Database'!Z544=Lists!$G$2,'Exp Database'!Z544=Lists!$G$3,'Exp Database'!Z544=0),0,IF($F544=Lists!$G$2,('Exp Database'!Z544/'Exp with units conversion'!$H544)*'Exp with units conversion'!$G544,'Exp Database'!Z544*'Exp with units conversion'!$G544))</f>
        <v>0</v>
      </c>
      <c r="AB544" s="288">
        <f>IF(OR('Exp Database'!AA544=Lists!$G$2,'Exp Database'!AA544=Lists!$G$3,'Exp Database'!AA544=0),0,IF($F544=Lists!$G$2,('Exp Database'!AA544/'Exp with units conversion'!$H544)*'Exp with units conversion'!$G544,'Exp Database'!AA544*'Exp with units conversion'!$G544))</f>
        <v>0</v>
      </c>
      <c r="AC544" s="288">
        <f>IF(OR('Exp Database'!AB544=Lists!$G$2,'Exp Database'!AB544=Lists!$G$3,'Exp Database'!AB544=0),0,IF($F544=Lists!$G$2,('Exp Database'!AB544/'Exp with units conversion'!$H544)*'Exp with units conversion'!$G544,'Exp Database'!AB544*'Exp with units conversion'!$G544))</f>
        <v>0</v>
      </c>
      <c r="AD544" s="288">
        <f>IF(OR('Exp Database'!AC544=Lists!$G$2,'Exp Database'!AC544=Lists!$G$3,'Exp Database'!AC544=0),0,IF($F544=Lists!$G$2,('Exp Database'!AC544/'Exp with units conversion'!$H544)*'Exp with units conversion'!$G544,'Exp Database'!AC544*'Exp with units conversion'!$G544))</f>
        <v>0</v>
      </c>
      <c r="AE544" s="288">
        <f>IF(OR('Exp Database'!AD544=Lists!$G$2,'Exp Database'!AD544=Lists!$G$3,'Exp Database'!AD544=0),0,IF($F544=Lists!$G$2,('Exp Database'!AD544/'Exp with units conversion'!$H544)*'Exp with units conversion'!$G544,'Exp Database'!AD544*'Exp with units conversion'!$G544))</f>
        <v>0</v>
      </c>
      <c r="AG544" s="288">
        <f t="shared" si="45"/>
        <v>1</v>
      </c>
      <c r="AH544" s="288">
        <f t="shared" si="46"/>
        <v>1</v>
      </c>
      <c r="AI544" s="288">
        <f t="shared" si="47"/>
        <v>1</v>
      </c>
      <c r="AJ544" s="288">
        <f t="shared" si="48"/>
        <v>1</v>
      </c>
    </row>
    <row r="545" spans="2:36" ht="45.75" thickBot="1">
      <c r="B545" s="288" t="str">
        <f t="shared" si="44"/>
        <v>Georgia2012</v>
      </c>
      <c r="C545" s="229" t="str">
        <f>'Exp Database'!C545</f>
        <v>Georgia</v>
      </c>
      <c r="D545" s="229">
        <f>'Exp Database'!D545</f>
        <v>2012</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02" t="str">
        <f>'Exp Database'!K545</f>
        <v>Non ARV related component of PMTCT</v>
      </c>
      <c r="M545" s="288">
        <f>'Exp Database'!L545</f>
        <v>2.4</v>
      </c>
      <c r="N545" s="288">
        <f>IF(OR('Exp Database'!M545=Lists!$G$2,'Exp Database'!M545=Lists!$G$3,'Exp Database'!M545=0),0,IF($F545=Lists!$G$2,('Exp Database'!M545/'Exp with units conversion'!$H545)*'Exp with units conversion'!$G545,'Exp Database'!M545*'Exp with units conversion'!$G545))</f>
        <v>0</v>
      </c>
      <c r="O545" s="288">
        <f>IF(OR('Exp Database'!N545=Lists!$G$2,'Exp Database'!N545=Lists!$G$3,'Exp Database'!N545=0),0,IF($F545=Lists!$G$2,('Exp Database'!N545/'Exp with units conversion'!$H545)*'Exp with units conversion'!$G545,'Exp Database'!N545*'Exp with units conversion'!$G545))</f>
        <v>0</v>
      </c>
      <c r="P545" s="288">
        <f>IF(OR('Exp Database'!O545=Lists!$G$2,'Exp Database'!O545=Lists!$G$3,'Exp Database'!O545=0),0,IF($F545=Lists!$G$2,('Exp Database'!O545/'Exp with units conversion'!$H545)*'Exp with units conversion'!$G545,'Exp Database'!O545*'Exp with units conversion'!$G545))</f>
        <v>0</v>
      </c>
      <c r="Q545" s="288">
        <f>IF(OR('Exp Database'!P545=Lists!$G$2,'Exp Database'!P545=Lists!$G$3,'Exp Database'!P545=0),0,IF($F545=Lists!$G$2,('Exp Database'!P545/'Exp with units conversion'!$H545)*'Exp with units conversion'!$G545,'Exp Database'!P545*'Exp with units conversion'!$G545))</f>
        <v>0</v>
      </c>
      <c r="R545" s="288">
        <f>IF(OR('Exp Database'!Q545=Lists!$G$2,'Exp Database'!Q545=Lists!$G$3,'Exp Database'!Q545=0),0,IF($F545=Lists!$G$2,('Exp Database'!Q545/'Exp with units conversion'!$H545)*'Exp with units conversion'!$G545,'Exp Database'!Q545*'Exp with units conversion'!$G545))</f>
        <v>0</v>
      </c>
      <c r="S545" s="288">
        <f>IF(OR('Exp Database'!R545=Lists!$G$2,'Exp Database'!R545=Lists!$G$3,'Exp Database'!R545=0),0,IF($F545=Lists!$G$2,('Exp Database'!R545/'Exp with units conversion'!$H545)*'Exp with units conversion'!$G545,'Exp Database'!R545*'Exp with units conversion'!$G545))</f>
        <v>0</v>
      </c>
      <c r="T545" s="288">
        <f>IF(OR('Exp Database'!S545=Lists!$G$2,'Exp Database'!S545=Lists!$G$3,'Exp Database'!S545=0),0,IF($F545=Lists!$G$2,('Exp Database'!S545/'Exp with units conversion'!$H545)*'Exp with units conversion'!$G545,'Exp Database'!S545*'Exp with units conversion'!$G545))</f>
        <v>0</v>
      </c>
      <c r="U545" s="288">
        <f>IF(OR('Exp Database'!T545=Lists!$G$2,'Exp Database'!T545=Lists!$G$3,'Exp Database'!T545=0),0,IF($F545=Lists!$G$2,('Exp Database'!T545/'Exp with units conversion'!$H545)*'Exp with units conversion'!$G545,'Exp Database'!T545*'Exp with units conversion'!$G545))</f>
        <v>0</v>
      </c>
      <c r="V545" s="288">
        <f>IF(OR('Exp Database'!U545=Lists!$G$2,'Exp Database'!U545=Lists!$G$3,'Exp Database'!U545=0),0,IF($F545=Lists!$G$2,('Exp Database'!U545/'Exp with units conversion'!$H545)*'Exp with units conversion'!$G545,'Exp Database'!U545*'Exp with units conversion'!$G545))</f>
        <v>0</v>
      </c>
      <c r="W545" s="288">
        <f>IF(OR('Exp Database'!V545=Lists!$G$2,'Exp Database'!V545=Lists!$G$3,'Exp Database'!V545=0),0,IF($F545=Lists!$G$2,('Exp Database'!V545/'Exp with units conversion'!$H545)*'Exp with units conversion'!$G545,'Exp Database'!V545*'Exp with units conversion'!$G545))</f>
        <v>0</v>
      </c>
      <c r="X545" s="288">
        <f>IF(OR('Exp Database'!W545=Lists!$G$2,'Exp Database'!W545=Lists!$G$3,'Exp Database'!W545=0),0,IF($F545=Lists!$G$2,('Exp Database'!W545/'Exp with units conversion'!$H545)*'Exp with units conversion'!$G545,'Exp Database'!W545*'Exp with units conversion'!$G545))</f>
        <v>0</v>
      </c>
      <c r="Y545" s="288">
        <f>IF(OR('Exp Database'!X545=Lists!$G$2,'Exp Database'!X545=Lists!$G$3,'Exp Database'!X545=0),0,IF($F545=Lists!$G$2,('Exp Database'!X545/'Exp with units conversion'!$H545)*'Exp with units conversion'!$G545,'Exp Database'!X545*'Exp with units conversion'!$G545))</f>
        <v>0</v>
      </c>
      <c r="Z545" s="288">
        <f>IF(OR('Exp Database'!Y545=Lists!$G$2,'Exp Database'!Y545=Lists!$G$3,'Exp Database'!Y545=0),0,IF($F545=Lists!$G$2,('Exp Database'!Y545/'Exp with units conversion'!$H545)*'Exp with units conversion'!$G545,'Exp Database'!Y545*'Exp with units conversion'!$G545))</f>
        <v>0</v>
      </c>
      <c r="AA545" s="288">
        <f>IF(OR('Exp Database'!Z545=Lists!$G$2,'Exp Database'!Z545=Lists!$G$3,'Exp Database'!Z545=0),0,IF($F545=Lists!$G$2,('Exp Database'!Z545/'Exp with units conversion'!$H545)*'Exp with units conversion'!$G545,'Exp Database'!Z545*'Exp with units conversion'!$G545))</f>
        <v>0</v>
      </c>
      <c r="AB545" s="288">
        <f>IF(OR('Exp Database'!AA545=Lists!$G$2,'Exp Database'!AA545=Lists!$G$3,'Exp Database'!AA545=0),0,IF($F545=Lists!$G$2,('Exp Database'!AA545/'Exp with units conversion'!$H545)*'Exp with units conversion'!$G545,'Exp Database'!AA545*'Exp with units conversion'!$G545))</f>
        <v>0</v>
      </c>
      <c r="AC545" s="288">
        <f>IF(OR('Exp Database'!AB545=Lists!$G$2,'Exp Database'!AB545=Lists!$G$3,'Exp Database'!AB545=0),0,IF($F545=Lists!$G$2,('Exp Database'!AB545/'Exp with units conversion'!$H545)*'Exp with units conversion'!$G545,'Exp Database'!AB545*'Exp with units conversion'!$G545))</f>
        <v>0</v>
      </c>
      <c r="AD545" s="288">
        <f>IF(OR('Exp Database'!AC545=Lists!$G$2,'Exp Database'!AC545=Lists!$G$3,'Exp Database'!AC545=0),0,IF($F545=Lists!$G$2,('Exp Database'!AC545/'Exp with units conversion'!$H545)*'Exp with units conversion'!$G545,'Exp Database'!AC545*'Exp with units conversion'!$G545))</f>
        <v>0</v>
      </c>
      <c r="AE545" s="288">
        <f>IF(OR('Exp Database'!AD545=Lists!$G$2,'Exp Database'!AD545=Lists!$G$3,'Exp Database'!AD545=0),0,IF($F545=Lists!$G$2,('Exp Database'!AD545/'Exp with units conversion'!$H545)*'Exp with units conversion'!$G545,'Exp Database'!AD545*'Exp with units conversion'!$G545))</f>
        <v>0</v>
      </c>
      <c r="AG545" s="288">
        <f t="shared" si="45"/>
        <v>1</v>
      </c>
      <c r="AH545" s="288">
        <f t="shared" si="46"/>
        <v>1</v>
      </c>
      <c r="AI545" s="288">
        <f t="shared" si="47"/>
        <v>1</v>
      </c>
      <c r="AJ545" s="288">
        <f t="shared" si="48"/>
        <v>1</v>
      </c>
    </row>
    <row r="546" spans="2:36" ht="15.75" thickBot="1">
      <c r="B546" s="288" t="str">
        <f t="shared" si="44"/>
        <v>Georgia2012</v>
      </c>
      <c r="C546" s="229" t="str">
        <f>'Exp Database'!C546</f>
        <v>Georgia</v>
      </c>
      <c r="D546" s="229">
        <f>'Exp Database'!D546</f>
        <v>2012</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02">
        <f>'Exp Database'!K546</f>
        <v>0</v>
      </c>
      <c r="M546" s="288">
        <f>'Exp Database'!L546</f>
        <v>0</v>
      </c>
      <c r="N546" s="288">
        <f>IF(OR('Exp Database'!M546=Lists!$G$2,'Exp Database'!M546=Lists!$G$3,'Exp Database'!M546=0),0,IF($F546=Lists!$G$2,('Exp Database'!M546/'Exp with units conversion'!$H546)*'Exp with units conversion'!$G546,'Exp Database'!M546*'Exp with units conversion'!$G546))</f>
        <v>0</v>
      </c>
      <c r="O546" s="288">
        <f>IF(OR('Exp Database'!N546=Lists!$G$2,'Exp Database'!N546=Lists!$G$3,'Exp Database'!N546=0),0,IF($F546=Lists!$G$2,('Exp Database'!N546/'Exp with units conversion'!$H546)*'Exp with units conversion'!$G546,'Exp Database'!N546*'Exp with units conversion'!$G546))</f>
        <v>0</v>
      </c>
      <c r="P546" s="288">
        <f>IF(OR('Exp Database'!O546=Lists!$G$2,'Exp Database'!O546=Lists!$G$3,'Exp Database'!O546=0),0,IF($F546=Lists!$G$2,('Exp Database'!O546/'Exp with units conversion'!$H546)*'Exp with units conversion'!$G546,'Exp Database'!O546*'Exp with units conversion'!$G546))</f>
        <v>0</v>
      </c>
      <c r="Q546" s="288">
        <f>IF(OR('Exp Database'!P546=Lists!$G$2,'Exp Database'!P546=Lists!$G$3,'Exp Database'!P546=0),0,IF($F546=Lists!$G$2,('Exp Database'!P546/'Exp with units conversion'!$H546)*'Exp with units conversion'!$G546,'Exp Database'!P546*'Exp with units conversion'!$G546))</f>
        <v>0</v>
      </c>
      <c r="R546" s="288">
        <f>IF(OR('Exp Database'!Q546=Lists!$G$2,'Exp Database'!Q546=Lists!$G$3,'Exp Database'!Q546=0),0,IF($F546=Lists!$G$2,('Exp Database'!Q546/'Exp with units conversion'!$H546)*'Exp with units conversion'!$G546,'Exp Database'!Q546*'Exp with units conversion'!$G546))</f>
        <v>0</v>
      </c>
      <c r="S546" s="288">
        <f>IF(OR('Exp Database'!R546=Lists!$G$2,'Exp Database'!R546=Lists!$G$3,'Exp Database'!R546=0),0,IF($F546=Lists!$G$2,('Exp Database'!R546/'Exp with units conversion'!$H546)*'Exp with units conversion'!$G546,'Exp Database'!R546*'Exp with units conversion'!$G546))</f>
        <v>0</v>
      </c>
      <c r="T546" s="288">
        <f>IF(OR('Exp Database'!S546=Lists!$G$2,'Exp Database'!S546=Lists!$G$3,'Exp Database'!S546=0),0,IF($F546=Lists!$G$2,('Exp Database'!S546/'Exp with units conversion'!$H546)*'Exp with units conversion'!$G546,'Exp Database'!S546*'Exp with units conversion'!$G546))</f>
        <v>0</v>
      </c>
      <c r="U546" s="288">
        <f>IF(OR('Exp Database'!T546=Lists!$G$2,'Exp Database'!T546=Lists!$G$3,'Exp Database'!T546=0),0,IF($F546=Lists!$G$2,('Exp Database'!T546/'Exp with units conversion'!$H546)*'Exp with units conversion'!$G546,'Exp Database'!T546*'Exp with units conversion'!$G546))</f>
        <v>0</v>
      </c>
      <c r="V546" s="288">
        <f>IF(OR('Exp Database'!U546=Lists!$G$2,'Exp Database'!U546=Lists!$G$3,'Exp Database'!U546=0),0,IF($F546=Lists!$G$2,('Exp Database'!U546/'Exp with units conversion'!$H546)*'Exp with units conversion'!$G546,'Exp Database'!U546*'Exp with units conversion'!$G546))</f>
        <v>0</v>
      </c>
      <c r="W546" s="288">
        <f>IF(OR('Exp Database'!V546=Lists!$G$2,'Exp Database'!V546=Lists!$G$3,'Exp Database'!V546=0),0,IF($F546=Lists!$G$2,('Exp Database'!V546/'Exp with units conversion'!$H546)*'Exp with units conversion'!$G546,'Exp Database'!V546*'Exp with units conversion'!$G546))</f>
        <v>0</v>
      </c>
      <c r="X546" s="288">
        <f>IF(OR('Exp Database'!W546=Lists!$G$2,'Exp Database'!W546=Lists!$G$3,'Exp Database'!W546=0),0,IF($F546=Lists!$G$2,('Exp Database'!W546/'Exp with units conversion'!$H546)*'Exp with units conversion'!$G546,'Exp Database'!W546*'Exp with units conversion'!$G546))</f>
        <v>0</v>
      </c>
      <c r="Y546" s="288">
        <f>IF(OR('Exp Database'!X546=Lists!$G$2,'Exp Database'!X546=Lists!$G$3,'Exp Database'!X546=0),0,IF($F546=Lists!$G$2,('Exp Database'!X546/'Exp with units conversion'!$H546)*'Exp with units conversion'!$G546,'Exp Database'!X546*'Exp with units conversion'!$G546))</f>
        <v>0</v>
      </c>
      <c r="Z546" s="288">
        <f>IF(OR('Exp Database'!Y546=Lists!$G$2,'Exp Database'!Y546=Lists!$G$3,'Exp Database'!Y546=0),0,IF($F546=Lists!$G$2,('Exp Database'!Y546/'Exp with units conversion'!$H546)*'Exp with units conversion'!$G546,'Exp Database'!Y546*'Exp with units conversion'!$G546))</f>
        <v>0</v>
      </c>
      <c r="AA546" s="288">
        <f>IF(OR('Exp Database'!Z546=Lists!$G$2,'Exp Database'!Z546=Lists!$G$3,'Exp Database'!Z546=0),0,IF($F546=Lists!$G$2,('Exp Database'!Z546/'Exp with units conversion'!$H546)*'Exp with units conversion'!$G546,'Exp Database'!Z546*'Exp with units conversion'!$G546))</f>
        <v>0</v>
      </c>
      <c r="AB546" s="288">
        <f>IF(OR('Exp Database'!AA546=Lists!$G$2,'Exp Database'!AA546=Lists!$G$3,'Exp Database'!AA546=0),0,IF($F546=Lists!$G$2,('Exp Database'!AA546/'Exp with units conversion'!$H546)*'Exp with units conversion'!$G546,'Exp Database'!AA546*'Exp with units conversion'!$G546))</f>
        <v>0</v>
      </c>
      <c r="AC546" s="288">
        <f>IF(OR('Exp Database'!AB546=Lists!$G$2,'Exp Database'!AB546=Lists!$G$3,'Exp Database'!AB546=0),0,IF($F546=Lists!$G$2,('Exp Database'!AB546/'Exp with units conversion'!$H546)*'Exp with units conversion'!$G546,'Exp Database'!AB546*'Exp with units conversion'!$G546))</f>
        <v>0</v>
      </c>
      <c r="AD546" s="288">
        <f>IF(OR('Exp Database'!AC546=Lists!$G$2,'Exp Database'!AC546=Lists!$G$3,'Exp Database'!AC546=0),0,IF($F546=Lists!$G$2,('Exp Database'!AC546/'Exp with units conversion'!$H546)*'Exp with units conversion'!$G546,'Exp Database'!AC546*'Exp with units conversion'!$G546))</f>
        <v>0</v>
      </c>
      <c r="AE546" s="288">
        <f>IF(OR('Exp Database'!AD546=Lists!$G$2,'Exp Database'!AD546=Lists!$G$3,'Exp Database'!AD546=0),0,IF($F546=Lists!$G$2,('Exp Database'!AD546/'Exp with units conversion'!$H546)*'Exp with units conversion'!$G546,'Exp Database'!AD546*'Exp with units conversion'!$G546))</f>
        <v>0</v>
      </c>
      <c r="AG546" s="288">
        <f t="shared" si="45"/>
        <v>1</v>
      </c>
      <c r="AH546" s="288">
        <f t="shared" si="46"/>
        <v>1</v>
      </c>
      <c r="AI546" s="288">
        <f t="shared" si="47"/>
        <v>1</v>
      </c>
      <c r="AJ546" s="288">
        <f t="shared" si="48"/>
        <v>1</v>
      </c>
    </row>
    <row r="547" spans="2:36" ht="30.75" thickBot="1">
      <c r="B547" s="288" t="str">
        <f t="shared" si="44"/>
        <v>Georgia2012</v>
      </c>
      <c r="C547" s="229" t="str">
        <f>'Exp Database'!C547</f>
        <v>Georgia</v>
      </c>
      <c r="D547" s="229">
        <f>'Exp Database'!D547</f>
        <v>2012</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02" t="str">
        <f>'Exp Database'!K547</f>
        <v>Prevention (sub-total)</v>
      </c>
      <c r="M547" s="288">
        <f>'Exp Database'!L547</f>
        <v>3</v>
      </c>
      <c r="N547" s="288">
        <f>IF(OR('Exp Database'!M547=Lists!$G$2,'Exp Database'!M547=Lists!$G$3,'Exp Database'!M547=0),0,IF($F547=Lists!$G$2,('Exp Database'!M547/'Exp with units conversion'!$H547)*'Exp with units conversion'!$G547,'Exp Database'!M547*'Exp with units conversion'!$G547))</f>
        <v>0</v>
      </c>
      <c r="O547" s="288">
        <f>IF(OR('Exp Database'!N547=Lists!$G$2,'Exp Database'!N547=Lists!$G$3,'Exp Database'!N547=0),0,IF($F547=Lists!$G$2,('Exp Database'!N547/'Exp with units conversion'!$H547)*'Exp with units conversion'!$G547,'Exp Database'!N547*'Exp with units conversion'!$G547))</f>
        <v>0</v>
      </c>
      <c r="P547" s="288">
        <f>IF(OR('Exp Database'!O547=Lists!$G$2,'Exp Database'!O547=Lists!$G$3,'Exp Database'!O547=0),0,IF($F547=Lists!$G$2,('Exp Database'!O547/'Exp with units conversion'!$H547)*'Exp with units conversion'!$G547,'Exp Database'!O547*'Exp with units conversion'!$G547))</f>
        <v>0</v>
      </c>
      <c r="Q547" s="288">
        <f>IF(OR('Exp Database'!P547=Lists!$G$2,'Exp Database'!P547=Lists!$G$3,'Exp Database'!P547=0),0,IF($F547=Lists!$G$2,('Exp Database'!P547/'Exp with units conversion'!$H547)*'Exp with units conversion'!$G547,'Exp Database'!P547*'Exp with units conversion'!$G547))</f>
        <v>0</v>
      </c>
      <c r="R547" s="288">
        <f>IF(OR('Exp Database'!Q547=Lists!$G$2,'Exp Database'!Q547=Lists!$G$3,'Exp Database'!Q547=0),0,IF($F547=Lists!$G$2,('Exp Database'!Q547/'Exp with units conversion'!$H547)*'Exp with units conversion'!$G547,'Exp Database'!Q547*'Exp with units conversion'!$G547))</f>
        <v>0</v>
      </c>
      <c r="S547" s="288">
        <f>IF(OR('Exp Database'!R547=Lists!$G$2,'Exp Database'!R547=Lists!$G$3,'Exp Database'!R547=0),0,IF($F547=Lists!$G$2,('Exp Database'!R547/'Exp with units conversion'!$H547)*'Exp with units conversion'!$G547,'Exp Database'!R547*'Exp with units conversion'!$G547))</f>
        <v>0</v>
      </c>
      <c r="T547" s="288">
        <f>IF(OR('Exp Database'!S547=Lists!$G$2,'Exp Database'!S547=Lists!$G$3,'Exp Database'!S547=0),0,IF($F547=Lists!$G$2,('Exp Database'!S547/'Exp with units conversion'!$H547)*'Exp with units conversion'!$G547,'Exp Database'!S547*'Exp with units conversion'!$G547))</f>
        <v>0</v>
      </c>
      <c r="U547" s="288">
        <f>IF(OR('Exp Database'!T547=Lists!$G$2,'Exp Database'!T547=Lists!$G$3,'Exp Database'!T547=0),0,IF($F547=Lists!$G$2,('Exp Database'!T547/'Exp with units conversion'!$H547)*'Exp with units conversion'!$G547,'Exp Database'!T547*'Exp with units conversion'!$G547))</f>
        <v>0</v>
      </c>
      <c r="V547" s="288">
        <f>IF(OR('Exp Database'!U547=Lists!$G$2,'Exp Database'!U547=Lists!$G$3,'Exp Database'!U547=0),0,IF($F547=Lists!$G$2,('Exp Database'!U547/'Exp with units conversion'!$H547)*'Exp with units conversion'!$G547,'Exp Database'!U547*'Exp with units conversion'!$G547))</f>
        <v>0</v>
      </c>
      <c r="W547" s="288">
        <f>IF(OR('Exp Database'!V547=Lists!$G$2,'Exp Database'!V547=Lists!$G$3,'Exp Database'!V547=0),0,IF($F547=Lists!$G$2,('Exp Database'!V547/'Exp with units conversion'!$H547)*'Exp with units conversion'!$G547,'Exp Database'!V547*'Exp with units conversion'!$G547))</f>
        <v>0</v>
      </c>
      <c r="X547" s="288">
        <f>IF(OR('Exp Database'!W547=Lists!$G$2,'Exp Database'!W547=Lists!$G$3,'Exp Database'!W547=0),0,IF($F547=Lists!$G$2,('Exp Database'!W547/'Exp with units conversion'!$H547)*'Exp with units conversion'!$G547,'Exp Database'!W547*'Exp with units conversion'!$G547))</f>
        <v>0</v>
      </c>
      <c r="Y547" s="288">
        <f>IF(OR('Exp Database'!X547=Lists!$G$2,'Exp Database'!X547=Lists!$G$3,'Exp Database'!X547=0),0,IF($F547=Lists!$G$2,('Exp Database'!X547/'Exp with units conversion'!$H547)*'Exp with units conversion'!$G547,'Exp Database'!X547*'Exp with units conversion'!$G547))</f>
        <v>0</v>
      </c>
      <c r="Z547" s="288">
        <f>IF(OR('Exp Database'!Y547=Lists!$G$2,'Exp Database'!Y547=Lists!$G$3,'Exp Database'!Y547=0),0,IF($F547=Lists!$G$2,('Exp Database'!Y547/'Exp with units conversion'!$H547)*'Exp with units conversion'!$G547,'Exp Database'!Y547*'Exp with units conversion'!$G547))</f>
        <v>0</v>
      </c>
      <c r="AA547" s="288">
        <f>IF(OR('Exp Database'!Z547=Lists!$G$2,'Exp Database'!Z547=Lists!$G$3,'Exp Database'!Z547=0),0,IF($F547=Lists!$G$2,('Exp Database'!Z547/'Exp with units conversion'!$H547)*'Exp with units conversion'!$G547,'Exp Database'!Z547*'Exp with units conversion'!$G547))</f>
        <v>0</v>
      </c>
      <c r="AB547" s="288">
        <f>IF(OR('Exp Database'!AA547=Lists!$G$2,'Exp Database'!AA547=Lists!$G$3,'Exp Database'!AA547=0),0,IF($F547=Lists!$G$2,('Exp Database'!AA547/'Exp with units conversion'!$H547)*'Exp with units conversion'!$G547,'Exp Database'!AA547*'Exp with units conversion'!$G547))</f>
        <v>0</v>
      </c>
      <c r="AC547" s="288">
        <f>IF(OR('Exp Database'!AB547=Lists!$G$2,'Exp Database'!AB547=Lists!$G$3,'Exp Database'!AB547=0),0,IF($F547=Lists!$G$2,('Exp Database'!AB547/'Exp with units conversion'!$H547)*'Exp with units conversion'!$G547,'Exp Database'!AB547*'Exp with units conversion'!$G547))</f>
        <v>0</v>
      </c>
      <c r="AD547" s="288">
        <f>IF(OR('Exp Database'!AC547=Lists!$G$2,'Exp Database'!AC547=Lists!$G$3,'Exp Database'!AC547=0),0,IF($F547=Lists!$G$2,('Exp Database'!AC547/'Exp with units conversion'!$H547)*'Exp with units conversion'!$G547,'Exp Database'!AC547*'Exp with units conversion'!$G547))</f>
        <v>0</v>
      </c>
      <c r="AE547" s="288">
        <f>IF(OR('Exp Database'!AD547=Lists!$G$2,'Exp Database'!AD547=Lists!$G$3,'Exp Database'!AD547=0),0,IF($F547=Lists!$G$2,('Exp Database'!AD547/'Exp with units conversion'!$H547)*'Exp with units conversion'!$G547,'Exp Database'!AD547*'Exp with units conversion'!$G547))</f>
        <v>0</v>
      </c>
      <c r="AG547" s="288">
        <f t="shared" si="45"/>
        <v>1</v>
      </c>
      <c r="AH547" s="288">
        <f t="shared" si="46"/>
        <v>1</v>
      </c>
      <c r="AI547" s="288">
        <f t="shared" si="47"/>
        <v>1</v>
      </c>
      <c r="AJ547" s="288">
        <f t="shared" si="48"/>
        <v>1</v>
      </c>
    </row>
    <row r="548" spans="2:36" ht="45.75" thickBot="1">
      <c r="B548" s="288" t="str">
        <f t="shared" si="44"/>
        <v>Georgia2012</v>
      </c>
      <c r="C548" s="229" t="str">
        <f>'Exp Database'!C548</f>
        <v>Georgia</v>
      </c>
      <c r="D548" s="229">
        <f>'Exp Database'!D548</f>
        <v>2012</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02" t="str">
        <f>'Exp Database'!K548</f>
        <v>Social and behavior change (SBC) programmes</v>
      </c>
      <c r="M548" s="288">
        <f>'Exp Database'!L548</f>
        <v>3.1</v>
      </c>
      <c r="N548" s="288">
        <f>IF(OR('Exp Database'!M548=Lists!$G$2,'Exp Database'!M548=Lists!$G$3,'Exp Database'!M548=0),0,IF($F548=Lists!$G$2,('Exp Database'!M548/'Exp with units conversion'!$H548)*'Exp with units conversion'!$G548,'Exp Database'!M548*'Exp with units conversion'!$G548))</f>
        <v>0</v>
      </c>
      <c r="O548" s="288">
        <f>IF(OR('Exp Database'!N548=Lists!$G$2,'Exp Database'!N548=Lists!$G$3,'Exp Database'!N548=0),0,IF($F548=Lists!$G$2,('Exp Database'!N548/'Exp with units conversion'!$H548)*'Exp with units conversion'!$G548,'Exp Database'!N548*'Exp with units conversion'!$G548))</f>
        <v>0</v>
      </c>
      <c r="P548" s="288">
        <f>IF(OR('Exp Database'!O548=Lists!$G$2,'Exp Database'!O548=Lists!$G$3,'Exp Database'!O548=0),0,IF($F548=Lists!$G$2,('Exp Database'!O548/'Exp with units conversion'!$H548)*'Exp with units conversion'!$G548,'Exp Database'!O548*'Exp with units conversion'!$G548))</f>
        <v>0</v>
      </c>
      <c r="Q548" s="288">
        <f>IF(OR('Exp Database'!P548=Lists!$G$2,'Exp Database'!P548=Lists!$G$3,'Exp Database'!P548=0),0,IF($F548=Lists!$G$2,('Exp Database'!P548/'Exp with units conversion'!$H548)*'Exp with units conversion'!$G548,'Exp Database'!P548*'Exp with units conversion'!$G548))</f>
        <v>0</v>
      </c>
      <c r="R548" s="288">
        <f>IF(OR('Exp Database'!Q548=Lists!$G$2,'Exp Database'!Q548=Lists!$G$3,'Exp Database'!Q548=0),0,IF($F548=Lists!$G$2,('Exp Database'!Q548/'Exp with units conversion'!$H548)*'Exp with units conversion'!$G548,'Exp Database'!Q548*'Exp with units conversion'!$G548))</f>
        <v>0</v>
      </c>
      <c r="S548" s="288">
        <f>IF(OR('Exp Database'!R548=Lists!$G$2,'Exp Database'!R548=Lists!$G$3,'Exp Database'!R548=0),0,IF($F548=Lists!$G$2,('Exp Database'!R548/'Exp with units conversion'!$H548)*'Exp with units conversion'!$G548,'Exp Database'!R548*'Exp with units conversion'!$G548))</f>
        <v>0</v>
      </c>
      <c r="T548" s="288">
        <f>IF(OR('Exp Database'!S548=Lists!$G$2,'Exp Database'!S548=Lists!$G$3,'Exp Database'!S548=0),0,IF($F548=Lists!$G$2,('Exp Database'!S548/'Exp with units conversion'!$H548)*'Exp with units conversion'!$G548,'Exp Database'!S548*'Exp with units conversion'!$G548))</f>
        <v>0</v>
      </c>
      <c r="U548" s="288">
        <f>IF(OR('Exp Database'!T548=Lists!$G$2,'Exp Database'!T548=Lists!$G$3,'Exp Database'!T548=0),0,IF($F548=Lists!$G$2,('Exp Database'!T548/'Exp with units conversion'!$H548)*'Exp with units conversion'!$G548,'Exp Database'!T548*'Exp with units conversion'!$G548))</f>
        <v>0</v>
      </c>
      <c r="V548" s="288">
        <f>IF(OR('Exp Database'!U548=Lists!$G$2,'Exp Database'!U548=Lists!$G$3,'Exp Database'!U548=0),0,IF($F548=Lists!$G$2,('Exp Database'!U548/'Exp with units conversion'!$H548)*'Exp with units conversion'!$G548,'Exp Database'!U548*'Exp with units conversion'!$G548))</f>
        <v>0</v>
      </c>
      <c r="W548" s="288">
        <f>IF(OR('Exp Database'!V548=Lists!$G$2,'Exp Database'!V548=Lists!$G$3,'Exp Database'!V548=0),0,IF($F548=Lists!$G$2,('Exp Database'!V548/'Exp with units conversion'!$H548)*'Exp with units conversion'!$G548,'Exp Database'!V548*'Exp with units conversion'!$G548))</f>
        <v>0</v>
      </c>
      <c r="X548" s="288">
        <f>IF(OR('Exp Database'!W548=Lists!$G$2,'Exp Database'!W548=Lists!$G$3,'Exp Database'!W548=0),0,IF($F548=Lists!$G$2,('Exp Database'!W548/'Exp with units conversion'!$H548)*'Exp with units conversion'!$G548,'Exp Database'!W548*'Exp with units conversion'!$G548))</f>
        <v>0</v>
      </c>
      <c r="Y548" s="288">
        <f>IF(OR('Exp Database'!X548=Lists!$G$2,'Exp Database'!X548=Lists!$G$3,'Exp Database'!X548=0),0,IF($F548=Lists!$G$2,('Exp Database'!X548/'Exp with units conversion'!$H548)*'Exp with units conversion'!$G548,'Exp Database'!X548*'Exp with units conversion'!$G548))</f>
        <v>0</v>
      </c>
      <c r="Z548" s="288">
        <f>IF(OR('Exp Database'!Y548=Lists!$G$2,'Exp Database'!Y548=Lists!$G$3,'Exp Database'!Y548=0),0,IF($F548=Lists!$G$2,('Exp Database'!Y548/'Exp with units conversion'!$H548)*'Exp with units conversion'!$G548,'Exp Database'!Y548*'Exp with units conversion'!$G548))</f>
        <v>0</v>
      </c>
      <c r="AA548" s="288">
        <f>IF(OR('Exp Database'!Z548=Lists!$G$2,'Exp Database'!Z548=Lists!$G$3,'Exp Database'!Z548=0),0,IF($F548=Lists!$G$2,('Exp Database'!Z548/'Exp with units conversion'!$H548)*'Exp with units conversion'!$G548,'Exp Database'!Z548*'Exp with units conversion'!$G548))</f>
        <v>0</v>
      </c>
      <c r="AB548" s="288">
        <f>IF(OR('Exp Database'!AA548=Lists!$G$2,'Exp Database'!AA548=Lists!$G$3,'Exp Database'!AA548=0),0,IF($F548=Lists!$G$2,('Exp Database'!AA548/'Exp with units conversion'!$H548)*'Exp with units conversion'!$G548,'Exp Database'!AA548*'Exp with units conversion'!$G548))</f>
        <v>0</v>
      </c>
      <c r="AC548" s="288">
        <f>IF(OR('Exp Database'!AB548=Lists!$G$2,'Exp Database'!AB548=Lists!$G$3,'Exp Database'!AB548=0),0,IF($F548=Lists!$G$2,('Exp Database'!AB548/'Exp with units conversion'!$H548)*'Exp with units conversion'!$G548,'Exp Database'!AB548*'Exp with units conversion'!$G548))</f>
        <v>0</v>
      </c>
      <c r="AD548" s="288">
        <f>IF(OR('Exp Database'!AC548=Lists!$G$2,'Exp Database'!AC548=Lists!$G$3,'Exp Database'!AC548=0),0,IF($F548=Lists!$G$2,('Exp Database'!AC548/'Exp with units conversion'!$H548)*'Exp with units conversion'!$G548,'Exp Database'!AC548*'Exp with units conversion'!$G548))</f>
        <v>0</v>
      </c>
      <c r="AE548" s="288">
        <f>IF(OR('Exp Database'!AD548=Lists!$G$2,'Exp Database'!AD548=Lists!$G$3,'Exp Database'!AD548=0),0,IF($F548=Lists!$G$2,('Exp Database'!AD548/'Exp with units conversion'!$H548)*'Exp with units conversion'!$G548,'Exp Database'!AD548*'Exp with units conversion'!$G548))</f>
        <v>0</v>
      </c>
      <c r="AG548" s="288">
        <f t="shared" si="45"/>
        <v>1</v>
      </c>
      <c r="AH548" s="288">
        <f t="shared" si="46"/>
        <v>1</v>
      </c>
      <c r="AI548" s="288">
        <f t="shared" si="47"/>
        <v>1</v>
      </c>
      <c r="AJ548" s="288">
        <f t="shared" si="48"/>
        <v>1</v>
      </c>
    </row>
    <row r="549" spans="2:36" ht="15.75" thickBot="1">
      <c r="B549" s="288" t="str">
        <f t="shared" si="44"/>
        <v>Georgia2012</v>
      </c>
      <c r="C549" s="229" t="str">
        <f>'Exp Database'!C549</f>
        <v>Georgia</v>
      </c>
      <c r="D549" s="229">
        <f>'Exp Database'!D549</f>
        <v>2012</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02" t="str">
        <f>'Exp Database'!K549</f>
        <v>Condoms</v>
      </c>
      <c r="M549" s="288">
        <f>'Exp Database'!L549</f>
        <v>3.2</v>
      </c>
      <c r="N549" s="288">
        <f>IF(OR('Exp Database'!M549=Lists!$G$2,'Exp Database'!M549=Lists!$G$3,'Exp Database'!M549=0),0,IF($F549=Lists!$G$2,('Exp Database'!M549/'Exp with units conversion'!$H549)*'Exp with units conversion'!$G549,'Exp Database'!M549*'Exp with units conversion'!$G549))</f>
        <v>0</v>
      </c>
      <c r="O549" s="288">
        <f>IF(OR('Exp Database'!N549=Lists!$G$2,'Exp Database'!N549=Lists!$G$3,'Exp Database'!N549=0),0,IF($F549=Lists!$G$2,('Exp Database'!N549/'Exp with units conversion'!$H549)*'Exp with units conversion'!$G549,'Exp Database'!N549*'Exp with units conversion'!$G549))</f>
        <v>0</v>
      </c>
      <c r="P549" s="288">
        <f>IF(OR('Exp Database'!O549=Lists!$G$2,'Exp Database'!O549=Lists!$G$3,'Exp Database'!O549=0),0,IF($F549=Lists!$G$2,('Exp Database'!O549/'Exp with units conversion'!$H549)*'Exp with units conversion'!$G549,'Exp Database'!O549*'Exp with units conversion'!$G549))</f>
        <v>0</v>
      </c>
      <c r="Q549" s="288">
        <f>IF(OR('Exp Database'!P549=Lists!$G$2,'Exp Database'!P549=Lists!$G$3,'Exp Database'!P549=0),0,IF($F549=Lists!$G$2,('Exp Database'!P549/'Exp with units conversion'!$H549)*'Exp with units conversion'!$G549,'Exp Database'!P549*'Exp with units conversion'!$G549))</f>
        <v>0</v>
      </c>
      <c r="R549" s="288">
        <f>IF(OR('Exp Database'!Q549=Lists!$G$2,'Exp Database'!Q549=Lists!$G$3,'Exp Database'!Q549=0),0,IF($F549=Lists!$G$2,('Exp Database'!Q549/'Exp with units conversion'!$H549)*'Exp with units conversion'!$G549,'Exp Database'!Q549*'Exp with units conversion'!$G549))</f>
        <v>0</v>
      </c>
      <c r="S549" s="288">
        <f>IF(OR('Exp Database'!R549=Lists!$G$2,'Exp Database'!R549=Lists!$G$3,'Exp Database'!R549=0),0,IF($F549=Lists!$G$2,('Exp Database'!R549/'Exp with units conversion'!$H549)*'Exp with units conversion'!$G549,'Exp Database'!R549*'Exp with units conversion'!$G549))</f>
        <v>0</v>
      </c>
      <c r="T549" s="288">
        <f>IF(OR('Exp Database'!S549=Lists!$G$2,'Exp Database'!S549=Lists!$G$3,'Exp Database'!S549=0),0,IF($F549=Lists!$G$2,('Exp Database'!S549/'Exp with units conversion'!$H549)*'Exp with units conversion'!$G549,'Exp Database'!S549*'Exp with units conversion'!$G549))</f>
        <v>0</v>
      </c>
      <c r="U549" s="288">
        <f>IF(OR('Exp Database'!T549=Lists!$G$2,'Exp Database'!T549=Lists!$G$3,'Exp Database'!T549=0),0,IF($F549=Lists!$G$2,('Exp Database'!T549/'Exp with units conversion'!$H549)*'Exp with units conversion'!$G549,'Exp Database'!T549*'Exp with units conversion'!$G549))</f>
        <v>0</v>
      </c>
      <c r="V549" s="288">
        <f>IF(OR('Exp Database'!U549=Lists!$G$2,'Exp Database'!U549=Lists!$G$3,'Exp Database'!U549=0),0,IF($F549=Lists!$G$2,('Exp Database'!U549/'Exp with units conversion'!$H549)*'Exp with units conversion'!$G549,'Exp Database'!U549*'Exp with units conversion'!$G549))</f>
        <v>0</v>
      </c>
      <c r="W549" s="288">
        <f>IF(OR('Exp Database'!V549=Lists!$G$2,'Exp Database'!V549=Lists!$G$3,'Exp Database'!V549=0),0,IF($F549=Lists!$G$2,('Exp Database'!V549/'Exp with units conversion'!$H549)*'Exp with units conversion'!$G549,'Exp Database'!V549*'Exp with units conversion'!$G549))</f>
        <v>0</v>
      </c>
      <c r="X549" s="288">
        <f>IF(OR('Exp Database'!W549=Lists!$G$2,'Exp Database'!W549=Lists!$G$3,'Exp Database'!W549=0),0,IF($F549=Lists!$G$2,('Exp Database'!W549/'Exp with units conversion'!$H549)*'Exp with units conversion'!$G549,'Exp Database'!W549*'Exp with units conversion'!$G549))</f>
        <v>0</v>
      </c>
      <c r="Y549" s="288">
        <f>IF(OR('Exp Database'!X549=Lists!$G$2,'Exp Database'!X549=Lists!$G$3,'Exp Database'!X549=0),0,IF($F549=Lists!$G$2,('Exp Database'!X549/'Exp with units conversion'!$H549)*'Exp with units conversion'!$G549,'Exp Database'!X549*'Exp with units conversion'!$G549))</f>
        <v>0</v>
      </c>
      <c r="Z549" s="288">
        <f>IF(OR('Exp Database'!Y549=Lists!$G$2,'Exp Database'!Y549=Lists!$G$3,'Exp Database'!Y549=0),0,IF($F549=Lists!$G$2,('Exp Database'!Y549/'Exp with units conversion'!$H549)*'Exp with units conversion'!$G549,'Exp Database'!Y549*'Exp with units conversion'!$G549))</f>
        <v>0</v>
      </c>
      <c r="AA549" s="288">
        <f>IF(OR('Exp Database'!Z549=Lists!$G$2,'Exp Database'!Z549=Lists!$G$3,'Exp Database'!Z549=0),0,IF($F549=Lists!$G$2,('Exp Database'!Z549/'Exp with units conversion'!$H549)*'Exp with units conversion'!$G549,'Exp Database'!Z549*'Exp with units conversion'!$G549))</f>
        <v>0</v>
      </c>
      <c r="AB549" s="288">
        <f>IF(OR('Exp Database'!AA549=Lists!$G$2,'Exp Database'!AA549=Lists!$G$3,'Exp Database'!AA549=0),0,IF($F549=Lists!$G$2,('Exp Database'!AA549/'Exp with units conversion'!$H549)*'Exp with units conversion'!$G549,'Exp Database'!AA549*'Exp with units conversion'!$G549))</f>
        <v>0</v>
      </c>
      <c r="AC549" s="288">
        <f>IF(OR('Exp Database'!AB549=Lists!$G$2,'Exp Database'!AB549=Lists!$G$3,'Exp Database'!AB549=0),0,IF($F549=Lists!$G$2,('Exp Database'!AB549/'Exp with units conversion'!$H549)*'Exp with units conversion'!$G549,'Exp Database'!AB549*'Exp with units conversion'!$G549))</f>
        <v>0</v>
      </c>
      <c r="AD549" s="288">
        <f>IF(OR('Exp Database'!AC549=Lists!$G$2,'Exp Database'!AC549=Lists!$G$3,'Exp Database'!AC549=0),0,IF($F549=Lists!$G$2,('Exp Database'!AC549/'Exp with units conversion'!$H549)*'Exp with units conversion'!$G549,'Exp Database'!AC549*'Exp with units conversion'!$G549))</f>
        <v>0</v>
      </c>
      <c r="AE549" s="288">
        <f>IF(OR('Exp Database'!AD549=Lists!$G$2,'Exp Database'!AD549=Lists!$G$3,'Exp Database'!AD549=0),0,IF($F549=Lists!$G$2,('Exp Database'!AD549/'Exp with units conversion'!$H549)*'Exp with units conversion'!$G549,'Exp Database'!AD549*'Exp with units conversion'!$G549))</f>
        <v>0</v>
      </c>
      <c r="AG549" s="288">
        <f t="shared" si="45"/>
        <v>1</v>
      </c>
      <c r="AH549" s="288">
        <f t="shared" si="46"/>
        <v>1</v>
      </c>
      <c r="AI549" s="288">
        <f t="shared" si="47"/>
        <v>1</v>
      </c>
      <c r="AJ549" s="288">
        <f t="shared" si="48"/>
        <v>1</v>
      </c>
    </row>
    <row r="550" spans="2:36" ht="30.75" thickBot="1">
      <c r="B550" s="288" t="str">
        <f t="shared" si="44"/>
        <v>Georgia2012</v>
      </c>
      <c r="C550" s="229" t="str">
        <f>'Exp Database'!C550</f>
        <v>Georgia</v>
      </c>
      <c r="D550" s="229">
        <f>'Exp Database'!D550</f>
        <v>2012</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02" t="str">
        <f>'Exp Database'!K550</f>
        <v>Condoms (commodities)</v>
      </c>
      <c r="M550" s="288" t="str">
        <f>'Exp Database'!L550</f>
        <v>3.2.1</v>
      </c>
      <c r="N550" s="288">
        <f>IF(OR('Exp Database'!M550=Lists!$G$2,'Exp Database'!M550=Lists!$G$3,'Exp Database'!M550=0),0,IF($F550=Lists!$G$2,('Exp Database'!M550/'Exp with units conversion'!$H550)*'Exp with units conversion'!$G550,'Exp Database'!M550*'Exp with units conversion'!$G550))</f>
        <v>0</v>
      </c>
      <c r="O550" s="288">
        <f>IF(OR('Exp Database'!N550=Lists!$G$2,'Exp Database'!N550=Lists!$G$3,'Exp Database'!N550=0),0,IF($F550=Lists!$G$2,('Exp Database'!N550/'Exp with units conversion'!$H550)*'Exp with units conversion'!$G550,'Exp Database'!N550*'Exp with units conversion'!$G550))</f>
        <v>0</v>
      </c>
      <c r="P550" s="288">
        <f>IF(OR('Exp Database'!O550=Lists!$G$2,'Exp Database'!O550=Lists!$G$3,'Exp Database'!O550=0),0,IF($F550=Lists!$G$2,('Exp Database'!O550/'Exp with units conversion'!$H550)*'Exp with units conversion'!$G550,'Exp Database'!O550*'Exp with units conversion'!$G550))</f>
        <v>0</v>
      </c>
      <c r="Q550" s="288">
        <f>IF(OR('Exp Database'!P550=Lists!$G$2,'Exp Database'!P550=Lists!$G$3,'Exp Database'!P550=0),0,IF($F550=Lists!$G$2,('Exp Database'!P550/'Exp with units conversion'!$H550)*'Exp with units conversion'!$G550,'Exp Database'!P550*'Exp with units conversion'!$G550))</f>
        <v>0</v>
      </c>
      <c r="R550" s="288">
        <f>IF(OR('Exp Database'!Q550=Lists!$G$2,'Exp Database'!Q550=Lists!$G$3,'Exp Database'!Q550=0),0,IF($F550=Lists!$G$2,('Exp Database'!Q550/'Exp with units conversion'!$H550)*'Exp with units conversion'!$G550,'Exp Database'!Q550*'Exp with units conversion'!$G550))</f>
        <v>0</v>
      </c>
      <c r="S550" s="288">
        <f>IF(OR('Exp Database'!R550=Lists!$G$2,'Exp Database'!R550=Lists!$G$3,'Exp Database'!R550=0),0,IF($F550=Lists!$G$2,('Exp Database'!R550/'Exp with units conversion'!$H550)*'Exp with units conversion'!$G550,'Exp Database'!R550*'Exp with units conversion'!$G550))</f>
        <v>0</v>
      </c>
      <c r="T550" s="288">
        <f>IF(OR('Exp Database'!S550=Lists!$G$2,'Exp Database'!S550=Lists!$G$3,'Exp Database'!S550=0),0,IF($F550=Lists!$G$2,('Exp Database'!S550/'Exp with units conversion'!$H550)*'Exp with units conversion'!$G550,'Exp Database'!S550*'Exp with units conversion'!$G550))</f>
        <v>0</v>
      </c>
      <c r="U550" s="288">
        <f>IF(OR('Exp Database'!T550=Lists!$G$2,'Exp Database'!T550=Lists!$G$3,'Exp Database'!T550=0),0,IF($F550=Lists!$G$2,('Exp Database'!T550/'Exp with units conversion'!$H550)*'Exp with units conversion'!$G550,'Exp Database'!T550*'Exp with units conversion'!$G550))</f>
        <v>0</v>
      </c>
      <c r="V550" s="288">
        <f>IF(OR('Exp Database'!U550=Lists!$G$2,'Exp Database'!U550=Lists!$G$3,'Exp Database'!U550=0),0,IF($F550=Lists!$G$2,('Exp Database'!U550/'Exp with units conversion'!$H550)*'Exp with units conversion'!$G550,'Exp Database'!U550*'Exp with units conversion'!$G550))</f>
        <v>0</v>
      </c>
      <c r="W550" s="288">
        <f>IF(OR('Exp Database'!V550=Lists!$G$2,'Exp Database'!V550=Lists!$G$3,'Exp Database'!V550=0),0,IF($F550=Lists!$G$2,('Exp Database'!V550/'Exp with units conversion'!$H550)*'Exp with units conversion'!$G550,'Exp Database'!V550*'Exp with units conversion'!$G550))</f>
        <v>0</v>
      </c>
      <c r="X550" s="288">
        <f>IF(OR('Exp Database'!W550=Lists!$G$2,'Exp Database'!W550=Lists!$G$3,'Exp Database'!W550=0),0,IF($F550=Lists!$G$2,('Exp Database'!W550/'Exp with units conversion'!$H550)*'Exp with units conversion'!$G550,'Exp Database'!W550*'Exp with units conversion'!$G550))</f>
        <v>0</v>
      </c>
      <c r="Y550" s="288">
        <f>IF(OR('Exp Database'!X550=Lists!$G$2,'Exp Database'!X550=Lists!$G$3,'Exp Database'!X550=0),0,IF($F550=Lists!$G$2,('Exp Database'!X550/'Exp with units conversion'!$H550)*'Exp with units conversion'!$G550,'Exp Database'!X550*'Exp with units conversion'!$G550))</f>
        <v>0</v>
      </c>
      <c r="Z550" s="288">
        <f>IF(OR('Exp Database'!Y550=Lists!$G$2,'Exp Database'!Y550=Lists!$G$3,'Exp Database'!Y550=0),0,IF($F550=Lists!$G$2,('Exp Database'!Y550/'Exp with units conversion'!$H550)*'Exp with units conversion'!$G550,'Exp Database'!Y550*'Exp with units conversion'!$G550))</f>
        <v>0</v>
      </c>
      <c r="AA550" s="288">
        <f>IF(OR('Exp Database'!Z550=Lists!$G$2,'Exp Database'!Z550=Lists!$G$3,'Exp Database'!Z550=0),0,IF($F550=Lists!$G$2,('Exp Database'!Z550/'Exp with units conversion'!$H550)*'Exp with units conversion'!$G550,'Exp Database'!Z550*'Exp with units conversion'!$G550))</f>
        <v>0</v>
      </c>
      <c r="AB550" s="288">
        <f>IF(OR('Exp Database'!AA550=Lists!$G$2,'Exp Database'!AA550=Lists!$G$3,'Exp Database'!AA550=0),0,IF($F550=Lists!$G$2,('Exp Database'!AA550/'Exp with units conversion'!$H550)*'Exp with units conversion'!$G550,'Exp Database'!AA550*'Exp with units conversion'!$G550))</f>
        <v>0</v>
      </c>
      <c r="AC550" s="288">
        <f>IF(OR('Exp Database'!AB550=Lists!$G$2,'Exp Database'!AB550=Lists!$G$3,'Exp Database'!AB550=0),0,IF($F550=Lists!$G$2,('Exp Database'!AB550/'Exp with units conversion'!$H550)*'Exp with units conversion'!$G550,'Exp Database'!AB550*'Exp with units conversion'!$G550))</f>
        <v>0</v>
      </c>
      <c r="AD550" s="288">
        <f>IF(OR('Exp Database'!AC550=Lists!$G$2,'Exp Database'!AC550=Lists!$G$3,'Exp Database'!AC550=0),0,IF($F550=Lists!$G$2,('Exp Database'!AC550/'Exp with units conversion'!$H550)*'Exp with units conversion'!$G550,'Exp Database'!AC550*'Exp with units conversion'!$G550))</f>
        <v>0</v>
      </c>
      <c r="AE550" s="288">
        <f>IF(OR('Exp Database'!AD550=Lists!$G$2,'Exp Database'!AD550=Lists!$G$3,'Exp Database'!AD550=0),0,IF($F550=Lists!$G$2,('Exp Database'!AD550/'Exp with units conversion'!$H550)*'Exp with units conversion'!$G550,'Exp Database'!AD550*'Exp with units conversion'!$G550))</f>
        <v>0</v>
      </c>
      <c r="AG550" s="288">
        <f t="shared" si="45"/>
        <v>1</v>
      </c>
      <c r="AH550" s="288">
        <f t="shared" si="46"/>
        <v>1</v>
      </c>
      <c r="AI550" s="288">
        <f t="shared" si="47"/>
        <v>1</v>
      </c>
      <c r="AJ550" s="288">
        <f t="shared" si="48"/>
        <v>1</v>
      </c>
    </row>
    <row r="551" spans="2:36" ht="30.75" thickBot="1">
      <c r="B551" s="288" t="str">
        <f t="shared" si="44"/>
        <v>Georgia2012</v>
      </c>
      <c r="C551" s="229" t="str">
        <f>'Exp Database'!C551</f>
        <v>Georgia</v>
      </c>
      <c r="D551" s="229">
        <f>'Exp Database'!D551</f>
        <v>2012</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02" t="str">
        <f>'Exp Database'!K551</f>
        <v>Other direct and indirect costs</v>
      </c>
      <c r="M551" s="288" t="str">
        <f>'Exp Database'!L551</f>
        <v>3.2.2</v>
      </c>
      <c r="N551" s="288">
        <f>IF(OR('Exp Database'!M551=Lists!$G$2,'Exp Database'!M551=Lists!$G$3,'Exp Database'!M551=0),0,IF($F551=Lists!$G$2,('Exp Database'!M551/'Exp with units conversion'!$H551)*'Exp with units conversion'!$G551,'Exp Database'!M551*'Exp with units conversion'!$G551))</f>
        <v>0</v>
      </c>
      <c r="O551" s="288">
        <f>IF(OR('Exp Database'!N551=Lists!$G$2,'Exp Database'!N551=Lists!$G$3,'Exp Database'!N551=0),0,IF($F551=Lists!$G$2,('Exp Database'!N551/'Exp with units conversion'!$H551)*'Exp with units conversion'!$G551,'Exp Database'!N551*'Exp with units conversion'!$G551))</f>
        <v>0</v>
      </c>
      <c r="P551" s="288">
        <f>IF(OR('Exp Database'!O551=Lists!$G$2,'Exp Database'!O551=Lists!$G$3,'Exp Database'!O551=0),0,IF($F551=Lists!$G$2,('Exp Database'!O551/'Exp with units conversion'!$H551)*'Exp with units conversion'!$G551,'Exp Database'!O551*'Exp with units conversion'!$G551))</f>
        <v>0</v>
      </c>
      <c r="Q551" s="288">
        <f>IF(OR('Exp Database'!P551=Lists!$G$2,'Exp Database'!P551=Lists!$G$3,'Exp Database'!P551=0),0,IF($F551=Lists!$G$2,('Exp Database'!P551/'Exp with units conversion'!$H551)*'Exp with units conversion'!$G551,'Exp Database'!P551*'Exp with units conversion'!$G551))</f>
        <v>0</v>
      </c>
      <c r="R551" s="288">
        <f>IF(OR('Exp Database'!Q551=Lists!$G$2,'Exp Database'!Q551=Lists!$G$3,'Exp Database'!Q551=0),0,IF($F551=Lists!$G$2,('Exp Database'!Q551/'Exp with units conversion'!$H551)*'Exp with units conversion'!$G551,'Exp Database'!Q551*'Exp with units conversion'!$G551))</f>
        <v>0</v>
      </c>
      <c r="S551" s="288">
        <f>IF(OR('Exp Database'!R551=Lists!$G$2,'Exp Database'!R551=Lists!$G$3,'Exp Database'!R551=0),0,IF($F551=Lists!$G$2,('Exp Database'!R551/'Exp with units conversion'!$H551)*'Exp with units conversion'!$G551,'Exp Database'!R551*'Exp with units conversion'!$G551))</f>
        <v>0</v>
      </c>
      <c r="T551" s="288">
        <f>IF(OR('Exp Database'!S551=Lists!$G$2,'Exp Database'!S551=Lists!$G$3,'Exp Database'!S551=0),0,IF($F551=Lists!$G$2,('Exp Database'!S551/'Exp with units conversion'!$H551)*'Exp with units conversion'!$G551,'Exp Database'!S551*'Exp with units conversion'!$G551))</f>
        <v>0</v>
      </c>
      <c r="U551" s="288">
        <f>IF(OR('Exp Database'!T551=Lists!$G$2,'Exp Database'!T551=Lists!$G$3,'Exp Database'!T551=0),0,IF($F551=Lists!$G$2,('Exp Database'!T551/'Exp with units conversion'!$H551)*'Exp with units conversion'!$G551,'Exp Database'!T551*'Exp with units conversion'!$G551))</f>
        <v>0</v>
      </c>
      <c r="V551" s="288">
        <f>IF(OR('Exp Database'!U551=Lists!$G$2,'Exp Database'!U551=Lists!$G$3,'Exp Database'!U551=0),0,IF($F551=Lists!$G$2,('Exp Database'!U551/'Exp with units conversion'!$H551)*'Exp with units conversion'!$G551,'Exp Database'!U551*'Exp with units conversion'!$G551))</f>
        <v>0</v>
      </c>
      <c r="W551" s="288">
        <f>IF(OR('Exp Database'!V551=Lists!$G$2,'Exp Database'!V551=Lists!$G$3,'Exp Database'!V551=0),0,IF($F551=Lists!$G$2,('Exp Database'!V551/'Exp with units conversion'!$H551)*'Exp with units conversion'!$G551,'Exp Database'!V551*'Exp with units conversion'!$G551))</f>
        <v>0</v>
      </c>
      <c r="X551" s="288">
        <f>IF(OR('Exp Database'!W551=Lists!$G$2,'Exp Database'!W551=Lists!$G$3,'Exp Database'!W551=0),0,IF($F551=Lists!$G$2,('Exp Database'!W551/'Exp with units conversion'!$H551)*'Exp with units conversion'!$G551,'Exp Database'!W551*'Exp with units conversion'!$G551))</f>
        <v>0</v>
      </c>
      <c r="Y551" s="288">
        <f>IF(OR('Exp Database'!X551=Lists!$G$2,'Exp Database'!X551=Lists!$G$3,'Exp Database'!X551=0),0,IF($F551=Lists!$G$2,('Exp Database'!X551/'Exp with units conversion'!$H551)*'Exp with units conversion'!$G551,'Exp Database'!X551*'Exp with units conversion'!$G551))</f>
        <v>0</v>
      </c>
      <c r="Z551" s="288">
        <f>IF(OR('Exp Database'!Y551=Lists!$G$2,'Exp Database'!Y551=Lists!$G$3,'Exp Database'!Y551=0),0,IF($F551=Lists!$G$2,('Exp Database'!Y551/'Exp with units conversion'!$H551)*'Exp with units conversion'!$G551,'Exp Database'!Y551*'Exp with units conversion'!$G551))</f>
        <v>0</v>
      </c>
      <c r="AA551" s="288">
        <f>IF(OR('Exp Database'!Z551=Lists!$G$2,'Exp Database'!Z551=Lists!$G$3,'Exp Database'!Z551=0),0,IF($F551=Lists!$G$2,('Exp Database'!Z551/'Exp with units conversion'!$H551)*'Exp with units conversion'!$G551,'Exp Database'!Z551*'Exp with units conversion'!$G551))</f>
        <v>0</v>
      </c>
      <c r="AB551" s="288">
        <f>IF(OR('Exp Database'!AA551=Lists!$G$2,'Exp Database'!AA551=Lists!$G$3,'Exp Database'!AA551=0),0,IF($F551=Lists!$G$2,('Exp Database'!AA551/'Exp with units conversion'!$H551)*'Exp with units conversion'!$G551,'Exp Database'!AA551*'Exp with units conversion'!$G551))</f>
        <v>0</v>
      </c>
      <c r="AC551" s="288">
        <f>IF(OR('Exp Database'!AB551=Lists!$G$2,'Exp Database'!AB551=Lists!$G$3,'Exp Database'!AB551=0),0,IF($F551=Lists!$G$2,('Exp Database'!AB551/'Exp with units conversion'!$H551)*'Exp with units conversion'!$G551,'Exp Database'!AB551*'Exp with units conversion'!$G551))</f>
        <v>0</v>
      </c>
      <c r="AD551" s="288">
        <f>IF(OR('Exp Database'!AC551=Lists!$G$2,'Exp Database'!AC551=Lists!$G$3,'Exp Database'!AC551=0),0,IF($F551=Lists!$G$2,('Exp Database'!AC551/'Exp with units conversion'!$H551)*'Exp with units conversion'!$G551,'Exp Database'!AC551*'Exp with units conversion'!$G551))</f>
        <v>0</v>
      </c>
      <c r="AE551" s="288">
        <f>IF(OR('Exp Database'!AD551=Lists!$G$2,'Exp Database'!AD551=Lists!$G$3,'Exp Database'!AD551=0),0,IF($F551=Lists!$G$2,('Exp Database'!AD551/'Exp with units conversion'!$H551)*'Exp with units conversion'!$G551,'Exp Database'!AD551*'Exp with units conversion'!$G551))</f>
        <v>0</v>
      </c>
      <c r="AG551" s="288">
        <f t="shared" si="45"/>
        <v>1</v>
      </c>
      <c r="AH551" s="288">
        <f t="shared" si="46"/>
        <v>1</v>
      </c>
      <c r="AI551" s="288">
        <f t="shared" si="47"/>
        <v>1</v>
      </c>
      <c r="AJ551" s="288">
        <f t="shared" si="48"/>
        <v>1</v>
      </c>
    </row>
    <row r="552" spans="2:36" ht="30.75" thickBot="1">
      <c r="B552" s="288" t="str">
        <f t="shared" si="44"/>
        <v>Georgia2012</v>
      </c>
      <c r="C552" s="229" t="str">
        <f>'Exp Database'!C552</f>
        <v>Georgia</v>
      </c>
      <c r="D552" s="229">
        <f>'Exp Database'!D552</f>
        <v>2012</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02" t="str">
        <f>'Exp Database'!K552</f>
        <v>Not disaggregated by type of cost</v>
      </c>
      <c r="M552" s="288" t="str">
        <f>'Exp Database'!L552</f>
        <v>3.2.3</v>
      </c>
      <c r="N552" s="288">
        <f>IF(OR('Exp Database'!M552=Lists!$G$2,'Exp Database'!M552=Lists!$G$3,'Exp Database'!M552=0),0,IF($F552=Lists!$G$2,('Exp Database'!M552/'Exp with units conversion'!$H552)*'Exp with units conversion'!$G552,'Exp Database'!M552*'Exp with units conversion'!$G552))</f>
        <v>0</v>
      </c>
      <c r="O552" s="288">
        <f>IF(OR('Exp Database'!N552=Lists!$G$2,'Exp Database'!N552=Lists!$G$3,'Exp Database'!N552=0),0,IF($F552=Lists!$G$2,('Exp Database'!N552/'Exp with units conversion'!$H552)*'Exp with units conversion'!$G552,'Exp Database'!N552*'Exp with units conversion'!$G552))</f>
        <v>0</v>
      </c>
      <c r="P552" s="288">
        <f>IF(OR('Exp Database'!O552=Lists!$G$2,'Exp Database'!O552=Lists!$G$3,'Exp Database'!O552=0),0,IF($F552=Lists!$G$2,('Exp Database'!O552/'Exp with units conversion'!$H552)*'Exp with units conversion'!$G552,'Exp Database'!O552*'Exp with units conversion'!$G552))</f>
        <v>0</v>
      </c>
      <c r="Q552" s="288">
        <f>IF(OR('Exp Database'!P552=Lists!$G$2,'Exp Database'!P552=Lists!$G$3,'Exp Database'!P552=0),0,IF($F552=Lists!$G$2,('Exp Database'!P552/'Exp with units conversion'!$H552)*'Exp with units conversion'!$G552,'Exp Database'!P552*'Exp with units conversion'!$G552))</f>
        <v>0</v>
      </c>
      <c r="R552" s="288">
        <f>IF(OR('Exp Database'!Q552=Lists!$G$2,'Exp Database'!Q552=Lists!$G$3,'Exp Database'!Q552=0),0,IF($F552=Lists!$G$2,('Exp Database'!Q552/'Exp with units conversion'!$H552)*'Exp with units conversion'!$G552,'Exp Database'!Q552*'Exp with units conversion'!$G552))</f>
        <v>0</v>
      </c>
      <c r="S552" s="288">
        <f>IF(OR('Exp Database'!R552=Lists!$G$2,'Exp Database'!R552=Lists!$G$3,'Exp Database'!R552=0),0,IF($F552=Lists!$G$2,('Exp Database'!R552/'Exp with units conversion'!$H552)*'Exp with units conversion'!$G552,'Exp Database'!R552*'Exp with units conversion'!$G552))</f>
        <v>0</v>
      </c>
      <c r="T552" s="288">
        <f>IF(OR('Exp Database'!S552=Lists!$G$2,'Exp Database'!S552=Lists!$G$3,'Exp Database'!S552=0),0,IF($F552=Lists!$G$2,('Exp Database'!S552/'Exp with units conversion'!$H552)*'Exp with units conversion'!$G552,'Exp Database'!S552*'Exp with units conversion'!$G552))</f>
        <v>0</v>
      </c>
      <c r="U552" s="288">
        <f>IF(OR('Exp Database'!T552=Lists!$G$2,'Exp Database'!T552=Lists!$G$3,'Exp Database'!T552=0),0,IF($F552=Lists!$G$2,('Exp Database'!T552/'Exp with units conversion'!$H552)*'Exp with units conversion'!$G552,'Exp Database'!T552*'Exp with units conversion'!$G552))</f>
        <v>0</v>
      </c>
      <c r="V552" s="288">
        <f>IF(OR('Exp Database'!U552=Lists!$G$2,'Exp Database'!U552=Lists!$G$3,'Exp Database'!U552=0),0,IF($F552=Lists!$G$2,('Exp Database'!U552/'Exp with units conversion'!$H552)*'Exp with units conversion'!$G552,'Exp Database'!U552*'Exp with units conversion'!$G552))</f>
        <v>0</v>
      </c>
      <c r="W552" s="288">
        <f>IF(OR('Exp Database'!V552=Lists!$G$2,'Exp Database'!V552=Lists!$G$3,'Exp Database'!V552=0),0,IF($F552=Lists!$G$2,('Exp Database'!V552/'Exp with units conversion'!$H552)*'Exp with units conversion'!$G552,'Exp Database'!V552*'Exp with units conversion'!$G552))</f>
        <v>0</v>
      </c>
      <c r="X552" s="288">
        <f>IF(OR('Exp Database'!W552=Lists!$G$2,'Exp Database'!W552=Lists!$G$3,'Exp Database'!W552=0),0,IF($F552=Lists!$G$2,('Exp Database'!W552/'Exp with units conversion'!$H552)*'Exp with units conversion'!$G552,'Exp Database'!W552*'Exp with units conversion'!$G552))</f>
        <v>0</v>
      </c>
      <c r="Y552" s="288">
        <f>IF(OR('Exp Database'!X552=Lists!$G$2,'Exp Database'!X552=Lists!$G$3,'Exp Database'!X552=0),0,IF($F552=Lists!$G$2,('Exp Database'!X552/'Exp with units conversion'!$H552)*'Exp with units conversion'!$G552,'Exp Database'!X552*'Exp with units conversion'!$G552))</f>
        <v>0</v>
      </c>
      <c r="Z552" s="288">
        <f>IF(OR('Exp Database'!Y552=Lists!$G$2,'Exp Database'!Y552=Lists!$G$3,'Exp Database'!Y552=0),0,IF($F552=Lists!$G$2,('Exp Database'!Y552/'Exp with units conversion'!$H552)*'Exp with units conversion'!$G552,'Exp Database'!Y552*'Exp with units conversion'!$G552))</f>
        <v>0</v>
      </c>
      <c r="AA552" s="288">
        <f>IF(OR('Exp Database'!Z552=Lists!$G$2,'Exp Database'!Z552=Lists!$G$3,'Exp Database'!Z552=0),0,IF($F552=Lists!$G$2,('Exp Database'!Z552/'Exp with units conversion'!$H552)*'Exp with units conversion'!$G552,'Exp Database'!Z552*'Exp with units conversion'!$G552))</f>
        <v>0</v>
      </c>
      <c r="AB552" s="288">
        <f>IF(OR('Exp Database'!AA552=Lists!$G$2,'Exp Database'!AA552=Lists!$G$3,'Exp Database'!AA552=0),0,IF($F552=Lists!$G$2,('Exp Database'!AA552/'Exp with units conversion'!$H552)*'Exp with units conversion'!$G552,'Exp Database'!AA552*'Exp with units conversion'!$G552))</f>
        <v>0</v>
      </c>
      <c r="AC552" s="288">
        <f>IF(OR('Exp Database'!AB552=Lists!$G$2,'Exp Database'!AB552=Lists!$G$3,'Exp Database'!AB552=0),0,IF($F552=Lists!$G$2,('Exp Database'!AB552/'Exp with units conversion'!$H552)*'Exp with units conversion'!$G552,'Exp Database'!AB552*'Exp with units conversion'!$G552))</f>
        <v>0</v>
      </c>
      <c r="AD552" s="288">
        <f>IF(OR('Exp Database'!AC552=Lists!$G$2,'Exp Database'!AC552=Lists!$G$3,'Exp Database'!AC552=0),0,IF($F552=Lists!$G$2,('Exp Database'!AC552/'Exp with units conversion'!$H552)*'Exp with units conversion'!$G552,'Exp Database'!AC552*'Exp with units conversion'!$G552))</f>
        <v>0</v>
      </c>
      <c r="AE552" s="288">
        <f>IF(OR('Exp Database'!AD552=Lists!$G$2,'Exp Database'!AD552=Lists!$G$3,'Exp Database'!AD552=0),0,IF($F552=Lists!$G$2,('Exp Database'!AD552/'Exp with units conversion'!$H552)*'Exp with units conversion'!$G552,'Exp Database'!AD552*'Exp with units conversion'!$G552))</f>
        <v>0</v>
      </c>
      <c r="AG552" s="288">
        <f t="shared" si="45"/>
        <v>1</v>
      </c>
      <c r="AH552" s="288">
        <f t="shared" si="46"/>
        <v>1</v>
      </c>
      <c r="AI552" s="288">
        <f t="shared" si="47"/>
        <v>1</v>
      </c>
      <c r="AJ552" s="288">
        <f t="shared" si="48"/>
        <v>1</v>
      </c>
    </row>
    <row r="553" spans="2:36" ht="75.75" thickBot="1">
      <c r="B553" s="288" t="str">
        <f t="shared" si="44"/>
        <v>Georgia2012</v>
      </c>
      <c r="C553" s="229" t="str">
        <f>'Exp Database'!C553</f>
        <v>Georgia</v>
      </c>
      <c r="D553" s="229">
        <f>'Exp Database'!D553</f>
        <v>2012</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02" t="str">
        <f>'Exp Database'!K553</f>
        <v>Pre-Exposure Prophylaxis (PrEP) disaggregated by key populations (sub-total)</v>
      </c>
      <c r="M553" s="288">
        <f>'Exp Database'!L553</f>
        <v>3.3</v>
      </c>
      <c r="N553" s="288">
        <f>IF(OR('Exp Database'!M553=Lists!$G$2,'Exp Database'!M553=Lists!$G$3,'Exp Database'!M553=0),0,IF($F553=Lists!$G$2,('Exp Database'!M553/'Exp with units conversion'!$H553)*'Exp with units conversion'!$G553,'Exp Database'!M553*'Exp with units conversion'!$G553))</f>
        <v>0</v>
      </c>
      <c r="O553" s="288">
        <f>IF(OR('Exp Database'!N553=Lists!$G$2,'Exp Database'!N553=Lists!$G$3,'Exp Database'!N553=0),0,IF($F553=Lists!$G$2,('Exp Database'!N553/'Exp with units conversion'!$H553)*'Exp with units conversion'!$G553,'Exp Database'!N553*'Exp with units conversion'!$G553))</f>
        <v>0</v>
      </c>
      <c r="P553" s="288">
        <f>IF(OR('Exp Database'!O553=Lists!$G$2,'Exp Database'!O553=Lists!$G$3,'Exp Database'!O553=0),0,IF($F553=Lists!$G$2,('Exp Database'!O553/'Exp with units conversion'!$H553)*'Exp with units conversion'!$G553,'Exp Database'!O553*'Exp with units conversion'!$G553))</f>
        <v>0</v>
      </c>
      <c r="Q553" s="288">
        <f>IF(OR('Exp Database'!P553=Lists!$G$2,'Exp Database'!P553=Lists!$G$3,'Exp Database'!P553=0),0,IF($F553=Lists!$G$2,('Exp Database'!P553/'Exp with units conversion'!$H553)*'Exp with units conversion'!$G553,'Exp Database'!P553*'Exp with units conversion'!$G553))</f>
        <v>0</v>
      </c>
      <c r="R553" s="288">
        <f>IF(OR('Exp Database'!Q553=Lists!$G$2,'Exp Database'!Q553=Lists!$G$3,'Exp Database'!Q553=0),0,IF($F553=Lists!$G$2,('Exp Database'!Q553/'Exp with units conversion'!$H553)*'Exp with units conversion'!$G553,'Exp Database'!Q553*'Exp with units conversion'!$G553))</f>
        <v>0</v>
      </c>
      <c r="S553" s="288">
        <f>IF(OR('Exp Database'!R553=Lists!$G$2,'Exp Database'!R553=Lists!$G$3,'Exp Database'!R553=0),0,IF($F553=Lists!$G$2,('Exp Database'!R553/'Exp with units conversion'!$H553)*'Exp with units conversion'!$G553,'Exp Database'!R553*'Exp with units conversion'!$G553))</f>
        <v>0</v>
      </c>
      <c r="T553" s="288">
        <f>IF(OR('Exp Database'!S553=Lists!$G$2,'Exp Database'!S553=Lists!$G$3,'Exp Database'!S553=0),0,IF($F553=Lists!$G$2,('Exp Database'!S553/'Exp with units conversion'!$H553)*'Exp with units conversion'!$G553,'Exp Database'!S553*'Exp with units conversion'!$G553))</f>
        <v>0</v>
      </c>
      <c r="U553" s="288">
        <f>IF(OR('Exp Database'!T553=Lists!$G$2,'Exp Database'!T553=Lists!$G$3,'Exp Database'!T553=0),0,IF($F553=Lists!$G$2,('Exp Database'!T553/'Exp with units conversion'!$H553)*'Exp with units conversion'!$G553,'Exp Database'!T553*'Exp with units conversion'!$G553))</f>
        <v>0</v>
      </c>
      <c r="V553" s="288">
        <f>IF(OR('Exp Database'!U553=Lists!$G$2,'Exp Database'!U553=Lists!$G$3,'Exp Database'!U553=0),0,IF($F553=Lists!$G$2,('Exp Database'!U553/'Exp with units conversion'!$H553)*'Exp with units conversion'!$G553,'Exp Database'!U553*'Exp with units conversion'!$G553))</f>
        <v>0</v>
      </c>
      <c r="W553" s="288">
        <f>IF(OR('Exp Database'!V553=Lists!$G$2,'Exp Database'!V553=Lists!$G$3,'Exp Database'!V553=0),0,IF($F553=Lists!$G$2,('Exp Database'!V553/'Exp with units conversion'!$H553)*'Exp with units conversion'!$G553,'Exp Database'!V553*'Exp with units conversion'!$G553))</f>
        <v>0</v>
      </c>
      <c r="X553" s="288">
        <f>IF(OR('Exp Database'!W553=Lists!$G$2,'Exp Database'!W553=Lists!$G$3,'Exp Database'!W553=0),0,IF($F553=Lists!$G$2,('Exp Database'!W553/'Exp with units conversion'!$H553)*'Exp with units conversion'!$G553,'Exp Database'!W553*'Exp with units conversion'!$G553))</f>
        <v>0</v>
      </c>
      <c r="Y553" s="288">
        <f>IF(OR('Exp Database'!X553=Lists!$G$2,'Exp Database'!X553=Lists!$G$3,'Exp Database'!X553=0),0,IF($F553=Lists!$G$2,('Exp Database'!X553/'Exp with units conversion'!$H553)*'Exp with units conversion'!$G553,'Exp Database'!X553*'Exp with units conversion'!$G553))</f>
        <v>0</v>
      </c>
      <c r="Z553" s="288">
        <f>IF(OR('Exp Database'!Y553=Lists!$G$2,'Exp Database'!Y553=Lists!$G$3,'Exp Database'!Y553=0),0,IF($F553=Lists!$G$2,('Exp Database'!Y553/'Exp with units conversion'!$H553)*'Exp with units conversion'!$G553,'Exp Database'!Y553*'Exp with units conversion'!$G553))</f>
        <v>0</v>
      </c>
      <c r="AA553" s="288">
        <f>IF(OR('Exp Database'!Z553=Lists!$G$2,'Exp Database'!Z553=Lists!$G$3,'Exp Database'!Z553=0),0,IF($F553=Lists!$G$2,('Exp Database'!Z553/'Exp with units conversion'!$H553)*'Exp with units conversion'!$G553,'Exp Database'!Z553*'Exp with units conversion'!$G553))</f>
        <v>0</v>
      </c>
      <c r="AB553" s="288">
        <f>IF(OR('Exp Database'!AA553=Lists!$G$2,'Exp Database'!AA553=Lists!$G$3,'Exp Database'!AA553=0),0,IF($F553=Lists!$G$2,('Exp Database'!AA553/'Exp with units conversion'!$H553)*'Exp with units conversion'!$G553,'Exp Database'!AA553*'Exp with units conversion'!$G553))</f>
        <v>0</v>
      </c>
      <c r="AC553" s="288">
        <f>IF(OR('Exp Database'!AB553=Lists!$G$2,'Exp Database'!AB553=Lists!$G$3,'Exp Database'!AB553=0),0,IF($F553=Lists!$G$2,('Exp Database'!AB553/'Exp with units conversion'!$H553)*'Exp with units conversion'!$G553,'Exp Database'!AB553*'Exp with units conversion'!$G553))</f>
        <v>0</v>
      </c>
      <c r="AD553" s="288">
        <f>IF(OR('Exp Database'!AC553=Lists!$G$2,'Exp Database'!AC553=Lists!$G$3,'Exp Database'!AC553=0),0,IF($F553=Lists!$G$2,('Exp Database'!AC553/'Exp with units conversion'!$H553)*'Exp with units conversion'!$G553,'Exp Database'!AC553*'Exp with units conversion'!$G553))</f>
        <v>0</v>
      </c>
      <c r="AE553" s="288">
        <f>IF(OR('Exp Database'!AD553=Lists!$G$2,'Exp Database'!AD553=Lists!$G$3,'Exp Database'!AD553=0),0,IF($F553=Lists!$G$2,('Exp Database'!AD553/'Exp with units conversion'!$H553)*'Exp with units conversion'!$G553,'Exp Database'!AD553*'Exp with units conversion'!$G553))</f>
        <v>0</v>
      </c>
      <c r="AG553" s="288">
        <f t="shared" si="45"/>
        <v>1</v>
      </c>
      <c r="AH553" s="288">
        <f t="shared" si="46"/>
        <v>1</v>
      </c>
      <c r="AI553" s="288">
        <f t="shared" si="47"/>
        <v>1</v>
      </c>
      <c r="AJ553" s="288">
        <f t="shared" si="48"/>
        <v>1</v>
      </c>
    </row>
    <row r="554" spans="2:36" ht="60.75" thickBot="1">
      <c r="B554" s="288" t="str">
        <f t="shared" si="44"/>
        <v>Georgia2012</v>
      </c>
      <c r="C554" s="229" t="str">
        <f>'Exp Database'!C554</f>
        <v>Georgia</v>
      </c>
      <c r="D554" s="229">
        <f>'Exp Database'!D554</f>
        <v>2012</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02" t="str">
        <f>'Exp Database'!K554</f>
        <v>PrEP for gay men and other men who have sex with men (MSM)</v>
      </c>
      <c r="M554" s="288" t="str">
        <f>'Exp Database'!L554</f>
        <v>3.3.1</v>
      </c>
      <c r="N554" s="288">
        <f>IF(OR('Exp Database'!M554=Lists!$G$2,'Exp Database'!M554=Lists!$G$3,'Exp Database'!M554=0),0,IF($F554=Lists!$G$2,('Exp Database'!M554/'Exp with units conversion'!$H554)*'Exp with units conversion'!$G554,'Exp Database'!M554*'Exp with units conversion'!$G554))</f>
        <v>0</v>
      </c>
      <c r="O554" s="288">
        <f>IF(OR('Exp Database'!N554=Lists!$G$2,'Exp Database'!N554=Lists!$G$3,'Exp Database'!N554=0),0,IF($F554=Lists!$G$2,('Exp Database'!N554/'Exp with units conversion'!$H554)*'Exp with units conversion'!$G554,'Exp Database'!N554*'Exp with units conversion'!$G554))</f>
        <v>0</v>
      </c>
      <c r="P554" s="288">
        <f>IF(OR('Exp Database'!O554=Lists!$G$2,'Exp Database'!O554=Lists!$G$3,'Exp Database'!O554=0),0,IF($F554=Lists!$G$2,('Exp Database'!O554/'Exp with units conversion'!$H554)*'Exp with units conversion'!$G554,'Exp Database'!O554*'Exp with units conversion'!$G554))</f>
        <v>0</v>
      </c>
      <c r="Q554" s="288">
        <f>IF(OR('Exp Database'!P554=Lists!$G$2,'Exp Database'!P554=Lists!$G$3,'Exp Database'!P554=0),0,IF($F554=Lists!$G$2,('Exp Database'!P554/'Exp with units conversion'!$H554)*'Exp with units conversion'!$G554,'Exp Database'!P554*'Exp with units conversion'!$G554))</f>
        <v>0</v>
      </c>
      <c r="R554" s="288">
        <f>IF(OR('Exp Database'!Q554=Lists!$G$2,'Exp Database'!Q554=Lists!$G$3,'Exp Database'!Q554=0),0,IF($F554=Lists!$G$2,('Exp Database'!Q554/'Exp with units conversion'!$H554)*'Exp with units conversion'!$G554,'Exp Database'!Q554*'Exp with units conversion'!$G554))</f>
        <v>0</v>
      </c>
      <c r="S554" s="288">
        <f>IF(OR('Exp Database'!R554=Lists!$G$2,'Exp Database'!R554=Lists!$G$3,'Exp Database'!R554=0),0,IF($F554=Lists!$G$2,('Exp Database'!R554/'Exp with units conversion'!$H554)*'Exp with units conversion'!$G554,'Exp Database'!R554*'Exp with units conversion'!$G554))</f>
        <v>0</v>
      </c>
      <c r="T554" s="288">
        <f>IF(OR('Exp Database'!S554=Lists!$G$2,'Exp Database'!S554=Lists!$G$3,'Exp Database'!S554=0),0,IF($F554=Lists!$G$2,('Exp Database'!S554/'Exp with units conversion'!$H554)*'Exp with units conversion'!$G554,'Exp Database'!S554*'Exp with units conversion'!$G554))</f>
        <v>0</v>
      </c>
      <c r="U554" s="288">
        <f>IF(OR('Exp Database'!T554=Lists!$G$2,'Exp Database'!T554=Lists!$G$3,'Exp Database'!T554=0),0,IF($F554=Lists!$G$2,('Exp Database'!T554/'Exp with units conversion'!$H554)*'Exp with units conversion'!$G554,'Exp Database'!T554*'Exp with units conversion'!$G554))</f>
        <v>0</v>
      </c>
      <c r="V554" s="288">
        <f>IF(OR('Exp Database'!U554=Lists!$G$2,'Exp Database'!U554=Lists!$G$3,'Exp Database'!U554=0),0,IF($F554=Lists!$G$2,('Exp Database'!U554/'Exp with units conversion'!$H554)*'Exp with units conversion'!$G554,'Exp Database'!U554*'Exp with units conversion'!$G554))</f>
        <v>0</v>
      </c>
      <c r="W554" s="288">
        <f>IF(OR('Exp Database'!V554=Lists!$G$2,'Exp Database'!V554=Lists!$G$3,'Exp Database'!V554=0),0,IF($F554=Lists!$G$2,('Exp Database'!V554/'Exp with units conversion'!$H554)*'Exp with units conversion'!$G554,'Exp Database'!V554*'Exp with units conversion'!$G554))</f>
        <v>0</v>
      </c>
      <c r="X554" s="288">
        <f>IF(OR('Exp Database'!W554=Lists!$G$2,'Exp Database'!W554=Lists!$G$3,'Exp Database'!W554=0),0,IF($F554=Lists!$G$2,('Exp Database'!W554/'Exp with units conversion'!$H554)*'Exp with units conversion'!$G554,'Exp Database'!W554*'Exp with units conversion'!$G554))</f>
        <v>0</v>
      </c>
      <c r="Y554" s="288">
        <f>IF(OR('Exp Database'!X554=Lists!$G$2,'Exp Database'!X554=Lists!$G$3,'Exp Database'!X554=0),0,IF($F554=Lists!$G$2,('Exp Database'!X554/'Exp with units conversion'!$H554)*'Exp with units conversion'!$G554,'Exp Database'!X554*'Exp with units conversion'!$G554))</f>
        <v>0</v>
      </c>
      <c r="Z554" s="288">
        <f>IF(OR('Exp Database'!Y554=Lists!$G$2,'Exp Database'!Y554=Lists!$G$3,'Exp Database'!Y554=0),0,IF($F554=Lists!$G$2,('Exp Database'!Y554/'Exp with units conversion'!$H554)*'Exp with units conversion'!$G554,'Exp Database'!Y554*'Exp with units conversion'!$G554))</f>
        <v>0</v>
      </c>
      <c r="AA554" s="288">
        <f>IF(OR('Exp Database'!Z554=Lists!$G$2,'Exp Database'!Z554=Lists!$G$3,'Exp Database'!Z554=0),0,IF($F554=Lists!$G$2,('Exp Database'!Z554/'Exp with units conversion'!$H554)*'Exp with units conversion'!$G554,'Exp Database'!Z554*'Exp with units conversion'!$G554))</f>
        <v>0</v>
      </c>
      <c r="AB554" s="288">
        <f>IF(OR('Exp Database'!AA554=Lists!$G$2,'Exp Database'!AA554=Lists!$G$3,'Exp Database'!AA554=0),0,IF($F554=Lists!$G$2,('Exp Database'!AA554/'Exp with units conversion'!$H554)*'Exp with units conversion'!$G554,'Exp Database'!AA554*'Exp with units conversion'!$G554))</f>
        <v>0</v>
      </c>
      <c r="AC554" s="288">
        <f>IF(OR('Exp Database'!AB554=Lists!$G$2,'Exp Database'!AB554=Lists!$G$3,'Exp Database'!AB554=0),0,IF($F554=Lists!$G$2,('Exp Database'!AB554/'Exp with units conversion'!$H554)*'Exp with units conversion'!$G554,'Exp Database'!AB554*'Exp with units conversion'!$G554))</f>
        <v>0</v>
      </c>
      <c r="AD554" s="288">
        <f>IF(OR('Exp Database'!AC554=Lists!$G$2,'Exp Database'!AC554=Lists!$G$3,'Exp Database'!AC554=0),0,IF($F554=Lists!$G$2,('Exp Database'!AC554/'Exp with units conversion'!$H554)*'Exp with units conversion'!$G554,'Exp Database'!AC554*'Exp with units conversion'!$G554))</f>
        <v>0</v>
      </c>
      <c r="AE554" s="288">
        <f>IF(OR('Exp Database'!AD554=Lists!$G$2,'Exp Database'!AD554=Lists!$G$3,'Exp Database'!AD554=0),0,IF($F554=Lists!$G$2,('Exp Database'!AD554/'Exp with units conversion'!$H554)*'Exp with units conversion'!$G554,'Exp Database'!AD554*'Exp with units conversion'!$G554))</f>
        <v>0</v>
      </c>
      <c r="AG554" s="288">
        <f t="shared" si="45"/>
        <v>1</v>
      </c>
      <c r="AH554" s="288">
        <f t="shared" si="46"/>
        <v>1</v>
      </c>
      <c r="AI554" s="288">
        <f t="shared" si="47"/>
        <v>1</v>
      </c>
      <c r="AJ554" s="288">
        <f t="shared" si="48"/>
        <v>1</v>
      </c>
    </row>
    <row r="555" spans="2:36" ht="30.75" thickBot="1">
      <c r="B555" s="288" t="str">
        <f t="shared" si="44"/>
        <v>Georgia2012</v>
      </c>
      <c r="C555" s="229" t="str">
        <f>'Exp Database'!C555</f>
        <v>Georgia</v>
      </c>
      <c r="D555" s="229">
        <f>'Exp Database'!D555</f>
        <v>2012</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02" t="str">
        <f>'Exp Database'!K555</f>
        <v>PrEP for sex workers</v>
      </c>
      <c r="M555" s="288" t="str">
        <f>'Exp Database'!L555</f>
        <v>3.3.2</v>
      </c>
      <c r="N555" s="288">
        <f>IF(OR('Exp Database'!M555=Lists!$G$2,'Exp Database'!M555=Lists!$G$3,'Exp Database'!M555=0),0,IF($F555=Lists!$G$2,('Exp Database'!M555/'Exp with units conversion'!$H555)*'Exp with units conversion'!$G555,'Exp Database'!M555*'Exp with units conversion'!$G555))</f>
        <v>0</v>
      </c>
      <c r="O555" s="288">
        <f>IF(OR('Exp Database'!N555=Lists!$G$2,'Exp Database'!N555=Lists!$G$3,'Exp Database'!N555=0),0,IF($F555=Lists!$G$2,('Exp Database'!N555/'Exp with units conversion'!$H555)*'Exp with units conversion'!$G555,'Exp Database'!N555*'Exp with units conversion'!$G555))</f>
        <v>0</v>
      </c>
      <c r="P555" s="288">
        <f>IF(OR('Exp Database'!O555=Lists!$G$2,'Exp Database'!O555=Lists!$G$3,'Exp Database'!O555=0),0,IF($F555=Lists!$G$2,('Exp Database'!O555/'Exp with units conversion'!$H555)*'Exp with units conversion'!$G555,'Exp Database'!O555*'Exp with units conversion'!$G555))</f>
        <v>0</v>
      </c>
      <c r="Q555" s="288">
        <f>IF(OR('Exp Database'!P555=Lists!$G$2,'Exp Database'!P555=Lists!$G$3,'Exp Database'!P555=0),0,IF($F555=Lists!$G$2,('Exp Database'!P555/'Exp with units conversion'!$H555)*'Exp with units conversion'!$G555,'Exp Database'!P555*'Exp with units conversion'!$G555))</f>
        <v>0</v>
      </c>
      <c r="R555" s="288">
        <f>IF(OR('Exp Database'!Q555=Lists!$G$2,'Exp Database'!Q555=Lists!$G$3,'Exp Database'!Q555=0),0,IF($F555=Lists!$G$2,('Exp Database'!Q555/'Exp with units conversion'!$H555)*'Exp with units conversion'!$G555,'Exp Database'!Q555*'Exp with units conversion'!$G555))</f>
        <v>0</v>
      </c>
      <c r="S555" s="288">
        <f>IF(OR('Exp Database'!R555=Lists!$G$2,'Exp Database'!R555=Lists!$G$3,'Exp Database'!R555=0),0,IF($F555=Lists!$G$2,('Exp Database'!R555/'Exp with units conversion'!$H555)*'Exp with units conversion'!$G555,'Exp Database'!R555*'Exp with units conversion'!$G555))</f>
        <v>0</v>
      </c>
      <c r="T555" s="288">
        <f>IF(OR('Exp Database'!S555=Lists!$G$2,'Exp Database'!S555=Lists!$G$3,'Exp Database'!S555=0),0,IF($F555=Lists!$G$2,('Exp Database'!S555/'Exp with units conversion'!$H555)*'Exp with units conversion'!$G555,'Exp Database'!S555*'Exp with units conversion'!$G555))</f>
        <v>0</v>
      </c>
      <c r="U555" s="288">
        <f>IF(OR('Exp Database'!T555=Lists!$G$2,'Exp Database'!T555=Lists!$G$3,'Exp Database'!T555=0),0,IF($F555=Lists!$G$2,('Exp Database'!T555/'Exp with units conversion'!$H555)*'Exp with units conversion'!$G555,'Exp Database'!T555*'Exp with units conversion'!$G555))</f>
        <v>0</v>
      </c>
      <c r="V555" s="288">
        <f>IF(OR('Exp Database'!U555=Lists!$G$2,'Exp Database'!U555=Lists!$G$3,'Exp Database'!U555=0),0,IF($F555=Lists!$G$2,('Exp Database'!U555/'Exp with units conversion'!$H555)*'Exp with units conversion'!$G555,'Exp Database'!U555*'Exp with units conversion'!$G555))</f>
        <v>0</v>
      </c>
      <c r="W555" s="288">
        <f>IF(OR('Exp Database'!V555=Lists!$G$2,'Exp Database'!V555=Lists!$G$3,'Exp Database'!V555=0),0,IF($F555=Lists!$G$2,('Exp Database'!V555/'Exp with units conversion'!$H555)*'Exp with units conversion'!$G555,'Exp Database'!V555*'Exp with units conversion'!$G555))</f>
        <v>0</v>
      </c>
      <c r="X555" s="288">
        <f>IF(OR('Exp Database'!W555=Lists!$G$2,'Exp Database'!W555=Lists!$G$3,'Exp Database'!W555=0),0,IF($F555=Lists!$G$2,('Exp Database'!W555/'Exp with units conversion'!$H555)*'Exp with units conversion'!$G555,'Exp Database'!W555*'Exp with units conversion'!$G555))</f>
        <v>0</v>
      </c>
      <c r="Y555" s="288">
        <f>IF(OR('Exp Database'!X555=Lists!$G$2,'Exp Database'!X555=Lists!$G$3,'Exp Database'!X555=0),0,IF($F555=Lists!$G$2,('Exp Database'!X555/'Exp with units conversion'!$H555)*'Exp with units conversion'!$G555,'Exp Database'!X555*'Exp with units conversion'!$G555))</f>
        <v>0</v>
      </c>
      <c r="Z555" s="288">
        <f>IF(OR('Exp Database'!Y555=Lists!$G$2,'Exp Database'!Y555=Lists!$G$3,'Exp Database'!Y555=0),0,IF($F555=Lists!$G$2,('Exp Database'!Y555/'Exp with units conversion'!$H555)*'Exp with units conversion'!$G555,'Exp Database'!Y555*'Exp with units conversion'!$G555))</f>
        <v>0</v>
      </c>
      <c r="AA555" s="288">
        <f>IF(OR('Exp Database'!Z555=Lists!$G$2,'Exp Database'!Z555=Lists!$G$3,'Exp Database'!Z555=0),0,IF($F555=Lists!$G$2,('Exp Database'!Z555/'Exp with units conversion'!$H555)*'Exp with units conversion'!$G555,'Exp Database'!Z555*'Exp with units conversion'!$G555))</f>
        <v>0</v>
      </c>
      <c r="AB555" s="288">
        <f>IF(OR('Exp Database'!AA555=Lists!$G$2,'Exp Database'!AA555=Lists!$G$3,'Exp Database'!AA555=0),0,IF($F555=Lists!$G$2,('Exp Database'!AA555/'Exp with units conversion'!$H555)*'Exp with units conversion'!$G555,'Exp Database'!AA555*'Exp with units conversion'!$G555))</f>
        <v>0</v>
      </c>
      <c r="AC555" s="288">
        <f>IF(OR('Exp Database'!AB555=Lists!$G$2,'Exp Database'!AB555=Lists!$G$3,'Exp Database'!AB555=0),0,IF($F555=Lists!$G$2,('Exp Database'!AB555/'Exp with units conversion'!$H555)*'Exp with units conversion'!$G555,'Exp Database'!AB555*'Exp with units conversion'!$G555))</f>
        <v>0</v>
      </c>
      <c r="AD555" s="288">
        <f>IF(OR('Exp Database'!AC555=Lists!$G$2,'Exp Database'!AC555=Lists!$G$3,'Exp Database'!AC555=0),0,IF($F555=Lists!$G$2,('Exp Database'!AC555/'Exp with units conversion'!$H555)*'Exp with units conversion'!$G555,'Exp Database'!AC555*'Exp with units conversion'!$G555))</f>
        <v>0</v>
      </c>
      <c r="AE555" s="288">
        <f>IF(OR('Exp Database'!AD555=Lists!$G$2,'Exp Database'!AD555=Lists!$G$3,'Exp Database'!AD555=0),0,IF($F555=Lists!$G$2,('Exp Database'!AD555/'Exp with units conversion'!$H555)*'Exp with units conversion'!$G555,'Exp Database'!AD555*'Exp with units conversion'!$G555))</f>
        <v>0</v>
      </c>
      <c r="AG555" s="288">
        <f t="shared" si="45"/>
        <v>1</v>
      </c>
      <c r="AH555" s="288">
        <f t="shared" si="46"/>
        <v>1</v>
      </c>
      <c r="AI555" s="288">
        <f t="shared" si="47"/>
        <v>1</v>
      </c>
      <c r="AJ555" s="288">
        <f t="shared" si="48"/>
        <v>1</v>
      </c>
    </row>
    <row r="556" spans="2:36" ht="45.75" thickBot="1">
      <c r="B556" s="288" t="str">
        <f t="shared" si="44"/>
        <v>Georgia2012</v>
      </c>
      <c r="C556" s="229" t="str">
        <f>'Exp Database'!C556</f>
        <v>Georgia</v>
      </c>
      <c r="D556" s="229">
        <f>'Exp Database'!D556</f>
        <v>2012</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02" t="str">
        <f>'Exp Database'!K556</f>
        <v>PrEP for persons who inject drugs (PWID)</v>
      </c>
      <c r="M556" s="288" t="str">
        <f>'Exp Database'!L556</f>
        <v>3.3.3</v>
      </c>
      <c r="N556" s="288">
        <f>IF(OR('Exp Database'!M556=Lists!$G$2,'Exp Database'!M556=Lists!$G$3,'Exp Database'!M556=0),0,IF($F556=Lists!$G$2,('Exp Database'!M556/'Exp with units conversion'!$H556)*'Exp with units conversion'!$G556,'Exp Database'!M556*'Exp with units conversion'!$G556))</f>
        <v>0</v>
      </c>
      <c r="O556" s="288">
        <f>IF(OR('Exp Database'!N556=Lists!$G$2,'Exp Database'!N556=Lists!$G$3,'Exp Database'!N556=0),0,IF($F556=Lists!$G$2,('Exp Database'!N556/'Exp with units conversion'!$H556)*'Exp with units conversion'!$G556,'Exp Database'!N556*'Exp with units conversion'!$G556))</f>
        <v>0</v>
      </c>
      <c r="P556" s="288">
        <f>IF(OR('Exp Database'!O556=Lists!$G$2,'Exp Database'!O556=Lists!$G$3,'Exp Database'!O556=0),0,IF($F556=Lists!$G$2,('Exp Database'!O556/'Exp with units conversion'!$H556)*'Exp with units conversion'!$G556,'Exp Database'!O556*'Exp with units conversion'!$G556))</f>
        <v>0</v>
      </c>
      <c r="Q556" s="288">
        <f>IF(OR('Exp Database'!P556=Lists!$G$2,'Exp Database'!P556=Lists!$G$3,'Exp Database'!P556=0),0,IF($F556=Lists!$G$2,('Exp Database'!P556/'Exp with units conversion'!$H556)*'Exp with units conversion'!$G556,'Exp Database'!P556*'Exp with units conversion'!$G556))</f>
        <v>0</v>
      </c>
      <c r="R556" s="288">
        <f>IF(OR('Exp Database'!Q556=Lists!$G$2,'Exp Database'!Q556=Lists!$G$3,'Exp Database'!Q556=0),0,IF($F556=Lists!$G$2,('Exp Database'!Q556/'Exp with units conversion'!$H556)*'Exp with units conversion'!$G556,'Exp Database'!Q556*'Exp with units conversion'!$G556))</f>
        <v>0</v>
      </c>
      <c r="S556" s="288">
        <f>IF(OR('Exp Database'!R556=Lists!$G$2,'Exp Database'!R556=Lists!$G$3,'Exp Database'!R556=0),0,IF($F556=Lists!$G$2,('Exp Database'!R556/'Exp with units conversion'!$H556)*'Exp with units conversion'!$G556,'Exp Database'!R556*'Exp with units conversion'!$G556))</f>
        <v>0</v>
      </c>
      <c r="T556" s="288">
        <f>IF(OR('Exp Database'!S556=Lists!$G$2,'Exp Database'!S556=Lists!$G$3,'Exp Database'!S556=0),0,IF($F556=Lists!$G$2,('Exp Database'!S556/'Exp with units conversion'!$H556)*'Exp with units conversion'!$G556,'Exp Database'!S556*'Exp with units conversion'!$G556))</f>
        <v>0</v>
      </c>
      <c r="U556" s="288">
        <f>IF(OR('Exp Database'!T556=Lists!$G$2,'Exp Database'!T556=Lists!$G$3,'Exp Database'!T556=0),0,IF($F556=Lists!$G$2,('Exp Database'!T556/'Exp with units conversion'!$H556)*'Exp with units conversion'!$G556,'Exp Database'!T556*'Exp with units conversion'!$G556))</f>
        <v>0</v>
      </c>
      <c r="V556" s="288">
        <f>IF(OR('Exp Database'!U556=Lists!$G$2,'Exp Database'!U556=Lists!$G$3,'Exp Database'!U556=0),0,IF($F556=Lists!$G$2,('Exp Database'!U556/'Exp with units conversion'!$H556)*'Exp with units conversion'!$G556,'Exp Database'!U556*'Exp with units conversion'!$G556))</f>
        <v>0</v>
      </c>
      <c r="W556" s="288">
        <f>IF(OR('Exp Database'!V556=Lists!$G$2,'Exp Database'!V556=Lists!$G$3,'Exp Database'!V556=0),0,IF($F556=Lists!$G$2,('Exp Database'!V556/'Exp with units conversion'!$H556)*'Exp with units conversion'!$G556,'Exp Database'!V556*'Exp with units conversion'!$G556))</f>
        <v>0</v>
      </c>
      <c r="X556" s="288">
        <f>IF(OR('Exp Database'!W556=Lists!$G$2,'Exp Database'!W556=Lists!$G$3,'Exp Database'!W556=0),0,IF($F556=Lists!$G$2,('Exp Database'!W556/'Exp with units conversion'!$H556)*'Exp with units conversion'!$G556,'Exp Database'!W556*'Exp with units conversion'!$G556))</f>
        <v>0</v>
      </c>
      <c r="Y556" s="288">
        <f>IF(OR('Exp Database'!X556=Lists!$G$2,'Exp Database'!X556=Lists!$G$3,'Exp Database'!X556=0),0,IF($F556=Lists!$G$2,('Exp Database'!X556/'Exp with units conversion'!$H556)*'Exp with units conversion'!$G556,'Exp Database'!X556*'Exp with units conversion'!$G556))</f>
        <v>0</v>
      </c>
      <c r="Z556" s="288">
        <f>IF(OR('Exp Database'!Y556=Lists!$G$2,'Exp Database'!Y556=Lists!$G$3,'Exp Database'!Y556=0),0,IF($F556=Lists!$G$2,('Exp Database'!Y556/'Exp with units conversion'!$H556)*'Exp with units conversion'!$G556,'Exp Database'!Y556*'Exp with units conversion'!$G556))</f>
        <v>0</v>
      </c>
      <c r="AA556" s="288">
        <f>IF(OR('Exp Database'!Z556=Lists!$G$2,'Exp Database'!Z556=Lists!$G$3,'Exp Database'!Z556=0),0,IF($F556=Lists!$G$2,('Exp Database'!Z556/'Exp with units conversion'!$H556)*'Exp with units conversion'!$G556,'Exp Database'!Z556*'Exp with units conversion'!$G556))</f>
        <v>0</v>
      </c>
      <c r="AB556" s="288">
        <f>IF(OR('Exp Database'!AA556=Lists!$G$2,'Exp Database'!AA556=Lists!$G$3,'Exp Database'!AA556=0),0,IF($F556=Lists!$G$2,('Exp Database'!AA556/'Exp with units conversion'!$H556)*'Exp with units conversion'!$G556,'Exp Database'!AA556*'Exp with units conversion'!$G556))</f>
        <v>0</v>
      </c>
      <c r="AC556" s="288">
        <f>IF(OR('Exp Database'!AB556=Lists!$G$2,'Exp Database'!AB556=Lists!$G$3,'Exp Database'!AB556=0),0,IF($F556=Lists!$G$2,('Exp Database'!AB556/'Exp with units conversion'!$H556)*'Exp with units conversion'!$G556,'Exp Database'!AB556*'Exp with units conversion'!$G556))</f>
        <v>0</v>
      </c>
      <c r="AD556" s="288">
        <f>IF(OR('Exp Database'!AC556=Lists!$G$2,'Exp Database'!AC556=Lists!$G$3,'Exp Database'!AC556=0),0,IF($F556=Lists!$G$2,('Exp Database'!AC556/'Exp with units conversion'!$H556)*'Exp with units conversion'!$G556,'Exp Database'!AC556*'Exp with units conversion'!$G556))</f>
        <v>0</v>
      </c>
      <c r="AE556" s="288">
        <f>IF(OR('Exp Database'!AD556=Lists!$G$2,'Exp Database'!AD556=Lists!$G$3,'Exp Database'!AD556=0),0,IF($F556=Lists!$G$2,('Exp Database'!AD556/'Exp with units conversion'!$H556)*'Exp with units conversion'!$G556,'Exp Database'!AD556*'Exp with units conversion'!$G556))</f>
        <v>0</v>
      </c>
      <c r="AG556" s="288">
        <f t="shared" si="45"/>
        <v>1</v>
      </c>
      <c r="AH556" s="288">
        <f t="shared" si="46"/>
        <v>1</v>
      </c>
      <c r="AI556" s="288">
        <f t="shared" si="47"/>
        <v>1</v>
      </c>
      <c r="AJ556" s="288">
        <f t="shared" si="48"/>
        <v>1</v>
      </c>
    </row>
    <row r="557" spans="2:36" ht="45.75" thickBot="1">
      <c r="B557" s="288" t="str">
        <f t="shared" si="44"/>
        <v>Georgia2012</v>
      </c>
      <c r="C557" s="229" t="str">
        <f>'Exp Database'!C557</f>
        <v>Georgia</v>
      </c>
      <c r="D557" s="229">
        <f>'Exp Database'!D557</f>
        <v>2012</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02" t="str">
        <f>'Exp Database'!K557</f>
        <v xml:space="preserve">PrEP for transgender persons </v>
      </c>
      <c r="M557" s="288" t="str">
        <f>'Exp Database'!L557</f>
        <v>3.3.4</v>
      </c>
      <c r="N557" s="288">
        <f>IF(OR('Exp Database'!M557=Lists!$G$2,'Exp Database'!M557=Lists!$G$3,'Exp Database'!M557=0),0,IF($F557=Lists!$G$2,('Exp Database'!M557/'Exp with units conversion'!$H557)*'Exp with units conversion'!$G557,'Exp Database'!M557*'Exp with units conversion'!$G557))</f>
        <v>0</v>
      </c>
      <c r="O557" s="288">
        <f>IF(OR('Exp Database'!N557=Lists!$G$2,'Exp Database'!N557=Lists!$G$3,'Exp Database'!N557=0),0,IF($F557=Lists!$G$2,('Exp Database'!N557/'Exp with units conversion'!$H557)*'Exp with units conversion'!$G557,'Exp Database'!N557*'Exp with units conversion'!$G557))</f>
        <v>0</v>
      </c>
      <c r="P557" s="288">
        <f>IF(OR('Exp Database'!O557=Lists!$G$2,'Exp Database'!O557=Lists!$G$3,'Exp Database'!O557=0),0,IF($F557=Lists!$G$2,('Exp Database'!O557/'Exp with units conversion'!$H557)*'Exp with units conversion'!$G557,'Exp Database'!O557*'Exp with units conversion'!$G557))</f>
        <v>0</v>
      </c>
      <c r="Q557" s="288">
        <f>IF(OR('Exp Database'!P557=Lists!$G$2,'Exp Database'!P557=Lists!$G$3,'Exp Database'!P557=0),0,IF($F557=Lists!$G$2,('Exp Database'!P557/'Exp with units conversion'!$H557)*'Exp with units conversion'!$G557,'Exp Database'!P557*'Exp with units conversion'!$G557))</f>
        <v>0</v>
      </c>
      <c r="R557" s="288">
        <f>IF(OR('Exp Database'!Q557=Lists!$G$2,'Exp Database'!Q557=Lists!$G$3,'Exp Database'!Q557=0),0,IF($F557=Lists!$G$2,('Exp Database'!Q557/'Exp with units conversion'!$H557)*'Exp with units conversion'!$G557,'Exp Database'!Q557*'Exp with units conversion'!$G557))</f>
        <v>0</v>
      </c>
      <c r="S557" s="288">
        <f>IF(OR('Exp Database'!R557=Lists!$G$2,'Exp Database'!R557=Lists!$G$3,'Exp Database'!R557=0),0,IF($F557=Lists!$G$2,('Exp Database'!R557/'Exp with units conversion'!$H557)*'Exp with units conversion'!$G557,'Exp Database'!R557*'Exp with units conversion'!$G557))</f>
        <v>0</v>
      </c>
      <c r="T557" s="288">
        <f>IF(OR('Exp Database'!S557=Lists!$G$2,'Exp Database'!S557=Lists!$G$3,'Exp Database'!S557=0),0,IF($F557=Lists!$G$2,('Exp Database'!S557/'Exp with units conversion'!$H557)*'Exp with units conversion'!$G557,'Exp Database'!S557*'Exp with units conversion'!$G557))</f>
        <v>0</v>
      </c>
      <c r="U557" s="288">
        <f>IF(OR('Exp Database'!T557=Lists!$G$2,'Exp Database'!T557=Lists!$G$3,'Exp Database'!T557=0),0,IF($F557=Lists!$G$2,('Exp Database'!T557/'Exp with units conversion'!$H557)*'Exp with units conversion'!$G557,'Exp Database'!T557*'Exp with units conversion'!$G557))</f>
        <v>0</v>
      </c>
      <c r="V557" s="288">
        <f>IF(OR('Exp Database'!U557=Lists!$G$2,'Exp Database'!U557=Lists!$G$3,'Exp Database'!U557=0),0,IF($F557=Lists!$G$2,('Exp Database'!U557/'Exp with units conversion'!$H557)*'Exp with units conversion'!$G557,'Exp Database'!U557*'Exp with units conversion'!$G557))</f>
        <v>0</v>
      </c>
      <c r="W557" s="288">
        <f>IF(OR('Exp Database'!V557=Lists!$G$2,'Exp Database'!V557=Lists!$G$3,'Exp Database'!V557=0),0,IF($F557=Lists!$G$2,('Exp Database'!V557/'Exp with units conversion'!$H557)*'Exp with units conversion'!$G557,'Exp Database'!V557*'Exp with units conversion'!$G557))</f>
        <v>0</v>
      </c>
      <c r="X557" s="288">
        <f>IF(OR('Exp Database'!W557=Lists!$G$2,'Exp Database'!W557=Lists!$G$3,'Exp Database'!W557=0),0,IF($F557=Lists!$G$2,('Exp Database'!W557/'Exp with units conversion'!$H557)*'Exp with units conversion'!$G557,'Exp Database'!W557*'Exp with units conversion'!$G557))</f>
        <v>0</v>
      </c>
      <c r="Y557" s="288">
        <f>IF(OR('Exp Database'!X557=Lists!$G$2,'Exp Database'!X557=Lists!$G$3,'Exp Database'!X557=0),0,IF($F557=Lists!$G$2,('Exp Database'!X557/'Exp with units conversion'!$H557)*'Exp with units conversion'!$G557,'Exp Database'!X557*'Exp with units conversion'!$G557))</f>
        <v>0</v>
      </c>
      <c r="Z557" s="288">
        <f>IF(OR('Exp Database'!Y557=Lists!$G$2,'Exp Database'!Y557=Lists!$G$3,'Exp Database'!Y557=0),0,IF($F557=Lists!$G$2,('Exp Database'!Y557/'Exp with units conversion'!$H557)*'Exp with units conversion'!$G557,'Exp Database'!Y557*'Exp with units conversion'!$G557))</f>
        <v>0</v>
      </c>
      <c r="AA557" s="288">
        <f>IF(OR('Exp Database'!Z557=Lists!$G$2,'Exp Database'!Z557=Lists!$G$3,'Exp Database'!Z557=0),0,IF($F557=Lists!$G$2,('Exp Database'!Z557/'Exp with units conversion'!$H557)*'Exp with units conversion'!$G557,'Exp Database'!Z557*'Exp with units conversion'!$G557))</f>
        <v>0</v>
      </c>
      <c r="AB557" s="288">
        <f>IF(OR('Exp Database'!AA557=Lists!$G$2,'Exp Database'!AA557=Lists!$G$3,'Exp Database'!AA557=0),0,IF($F557=Lists!$G$2,('Exp Database'!AA557/'Exp with units conversion'!$H557)*'Exp with units conversion'!$G557,'Exp Database'!AA557*'Exp with units conversion'!$G557))</f>
        <v>0</v>
      </c>
      <c r="AC557" s="288">
        <f>IF(OR('Exp Database'!AB557=Lists!$G$2,'Exp Database'!AB557=Lists!$G$3,'Exp Database'!AB557=0),0,IF($F557=Lists!$G$2,('Exp Database'!AB557/'Exp with units conversion'!$H557)*'Exp with units conversion'!$G557,'Exp Database'!AB557*'Exp with units conversion'!$G557))</f>
        <v>0</v>
      </c>
      <c r="AD557" s="288">
        <f>IF(OR('Exp Database'!AC557=Lists!$G$2,'Exp Database'!AC557=Lists!$G$3,'Exp Database'!AC557=0),0,IF($F557=Lists!$G$2,('Exp Database'!AC557/'Exp with units conversion'!$H557)*'Exp with units conversion'!$G557,'Exp Database'!AC557*'Exp with units conversion'!$G557))</f>
        <v>0</v>
      </c>
      <c r="AE557" s="288">
        <f>IF(OR('Exp Database'!AD557=Lists!$G$2,'Exp Database'!AD557=Lists!$G$3,'Exp Database'!AD557=0),0,IF($F557=Lists!$G$2,('Exp Database'!AD557/'Exp with units conversion'!$H557)*'Exp with units conversion'!$G557,'Exp Database'!AD557*'Exp with units conversion'!$G557))</f>
        <v>0</v>
      </c>
      <c r="AG557" s="288">
        <f t="shared" si="45"/>
        <v>1</v>
      </c>
      <c r="AH557" s="288">
        <f t="shared" si="46"/>
        <v>1</v>
      </c>
      <c r="AI557" s="288">
        <f t="shared" si="47"/>
        <v>1</v>
      </c>
      <c r="AJ557" s="288">
        <f t="shared" si="48"/>
        <v>1</v>
      </c>
    </row>
    <row r="558" spans="2:36" ht="15.75" thickBot="1">
      <c r="B558" s="288" t="str">
        <f t="shared" si="44"/>
        <v>Georgia2012</v>
      </c>
      <c r="C558" s="229" t="str">
        <f>'Exp Database'!C558</f>
        <v>Georgia</v>
      </c>
      <c r="D558" s="229">
        <f>'Exp Database'!D558</f>
        <v>2012</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02" t="str">
        <f>'Exp Database'!K558</f>
        <v>PrEP for prisoners</v>
      </c>
      <c r="M558" s="288" t="str">
        <f>'Exp Database'!L558</f>
        <v>3.3.5</v>
      </c>
      <c r="N558" s="288">
        <f>IF(OR('Exp Database'!M558=Lists!$G$2,'Exp Database'!M558=Lists!$G$3,'Exp Database'!M558=0),0,IF($F558=Lists!$G$2,('Exp Database'!M558/'Exp with units conversion'!$H558)*'Exp with units conversion'!$G558,'Exp Database'!M558*'Exp with units conversion'!$G558))</f>
        <v>0</v>
      </c>
      <c r="O558" s="288">
        <f>IF(OR('Exp Database'!N558=Lists!$G$2,'Exp Database'!N558=Lists!$G$3,'Exp Database'!N558=0),0,IF($F558=Lists!$G$2,('Exp Database'!N558/'Exp with units conversion'!$H558)*'Exp with units conversion'!$G558,'Exp Database'!N558*'Exp with units conversion'!$G558))</f>
        <v>0</v>
      </c>
      <c r="P558" s="288">
        <f>IF(OR('Exp Database'!O558=Lists!$G$2,'Exp Database'!O558=Lists!$G$3,'Exp Database'!O558=0),0,IF($F558=Lists!$G$2,('Exp Database'!O558/'Exp with units conversion'!$H558)*'Exp with units conversion'!$G558,'Exp Database'!O558*'Exp with units conversion'!$G558))</f>
        <v>0</v>
      </c>
      <c r="Q558" s="288">
        <f>IF(OR('Exp Database'!P558=Lists!$G$2,'Exp Database'!P558=Lists!$G$3,'Exp Database'!P558=0),0,IF($F558=Lists!$G$2,('Exp Database'!P558/'Exp with units conversion'!$H558)*'Exp with units conversion'!$G558,'Exp Database'!P558*'Exp with units conversion'!$G558))</f>
        <v>0</v>
      </c>
      <c r="R558" s="288">
        <f>IF(OR('Exp Database'!Q558=Lists!$G$2,'Exp Database'!Q558=Lists!$G$3,'Exp Database'!Q558=0),0,IF($F558=Lists!$G$2,('Exp Database'!Q558/'Exp with units conversion'!$H558)*'Exp with units conversion'!$G558,'Exp Database'!Q558*'Exp with units conversion'!$G558))</f>
        <v>0</v>
      </c>
      <c r="S558" s="288">
        <f>IF(OR('Exp Database'!R558=Lists!$G$2,'Exp Database'!R558=Lists!$G$3,'Exp Database'!R558=0),0,IF($F558=Lists!$G$2,('Exp Database'!R558/'Exp with units conversion'!$H558)*'Exp with units conversion'!$G558,'Exp Database'!R558*'Exp with units conversion'!$G558))</f>
        <v>0</v>
      </c>
      <c r="T558" s="288">
        <f>IF(OR('Exp Database'!S558=Lists!$G$2,'Exp Database'!S558=Lists!$G$3,'Exp Database'!S558=0),0,IF($F558=Lists!$G$2,('Exp Database'!S558/'Exp with units conversion'!$H558)*'Exp with units conversion'!$G558,'Exp Database'!S558*'Exp with units conversion'!$G558))</f>
        <v>0</v>
      </c>
      <c r="U558" s="288">
        <f>IF(OR('Exp Database'!T558=Lists!$G$2,'Exp Database'!T558=Lists!$G$3,'Exp Database'!T558=0),0,IF($F558=Lists!$G$2,('Exp Database'!T558/'Exp with units conversion'!$H558)*'Exp with units conversion'!$G558,'Exp Database'!T558*'Exp with units conversion'!$G558))</f>
        <v>0</v>
      </c>
      <c r="V558" s="288">
        <f>IF(OR('Exp Database'!U558=Lists!$G$2,'Exp Database'!U558=Lists!$G$3,'Exp Database'!U558=0),0,IF($F558=Lists!$G$2,('Exp Database'!U558/'Exp with units conversion'!$H558)*'Exp with units conversion'!$G558,'Exp Database'!U558*'Exp with units conversion'!$G558))</f>
        <v>0</v>
      </c>
      <c r="W558" s="288">
        <f>IF(OR('Exp Database'!V558=Lists!$G$2,'Exp Database'!V558=Lists!$G$3,'Exp Database'!V558=0),0,IF($F558=Lists!$G$2,('Exp Database'!V558/'Exp with units conversion'!$H558)*'Exp with units conversion'!$G558,'Exp Database'!V558*'Exp with units conversion'!$G558))</f>
        <v>0</v>
      </c>
      <c r="X558" s="288">
        <f>IF(OR('Exp Database'!W558=Lists!$G$2,'Exp Database'!W558=Lists!$G$3,'Exp Database'!W558=0),0,IF($F558=Lists!$G$2,('Exp Database'!W558/'Exp with units conversion'!$H558)*'Exp with units conversion'!$G558,'Exp Database'!W558*'Exp with units conversion'!$G558))</f>
        <v>0</v>
      </c>
      <c r="Y558" s="288">
        <f>IF(OR('Exp Database'!X558=Lists!$G$2,'Exp Database'!X558=Lists!$G$3,'Exp Database'!X558=0),0,IF($F558=Lists!$G$2,('Exp Database'!X558/'Exp with units conversion'!$H558)*'Exp with units conversion'!$G558,'Exp Database'!X558*'Exp with units conversion'!$G558))</f>
        <v>0</v>
      </c>
      <c r="Z558" s="288">
        <f>IF(OR('Exp Database'!Y558=Lists!$G$2,'Exp Database'!Y558=Lists!$G$3,'Exp Database'!Y558=0),0,IF($F558=Lists!$G$2,('Exp Database'!Y558/'Exp with units conversion'!$H558)*'Exp with units conversion'!$G558,'Exp Database'!Y558*'Exp with units conversion'!$G558))</f>
        <v>0</v>
      </c>
      <c r="AA558" s="288">
        <f>IF(OR('Exp Database'!Z558=Lists!$G$2,'Exp Database'!Z558=Lists!$G$3,'Exp Database'!Z558=0),0,IF($F558=Lists!$G$2,('Exp Database'!Z558/'Exp with units conversion'!$H558)*'Exp with units conversion'!$G558,'Exp Database'!Z558*'Exp with units conversion'!$G558))</f>
        <v>0</v>
      </c>
      <c r="AB558" s="288">
        <f>IF(OR('Exp Database'!AA558=Lists!$G$2,'Exp Database'!AA558=Lists!$G$3,'Exp Database'!AA558=0),0,IF($F558=Lists!$G$2,('Exp Database'!AA558/'Exp with units conversion'!$H558)*'Exp with units conversion'!$G558,'Exp Database'!AA558*'Exp with units conversion'!$G558))</f>
        <v>0</v>
      </c>
      <c r="AC558" s="288">
        <f>IF(OR('Exp Database'!AB558=Lists!$G$2,'Exp Database'!AB558=Lists!$G$3,'Exp Database'!AB558=0),0,IF($F558=Lists!$G$2,('Exp Database'!AB558/'Exp with units conversion'!$H558)*'Exp with units conversion'!$G558,'Exp Database'!AB558*'Exp with units conversion'!$G558))</f>
        <v>0</v>
      </c>
      <c r="AD558" s="288">
        <f>IF(OR('Exp Database'!AC558=Lists!$G$2,'Exp Database'!AC558=Lists!$G$3,'Exp Database'!AC558=0),0,IF($F558=Lists!$G$2,('Exp Database'!AC558/'Exp with units conversion'!$H558)*'Exp with units conversion'!$G558,'Exp Database'!AC558*'Exp with units conversion'!$G558))</f>
        <v>0</v>
      </c>
      <c r="AE558" s="288">
        <f>IF(OR('Exp Database'!AD558=Lists!$G$2,'Exp Database'!AD558=Lists!$G$3,'Exp Database'!AD558=0),0,IF($F558=Lists!$G$2,('Exp Database'!AD558/'Exp with units conversion'!$H558)*'Exp with units conversion'!$G558,'Exp Database'!AD558*'Exp with units conversion'!$G558))</f>
        <v>0</v>
      </c>
      <c r="AG558" s="288">
        <f t="shared" si="45"/>
        <v>1</v>
      </c>
      <c r="AH558" s="288">
        <f t="shared" si="46"/>
        <v>1</v>
      </c>
      <c r="AI558" s="288">
        <f t="shared" si="47"/>
        <v>1</v>
      </c>
      <c r="AJ558" s="288">
        <f t="shared" si="48"/>
        <v>1</v>
      </c>
    </row>
    <row r="559" spans="2:36" ht="75.75" thickBot="1">
      <c r="B559" s="288" t="str">
        <f t="shared" si="44"/>
        <v>Georgia2012</v>
      </c>
      <c r="C559" s="229" t="str">
        <f>'Exp Database'!C559</f>
        <v>Georgia</v>
      </c>
      <c r="D559" s="229">
        <f>'Exp Database'!D559</f>
        <v>2012</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02" t="str">
        <f>'Exp Database'!K559</f>
        <v>PrEP for young women and adolescent girls in high-prevalence countries</v>
      </c>
      <c r="M559" s="288" t="str">
        <f>'Exp Database'!L559</f>
        <v>3.3.6</v>
      </c>
      <c r="N559" s="288">
        <f>IF(OR('Exp Database'!M559=Lists!$G$2,'Exp Database'!M559=Lists!$G$3,'Exp Database'!M559=0),0,IF($F559=Lists!$G$2,('Exp Database'!M559/'Exp with units conversion'!$H559)*'Exp with units conversion'!$G559,'Exp Database'!M559*'Exp with units conversion'!$G559))</f>
        <v>0</v>
      </c>
      <c r="O559" s="288">
        <f>IF(OR('Exp Database'!N559=Lists!$G$2,'Exp Database'!N559=Lists!$G$3,'Exp Database'!N559=0),0,IF($F559=Lists!$G$2,('Exp Database'!N559/'Exp with units conversion'!$H559)*'Exp with units conversion'!$G559,'Exp Database'!N559*'Exp with units conversion'!$G559))</f>
        <v>0</v>
      </c>
      <c r="P559" s="288">
        <f>IF(OR('Exp Database'!O559=Lists!$G$2,'Exp Database'!O559=Lists!$G$3,'Exp Database'!O559=0),0,IF($F559=Lists!$G$2,('Exp Database'!O559/'Exp with units conversion'!$H559)*'Exp with units conversion'!$G559,'Exp Database'!O559*'Exp with units conversion'!$G559))</f>
        <v>0</v>
      </c>
      <c r="Q559" s="288">
        <f>IF(OR('Exp Database'!P559=Lists!$G$2,'Exp Database'!P559=Lists!$G$3,'Exp Database'!P559=0),0,IF($F559=Lists!$G$2,('Exp Database'!P559/'Exp with units conversion'!$H559)*'Exp with units conversion'!$G559,'Exp Database'!P559*'Exp with units conversion'!$G559))</f>
        <v>0</v>
      </c>
      <c r="R559" s="288">
        <f>IF(OR('Exp Database'!Q559=Lists!$G$2,'Exp Database'!Q559=Lists!$G$3,'Exp Database'!Q559=0),0,IF($F559=Lists!$G$2,('Exp Database'!Q559/'Exp with units conversion'!$H559)*'Exp with units conversion'!$G559,'Exp Database'!Q559*'Exp with units conversion'!$G559))</f>
        <v>0</v>
      </c>
      <c r="S559" s="288">
        <f>IF(OR('Exp Database'!R559=Lists!$G$2,'Exp Database'!R559=Lists!$G$3,'Exp Database'!R559=0),0,IF($F559=Lists!$G$2,('Exp Database'!R559/'Exp with units conversion'!$H559)*'Exp with units conversion'!$G559,'Exp Database'!R559*'Exp with units conversion'!$G559))</f>
        <v>0</v>
      </c>
      <c r="T559" s="288">
        <f>IF(OR('Exp Database'!S559=Lists!$G$2,'Exp Database'!S559=Lists!$G$3,'Exp Database'!S559=0),0,IF($F559=Lists!$G$2,('Exp Database'!S559/'Exp with units conversion'!$H559)*'Exp with units conversion'!$G559,'Exp Database'!S559*'Exp with units conversion'!$G559))</f>
        <v>0</v>
      </c>
      <c r="U559" s="288">
        <f>IF(OR('Exp Database'!T559=Lists!$G$2,'Exp Database'!T559=Lists!$G$3,'Exp Database'!T559=0),0,IF($F559=Lists!$G$2,('Exp Database'!T559/'Exp with units conversion'!$H559)*'Exp with units conversion'!$G559,'Exp Database'!T559*'Exp with units conversion'!$G559))</f>
        <v>0</v>
      </c>
      <c r="V559" s="288">
        <f>IF(OR('Exp Database'!U559=Lists!$G$2,'Exp Database'!U559=Lists!$G$3,'Exp Database'!U559=0),0,IF($F559=Lists!$G$2,('Exp Database'!U559/'Exp with units conversion'!$H559)*'Exp with units conversion'!$G559,'Exp Database'!U559*'Exp with units conversion'!$G559))</f>
        <v>0</v>
      </c>
      <c r="W559" s="288">
        <f>IF(OR('Exp Database'!V559=Lists!$G$2,'Exp Database'!V559=Lists!$G$3,'Exp Database'!V559=0),0,IF($F559=Lists!$G$2,('Exp Database'!V559/'Exp with units conversion'!$H559)*'Exp with units conversion'!$G559,'Exp Database'!V559*'Exp with units conversion'!$G559))</f>
        <v>0</v>
      </c>
      <c r="X559" s="288">
        <f>IF(OR('Exp Database'!W559=Lists!$G$2,'Exp Database'!W559=Lists!$G$3,'Exp Database'!W559=0),0,IF($F559=Lists!$G$2,('Exp Database'!W559/'Exp with units conversion'!$H559)*'Exp with units conversion'!$G559,'Exp Database'!W559*'Exp with units conversion'!$G559))</f>
        <v>0</v>
      </c>
      <c r="Y559" s="288">
        <f>IF(OR('Exp Database'!X559=Lists!$G$2,'Exp Database'!X559=Lists!$G$3,'Exp Database'!X559=0),0,IF($F559=Lists!$G$2,('Exp Database'!X559/'Exp with units conversion'!$H559)*'Exp with units conversion'!$G559,'Exp Database'!X559*'Exp with units conversion'!$G559))</f>
        <v>0</v>
      </c>
      <c r="Z559" s="288">
        <f>IF(OR('Exp Database'!Y559=Lists!$G$2,'Exp Database'!Y559=Lists!$G$3,'Exp Database'!Y559=0),0,IF($F559=Lists!$G$2,('Exp Database'!Y559/'Exp with units conversion'!$H559)*'Exp with units conversion'!$G559,'Exp Database'!Y559*'Exp with units conversion'!$G559))</f>
        <v>0</v>
      </c>
      <c r="AA559" s="288">
        <f>IF(OR('Exp Database'!Z559=Lists!$G$2,'Exp Database'!Z559=Lists!$G$3,'Exp Database'!Z559=0),0,IF($F559=Lists!$G$2,('Exp Database'!Z559/'Exp with units conversion'!$H559)*'Exp with units conversion'!$G559,'Exp Database'!Z559*'Exp with units conversion'!$G559))</f>
        <v>0</v>
      </c>
      <c r="AB559" s="288">
        <f>IF(OR('Exp Database'!AA559=Lists!$G$2,'Exp Database'!AA559=Lists!$G$3,'Exp Database'!AA559=0),0,IF($F559=Lists!$G$2,('Exp Database'!AA559/'Exp with units conversion'!$H559)*'Exp with units conversion'!$G559,'Exp Database'!AA559*'Exp with units conversion'!$G559))</f>
        <v>0</v>
      </c>
      <c r="AC559" s="288">
        <f>IF(OR('Exp Database'!AB559=Lists!$G$2,'Exp Database'!AB559=Lists!$G$3,'Exp Database'!AB559=0),0,IF($F559=Lists!$G$2,('Exp Database'!AB559/'Exp with units conversion'!$H559)*'Exp with units conversion'!$G559,'Exp Database'!AB559*'Exp with units conversion'!$G559))</f>
        <v>0</v>
      </c>
      <c r="AD559" s="288">
        <f>IF(OR('Exp Database'!AC559=Lists!$G$2,'Exp Database'!AC559=Lists!$G$3,'Exp Database'!AC559=0),0,IF($F559=Lists!$G$2,('Exp Database'!AC559/'Exp with units conversion'!$H559)*'Exp with units conversion'!$G559,'Exp Database'!AC559*'Exp with units conversion'!$G559))</f>
        <v>0</v>
      </c>
      <c r="AE559" s="288">
        <f>IF(OR('Exp Database'!AD559=Lists!$G$2,'Exp Database'!AD559=Lists!$G$3,'Exp Database'!AD559=0),0,IF($F559=Lists!$G$2,('Exp Database'!AD559/'Exp with units conversion'!$H559)*'Exp with units conversion'!$G559,'Exp Database'!AD559*'Exp with units conversion'!$G559))</f>
        <v>0</v>
      </c>
      <c r="AG559" s="288">
        <f t="shared" si="45"/>
        <v>1</v>
      </c>
      <c r="AH559" s="288">
        <f t="shared" si="46"/>
        <v>1</v>
      </c>
      <c r="AI559" s="288">
        <f t="shared" si="47"/>
        <v>1</v>
      </c>
      <c r="AJ559" s="288">
        <f t="shared" si="48"/>
        <v>1</v>
      </c>
    </row>
    <row r="560" spans="2:36" ht="60.75" thickBot="1">
      <c r="B560" s="288" t="str">
        <f t="shared" si="44"/>
        <v>Georgia2012</v>
      </c>
      <c r="C560" s="229" t="str">
        <f>'Exp Database'!C560</f>
        <v>Georgia</v>
      </c>
      <c r="D560" s="229">
        <f>'Exp Database'!D560</f>
        <v>2012</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02" t="str">
        <f>'Exp Database'!K560</f>
        <v>Pre-exposure prophylaxis for serodiscordant couples</v>
      </c>
      <c r="M560" s="288" t="str">
        <f>'Exp Database'!L560</f>
        <v>3.3.7</v>
      </c>
      <c r="N560" s="288">
        <f>IF(OR('Exp Database'!M560=Lists!$G$2,'Exp Database'!M560=Lists!$G$3,'Exp Database'!M560=0),0,IF($F560=Lists!$G$2,('Exp Database'!M560/'Exp with units conversion'!$H560)*'Exp with units conversion'!$G560,'Exp Database'!M560*'Exp with units conversion'!$G560))</f>
        <v>0</v>
      </c>
      <c r="O560" s="288">
        <f>IF(OR('Exp Database'!N560=Lists!$G$2,'Exp Database'!N560=Lists!$G$3,'Exp Database'!N560=0),0,IF($F560=Lists!$G$2,('Exp Database'!N560/'Exp with units conversion'!$H560)*'Exp with units conversion'!$G560,'Exp Database'!N560*'Exp with units conversion'!$G560))</f>
        <v>0</v>
      </c>
      <c r="P560" s="288">
        <f>IF(OR('Exp Database'!O560=Lists!$G$2,'Exp Database'!O560=Lists!$G$3,'Exp Database'!O560=0),0,IF($F560=Lists!$G$2,('Exp Database'!O560/'Exp with units conversion'!$H560)*'Exp with units conversion'!$G560,'Exp Database'!O560*'Exp with units conversion'!$G560))</f>
        <v>0</v>
      </c>
      <c r="Q560" s="288">
        <f>IF(OR('Exp Database'!P560=Lists!$G$2,'Exp Database'!P560=Lists!$G$3,'Exp Database'!P560=0),0,IF($F560=Lists!$G$2,('Exp Database'!P560/'Exp with units conversion'!$H560)*'Exp with units conversion'!$G560,'Exp Database'!P560*'Exp with units conversion'!$G560))</f>
        <v>0</v>
      </c>
      <c r="R560" s="288">
        <f>IF(OR('Exp Database'!Q560=Lists!$G$2,'Exp Database'!Q560=Lists!$G$3,'Exp Database'!Q560=0),0,IF($F560=Lists!$G$2,('Exp Database'!Q560/'Exp with units conversion'!$H560)*'Exp with units conversion'!$G560,'Exp Database'!Q560*'Exp with units conversion'!$G560))</f>
        <v>0</v>
      </c>
      <c r="S560" s="288">
        <f>IF(OR('Exp Database'!R560=Lists!$G$2,'Exp Database'!R560=Lists!$G$3,'Exp Database'!R560=0),0,IF($F560=Lists!$G$2,('Exp Database'!R560/'Exp with units conversion'!$H560)*'Exp with units conversion'!$G560,'Exp Database'!R560*'Exp with units conversion'!$G560))</f>
        <v>0</v>
      </c>
      <c r="T560" s="288">
        <f>IF(OR('Exp Database'!S560=Lists!$G$2,'Exp Database'!S560=Lists!$G$3,'Exp Database'!S560=0),0,IF($F560=Lists!$G$2,('Exp Database'!S560/'Exp with units conversion'!$H560)*'Exp with units conversion'!$G560,'Exp Database'!S560*'Exp with units conversion'!$G560))</f>
        <v>0</v>
      </c>
      <c r="U560" s="288">
        <f>IF(OR('Exp Database'!T560=Lists!$G$2,'Exp Database'!T560=Lists!$G$3,'Exp Database'!T560=0),0,IF($F560=Lists!$G$2,('Exp Database'!T560/'Exp with units conversion'!$H560)*'Exp with units conversion'!$G560,'Exp Database'!T560*'Exp with units conversion'!$G560))</f>
        <v>0</v>
      </c>
      <c r="V560" s="288">
        <f>IF(OR('Exp Database'!U560=Lists!$G$2,'Exp Database'!U560=Lists!$G$3,'Exp Database'!U560=0),0,IF($F560=Lists!$G$2,('Exp Database'!U560/'Exp with units conversion'!$H560)*'Exp with units conversion'!$G560,'Exp Database'!U560*'Exp with units conversion'!$G560))</f>
        <v>0</v>
      </c>
      <c r="W560" s="288">
        <f>IF(OR('Exp Database'!V560=Lists!$G$2,'Exp Database'!V560=Lists!$G$3,'Exp Database'!V560=0),0,IF($F560=Lists!$G$2,('Exp Database'!V560/'Exp with units conversion'!$H560)*'Exp with units conversion'!$G560,'Exp Database'!V560*'Exp with units conversion'!$G560))</f>
        <v>0</v>
      </c>
      <c r="X560" s="288">
        <f>IF(OR('Exp Database'!W560=Lists!$G$2,'Exp Database'!W560=Lists!$G$3,'Exp Database'!W560=0),0,IF($F560=Lists!$G$2,('Exp Database'!W560/'Exp with units conversion'!$H560)*'Exp with units conversion'!$G560,'Exp Database'!W560*'Exp with units conversion'!$G560))</f>
        <v>0</v>
      </c>
      <c r="Y560" s="288">
        <f>IF(OR('Exp Database'!X560=Lists!$G$2,'Exp Database'!X560=Lists!$G$3,'Exp Database'!X560=0),0,IF($F560=Lists!$G$2,('Exp Database'!X560/'Exp with units conversion'!$H560)*'Exp with units conversion'!$G560,'Exp Database'!X560*'Exp with units conversion'!$G560))</f>
        <v>0</v>
      </c>
      <c r="Z560" s="288">
        <f>IF(OR('Exp Database'!Y560=Lists!$G$2,'Exp Database'!Y560=Lists!$G$3,'Exp Database'!Y560=0),0,IF($F560=Lists!$G$2,('Exp Database'!Y560/'Exp with units conversion'!$H560)*'Exp with units conversion'!$G560,'Exp Database'!Y560*'Exp with units conversion'!$G560))</f>
        <v>0</v>
      </c>
      <c r="AA560" s="288">
        <f>IF(OR('Exp Database'!Z560=Lists!$G$2,'Exp Database'!Z560=Lists!$G$3,'Exp Database'!Z560=0),0,IF($F560=Lists!$G$2,('Exp Database'!Z560/'Exp with units conversion'!$H560)*'Exp with units conversion'!$G560,'Exp Database'!Z560*'Exp with units conversion'!$G560))</f>
        <v>0</v>
      </c>
      <c r="AB560" s="288">
        <f>IF(OR('Exp Database'!AA560=Lists!$G$2,'Exp Database'!AA560=Lists!$G$3,'Exp Database'!AA560=0),0,IF($F560=Lists!$G$2,('Exp Database'!AA560/'Exp with units conversion'!$H560)*'Exp with units conversion'!$G560,'Exp Database'!AA560*'Exp with units conversion'!$G560))</f>
        <v>0</v>
      </c>
      <c r="AC560" s="288">
        <f>IF(OR('Exp Database'!AB560=Lists!$G$2,'Exp Database'!AB560=Lists!$G$3,'Exp Database'!AB560=0),0,IF($F560=Lists!$G$2,('Exp Database'!AB560/'Exp with units conversion'!$H560)*'Exp with units conversion'!$G560,'Exp Database'!AB560*'Exp with units conversion'!$G560))</f>
        <v>0</v>
      </c>
      <c r="AD560" s="288">
        <f>IF(OR('Exp Database'!AC560=Lists!$G$2,'Exp Database'!AC560=Lists!$G$3,'Exp Database'!AC560=0),0,IF($F560=Lists!$G$2,('Exp Database'!AC560/'Exp with units conversion'!$H560)*'Exp with units conversion'!$G560,'Exp Database'!AC560*'Exp with units conversion'!$G560))</f>
        <v>0</v>
      </c>
      <c r="AE560" s="288">
        <f>IF(OR('Exp Database'!AD560=Lists!$G$2,'Exp Database'!AD560=Lists!$G$3,'Exp Database'!AD560=0),0,IF($F560=Lists!$G$2,('Exp Database'!AD560/'Exp with units conversion'!$H560)*'Exp with units conversion'!$G560,'Exp Database'!AD560*'Exp with units conversion'!$G560))</f>
        <v>0</v>
      </c>
      <c r="AG560" s="288">
        <f t="shared" si="45"/>
        <v>1</v>
      </c>
      <c r="AH560" s="288">
        <f t="shared" si="46"/>
        <v>1</v>
      </c>
      <c r="AI560" s="288">
        <f t="shared" si="47"/>
        <v>1</v>
      </c>
      <c r="AJ560" s="288">
        <f t="shared" si="48"/>
        <v>1</v>
      </c>
    </row>
    <row r="561" spans="2:36" ht="75.75" thickBot="1">
      <c r="B561" s="288" t="str">
        <f t="shared" si="44"/>
        <v>Georgia2012</v>
      </c>
      <c r="C561" s="229" t="str">
        <f>'Exp Database'!C561</f>
        <v>Georgia</v>
      </c>
      <c r="D561" s="229">
        <f>'Exp Database'!D561</f>
        <v>2012</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02" t="str">
        <f>'Exp Database'!K561</f>
        <v>Voluntary medical male circumcision (VMMC) in high prevalence countries</v>
      </c>
      <c r="M561" s="288">
        <f>'Exp Database'!L561</f>
        <v>3.4</v>
      </c>
      <c r="N561" s="288">
        <f>IF(OR('Exp Database'!M561=Lists!$G$2,'Exp Database'!M561=Lists!$G$3,'Exp Database'!M561=0),0,IF($F561=Lists!$G$2,('Exp Database'!M561/'Exp with units conversion'!$H561)*'Exp with units conversion'!$G561,'Exp Database'!M561*'Exp with units conversion'!$G561))</f>
        <v>0</v>
      </c>
      <c r="O561" s="288">
        <f>IF(OR('Exp Database'!N561=Lists!$G$2,'Exp Database'!N561=Lists!$G$3,'Exp Database'!N561=0),0,IF($F561=Lists!$G$2,('Exp Database'!N561/'Exp with units conversion'!$H561)*'Exp with units conversion'!$G561,'Exp Database'!N561*'Exp with units conversion'!$G561))</f>
        <v>0</v>
      </c>
      <c r="P561" s="288">
        <f>IF(OR('Exp Database'!O561=Lists!$G$2,'Exp Database'!O561=Lists!$G$3,'Exp Database'!O561=0),0,IF($F561=Lists!$G$2,('Exp Database'!O561/'Exp with units conversion'!$H561)*'Exp with units conversion'!$G561,'Exp Database'!O561*'Exp with units conversion'!$G561))</f>
        <v>0</v>
      </c>
      <c r="Q561" s="288">
        <f>IF(OR('Exp Database'!P561=Lists!$G$2,'Exp Database'!P561=Lists!$G$3,'Exp Database'!P561=0),0,IF($F561=Lists!$G$2,('Exp Database'!P561/'Exp with units conversion'!$H561)*'Exp with units conversion'!$G561,'Exp Database'!P561*'Exp with units conversion'!$G561))</f>
        <v>0</v>
      </c>
      <c r="R561" s="288">
        <f>IF(OR('Exp Database'!Q561=Lists!$G$2,'Exp Database'!Q561=Lists!$G$3,'Exp Database'!Q561=0),0,IF($F561=Lists!$G$2,('Exp Database'!Q561/'Exp with units conversion'!$H561)*'Exp with units conversion'!$G561,'Exp Database'!Q561*'Exp with units conversion'!$G561))</f>
        <v>0</v>
      </c>
      <c r="S561" s="288">
        <f>IF(OR('Exp Database'!R561=Lists!$G$2,'Exp Database'!R561=Lists!$G$3,'Exp Database'!R561=0),0,IF($F561=Lists!$G$2,('Exp Database'!R561/'Exp with units conversion'!$H561)*'Exp with units conversion'!$G561,'Exp Database'!R561*'Exp with units conversion'!$G561))</f>
        <v>0</v>
      </c>
      <c r="T561" s="288">
        <f>IF(OR('Exp Database'!S561=Lists!$G$2,'Exp Database'!S561=Lists!$G$3,'Exp Database'!S561=0),0,IF($F561=Lists!$G$2,('Exp Database'!S561/'Exp with units conversion'!$H561)*'Exp with units conversion'!$G561,'Exp Database'!S561*'Exp with units conversion'!$G561))</f>
        <v>0</v>
      </c>
      <c r="U561" s="288">
        <f>IF(OR('Exp Database'!T561=Lists!$G$2,'Exp Database'!T561=Lists!$G$3,'Exp Database'!T561=0),0,IF($F561=Lists!$G$2,('Exp Database'!T561/'Exp with units conversion'!$H561)*'Exp with units conversion'!$G561,'Exp Database'!T561*'Exp with units conversion'!$G561))</f>
        <v>0</v>
      </c>
      <c r="V561" s="288">
        <f>IF(OR('Exp Database'!U561=Lists!$G$2,'Exp Database'!U561=Lists!$G$3,'Exp Database'!U561=0),0,IF($F561=Lists!$G$2,('Exp Database'!U561/'Exp with units conversion'!$H561)*'Exp with units conversion'!$G561,'Exp Database'!U561*'Exp with units conversion'!$G561))</f>
        <v>0</v>
      </c>
      <c r="W561" s="288">
        <f>IF(OR('Exp Database'!V561=Lists!$G$2,'Exp Database'!V561=Lists!$G$3,'Exp Database'!V561=0),0,IF($F561=Lists!$G$2,('Exp Database'!V561/'Exp with units conversion'!$H561)*'Exp with units conversion'!$G561,'Exp Database'!V561*'Exp with units conversion'!$G561))</f>
        <v>0</v>
      </c>
      <c r="X561" s="288">
        <f>IF(OR('Exp Database'!W561=Lists!$G$2,'Exp Database'!W561=Lists!$G$3,'Exp Database'!W561=0),0,IF($F561=Lists!$G$2,('Exp Database'!W561/'Exp with units conversion'!$H561)*'Exp with units conversion'!$G561,'Exp Database'!W561*'Exp with units conversion'!$G561))</f>
        <v>0</v>
      </c>
      <c r="Y561" s="288">
        <f>IF(OR('Exp Database'!X561=Lists!$G$2,'Exp Database'!X561=Lists!$G$3,'Exp Database'!X561=0),0,IF($F561=Lists!$G$2,('Exp Database'!X561/'Exp with units conversion'!$H561)*'Exp with units conversion'!$G561,'Exp Database'!X561*'Exp with units conversion'!$G561))</f>
        <v>0</v>
      </c>
      <c r="Z561" s="288">
        <f>IF(OR('Exp Database'!Y561=Lists!$G$2,'Exp Database'!Y561=Lists!$G$3,'Exp Database'!Y561=0),0,IF($F561=Lists!$G$2,('Exp Database'!Y561/'Exp with units conversion'!$H561)*'Exp with units conversion'!$G561,'Exp Database'!Y561*'Exp with units conversion'!$G561))</f>
        <v>0</v>
      </c>
      <c r="AA561" s="288">
        <f>IF(OR('Exp Database'!Z561=Lists!$G$2,'Exp Database'!Z561=Lists!$G$3,'Exp Database'!Z561=0),0,IF($F561=Lists!$G$2,('Exp Database'!Z561/'Exp with units conversion'!$H561)*'Exp with units conversion'!$G561,'Exp Database'!Z561*'Exp with units conversion'!$G561))</f>
        <v>0</v>
      </c>
      <c r="AB561" s="288">
        <f>IF(OR('Exp Database'!AA561=Lists!$G$2,'Exp Database'!AA561=Lists!$G$3,'Exp Database'!AA561=0),0,IF($F561=Lists!$G$2,('Exp Database'!AA561/'Exp with units conversion'!$H561)*'Exp with units conversion'!$G561,'Exp Database'!AA561*'Exp with units conversion'!$G561))</f>
        <v>0</v>
      </c>
      <c r="AC561" s="288">
        <f>IF(OR('Exp Database'!AB561=Lists!$G$2,'Exp Database'!AB561=Lists!$G$3,'Exp Database'!AB561=0),0,IF($F561=Lists!$G$2,('Exp Database'!AB561/'Exp with units conversion'!$H561)*'Exp with units conversion'!$G561,'Exp Database'!AB561*'Exp with units conversion'!$G561))</f>
        <v>0</v>
      </c>
      <c r="AD561" s="288">
        <f>IF(OR('Exp Database'!AC561=Lists!$G$2,'Exp Database'!AC561=Lists!$G$3,'Exp Database'!AC561=0),0,IF($F561=Lists!$G$2,('Exp Database'!AC561/'Exp with units conversion'!$H561)*'Exp with units conversion'!$G561,'Exp Database'!AC561*'Exp with units conversion'!$G561))</f>
        <v>0</v>
      </c>
      <c r="AE561" s="288">
        <f>IF(OR('Exp Database'!AD561=Lists!$G$2,'Exp Database'!AD561=Lists!$G$3,'Exp Database'!AD561=0),0,IF($F561=Lists!$G$2,('Exp Database'!AD561/'Exp with units conversion'!$H561)*'Exp with units conversion'!$G561,'Exp Database'!AD561*'Exp with units conversion'!$G561))</f>
        <v>0</v>
      </c>
      <c r="AG561" s="288">
        <f t="shared" si="45"/>
        <v>1</v>
      </c>
      <c r="AH561" s="288">
        <f t="shared" si="46"/>
        <v>1</v>
      </c>
      <c r="AI561" s="288">
        <f t="shared" si="47"/>
        <v>1</v>
      </c>
      <c r="AJ561" s="288">
        <f t="shared" si="48"/>
        <v>1</v>
      </c>
    </row>
    <row r="562" spans="2:36" ht="120.75" thickBot="1">
      <c r="B562" s="288" t="str">
        <f t="shared" si="44"/>
        <v>Georgia2012</v>
      </c>
      <c r="C562" s="229" t="str">
        <f>'Exp Database'!C562</f>
        <v>Georgia</v>
      </c>
      <c r="D562" s="229">
        <f>'Exp Database'!D562</f>
        <v>2012</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02" t="str">
        <f>'Exp Database'!K562</f>
        <v>Prevention, promotion of testing and linkage to care programmes for gay men and other men who have sex with men (MSM),</v>
      </c>
      <c r="M562" s="288">
        <f>'Exp Database'!L562</f>
        <v>3.5</v>
      </c>
      <c r="N562" s="288">
        <f>IF(OR('Exp Database'!M562=Lists!$G$2,'Exp Database'!M562=Lists!$G$3,'Exp Database'!M562=0),0,IF($F562=Lists!$G$2,('Exp Database'!M562/'Exp with units conversion'!$H562)*'Exp with units conversion'!$G562,'Exp Database'!M562*'Exp with units conversion'!$G562))</f>
        <v>0</v>
      </c>
      <c r="O562" s="288">
        <f>IF(OR('Exp Database'!N562=Lists!$G$2,'Exp Database'!N562=Lists!$G$3,'Exp Database'!N562=0),0,IF($F562=Lists!$G$2,('Exp Database'!N562/'Exp with units conversion'!$H562)*'Exp with units conversion'!$G562,'Exp Database'!N562*'Exp with units conversion'!$G562))</f>
        <v>0</v>
      </c>
      <c r="P562" s="288">
        <f>IF(OR('Exp Database'!O562=Lists!$G$2,'Exp Database'!O562=Lists!$G$3,'Exp Database'!O562=0),0,IF($F562=Lists!$G$2,('Exp Database'!O562/'Exp with units conversion'!$H562)*'Exp with units conversion'!$G562,'Exp Database'!O562*'Exp with units conversion'!$G562))</f>
        <v>0</v>
      </c>
      <c r="Q562" s="288">
        <f>IF(OR('Exp Database'!P562=Lists!$G$2,'Exp Database'!P562=Lists!$G$3,'Exp Database'!P562=0),0,IF($F562=Lists!$G$2,('Exp Database'!P562/'Exp with units conversion'!$H562)*'Exp with units conversion'!$G562,'Exp Database'!P562*'Exp with units conversion'!$G562))</f>
        <v>0</v>
      </c>
      <c r="R562" s="288">
        <f>IF(OR('Exp Database'!Q562=Lists!$G$2,'Exp Database'!Q562=Lists!$G$3,'Exp Database'!Q562=0),0,IF($F562=Lists!$G$2,('Exp Database'!Q562/'Exp with units conversion'!$H562)*'Exp with units conversion'!$G562,'Exp Database'!Q562*'Exp with units conversion'!$G562))</f>
        <v>0</v>
      </c>
      <c r="S562" s="288">
        <f>IF(OR('Exp Database'!R562=Lists!$G$2,'Exp Database'!R562=Lists!$G$3,'Exp Database'!R562=0),0,IF($F562=Lists!$G$2,('Exp Database'!R562/'Exp with units conversion'!$H562)*'Exp with units conversion'!$G562,'Exp Database'!R562*'Exp with units conversion'!$G562))</f>
        <v>0</v>
      </c>
      <c r="T562" s="288">
        <f>IF(OR('Exp Database'!S562=Lists!$G$2,'Exp Database'!S562=Lists!$G$3,'Exp Database'!S562=0),0,IF($F562=Lists!$G$2,('Exp Database'!S562/'Exp with units conversion'!$H562)*'Exp with units conversion'!$G562,'Exp Database'!S562*'Exp with units conversion'!$G562))</f>
        <v>0</v>
      </c>
      <c r="U562" s="288">
        <f>IF(OR('Exp Database'!T562=Lists!$G$2,'Exp Database'!T562=Lists!$G$3,'Exp Database'!T562=0),0,IF($F562=Lists!$G$2,('Exp Database'!T562/'Exp with units conversion'!$H562)*'Exp with units conversion'!$G562,'Exp Database'!T562*'Exp with units conversion'!$G562))</f>
        <v>0</v>
      </c>
      <c r="V562" s="288">
        <f>IF(OR('Exp Database'!U562=Lists!$G$2,'Exp Database'!U562=Lists!$G$3,'Exp Database'!U562=0),0,IF($F562=Lists!$G$2,('Exp Database'!U562/'Exp with units conversion'!$H562)*'Exp with units conversion'!$G562,'Exp Database'!U562*'Exp with units conversion'!$G562))</f>
        <v>0</v>
      </c>
      <c r="W562" s="288">
        <f>IF(OR('Exp Database'!V562=Lists!$G$2,'Exp Database'!V562=Lists!$G$3,'Exp Database'!V562=0),0,IF($F562=Lists!$G$2,('Exp Database'!V562/'Exp with units conversion'!$H562)*'Exp with units conversion'!$G562,'Exp Database'!V562*'Exp with units conversion'!$G562))</f>
        <v>0</v>
      </c>
      <c r="X562" s="288">
        <f>IF(OR('Exp Database'!W562=Lists!$G$2,'Exp Database'!W562=Lists!$G$3,'Exp Database'!W562=0),0,IF($F562=Lists!$G$2,('Exp Database'!W562/'Exp with units conversion'!$H562)*'Exp with units conversion'!$G562,'Exp Database'!W562*'Exp with units conversion'!$G562))</f>
        <v>0</v>
      </c>
      <c r="Y562" s="288">
        <f>IF(OR('Exp Database'!X562=Lists!$G$2,'Exp Database'!X562=Lists!$G$3,'Exp Database'!X562=0),0,IF($F562=Lists!$G$2,('Exp Database'!X562/'Exp with units conversion'!$H562)*'Exp with units conversion'!$G562,'Exp Database'!X562*'Exp with units conversion'!$G562))</f>
        <v>0</v>
      </c>
      <c r="Z562" s="288">
        <f>IF(OR('Exp Database'!Y562=Lists!$G$2,'Exp Database'!Y562=Lists!$G$3,'Exp Database'!Y562=0),0,IF($F562=Lists!$G$2,('Exp Database'!Y562/'Exp with units conversion'!$H562)*'Exp with units conversion'!$G562,'Exp Database'!Y562*'Exp with units conversion'!$G562))</f>
        <v>0</v>
      </c>
      <c r="AA562" s="288">
        <f>IF(OR('Exp Database'!Z562=Lists!$G$2,'Exp Database'!Z562=Lists!$G$3,'Exp Database'!Z562=0),0,IF($F562=Lists!$G$2,('Exp Database'!Z562/'Exp with units conversion'!$H562)*'Exp with units conversion'!$G562,'Exp Database'!Z562*'Exp with units conversion'!$G562))</f>
        <v>0</v>
      </c>
      <c r="AB562" s="288">
        <f>IF(OR('Exp Database'!AA562=Lists!$G$2,'Exp Database'!AA562=Lists!$G$3,'Exp Database'!AA562=0),0,IF($F562=Lists!$G$2,('Exp Database'!AA562/'Exp with units conversion'!$H562)*'Exp with units conversion'!$G562,'Exp Database'!AA562*'Exp with units conversion'!$G562))</f>
        <v>0</v>
      </c>
      <c r="AC562" s="288">
        <f>IF(OR('Exp Database'!AB562=Lists!$G$2,'Exp Database'!AB562=Lists!$G$3,'Exp Database'!AB562=0),0,IF($F562=Lists!$G$2,('Exp Database'!AB562/'Exp with units conversion'!$H562)*'Exp with units conversion'!$G562,'Exp Database'!AB562*'Exp with units conversion'!$G562))</f>
        <v>0</v>
      </c>
      <c r="AD562" s="288">
        <f>IF(OR('Exp Database'!AC562=Lists!$G$2,'Exp Database'!AC562=Lists!$G$3,'Exp Database'!AC562=0),0,IF($F562=Lists!$G$2,('Exp Database'!AC562/'Exp with units conversion'!$H562)*'Exp with units conversion'!$G562,'Exp Database'!AC562*'Exp with units conversion'!$G562))</f>
        <v>0</v>
      </c>
      <c r="AE562" s="288">
        <f>IF(OR('Exp Database'!AD562=Lists!$G$2,'Exp Database'!AD562=Lists!$G$3,'Exp Database'!AD562=0),0,IF($F562=Lists!$G$2,('Exp Database'!AD562/'Exp with units conversion'!$H562)*'Exp with units conversion'!$G562,'Exp Database'!AD562*'Exp with units conversion'!$G562))</f>
        <v>0</v>
      </c>
      <c r="AG562" s="288">
        <f t="shared" si="45"/>
        <v>1</v>
      </c>
      <c r="AH562" s="288">
        <f t="shared" si="46"/>
        <v>1</v>
      </c>
      <c r="AI562" s="288">
        <f t="shared" si="47"/>
        <v>1</v>
      </c>
      <c r="AJ562" s="288">
        <f t="shared" si="48"/>
        <v>1</v>
      </c>
    </row>
    <row r="563" spans="2:36" ht="30.75" thickBot="1">
      <c r="B563" s="288" t="str">
        <f t="shared" si="44"/>
        <v>Georgia2012</v>
      </c>
      <c r="C563" s="229" t="str">
        <f>'Exp Database'!C563</f>
        <v>Georgia</v>
      </c>
      <c r="D563" s="229">
        <f>'Exp Database'!D563</f>
        <v>2012</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02" t="str">
        <f>'Exp Database'!K563</f>
        <v>HIV tests (commodities)</v>
      </c>
      <c r="M563" s="288" t="str">
        <f>'Exp Database'!L563</f>
        <v>3.5.1</v>
      </c>
      <c r="N563" s="288">
        <f>IF(OR('Exp Database'!M563=Lists!$G$2,'Exp Database'!M563=Lists!$G$3,'Exp Database'!M563=0),0,IF($F563=Lists!$G$2,('Exp Database'!M563/'Exp with units conversion'!$H563)*'Exp with units conversion'!$G563,'Exp Database'!M563*'Exp with units conversion'!$G563))</f>
        <v>0</v>
      </c>
      <c r="O563" s="288">
        <f>IF(OR('Exp Database'!N563=Lists!$G$2,'Exp Database'!N563=Lists!$G$3,'Exp Database'!N563=0),0,IF($F563=Lists!$G$2,('Exp Database'!N563/'Exp with units conversion'!$H563)*'Exp with units conversion'!$G563,'Exp Database'!N563*'Exp with units conversion'!$G563))</f>
        <v>0</v>
      </c>
      <c r="P563" s="288">
        <f>IF(OR('Exp Database'!O563=Lists!$G$2,'Exp Database'!O563=Lists!$G$3,'Exp Database'!O563=0),0,IF($F563=Lists!$G$2,('Exp Database'!O563/'Exp with units conversion'!$H563)*'Exp with units conversion'!$G563,'Exp Database'!O563*'Exp with units conversion'!$G563))</f>
        <v>0</v>
      </c>
      <c r="Q563" s="288">
        <f>IF(OR('Exp Database'!P563=Lists!$G$2,'Exp Database'!P563=Lists!$G$3,'Exp Database'!P563=0),0,IF($F563=Lists!$G$2,('Exp Database'!P563/'Exp with units conversion'!$H563)*'Exp with units conversion'!$G563,'Exp Database'!P563*'Exp with units conversion'!$G563))</f>
        <v>0</v>
      </c>
      <c r="R563" s="288">
        <f>IF(OR('Exp Database'!Q563=Lists!$G$2,'Exp Database'!Q563=Lists!$G$3,'Exp Database'!Q563=0),0,IF($F563=Lists!$G$2,('Exp Database'!Q563/'Exp with units conversion'!$H563)*'Exp with units conversion'!$G563,'Exp Database'!Q563*'Exp with units conversion'!$G563))</f>
        <v>0</v>
      </c>
      <c r="S563" s="288">
        <f>IF(OR('Exp Database'!R563=Lists!$G$2,'Exp Database'!R563=Lists!$G$3,'Exp Database'!R563=0),0,IF($F563=Lists!$G$2,('Exp Database'!R563/'Exp with units conversion'!$H563)*'Exp with units conversion'!$G563,'Exp Database'!R563*'Exp with units conversion'!$G563))</f>
        <v>0</v>
      </c>
      <c r="T563" s="288">
        <f>IF(OR('Exp Database'!S563=Lists!$G$2,'Exp Database'!S563=Lists!$G$3,'Exp Database'!S563=0),0,IF($F563=Lists!$G$2,('Exp Database'!S563/'Exp with units conversion'!$H563)*'Exp with units conversion'!$G563,'Exp Database'!S563*'Exp with units conversion'!$G563))</f>
        <v>0</v>
      </c>
      <c r="U563" s="288">
        <f>IF(OR('Exp Database'!T563=Lists!$G$2,'Exp Database'!T563=Lists!$G$3,'Exp Database'!T563=0),0,IF($F563=Lists!$G$2,('Exp Database'!T563/'Exp with units conversion'!$H563)*'Exp with units conversion'!$G563,'Exp Database'!T563*'Exp with units conversion'!$G563))</f>
        <v>0</v>
      </c>
      <c r="V563" s="288">
        <f>IF(OR('Exp Database'!U563=Lists!$G$2,'Exp Database'!U563=Lists!$G$3,'Exp Database'!U563=0),0,IF($F563=Lists!$G$2,('Exp Database'!U563/'Exp with units conversion'!$H563)*'Exp with units conversion'!$G563,'Exp Database'!U563*'Exp with units conversion'!$G563))</f>
        <v>0</v>
      </c>
      <c r="W563" s="288">
        <f>IF(OR('Exp Database'!V563=Lists!$G$2,'Exp Database'!V563=Lists!$G$3,'Exp Database'!V563=0),0,IF($F563=Lists!$G$2,('Exp Database'!V563/'Exp with units conversion'!$H563)*'Exp with units conversion'!$G563,'Exp Database'!V563*'Exp with units conversion'!$G563))</f>
        <v>0</v>
      </c>
      <c r="X563" s="288">
        <f>IF(OR('Exp Database'!W563=Lists!$G$2,'Exp Database'!W563=Lists!$G$3,'Exp Database'!W563=0),0,IF($F563=Lists!$G$2,('Exp Database'!W563/'Exp with units conversion'!$H563)*'Exp with units conversion'!$G563,'Exp Database'!W563*'Exp with units conversion'!$G563))</f>
        <v>0</v>
      </c>
      <c r="Y563" s="288">
        <f>IF(OR('Exp Database'!X563=Lists!$G$2,'Exp Database'!X563=Lists!$G$3,'Exp Database'!X563=0),0,IF($F563=Lists!$G$2,('Exp Database'!X563/'Exp with units conversion'!$H563)*'Exp with units conversion'!$G563,'Exp Database'!X563*'Exp with units conversion'!$G563))</f>
        <v>0</v>
      </c>
      <c r="Z563" s="288">
        <f>IF(OR('Exp Database'!Y563=Lists!$G$2,'Exp Database'!Y563=Lists!$G$3,'Exp Database'!Y563=0),0,IF($F563=Lists!$G$2,('Exp Database'!Y563/'Exp with units conversion'!$H563)*'Exp with units conversion'!$G563,'Exp Database'!Y563*'Exp with units conversion'!$G563))</f>
        <v>0</v>
      </c>
      <c r="AA563" s="288">
        <f>IF(OR('Exp Database'!Z563=Lists!$G$2,'Exp Database'!Z563=Lists!$G$3,'Exp Database'!Z563=0),0,IF($F563=Lists!$G$2,('Exp Database'!Z563/'Exp with units conversion'!$H563)*'Exp with units conversion'!$G563,'Exp Database'!Z563*'Exp with units conversion'!$G563))</f>
        <v>0</v>
      </c>
      <c r="AB563" s="288">
        <f>IF(OR('Exp Database'!AA563=Lists!$G$2,'Exp Database'!AA563=Lists!$G$3,'Exp Database'!AA563=0),0,IF($F563=Lists!$G$2,('Exp Database'!AA563/'Exp with units conversion'!$H563)*'Exp with units conversion'!$G563,'Exp Database'!AA563*'Exp with units conversion'!$G563))</f>
        <v>0</v>
      </c>
      <c r="AC563" s="288">
        <f>IF(OR('Exp Database'!AB563=Lists!$G$2,'Exp Database'!AB563=Lists!$G$3,'Exp Database'!AB563=0),0,IF($F563=Lists!$G$2,('Exp Database'!AB563/'Exp with units conversion'!$H563)*'Exp with units conversion'!$G563,'Exp Database'!AB563*'Exp with units conversion'!$G563))</f>
        <v>0</v>
      </c>
      <c r="AD563" s="288">
        <f>IF(OR('Exp Database'!AC563=Lists!$G$2,'Exp Database'!AC563=Lists!$G$3,'Exp Database'!AC563=0),0,IF($F563=Lists!$G$2,('Exp Database'!AC563/'Exp with units conversion'!$H563)*'Exp with units conversion'!$G563,'Exp Database'!AC563*'Exp with units conversion'!$G563))</f>
        <v>0</v>
      </c>
      <c r="AE563" s="288">
        <f>IF(OR('Exp Database'!AD563=Lists!$G$2,'Exp Database'!AD563=Lists!$G$3,'Exp Database'!AD563=0),0,IF($F563=Lists!$G$2,('Exp Database'!AD563/'Exp with units conversion'!$H563)*'Exp with units conversion'!$G563,'Exp Database'!AD563*'Exp with units conversion'!$G563))</f>
        <v>0</v>
      </c>
      <c r="AG563" s="288">
        <f t="shared" si="45"/>
        <v>1</v>
      </c>
      <c r="AH563" s="288">
        <f t="shared" si="46"/>
        <v>1</v>
      </c>
      <c r="AI563" s="288">
        <f t="shared" si="47"/>
        <v>1</v>
      </c>
      <c r="AJ563" s="288">
        <f t="shared" si="48"/>
        <v>1</v>
      </c>
    </row>
    <row r="564" spans="2:36" ht="45.75" thickBot="1">
      <c r="B564" s="288" t="str">
        <f t="shared" si="44"/>
        <v>Georgia2012</v>
      </c>
      <c r="C564" s="229" t="str">
        <f>'Exp Database'!C564</f>
        <v>Georgia</v>
      </c>
      <c r="D564" s="229">
        <f>'Exp Database'!D564</f>
        <v>2012</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02" t="str">
        <f>'Exp Database'!K564</f>
        <v>Condoms, lubricants, and other commodities</v>
      </c>
      <c r="M564" s="288" t="str">
        <f>'Exp Database'!L564</f>
        <v>3.5.2</v>
      </c>
      <c r="N564" s="288">
        <f>IF(OR('Exp Database'!M564=Lists!$G$2,'Exp Database'!M564=Lists!$G$3,'Exp Database'!M564=0),0,IF($F564=Lists!$G$2,('Exp Database'!M564/'Exp with units conversion'!$H564)*'Exp with units conversion'!$G564,'Exp Database'!M564*'Exp with units conversion'!$G564))</f>
        <v>0</v>
      </c>
      <c r="O564" s="288">
        <f>IF(OR('Exp Database'!N564=Lists!$G$2,'Exp Database'!N564=Lists!$G$3,'Exp Database'!N564=0),0,IF($F564=Lists!$G$2,('Exp Database'!N564/'Exp with units conversion'!$H564)*'Exp with units conversion'!$G564,'Exp Database'!N564*'Exp with units conversion'!$G564))</f>
        <v>0</v>
      </c>
      <c r="P564" s="288">
        <f>IF(OR('Exp Database'!O564=Lists!$G$2,'Exp Database'!O564=Lists!$G$3,'Exp Database'!O564=0),0,IF($F564=Lists!$G$2,('Exp Database'!O564/'Exp with units conversion'!$H564)*'Exp with units conversion'!$G564,'Exp Database'!O564*'Exp with units conversion'!$G564))</f>
        <v>0</v>
      </c>
      <c r="Q564" s="288">
        <f>IF(OR('Exp Database'!P564=Lists!$G$2,'Exp Database'!P564=Lists!$G$3,'Exp Database'!P564=0),0,IF($F564=Lists!$G$2,('Exp Database'!P564/'Exp with units conversion'!$H564)*'Exp with units conversion'!$G564,'Exp Database'!P564*'Exp with units conversion'!$G564))</f>
        <v>0</v>
      </c>
      <c r="R564" s="288">
        <f>IF(OR('Exp Database'!Q564=Lists!$G$2,'Exp Database'!Q564=Lists!$G$3,'Exp Database'!Q564=0),0,IF($F564=Lists!$G$2,('Exp Database'!Q564/'Exp with units conversion'!$H564)*'Exp with units conversion'!$G564,'Exp Database'!Q564*'Exp with units conversion'!$G564))</f>
        <v>0</v>
      </c>
      <c r="S564" s="288">
        <f>IF(OR('Exp Database'!R564=Lists!$G$2,'Exp Database'!R564=Lists!$G$3,'Exp Database'!R564=0),0,IF($F564=Lists!$G$2,('Exp Database'!R564/'Exp with units conversion'!$H564)*'Exp with units conversion'!$G564,'Exp Database'!R564*'Exp with units conversion'!$G564))</f>
        <v>0</v>
      </c>
      <c r="T564" s="288">
        <f>IF(OR('Exp Database'!S564=Lists!$G$2,'Exp Database'!S564=Lists!$G$3,'Exp Database'!S564=0),0,IF($F564=Lists!$G$2,('Exp Database'!S564/'Exp with units conversion'!$H564)*'Exp with units conversion'!$G564,'Exp Database'!S564*'Exp with units conversion'!$G564))</f>
        <v>0</v>
      </c>
      <c r="U564" s="288">
        <f>IF(OR('Exp Database'!T564=Lists!$G$2,'Exp Database'!T564=Lists!$G$3,'Exp Database'!T564=0),0,IF($F564=Lists!$G$2,('Exp Database'!T564/'Exp with units conversion'!$H564)*'Exp with units conversion'!$G564,'Exp Database'!T564*'Exp with units conversion'!$G564))</f>
        <v>0</v>
      </c>
      <c r="V564" s="288">
        <f>IF(OR('Exp Database'!U564=Lists!$G$2,'Exp Database'!U564=Lists!$G$3,'Exp Database'!U564=0),0,IF($F564=Lists!$G$2,('Exp Database'!U564/'Exp with units conversion'!$H564)*'Exp with units conversion'!$G564,'Exp Database'!U564*'Exp with units conversion'!$G564))</f>
        <v>0</v>
      </c>
      <c r="W564" s="288">
        <f>IF(OR('Exp Database'!V564=Lists!$G$2,'Exp Database'!V564=Lists!$G$3,'Exp Database'!V564=0),0,IF($F564=Lists!$G$2,('Exp Database'!V564/'Exp with units conversion'!$H564)*'Exp with units conversion'!$G564,'Exp Database'!V564*'Exp with units conversion'!$G564))</f>
        <v>0</v>
      </c>
      <c r="X564" s="288">
        <f>IF(OR('Exp Database'!W564=Lists!$G$2,'Exp Database'!W564=Lists!$G$3,'Exp Database'!W564=0),0,IF($F564=Lists!$G$2,('Exp Database'!W564/'Exp with units conversion'!$H564)*'Exp with units conversion'!$G564,'Exp Database'!W564*'Exp with units conversion'!$G564))</f>
        <v>0</v>
      </c>
      <c r="Y564" s="288">
        <f>IF(OR('Exp Database'!X564=Lists!$G$2,'Exp Database'!X564=Lists!$G$3,'Exp Database'!X564=0),0,IF($F564=Lists!$G$2,('Exp Database'!X564/'Exp with units conversion'!$H564)*'Exp with units conversion'!$G564,'Exp Database'!X564*'Exp with units conversion'!$G564))</f>
        <v>0</v>
      </c>
      <c r="Z564" s="288">
        <f>IF(OR('Exp Database'!Y564=Lists!$G$2,'Exp Database'!Y564=Lists!$G$3,'Exp Database'!Y564=0),0,IF($F564=Lists!$G$2,('Exp Database'!Y564/'Exp with units conversion'!$H564)*'Exp with units conversion'!$G564,'Exp Database'!Y564*'Exp with units conversion'!$G564))</f>
        <v>0</v>
      </c>
      <c r="AA564" s="288">
        <f>IF(OR('Exp Database'!Z564=Lists!$G$2,'Exp Database'!Z564=Lists!$G$3,'Exp Database'!Z564=0),0,IF($F564=Lists!$G$2,('Exp Database'!Z564/'Exp with units conversion'!$H564)*'Exp with units conversion'!$G564,'Exp Database'!Z564*'Exp with units conversion'!$G564))</f>
        <v>0</v>
      </c>
      <c r="AB564" s="288">
        <f>IF(OR('Exp Database'!AA564=Lists!$G$2,'Exp Database'!AA564=Lists!$G$3,'Exp Database'!AA564=0),0,IF($F564=Lists!$G$2,('Exp Database'!AA564/'Exp with units conversion'!$H564)*'Exp with units conversion'!$G564,'Exp Database'!AA564*'Exp with units conversion'!$G564))</f>
        <v>0</v>
      </c>
      <c r="AC564" s="288">
        <f>IF(OR('Exp Database'!AB564=Lists!$G$2,'Exp Database'!AB564=Lists!$G$3,'Exp Database'!AB564=0),0,IF($F564=Lists!$G$2,('Exp Database'!AB564/'Exp with units conversion'!$H564)*'Exp with units conversion'!$G564,'Exp Database'!AB564*'Exp with units conversion'!$G564))</f>
        <v>0</v>
      </c>
      <c r="AD564" s="288">
        <f>IF(OR('Exp Database'!AC564=Lists!$G$2,'Exp Database'!AC564=Lists!$G$3,'Exp Database'!AC564=0),0,IF($F564=Lists!$G$2,('Exp Database'!AC564/'Exp with units conversion'!$H564)*'Exp with units conversion'!$G564,'Exp Database'!AC564*'Exp with units conversion'!$G564))</f>
        <v>0</v>
      </c>
      <c r="AE564" s="288">
        <f>IF(OR('Exp Database'!AD564=Lists!$G$2,'Exp Database'!AD564=Lists!$G$3,'Exp Database'!AD564=0),0,IF($F564=Lists!$G$2,('Exp Database'!AD564/'Exp with units conversion'!$H564)*'Exp with units conversion'!$G564,'Exp Database'!AD564*'Exp with units conversion'!$G564))</f>
        <v>0</v>
      </c>
      <c r="AG564" s="288">
        <f t="shared" si="45"/>
        <v>1</v>
      </c>
      <c r="AH564" s="288">
        <f t="shared" si="46"/>
        <v>1</v>
      </c>
      <c r="AI564" s="288">
        <f t="shared" si="47"/>
        <v>1</v>
      </c>
      <c r="AJ564" s="288">
        <f t="shared" si="48"/>
        <v>1</v>
      </c>
    </row>
    <row r="565" spans="2:36" ht="30.75" thickBot="1">
      <c r="B565" s="288" t="str">
        <f t="shared" si="44"/>
        <v>Georgia2012</v>
      </c>
      <c r="C565" s="229" t="str">
        <f>'Exp Database'!C565</f>
        <v>Georgia</v>
      </c>
      <c r="D565" s="229">
        <f>'Exp Database'!D565</f>
        <v>2012</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02" t="str">
        <f>'Exp Database'!K565</f>
        <v>Other direct and indirect costs</v>
      </c>
      <c r="M565" s="288" t="str">
        <f>'Exp Database'!L565</f>
        <v>3.5.3</v>
      </c>
      <c r="N565" s="288">
        <f>IF(OR('Exp Database'!M565=Lists!$G$2,'Exp Database'!M565=Lists!$G$3,'Exp Database'!M565=0),0,IF($F565=Lists!$G$2,('Exp Database'!M565/'Exp with units conversion'!$H565)*'Exp with units conversion'!$G565,'Exp Database'!M565*'Exp with units conversion'!$G565))</f>
        <v>0</v>
      </c>
      <c r="O565" s="288">
        <f>IF(OR('Exp Database'!N565=Lists!$G$2,'Exp Database'!N565=Lists!$G$3,'Exp Database'!N565=0),0,IF($F565=Lists!$G$2,('Exp Database'!N565/'Exp with units conversion'!$H565)*'Exp with units conversion'!$G565,'Exp Database'!N565*'Exp with units conversion'!$G565))</f>
        <v>0</v>
      </c>
      <c r="P565" s="288">
        <f>IF(OR('Exp Database'!O565=Lists!$G$2,'Exp Database'!O565=Lists!$G$3,'Exp Database'!O565=0),0,IF($F565=Lists!$G$2,('Exp Database'!O565/'Exp with units conversion'!$H565)*'Exp with units conversion'!$G565,'Exp Database'!O565*'Exp with units conversion'!$G565))</f>
        <v>0</v>
      </c>
      <c r="Q565" s="288">
        <f>IF(OR('Exp Database'!P565=Lists!$G$2,'Exp Database'!P565=Lists!$G$3,'Exp Database'!P565=0),0,IF($F565=Lists!$G$2,('Exp Database'!P565/'Exp with units conversion'!$H565)*'Exp with units conversion'!$G565,'Exp Database'!P565*'Exp with units conversion'!$G565))</f>
        <v>0</v>
      </c>
      <c r="R565" s="288">
        <f>IF(OR('Exp Database'!Q565=Lists!$G$2,'Exp Database'!Q565=Lists!$G$3,'Exp Database'!Q565=0),0,IF($F565=Lists!$G$2,('Exp Database'!Q565/'Exp with units conversion'!$H565)*'Exp with units conversion'!$G565,'Exp Database'!Q565*'Exp with units conversion'!$G565))</f>
        <v>0</v>
      </c>
      <c r="S565" s="288">
        <f>IF(OR('Exp Database'!R565=Lists!$G$2,'Exp Database'!R565=Lists!$G$3,'Exp Database'!R565=0),0,IF($F565=Lists!$G$2,('Exp Database'!R565/'Exp with units conversion'!$H565)*'Exp with units conversion'!$G565,'Exp Database'!R565*'Exp with units conversion'!$G565))</f>
        <v>0</v>
      </c>
      <c r="T565" s="288">
        <f>IF(OR('Exp Database'!S565=Lists!$G$2,'Exp Database'!S565=Lists!$G$3,'Exp Database'!S565=0),0,IF($F565=Lists!$G$2,('Exp Database'!S565/'Exp with units conversion'!$H565)*'Exp with units conversion'!$G565,'Exp Database'!S565*'Exp with units conversion'!$G565))</f>
        <v>0</v>
      </c>
      <c r="U565" s="288">
        <f>IF(OR('Exp Database'!T565=Lists!$G$2,'Exp Database'!T565=Lists!$G$3,'Exp Database'!T565=0),0,IF($F565=Lists!$G$2,('Exp Database'!T565/'Exp with units conversion'!$H565)*'Exp with units conversion'!$G565,'Exp Database'!T565*'Exp with units conversion'!$G565))</f>
        <v>0</v>
      </c>
      <c r="V565" s="288">
        <f>IF(OR('Exp Database'!U565=Lists!$G$2,'Exp Database'!U565=Lists!$G$3,'Exp Database'!U565=0),0,IF($F565=Lists!$G$2,('Exp Database'!U565/'Exp with units conversion'!$H565)*'Exp with units conversion'!$G565,'Exp Database'!U565*'Exp with units conversion'!$G565))</f>
        <v>0</v>
      </c>
      <c r="W565" s="288">
        <f>IF(OR('Exp Database'!V565=Lists!$G$2,'Exp Database'!V565=Lists!$G$3,'Exp Database'!V565=0),0,IF($F565=Lists!$G$2,('Exp Database'!V565/'Exp with units conversion'!$H565)*'Exp with units conversion'!$G565,'Exp Database'!V565*'Exp with units conversion'!$G565))</f>
        <v>0</v>
      </c>
      <c r="X565" s="288">
        <f>IF(OR('Exp Database'!W565=Lists!$G$2,'Exp Database'!W565=Lists!$G$3,'Exp Database'!W565=0),0,IF($F565=Lists!$G$2,('Exp Database'!W565/'Exp with units conversion'!$H565)*'Exp with units conversion'!$G565,'Exp Database'!W565*'Exp with units conversion'!$G565))</f>
        <v>0</v>
      </c>
      <c r="Y565" s="288">
        <f>IF(OR('Exp Database'!X565=Lists!$G$2,'Exp Database'!X565=Lists!$G$3,'Exp Database'!X565=0),0,IF($F565=Lists!$G$2,('Exp Database'!X565/'Exp with units conversion'!$H565)*'Exp with units conversion'!$G565,'Exp Database'!X565*'Exp with units conversion'!$G565))</f>
        <v>0</v>
      </c>
      <c r="Z565" s="288">
        <f>IF(OR('Exp Database'!Y565=Lists!$G$2,'Exp Database'!Y565=Lists!$G$3,'Exp Database'!Y565=0),0,IF($F565=Lists!$G$2,('Exp Database'!Y565/'Exp with units conversion'!$H565)*'Exp with units conversion'!$G565,'Exp Database'!Y565*'Exp with units conversion'!$G565))</f>
        <v>0</v>
      </c>
      <c r="AA565" s="288">
        <f>IF(OR('Exp Database'!Z565=Lists!$G$2,'Exp Database'!Z565=Lists!$G$3,'Exp Database'!Z565=0),0,IF($F565=Lists!$G$2,('Exp Database'!Z565/'Exp with units conversion'!$H565)*'Exp with units conversion'!$G565,'Exp Database'!Z565*'Exp with units conversion'!$G565))</f>
        <v>0</v>
      </c>
      <c r="AB565" s="288">
        <f>IF(OR('Exp Database'!AA565=Lists!$G$2,'Exp Database'!AA565=Lists!$G$3,'Exp Database'!AA565=0),0,IF($F565=Lists!$G$2,('Exp Database'!AA565/'Exp with units conversion'!$H565)*'Exp with units conversion'!$G565,'Exp Database'!AA565*'Exp with units conversion'!$G565))</f>
        <v>0</v>
      </c>
      <c r="AC565" s="288">
        <f>IF(OR('Exp Database'!AB565=Lists!$G$2,'Exp Database'!AB565=Lists!$G$3,'Exp Database'!AB565=0),0,IF($F565=Lists!$G$2,('Exp Database'!AB565/'Exp with units conversion'!$H565)*'Exp with units conversion'!$G565,'Exp Database'!AB565*'Exp with units conversion'!$G565))</f>
        <v>0</v>
      </c>
      <c r="AD565" s="288">
        <f>IF(OR('Exp Database'!AC565=Lists!$G$2,'Exp Database'!AC565=Lists!$G$3,'Exp Database'!AC565=0),0,IF($F565=Lists!$G$2,('Exp Database'!AC565/'Exp with units conversion'!$H565)*'Exp with units conversion'!$G565,'Exp Database'!AC565*'Exp with units conversion'!$G565))</f>
        <v>0</v>
      </c>
      <c r="AE565" s="288">
        <f>IF(OR('Exp Database'!AD565=Lists!$G$2,'Exp Database'!AD565=Lists!$G$3,'Exp Database'!AD565=0),0,IF($F565=Lists!$G$2,('Exp Database'!AD565/'Exp with units conversion'!$H565)*'Exp with units conversion'!$G565,'Exp Database'!AD565*'Exp with units conversion'!$G565))</f>
        <v>0</v>
      </c>
      <c r="AG565" s="288">
        <f t="shared" si="45"/>
        <v>1</v>
      </c>
      <c r="AH565" s="288">
        <f t="shared" si="46"/>
        <v>1</v>
      </c>
      <c r="AI565" s="288">
        <f t="shared" si="47"/>
        <v>1</v>
      </c>
      <c r="AJ565" s="288">
        <f t="shared" si="48"/>
        <v>1</v>
      </c>
    </row>
    <row r="566" spans="2:36" ht="30.75" thickBot="1">
      <c r="B566" s="288" t="str">
        <f t="shared" si="44"/>
        <v>Georgia2012</v>
      </c>
      <c r="C566" s="229" t="str">
        <f>'Exp Database'!C566</f>
        <v>Georgia</v>
      </c>
      <c r="D566" s="229">
        <f>'Exp Database'!D566</f>
        <v>2012</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02" t="str">
        <f>'Exp Database'!K566</f>
        <v>Not disaggregated by type of cost</v>
      </c>
      <c r="M566" s="288" t="str">
        <f>'Exp Database'!L566</f>
        <v>3.5.4</v>
      </c>
      <c r="N566" s="288">
        <f>IF(OR('Exp Database'!M566=Lists!$G$2,'Exp Database'!M566=Lists!$G$3,'Exp Database'!M566=0),0,IF($F566=Lists!$G$2,('Exp Database'!M566/'Exp with units conversion'!$H566)*'Exp with units conversion'!$G566,'Exp Database'!M566*'Exp with units conversion'!$G566))</f>
        <v>0</v>
      </c>
      <c r="O566" s="288">
        <f>IF(OR('Exp Database'!N566=Lists!$G$2,'Exp Database'!N566=Lists!$G$3,'Exp Database'!N566=0),0,IF($F566=Lists!$G$2,('Exp Database'!N566/'Exp with units conversion'!$H566)*'Exp with units conversion'!$G566,'Exp Database'!N566*'Exp with units conversion'!$G566))</f>
        <v>0</v>
      </c>
      <c r="P566" s="288">
        <f>IF(OR('Exp Database'!O566=Lists!$G$2,'Exp Database'!O566=Lists!$G$3,'Exp Database'!O566=0),0,IF($F566=Lists!$G$2,('Exp Database'!O566/'Exp with units conversion'!$H566)*'Exp with units conversion'!$G566,'Exp Database'!O566*'Exp with units conversion'!$G566))</f>
        <v>0</v>
      </c>
      <c r="Q566" s="288">
        <f>IF(OR('Exp Database'!P566=Lists!$G$2,'Exp Database'!P566=Lists!$G$3,'Exp Database'!P566=0),0,IF($F566=Lists!$G$2,('Exp Database'!P566/'Exp with units conversion'!$H566)*'Exp with units conversion'!$G566,'Exp Database'!P566*'Exp with units conversion'!$G566))</f>
        <v>0</v>
      </c>
      <c r="R566" s="288">
        <f>IF(OR('Exp Database'!Q566=Lists!$G$2,'Exp Database'!Q566=Lists!$G$3,'Exp Database'!Q566=0),0,IF($F566=Lists!$G$2,('Exp Database'!Q566/'Exp with units conversion'!$H566)*'Exp with units conversion'!$G566,'Exp Database'!Q566*'Exp with units conversion'!$G566))</f>
        <v>0</v>
      </c>
      <c r="S566" s="288">
        <f>IF(OR('Exp Database'!R566=Lists!$G$2,'Exp Database'!R566=Lists!$G$3,'Exp Database'!R566=0),0,IF($F566=Lists!$G$2,('Exp Database'!R566/'Exp with units conversion'!$H566)*'Exp with units conversion'!$G566,'Exp Database'!R566*'Exp with units conversion'!$G566))</f>
        <v>0</v>
      </c>
      <c r="T566" s="288">
        <f>IF(OR('Exp Database'!S566=Lists!$G$2,'Exp Database'!S566=Lists!$G$3,'Exp Database'!S566=0),0,IF($F566=Lists!$G$2,('Exp Database'!S566/'Exp with units conversion'!$H566)*'Exp with units conversion'!$G566,'Exp Database'!S566*'Exp with units conversion'!$G566))</f>
        <v>0</v>
      </c>
      <c r="U566" s="288">
        <f>IF(OR('Exp Database'!T566=Lists!$G$2,'Exp Database'!T566=Lists!$G$3,'Exp Database'!T566=0),0,IF($F566=Lists!$G$2,('Exp Database'!T566/'Exp with units conversion'!$H566)*'Exp with units conversion'!$G566,'Exp Database'!T566*'Exp with units conversion'!$G566))</f>
        <v>0</v>
      </c>
      <c r="V566" s="288">
        <f>IF(OR('Exp Database'!U566=Lists!$G$2,'Exp Database'!U566=Lists!$G$3,'Exp Database'!U566=0),0,IF($F566=Lists!$G$2,('Exp Database'!U566/'Exp with units conversion'!$H566)*'Exp with units conversion'!$G566,'Exp Database'!U566*'Exp with units conversion'!$G566))</f>
        <v>0</v>
      </c>
      <c r="W566" s="288">
        <f>IF(OR('Exp Database'!V566=Lists!$G$2,'Exp Database'!V566=Lists!$G$3,'Exp Database'!V566=0),0,IF($F566=Lists!$G$2,('Exp Database'!V566/'Exp with units conversion'!$H566)*'Exp with units conversion'!$G566,'Exp Database'!V566*'Exp with units conversion'!$G566))</f>
        <v>0</v>
      </c>
      <c r="X566" s="288">
        <f>IF(OR('Exp Database'!W566=Lists!$G$2,'Exp Database'!W566=Lists!$G$3,'Exp Database'!W566=0),0,IF($F566=Lists!$G$2,('Exp Database'!W566/'Exp with units conversion'!$H566)*'Exp with units conversion'!$G566,'Exp Database'!W566*'Exp with units conversion'!$G566))</f>
        <v>0</v>
      </c>
      <c r="Y566" s="288">
        <f>IF(OR('Exp Database'!X566=Lists!$G$2,'Exp Database'!X566=Lists!$G$3,'Exp Database'!X566=0),0,IF($F566=Lists!$G$2,('Exp Database'!X566/'Exp with units conversion'!$H566)*'Exp with units conversion'!$G566,'Exp Database'!X566*'Exp with units conversion'!$G566))</f>
        <v>0</v>
      </c>
      <c r="Z566" s="288">
        <f>IF(OR('Exp Database'!Y566=Lists!$G$2,'Exp Database'!Y566=Lists!$G$3,'Exp Database'!Y566=0),0,IF($F566=Lists!$G$2,('Exp Database'!Y566/'Exp with units conversion'!$H566)*'Exp with units conversion'!$G566,'Exp Database'!Y566*'Exp with units conversion'!$G566))</f>
        <v>0</v>
      </c>
      <c r="AA566" s="288">
        <f>IF(OR('Exp Database'!Z566=Lists!$G$2,'Exp Database'!Z566=Lists!$G$3,'Exp Database'!Z566=0),0,IF($F566=Lists!$G$2,('Exp Database'!Z566/'Exp with units conversion'!$H566)*'Exp with units conversion'!$G566,'Exp Database'!Z566*'Exp with units conversion'!$G566))</f>
        <v>0</v>
      </c>
      <c r="AB566" s="288">
        <f>IF(OR('Exp Database'!AA566=Lists!$G$2,'Exp Database'!AA566=Lists!$G$3,'Exp Database'!AA566=0),0,IF($F566=Lists!$G$2,('Exp Database'!AA566/'Exp with units conversion'!$H566)*'Exp with units conversion'!$G566,'Exp Database'!AA566*'Exp with units conversion'!$G566))</f>
        <v>0</v>
      </c>
      <c r="AC566" s="288">
        <f>IF(OR('Exp Database'!AB566=Lists!$G$2,'Exp Database'!AB566=Lists!$G$3,'Exp Database'!AB566=0),0,IF($F566=Lists!$G$2,('Exp Database'!AB566/'Exp with units conversion'!$H566)*'Exp with units conversion'!$G566,'Exp Database'!AB566*'Exp with units conversion'!$G566))</f>
        <v>0</v>
      </c>
      <c r="AD566" s="288">
        <f>IF(OR('Exp Database'!AC566=Lists!$G$2,'Exp Database'!AC566=Lists!$G$3,'Exp Database'!AC566=0),0,IF($F566=Lists!$G$2,('Exp Database'!AC566/'Exp with units conversion'!$H566)*'Exp with units conversion'!$G566,'Exp Database'!AC566*'Exp with units conversion'!$G566))</f>
        <v>0</v>
      </c>
      <c r="AE566" s="288">
        <f>IF(OR('Exp Database'!AD566=Lists!$G$2,'Exp Database'!AD566=Lists!$G$3,'Exp Database'!AD566=0),0,IF($F566=Lists!$G$2,('Exp Database'!AD566/'Exp with units conversion'!$H566)*'Exp with units conversion'!$G566,'Exp Database'!AD566*'Exp with units conversion'!$G566))</f>
        <v>0</v>
      </c>
      <c r="AG566" s="288">
        <f t="shared" si="45"/>
        <v>1</v>
      </c>
      <c r="AH566" s="288">
        <f t="shared" si="46"/>
        <v>1</v>
      </c>
      <c r="AI566" s="288">
        <f t="shared" si="47"/>
        <v>1</v>
      </c>
      <c r="AJ566" s="288">
        <f t="shared" si="48"/>
        <v>1</v>
      </c>
    </row>
    <row r="567" spans="2:36" ht="90.75" thickBot="1">
      <c r="B567" s="288" t="str">
        <f t="shared" si="44"/>
        <v>Georgia2012</v>
      </c>
      <c r="C567" s="229" t="str">
        <f>'Exp Database'!C567</f>
        <v>Georgia</v>
      </c>
      <c r="D567" s="229">
        <f>'Exp Database'!D567</f>
        <v>2012</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02" t="str">
        <f>'Exp Database'!K567</f>
        <v>Prevention, promotion of testing and linkage to care programmes for sex workers and their clients:</v>
      </c>
      <c r="M567" s="288">
        <f>'Exp Database'!L567</f>
        <v>3.6</v>
      </c>
      <c r="N567" s="288">
        <f>IF(OR('Exp Database'!M567=Lists!$G$2,'Exp Database'!M567=Lists!$G$3,'Exp Database'!M567=0),0,IF($F567=Lists!$G$2,('Exp Database'!M567/'Exp with units conversion'!$H567)*'Exp with units conversion'!$G567,'Exp Database'!M567*'Exp with units conversion'!$G567))</f>
        <v>0</v>
      </c>
      <c r="O567" s="288">
        <f>IF(OR('Exp Database'!N567=Lists!$G$2,'Exp Database'!N567=Lists!$G$3,'Exp Database'!N567=0),0,IF($F567=Lists!$G$2,('Exp Database'!N567/'Exp with units conversion'!$H567)*'Exp with units conversion'!$G567,'Exp Database'!N567*'Exp with units conversion'!$G567))</f>
        <v>0</v>
      </c>
      <c r="P567" s="288">
        <f>IF(OR('Exp Database'!O567=Lists!$G$2,'Exp Database'!O567=Lists!$G$3,'Exp Database'!O567=0),0,IF($F567=Lists!$G$2,('Exp Database'!O567/'Exp with units conversion'!$H567)*'Exp with units conversion'!$G567,'Exp Database'!O567*'Exp with units conversion'!$G567))</f>
        <v>0</v>
      </c>
      <c r="Q567" s="288">
        <f>IF(OR('Exp Database'!P567=Lists!$G$2,'Exp Database'!P567=Lists!$G$3,'Exp Database'!P567=0),0,IF($F567=Lists!$G$2,('Exp Database'!P567/'Exp with units conversion'!$H567)*'Exp with units conversion'!$G567,'Exp Database'!P567*'Exp with units conversion'!$G567))</f>
        <v>0</v>
      </c>
      <c r="R567" s="288">
        <f>IF(OR('Exp Database'!Q567=Lists!$G$2,'Exp Database'!Q567=Lists!$G$3,'Exp Database'!Q567=0),0,IF($F567=Lists!$G$2,('Exp Database'!Q567/'Exp with units conversion'!$H567)*'Exp with units conversion'!$G567,'Exp Database'!Q567*'Exp with units conversion'!$G567))</f>
        <v>0</v>
      </c>
      <c r="S567" s="288">
        <f>IF(OR('Exp Database'!R567=Lists!$G$2,'Exp Database'!R567=Lists!$G$3,'Exp Database'!R567=0),0,IF($F567=Lists!$G$2,('Exp Database'!R567/'Exp with units conversion'!$H567)*'Exp with units conversion'!$G567,'Exp Database'!R567*'Exp with units conversion'!$G567))</f>
        <v>0</v>
      </c>
      <c r="T567" s="288">
        <f>IF(OR('Exp Database'!S567=Lists!$G$2,'Exp Database'!S567=Lists!$G$3,'Exp Database'!S567=0),0,IF($F567=Lists!$G$2,('Exp Database'!S567/'Exp with units conversion'!$H567)*'Exp with units conversion'!$G567,'Exp Database'!S567*'Exp with units conversion'!$G567))</f>
        <v>0</v>
      </c>
      <c r="U567" s="288">
        <f>IF(OR('Exp Database'!T567=Lists!$G$2,'Exp Database'!T567=Lists!$G$3,'Exp Database'!T567=0),0,IF($F567=Lists!$G$2,('Exp Database'!T567/'Exp with units conversion'!$H567)*'Exp with units conversion'!$G567,'Exp Database'!T567*'Exp with units conversion'!$G567))</f>
        <v>0</v>
      </c>
      <c r="V567" s="288">
        <f>IF(OR('Exp Database'!U567=Lists!$G$2,'Exp Database'!U567=Lists!$G$3,'Exp Database'!U567=0),0,IF($F567=Lists!$G$2,('Exp Database'!U567/'Exp with units conversion'!$H567)*'Exp with units conversion'!$G567,'Exp Database'!U567*'Exp with units conversion'!$G567))</f>
        <v>0</v>
      </c>
      <c r="W567" s="288">
        <f>IF(OR('Exp Database'!V567=Lists!$G$2,'Exp Database'!V567=Lists!$G$3,'Exp Database'!V567=0),0,IF($F567=Lists!$G$2,('Exp Database'!V567/'Exp with units conversion'!$H567)*'Exp with units conversion'!$G567,'Exp Database'!V567*'Exp with units conversion'!$G567))</f>
        <v>0</v>
      </c>
      <c r="X567" s="288">
        <f>IF(OR('Exp Database'!W567=Lists!$G$2,'Exp Database'!W567=Lists!$G$3,'Exp Database'!W567=0),0,IF($F567=Lists!$G$2,('Exp Database'!W567/'Exp with units conversion'!$H567)*'Exp with units conversion'!$G567,'Exp Database'!W567*'Exp with units conversion'!$G567))</f>
        <v>0</v>
      </c>
      <c r="Y567" s="288">
        <f>IF(OR('Exp Database'!X567=Lists!$G$2,'Exp Database'!X567=Lists!$G$3,'Exp Database'!X567=0),0,IF($F567=Lists!$G$2,('Exp Database'!X567/'Exp with units conversion'!$H567)*'Exp with units conversion'!$G567,'Exp Database'!X567*'Exp with units conversion'!$G567))</f>
        <v>0</v>
      </c>
      <c r="Z567" s="288">
        <f>IF(OR('Exp Database'!Y567=Lists!$G$2,'Exp Database'!Y567=Lists!$G$3,'Exp Database'!Y567=0),0,IF($F567=Lists!$G$2,('Exp Database'!Y567/'Exp with units conversion'!$H567)*'Exp with units conversion'!$G567,'Exp Database'!Y567*'Exp with units conversion'!$G567))</f>
        <v>0</v>
      </c>
      <c r="AA567" s="288">
        <f>IF(OR('Exp Database'!Z567=Lists!$G$2,'Exp Database'!Z567=Lists!$G$3,'Exp Database'!Z567=0),0,IF($F567=Lists!$G$2,('Exp Database'!Z567/'Exp with units conversion'!$H567)*'Exp with units conversion'!$G567,'Exp Database'!Z567*'Exp with units conversion'!$G567))</f>
        <v>0</v>
      </c>
      <c r="AB567" s="288">
        <f>IF(OR('Exp Database'!AA567=Lists!$G$2,'Exp Database'!AA567=Lists!$G$3,'Exp Database'!AA567=0),0,IF($F567=Lists!$G$2,('Exp Database'!AA567/'Exp with units conversion'!$H567)*'Exp with units conversion'!$G567,'Exp Database'!AA567*'Exp with units conversion'!$G567))</f>
        <v>0</v>
      </c>
      <c r="AC567" s="288">
        <f>IF(OR('Exp Database'!AB567=Lists!$G$2,'Exp Database'!AB567=Lists!$G$3,'Exp Database'!AB567=0),0,IF($F567=Lists!$G$2,('Exp Database'!AB567/'Exp with units conversion'!$H567)*'Exp with units conversion'!$G567,'Exp Database'!AB567*'Exp with units conversion'!$G567))</f>
        <v>0</v>
      </c>
      <c r="AD567" s="288">
        <f>IF(OR('Exp Database'!AC567=Lists!$G$2,'Exp Database'!AC567=Lists!$G$3,'Exp Database'!AC567=0),0,IF($F567=Lists!$G$2,('Exp Database'!AC567/'Exp with units conversion'!$H567)*'Exp with units conversion'!$G567,'Exp Database'!AC567*'Exp with units conversion'!$G567))</f>
        <v>0</v>
      </c>
      <c r="AE567" s="288">
        <f>IF(OR('Exp Database'!AD567=Lists!$G$2,'Exp Database'!AD567=Lists!$G$3,'Exp Database'!AD567=0),0,IF($F567=Lists!$G$2,('Exp Database'!AD567/'Exp with units conversion'!$H567)*'Exp with units conversion'!$G567,'Exp Database'!AD567*'Exp with units conversion'!$G567))</f>
        <v>0</v>
      </c>
      <c r="AG567" s="288">
        <f t="shared" si="45"/>
        <v>1</v>
      </c>
      <c r="AH567" s="288">
        <f t="shared" si="46"/>
        <v>1</v>
      </c>
      <c r="AI567" s="288">
        <f t="shared" si="47"/>
        <v>1</v>
      </c>
      <c r="AJ567" s="288">
        <f t="shared" si="48"/>
        <v>1</v>
      </c>
    </row>
    <row r="568" spans="2:36" ht="30.75" thickBot="1">
      <c r="B568" s="288" t="str">
        <f t="shared" si="44"/>
        <v>Georgia2012</v>
      </c>
      <c r="C568" s="229" t="str">
        <f>'Exp Database'!C568</f>
        <v>Georgia</v>
      </c>
      <c r="D568" s="229">
        <f>'Exp Database'!D568</f>
        <v>2012</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02" t="str">
        <f>'Exp Database'!K568</f>
        <v>HIV tests (commodities)</v>
      </c>
      <c r="M568" s="288" t="str">
        <f>'Exp Database'!L568</f>
        <v>3.6.1</v>
      </c>
      <c r="N568" s="288">
        <f>IF(OR('Exp Database'!M568=Lists!$G$2,'Exp Database'!M568=Lists!$G$3,'Exp Database'!M568=0),0,IF($F568=Lists!$G$2,('Exp Database'!M568/'Exp with units conversion'!$H568)*'Exp with units conversion'!$G568,'Exp Database'!M568*'Exp with units conversion'!$G568))</f>
        <v>0</v>
      </c>
      <c r="O568" s="288">
        <f>IF(OR('Exp Database'!N568=Lists!$G$2,'Exp Database'!N568=Lists!$G$3,'Exp Database'!N568=0),0,IF($F568=Lists!$G$2,('Exp Database'!N568/'Exp with units conversion'!$H568)*'Exp with units conversion'!$G568,'Exp Database'!N568*'Exp with units conversion'!$G568))</f>
        <v>0</v>
      </c>
      <c r="P568" s="288">
        <f>IF(OR('Exp Database'!O568=Lists!$G$2,'Exp Database'!O568=Lists!$G$3,'Exp Database'!O568=0),0,IF($F568=Lists!$G$2,('Exp Database'!O568/'Exp with units conversion'!$H568)*'Exp with units conversion'!$G568,'Exp Database'!O568*'Exp with units conversion'!$G568))</f>
        <v>0</v>
      </c>
      <c r="Q568" s="288">
        <f>IF(OR('Exp Database'!P568=Lists!$G$2,'Exp Database'!P568=Lists!$G$3,'Exp Database'!P568=0),0,IF($F568=Lists!$G$2,('Exp Database'!P568/'Exp with units conversion'!$H568)*'Exp with units conversion'!$G568,'Exp Database'!P568*'Exp with units conversion'!$G568))</f>
        <v>0</v>
      </c>
      <c r="R568" s="288">
        <f>IF(OR('Exp Database'!Q568=Lists!$G$2,'Exp Database'!Q568=Lists!$G$3,'Exp Database'!Q568=0),0,IF($F568=Lists!$G$2,('Exp Database'!Q568/'Exp with units conversion'!$H568)*'Exp with units conversion'!$G568,'Exp Database'!Q568*'Exp with units conversion'!$G568))</f>
        <v>0</v>
      </c>
      <c r="S568" s="288">
        <f>IF(OR('Exp Database'!R568=Lists!$G$2,'Exp Database'!R568=Lists!$G$3,'Exp Database'!R568=0),0,IF($F568=Lists!$G$2,('Exp Database'!R568/'Exp with units conversion'!$H568)*'Exp with units conversion'!$G568,'Exp Database'!R568*'Exp with units conversion'!$G568))</f>
        <v>0</v>
      </c>
      <c r="T568" s="288">
        <f>IF(OR('Exp Database'!S568=Lists!$G$2,'Exp Database'!S568=Lists!$G$3,'Exp Database'!S568=0),0,IF($F568=Lists!$G$2,('Exp Database'!S568/'Exp with units conversion'!$H568)*'Exp with units conversion'!$G568,'Exp Database'!S568*'Exp with units conversion'!$G568))</f>
        <v>0</v>
      </c>
      <c r="U568" s="288">
        <f>IF(OR('Exp Database'!T568=Lists!$G$2,'Exp Database'!T568=Lists!$G$3,'Exp Database'!T568=0),0,IF($F568=Lists!$G$2,('Exp Database'!T568/'Exp with units conversion'!$H568)*'Exp with units conversion'!$G568,'Exp Database'!T568*'Exp with units conversion'!$G568))</f>
        <v>0</v>
      </c>
      <c r="V568" s="288">
        <f>IF(OR('Exp Database'!U568=Lists!$G$2,'Exp Database'!U568=Lists!$G$3,'Exp Database'!U568=0),0,IF($F568=Lists!$G$2,('Exp Database'!U568/'Exp with units conversion'!$H568)*'Exp with units conversion'!$G568,'Exp Database'!U568*'Exp with units conversion'!$G568))</f>
        <v>0</v>
      </c>
      <c r="W568" s="288">
        <f>IF(OR('Exp Database'!V568=Lists!$G$2,'Exp Database'!V568=Lists!$G$3,'Exp Database'!V568=0),0,IF($F568=Lists!$G$2,('Exp Database'!V568/'Exp with units conversion'!$H568)*'Exp with units conversion'!$G568,'Exp Database'!V568*'Exp with units conversion'!$G568))</f>
        <v>0</v>
      </c>
      <c r="X568" s="288">
        <f>IF(OR('Exp Database'!W568=Lists!$G$2,'Exp Database'!W568=Lists!$G$3,'Exp Database'!W568=0),0,IF($F568=Lists!$G$2,('Exp Database'!W568/'Exp with units conversion'!$H568)*'Exp with units conversion'!$G568,'Exp Database'!W568*'Exp with units conversion'!$G568))</f>
        <v>0</v>
      </c>
      <c r="Y568" s="288">
        <f>IF(OR('Exp Database'!X568=Lists!$G$2,'Exp Database'!X568=Lists!$G$3,'Exp Database'!X568=0),0,IF($F568=Lists!$G$2,('Exp Database'!X568/'Exp with units conversion'!$H568)*'Exp with units conversion'!$G568,'Exp Database'!X568*'Exp with units conversion'!$G568))</f>
        <v>0</v>
      </c>
      <c r="Z568" s="288">
        <f>IF(OR('Exp Database'!Y568=Lists!$G$2,'Exp Database'!Y568=Lists!$G$3,'Exp Database'!Y568=0),0,IF($F568=Lists!$G$2,('Exp Database'!Y568/'Exp with units conversion'!$H568)*'Exp with units conversion'!$G568,'Exp Database'!Y568*'Exp with units conversion'!$G568))</f>
        <v>0</v>
      </c>
      <c r="AA568" s="288">
        <f>IF(OR('Exp Database'!Z568=Lists!$G$2,'Exp Database'!Z568=Lists!$G$3,'Exp Database'!Z568=0),0,IF($F568=Lists!$G$2,('Exp Database'!Z568/'Exp with units conversion'!$H568)*'Exp with units conversion'!$G568,'Exp Database'!Z568*'Exp with units conversion'!$G568))</f>
        <v>0</v>
      </c>
      <c r="AB568" s="288">
        <f>IF(OR('Exp Database'!AA568=Lists!$G$2,'Exp Database'!AA568=Lists!$G$3,'Exp Database'!AA568=0),0,IF($F568=Lists!$G$2,('Exp Database'!AA568/'Exp with units conversion'!$H568)*'Exp with units conversion'!$G568,'Exp Database'!AA568*'Exp with units conversion'!$G568))</f>
        <v>0</v>
      </c>
      <c r="AC568" s="288">
        <f>IF(OR('Exp Database'!AB568=Lists!$G$2,'Exp Database'!AB568=Lists!$G$3,'Exp Database'!AB568=0),0,IF($F568=Lists!$G$2,('Exp Database'!AB568/'Exp with units conversion'!$H568)*'Exp with units conversion'!$G568,'Exp Database'!AB568*'Exp with units conversion'!$G568))</f>
        <v>0</v>
      </c>
      <c r="AD568" s="288">
        <f>IF(OR('Exp Database'!AC568=Lists!$G$2,'Exp Database'!AC568=Lists!$G$3,'Exp Database'!AC568=0),0,IF($F568=Lists!$G$2,('Exp Database'!AC568/'Exp with units conversion'!$H568)*'Exp with units conversion'!$G568,'Exp Database'!AC568*'Exp with units conversion'!$G568))</f>
        <v>0</v>
      </c>
      <c r="AE568" s="288">
        <f>IF(OR('Exp Database'!AD568=Lists!$G$2,'Exp Database'!AD568=Lists!$G$3,'Exp Database'!AD568=0),0,IF($F568=Lists!$G$2,('Exp Database'!AD568/'Exp with units conversion'!$H568)*'Exp with units conversion'!$G568,'Exp Database'!AD568*'Exp with units conversion'!$G568))</f>
        <v>0</v>
      </c>
      <c r="AG568" s="288">
        <f t="shared" si="45"/>
        <v>1</v>
      </c>
      <c r="AH568" s="288">
        <f t="shared" si="46"/>
        <v>1</v>
      </c>
      <c r="AI568" s="288">
        <f t="shared" si="47"/>
        <v>1</v>
      </c>
      <c r="AJ568" s="288">
        <f t="shared" si="48"/>
        <v>1</v>
      </c>
    </row>
    <row r="569" spans="2:36" ht="45.75" thickBot="1">
      <c r="B569" s="288" t="str">
        <f t="shared" si="44"/>
        <v>Georgia2012</v>
      </c>
      <c r="C569" s="229" t="str">
        <f>'Exp Database'!C569</f>
        <v>Georgia</v>
      </c>
      <c r="D569" s="229">
        <f>'Exp Database'!D569</f>
        <v>2012</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02" t="str">
        <f>'Exp Database'!K569</f>
        <v>Condoms, lubricants, and other commodities</v>
      </c>
      <c r="M569" s="288" t="str">
        <f>'Exp Database'!L569</f>
        <v>3.6.2</v>
      </c>
      <c r="N569" s="288">
        <f>IF(OR('Exp Database'!M569=Lists!$G$2,'Exp Database'!M569=Lists!$G$3,'Exp Database'!M569=0),0,IF($F569=Lists!$G$2,('Exp Database'!M569/'Exp with units conversion'!$H569)*'Exp with units conversion'!$G569,'Exp Database'!M569*'Exp with units conversion'!$G569))</f>
        <v>0</v>
      </c>
      <c r="O569" s="288">
        <f>IF(OR('Exp Database'!N569=Lists!$G$2,'Exp Database'!N569=Lists!$G$3,'Exp Database'!N569=0),0,IF($F569=Lists!$G$2,('Exp Database'!N569/'Exp with units conversion'!$H569)*'Exp with units conversion'!$G569,'Exp Database'!N569*'Exp with units conversion'!$G569))</f>
        <v>0</v>
      </c>
      <c r="P569" s="288">
        <f>IF(OR('Exp Database'!O569=Lists!$G$2,'Exp Database'!O569=Lists!$G$3,'Exp Database'!O569=0),0,IF($F569=Lists!$G$2,('Exp Database'!O569/'Exp with units conversion'!$H569)*'Exp with units conversion'!$G569,'Exp Database'!O569*'Exp with units conversion'!$G569))</f>
        <v>0</v>
      </c>
      <c r="Q569" s="288">
        <f>IF(OR('Exp Database'!P569=Lists!$G$2,'Exp Database'!P569=Lists!$G$3,'Exp Database'!P569=0),0,IF($F569=Lists!$G$2,('Exp Database'!P569/'Exp with units conversion'!$H569)*'Exp with units conversion'!$G569,'Exp Database'!P569*'Exp with units conversion'!$G569))</f>
        <v>0</v>
      </c>
      <c r="R569" s="288">
        <f>IF(OR('Exp Database'!Q569=Lists!$G$2,'Exp Database'!Q569=Lists!$G$3,'Exp Database'!Q569=0),0,IF($F569=Lists!$G$2,('Exp Database'!Q569/'Exp with units conversion'!$H569)*'Exp with units conversion'!$G569,'Exp Database'!Q569*'Exp with units conversion'!$G569))</f>
        <v>0</v>
      </c>
      <c r="S569" s="288">
        <f>IF(OR('Exp Database'!R569=Lists!$G$2,'Exp Database'!R569=Lists!$G$3,'Exp Database'!R569=0),0,IF($F569=Lists!$G$2,('Exp Database'!R569/'Exp with units conversion'!$H569)*'Exp with units conversion'!$G569,'Exp Database'!R569*'Exp with units conversion'!$G569))</f>
        <v>0</v>
      </c>
      <c r="T569" s="288">
        <f>IF(OR('Exp Database'!S569=Lists!$G$2,'Exp Database'!S569=Lists!$G$3,'Exp Database'!S569=0),0,IF($F569=Lists!$G$2,('Exp Database'!S569/'Exp with units conversion'!$H569)*'Exp with units conversion'!$G569,'Exp Database'!S569*'Exp with units conversion'!$G569))</f>
        <v>0</v>
      </c>
      <c r="U569" s="288">
        <f>IF(OR('Exp Database'!T569=Lists!$G$2,'Exp Database'!T569=Lists!$G$3,'Exp Database'!T569=0),0,IF($F569=Lists!$G$2,('Exp Database'!T569/'Exp with units conversion'!$H569)*'Exp with units conversion'!$G569,'Exp Database'!T569*'Exp with units conversion'!$G569))</f>
        <v>0</v>
      </c>
      <c r="V569" s="288">
        <f>IF(OR('Exp Database'!U569=Lists!$G$2,'Exp Database'!U569=Lists!$G$3,'Exp Database'!U569=0),0,IF($F569=Lists!$G$2,('Exp Database'!U569/'Exp with units conversion'!$H569)*'Exp with units conversion'!$G569,'Exp Database'!U569*'Exp with units conversion'!$G569))</f>
        <v>0</v>
      </c>
      <c r="W569" s="288">
        <f>IF(OR('Exp Database'!V569=Lists!$G$2,'Exp Database'!V569=Lists!$G$3,'Exp Database'!V569=0),0,IF($F569=Lists!$G$2,('Exp Database'!V569/'Exp with units conversion'!$H569)*'Exp with units conversion'!$G569,'Exp Database'!V569*'Exp with units conversion'!$G569))</f>
        <v>0</v>
      </c>
      <c r="X569" s="288">
        <f>IF(OR('Exp Database'!W569=Lists!$G$2,'Exp Database'!W569=Lists!$G$3,'Exp Database'!W569=0),0,IF($F569=Lists!$G$2,('Exp Database'!W569/'Exp with units conversion'!$H569)*'Exp with units conversion'!$G569,'Exp Database'!W569*'Exp with units conversion'!$G569))</f>
        <v>0</v>
      </c>
      <c r="Y569" s="288">
        <f>IF(OR('Exp Database'!X569=Lists!$G$2,'Exp Database'!X569=Lists!$G$3,'Exp Database'!X569=0),0,IF($F569=Lists!$G$2,('Exp Database'!X569/'Exp with units conversion'!$H569)*'Exp with units conversion'!$G569,'Exp Database'!X569*'Exp with units conversion'!$G569))</f>
        <v>0</v>
      </c>
      <c r="Z569" s="288">
        <f>IF(OR('Exp Database'!Y569=Lists!$G$2,'Exp Database'!Y569=Lists!$G$3,'Exp Database'!Y569=0),0,IF($F569=Lists!$G$2,('Exp Database'!Y569/'Exp with units conversion'!$H569)*'Exp with units conversion'!$G569,'Exp Database'!Y569*'Exp with units conversion'!$G569))</f>
        <v>0</v>
      </c>
      <c r="AA569" s="288">
        <f>IF(OR('Exp Database'!Z569=Lists!$G$2,'Exp Database'!Z569=Lists!$G$3,'Exp Database'!Z569=0),0,IF($F569=Lists!$G$2,('Exp Database'!Z569/'Exp with units conversion'!$H569)*'Exp with units conversion'!$G569,'Exp Database'!Z569*'Exp with units conversion'!$G569))</f>
        <v>0</v>
      </c>
      <c r="AB569" s="288">
        <f>IF(OR('Exp Database'!AA569=Lists!$G$2,'Exp Database'!AA569=Lists!$G$3,'Exp Database'!AA569=0),0,IF($F569=Lists!$G$2,('Exp Database'!AA569/'Exp with units conversion'!$H569)*'Exp with units conversion'!$G569,'Exp Database'!AA569*'Exp with units conversion'!$G569))</f>
        <v>0</v>
      </c>
      <c r="AC569" s="288">
        <f>IF(OR('Exp Database'!AB569=Lists!$G$2,'Exp Database'!AB569=Lists!$G$3,'Exp Database'!AB569=0),0,IF($F569=Lists!$G$2,('Exp Database'!AB569/'Exp with units conversion'!$H569)*'Exp with units conversion'!$G569,'Exp Database'!AB569*'Exp with units conversion'!$G569))</f>
        <v>0</v>
      </c>
      <c r="AD569" s="288">
        <f>IF(OR('Exp Database'!AC569=Lists!$G$2,'Exp Database'!AC569=Lists!$G$3,'Exp Database'!AC569=0),0,IF($F569=Lists!$G$2,('Exp Database'!AC569/'Exp with units conversion'!$H569)*'Exp with units conversion'!$G569,'Exp Database'!AC569*'Exp with units conversion'!$G569))</f>
        <v>0</v>
      </c>
      <c r="AE569" s="288">
        <f>IF(OR('Exp Database'!AD569=Lists!$G$2,'Exp Database'!AD569=Lists!$G$3,'Exp Database'!AD569=0),0,IF($F569=Lists!$G$2,('Exp Database'!AD569/'Exp with units conversion'!$H569)*'Exp with units conversion'!$G569,'Exp Database'!AD569*'Exp with units conversion'!$G569))</f>
        <v>0</v>
      </c>
      <c r="AG569" s="288">
        <f t="shared" si="45"/>
        <v>1</v>
      </c>
      <c r="AH569" s="288">
        <f t="shared" si="46"/>
        <v>1</v>
      </c>
      <c r="AI569" s="288">
        <f t="shared" si="47"/>
        <v>1</v>
      </c>
      <c r="AJ569" s="288">
        <f t="shared" si="48"/>
        <v>1</v>
      </c>
    </row>
    <row r="570" spans="2:36" ht="30.75" thickBot="1">
      <c r="B570" s="288" t="str">
        <f t="shared" si="44"/>
        <v>Georgia2012</v>
      </c>
      <c r="C570" s="229" t="str">
        <f>'Exp Database'!C570</f>
        <v>Georgia</v>
      </c>
      <c r="D570" s="229">
        <f>'Exp Database'!D570</f>
        <v>2012</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02" t="str">
        <f>'Exp Database'!K570</f>
        <v>Other direct and indirect costs</v>
      </c>
      <c r="M570" s="288" t="str">
        <f>'Exp Database'!L570</f>
        <v>3.6.3</v>
      </c>
      <c r="N570" s="288">
        <f>IF(OR('Exp Database'!M570=Lists!$G$2,'Exp Database'!M570=Lists!$G$3,'Exp Database'!M570=0),0,IF($F570=Lists!$G$2,('Exp Database'!M570/'Exp with units conversion'!$H570)*'Exp with units conversion'!$G570,'Exp Database'!M570*'Exp with units conversion'!$G570))</f>
        <v>0</v>
      </c>
      <c r="O570" s="288">
        <f>IF(OR('Exp Database'!N570=Lists!$G$2,'Exp Database'!N570=Lists!$G$3,'Exp Database'!N570=0),0,IF($F570=Lists!$G$2,('Exp Database'!N570/'Exp with units conversion'!$H570)*'Exp with units conversion'!$G570,'Exp Database'!N570*'Exp with units conversion'!$G570))</f>
        <v>0</v>
      </c>
      <c r="P570" s="288">
        <f>IF(OR('Exp Database'!O570=Lists!$G$2,'Exp Database'!O570=Lists!$G$3,'Exp Database'!O570=0),0,IF($F570=Lists!$G$2,('Exp Database'!O570/'Exp with units conversion'!$H570)*'Exp with units conversion'!$G570,'Exp Database'!O570*'Exp with units conversion'!$G570))</f>
        <v>0</v>
      </c>
      <c r="Q570" s="288">
        <f>IF(OR('Exp Database'!P570=Lists!$G$2,'Exp Database'!P570=Lists!$G$3,'Exp Database'!P570=0),0,IF($F570=Lists!$G$2,('Exp Database'!P570/'Exp with units conversion'!$H570)*'Exp with units conversion'!$G570,'Exp Database'!P570*'Exp with units conversion'!$G570))</f>
        <v>0</v>
      </c>
      <c r="R570" s="288">
        <f>IF(OR('Exp Database'!Q570=Lists!$G$2,'Exp Database'!Q570=Lists!$G$3,'Exp Database'!Q570=0),0,IF($F570=Lists!$G$2,('Exp Database'!Q570/'Exp with units conversion'!$H570)*'Exp with units conversion'!$G570,'Exp Database'!Q570*'Exp with units conversion'!$G570))</f>
        <v>0</v>
      </c>
      <c r="S570" s="288">
        <f>IF(OR('Exp Database'!R570=Lists!$G$2,'Exp Database'!R570=Lists!$G$3,'Exp Database'!R570=0),0,IF($F570=Lists!$G$2,('Exp Database'!R570/'Exp with units conversion'!$H570)*'Exp with units conversion'!$G570,'Exp Database'!R570*'Exp with units conversion'!$G570))</f>
        <v>0</v>
      </c>
      <c r="T570" s="288">
        <f>IF(OR('Exp Database'!S570=Lists!$G$2,'Exp Database'!S570=Lists!$G$3,'Exp Database'!S570=0),0,IF($F570=Lists!$G$2,('Exp Database'!S570/'Exp with units conversion'!$H570)*'Exp with units conversion'!$G570,'Exp Database'!S570*'Exp with units conversion'!$G570))</f>
        <v>0</v>
      </c>
      <c r="U570" s="288">
        <f>IF(OR('Exp Database'!T570=Lists!$G$2,'Exp Database'!T570=Lists!$G$3,'Exp Database'!T570=0),0,IF($F570=Lists!$G$2,('Exp Database'!T570/'Exp with units conversion'!$H570)*'Exp with units conversion'!$G570,'Exp Database'!T570*'Exp with units conversion'!$G570))</f>
        <v>0</v>
      </c>
      <c r="V570" s="288">
        <f>IF(OR('Exp Database'!U570=Lists!$G$2,'Exp Database'!U570=Lists!$G$3,'Exp Database'!U570=0),0,IF($F570=Lists!$G$2,('Exp Database'!U570/'Exp with units conversion'!$H570)*'Exp with units conversion'!$G570,'Exp Database'!U570*'Exp with units conversion'!$G570))</f>
        <v>0</v>
      </c>
      <c r="W570" s="288">
        <f>IF(OR('Exp Database'!V570=Lists!$G$2,'Exp Database'!V570=Lists!$G$3,'Exp Database'!V570=0),0,IF($F570=Lists!$G$2,('Exp Database'!V570/'Exp with units conversion'!$H570)*'Exp with units conversion'!$G570,'Exp Database'!V570*'Exp with units conversion'!$G570))</f>
        <v>0</v>
      </c>
      <c r="X570" s="288">
        <f>IF(OR('Exp Database'!W570=Lists!$G$2,'Exp Database'!W570=Lists!$G$3,'Exp Database'!W570=0),0,IF($F570=Lists!$G$2,('Exp Database'!W570/'Exp with units conversion'!$H570)*'Exp with units conversion'!$G570,'Exp Database'!W570*'Exp with units conversion'!$G570))</f>
        <v>0</v>
      </c>
      <c r="Y570" s="288">
        <f>IF(OR('Exp Database'!X570=Lists!$G$2,'Exp Database'!X570=Lists!$G$3,'Exp Database'!X570=0),0,IF($F570=Lists!$G$2,('Exp Database'!X570/'Exp with units conversion'!$H570)*'Exp with units conversion'!$G570,'Exp Database'!X570*'Exp with units conversion'!$G570))</f>
        <v>0</v>
      </c>
      <c r="Z570" s="288">
        <f>IF(OR('Exp Database'!Y570=Lists!$G$2,'Exp Database'!Y570=Lists!$G$3,'Exp Database'!Y570=0),0,IF($F570=Lists!$G$2,('Exp Database'!Y570/'Exp with units conversion'!$H570)*'Exp with units conversion'!$G570,'Exp Database'!Y570*'Exp with units conversion'!$G570))</f>
        <v>0</v>
      </c>
      <c r="AA570" s="288">
        <f>IF(OR('Exp Database'!Z570=Lists!$G$2,'Exp Database'!Z570=Lists!$G$3,'Exp Database'!Z570=0),0,IF($F570=Lists!$G$2,('Exp Database'!Z570/'Exp with units conversion'!$H570)*'Exp with units conversion'!$G570,'Exp Database'!Z570*'Exp with units conversion'!$G570))</f>
        <v>0</v>
      </c>
      <c r="AB570" s="288">
        <f>IF(OR('Exp Database'!AA570=Lists!$G$2,'Exp Database'!AA570=Lists!$G$3,'Exp Database'!AA570=0),0,IF($F570=Lists!$G$2,('Exp Database'!AA570/'Exp with units conversion'!$H570)*'Exp with units conversion'!$G570,'Exp Database'!AA570*'Exp with units conversion'!$G570))</f>
        <v>0</v>
      </c>
      <c r="AC570" s="288">
        <f>IF(OR('Exp Database'!AB570=Lists!$G$2,'Exp Database'!AB570=Lists!$G$3,'Exp Database'!AB570=0),0,IF($F570=Lists!$G$2,('Exp Database'!AB570/'Exp with units conversion'!$H570)*'Exp with units conversion'!$G570,'Exp Database'!AB570*'Exp with units conversion'!$G570))</f>
        <v>0</v>
      </c>
      <c r="AD570" s="288">
        <f>IF(OR('Exp Database'!AC570=Lists!$G$2,'Exp Database'!AC570=Lists!$G$3,'Exp Database'!AC570=0),0,IF($F570=Lists!$G$2,('Exp Database'!AC570/'Exp with units conversion'!$H570)*'Exp with units conversion'!$G570,'Exp Database'!AC570*'Exp with units conversion'!$G570))</f>
        <v>0</v>
      </c>
      <c r="AE570" s="288">
        <f>IF(OR('Exp Database'!AD570=Lists!$G$2,'Exp Database'!AD570=Lists!$G$3,'Exp Database'!AD570=0),0,IF($F570=Lists!$G$2,('Exp Database'!AD570/'Exp with units conversion'!$H570)*'Exp with units conversion'!$G570,'Exp Database'!AD570*'Exp with units conversion'!$G570))</f>
        <v>0</v>
      </c>
      <c r="AG570" s="288">
        <f t="shared" si="45"/>
        <v>1</v>
      </c>
      <c r="AH570" s="288">
        <f t="shared" si="46"/>
        <v>1</v>
      </c>
      <c r="AI570" s="288">
        <f t="shared" si="47"/>
        <v>1</v>
      </c>
      <c r="AJ570" s="288">
        <f t="shared" si="48"/>
        <v>1</v>
      </c>
    </row>
    <row r="571" spans="2:36" ht="30.75" thickBot="1">
      <c r="B571" s="288" t="str">
        <f t="shared" si="44"/>
        <v>Georgia2012</v>
      </c>
      <c r="C571" s="229" t="str">
        <f>'Exp Database'!C571</f>
        <v>Georgia</v>
      </c>
      <c r="D571" s="229">
        <f>'Exp Database'!D571</f>
        <v>2012</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02" t="str">
        <f>'Exp Database'!K571</f>
        <v>Not disaggregated by type of cost</v>
      </c>
      <c r="M571" s="288" t="str">
        <f>'Exp Database'!L571</f>
        <v>3.6.4</v>
      </c>
      <c r="N571" s="288">
        <f>IF(OR('Exp Database'!M571=Lists!$G$2,'Exp Database'!M571=Lists!$G$3,'Exp Database'!M571=0),0,IF($F571=Lists!$G$2,('Exp Database'!M571/'Exp with units conversion'!$H571)*'Exp with units conversion'!$G571,'Exp Database'!M571*'Exp with units conversion'!$G571))</f>
        <v>0</v>
      </c>
      <c r="O571" s="288">
        <f>IF(OR('Exp Database'!N571=Lists!$G$2,'Exp Database'!N571=Lists!$G$3,'Exp Database'!N571=0),0,IF($F571=Lists!$G$2,('Exp Database'!N571/'Exp with units conversion'!$H571)*'Exp with units conversion'!$G571,'Exp Database'!N571*'Exp with units conversion'!$G571))</f>
        <v>0</v>
      </c>
      <c r="P571" s="288">
        <f>IF(OR('Exp Database'!O571=Lists!$G$2,'Exp Database'!O571=Lists!$G$3,'Exp Database'!O571=0),0,IF($F571=Lists!$G$2,('Exp Database'!O571/'Exp with units conversion'!$H571)*'Exp with units conversion'!$G571,'Exp Database'!O571*'Exp with units conversion'!$G571))</f>
        <v>0</v>
      </c>
      <c r="Q571" s="288">
        <f>IF(OR('Exp Database'!P571=Lists!$G$2,'Exp Database'!P571=Lists!$G$3,'Exp Database'!P571=0),0,IF($F571=Lists!$G$2,('Exp Database'!P571/'Exp with units conversion'!$H571)*'Exp with units conversion'!$G571,'Exp Database'!P571*'Exp with units conversion'!$G571))</f>
        <v>0</v>
      </c>
      <c r="R571" s="288">
        <f>IF(OR('Exp Database'!Q571=Lists!$G$2,'Exp Database'!Q571=Lists!$G$3,'Exp Database'!Q571=0),0,IF($F571=Lists!$G$2,('Exp Database'!Q571/'Exp with units conversion'!$H571)*'Exp with units conversion'!$G571,'Exp Database'!Q571*'Exp with units conversion'!$G571))</f>
        <v>0</v>
      </c>
      <c r="S571" s="288">
        <f>IF(OR('Exp Database'!R571=Lists!$G$2,'Exp Database'!R571=Lists!$G$3,'Exp Database'!R571=0),0,IF($F571=Lists!$G$2,('Exp Database'!R571/'Exp with units conversion'!$H571)*'Exp with units conversion'!$G571,'Exp Database'!R571*'Exp with units conversion'!$G571))</f>
        <v>0</v>
      </c>
      <c r="T571" s="288">
        <f>IF(OR('Exp Database'!S571=Lists!$G$2,'Exp Database'!S571=Lists!$G$3,'Exp Database'!S571=0),0,IF($F571=Lists!$G$2,('Exp Database'!S571/'Exp with units conversion'!$H571)*'Exp with units conversion'!$G571,'Exp Database'!S571*'Exp with units conversion'!$G571))</f>
        <v>0</v>
      </c>
      <c r="U571" s="288">
        <f>IF(OR('Exp Database'!T571=Lists!$G$2,'Exp Database'!T571=Lists!$G$3,'Exp Database'!T571=0),0,IF($F571=Lists!$G$2,('Exp Database'!T571/'Exp with units conversion'!$H571)*'Exp with units conversion'!$G571,'Exp Database'!T571*'Exp with units conversion'!$G571))</f>
        <v>0</v>
      </c>
      <c r="V571" s="288">
        <f>IF(OR('Exp Database'!U571=Lists!$G$2,'Exp Database'!U571=Lists!$G$3,'Exp Database'!U571=0),0,IF($F571=Lists!$G$2,('Exp Database'!U571/'Exp with units conversion'!$H571)*'Exp with units conversion'!$G571,'Exp Database'!U571*'Exp with units conversion'!$G571))</f>
        <v>0</v>
      </c>
      <c r="W571" s="288">
        <f>IF(OR('Exp Database'!V571=Lists!$G$2,'Exp Database'!V571=Lists!$G$3,'Exp Database'!V571=0),0,IF($F571=Lists!$G$2,('Exp Database'!V571/'Exp with units conversion'!$H571)*'Exp with units conversion'!$G571,'Exp Database'!V571*'Exp with units conversion'!$G571))</f>
        <v>0</v>
      </c>
      <c r="X571" s="288">
        <f>IF(OR('Exp Database'!W571=Lists!$G$2,'Exp Database'!W571=Lists!$G$3,'Exp Database'!W571=0),0,IF($F571=Lists!$G$2,('Exp Database'!W571/'Exp with units conversion'!$H571)*'Exp with units conversion'!$G571,'Exp Database'!W571*'Exp with units conversion'!$G571))</f>
        <v>0</v>
      </c>
      <c r="Y571" s="288">
        <f>IF(OR('Exp Database'!X571=Lists!$G$2,'Exp Database'!X571=Lists!$G$3,'Exp Database'!X571=0),0,IF($F571=Lists!$G$2,('Exp Database'!X571/'Exp with units conversion'!$H571)*'Exp with units conversion'!$G571,'Exp Database'!X571*'Exp with units conversion'!$G571))</f>
        <v>0</v>
      </c>
      <c r="Z571" s="288">
        <f>IF(OR('Exp Database'!Y571=Lists!$G$2,'Exp Database'!Y571=Lists!$G$3,'Exp Database'!Y571=0),0,IF($F571=Lists!$G$2,('Exp Database'!Y571/'Exp with units conversion'!$H571)*'Exp with units conversion'!$G571,'Exp Database'!Y571*'Exp with units conversion'!$G571))</f>
        <v>0</v>
      </c>
      <c r="AA571" s="288">
        <f>IF(OR('Exp Database'!Z571=Lists!$G$2,'Exp Database'!Z571=Lists!$G$3,'Exp Database'!Z571=0),0,IF($F571=Lists!$G$2,('Exp Database'!Z571/'Exp with units conversion'!$H571)*'Exp with units conversion'!$G571,'Exp Database'!Z571*'Exp with units conversion'!$G571))</f>
        <v>0</v>
      </c>
      <c r="AB571" s="288">
        <f>IF(OR('Exp Database'!AA571=Lists!$G$2,'Exp Database'!AA571=Lists!$G$3,'Exp Database'!AA571=0),0,IF($F571=Lists!$G$2,('Exp Database'!AA571/'Exp with units conversion'!$H571)*'Exp with units conversion'!$G571,'Exp Database'!AA571*'Exp with units conversion'!$G571))</f>
        <v>0</v>
      </c>
      <c r="AC571" s="288">
        <f>IF(OR('Exp Database'!AB571=Lists!$G$2,'Exp Database'!AB571=Lists!$G$3,'Exp Database'!AB571=0),0,IF($F571=Lists!$G$2,('Exp Database'!AB571/'Exp with units conversion'!$H571)*'Exp with units conversion'!$G571,'Exp Database'!AB571*'Exp with units conversion'!$G571))</f>
        <v>0</v>
      </c>
      <c r="AD571" s="288">
        <f>IF(OR('Exp Database'!AC571=Lists!$G$2,'Exp Database'!AC571=Lists!$G$3,'Exp Database'!AC571=0),0,IF($F571=Lists!$G$2,('Exp Database'!AC571/'Exp with units conversion'!$H571)*'Exp with units conversion'!$G571,'Exp Database'!AC571*'Exp with units conversion'!$G571))</f>
        <v>0</v>
      </c>
      <c r="AE571" s="288">
        <f>IF(OR('Exp Database'!AD571=Lists!$G$2,'Exp Database'!AD571=Lists!$G$3,'Exp Database'!AD571=0),0,IF($F571=Lists!$G$2,('Exp Database'!AD571/'Exp with units conversion'!$H571)*'Exp with units conversion'!$G571,'Exp Database'!AD571*'Exp with units conversion'!$G571))</f>
        <v>0</v>
      </c>
      <c r="AG571" s="288">
        <f t="shared" si="45"/>
        <v>1</v>
      </c>
      <c r="AH571" s="288">
        <f t="shared" si="46"/>
        <v>1</v>
      </c>
      <c r="AI571" s="288">
        <f t="shared" si="47"/>
        <v>1</v>
      </c>
      <c r="AJ571" s="288">
        <f t="shared" si="48"/>
        <v>1</v>
      </c>
    </row>
    <row r="572" spans="2:36" ht="105.75" thickBot="1">
      <c r="B572" s="288" t="str">
        <f t="shared" si="44"/>
        <v>Georgia2012</v>
      </c>
      <c r="C572" s="229" t="str">
        <f>'Exp Database'!C572</f>
        <v>Georgia</v>
      </c>
      <c r="D572" s="229">
        <f>'Exp Database'!D572</f>
        <v>2012</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02" t="str">
        <f>'Exp Database'!K572</f>
        <v>Prevention, promotion of testing and linkage to care programmes for persons who inject drugs (sub-total)</v>
      </c>
      <c r="M572" s="288">
        <f>'Exp Database'!L572</f>
        <v>3.7</v>
      </c>
      <c r="N572" s="288">
        <f>IF(OR('Exp Database'!M572=Lists!$G$2,'Exp Database'!M572=Lists!$G$3,'Exp Database'!M572=0),0,IF($F572=Lists!$G$2,('Exp Database'!M572/'Exp with units conversion'!$H572)*'Exp with units conversion'!$G572,'Exp Database'!M572*'Exp with units conversion'!$G572))</f>
        <v>0</v>
      </c>
      <c r="O572" s="288">
        <f>IF(OR('Exp Database'!N572=Lists!$G$2,'Exp Database'!N572=Lists!$G$3,'Exp Database'!N572=0),0,IF($F572=Lists!$G$2,('Exp Database'!N572/'Exp with units conversion'!$H572)*'Exp with units conversion'!$G572,'Exp Database'!N572*'Exp with units conversion'!$G572))</f>
        <v>0</v>
      </c>
      <c r="P572" s="288">
        <f>IF(OR('Exp Database'!O572=Lists!$G$2,'Exp Database'!O572=Lists!$G$3,'Exp Database'!O572=0),0,IF($F572=Lists!$G$2,('Exp Database'!O572/'Exp with units conversion'!$H572)*'Exp with units conversion'!$G572,'Exp Database'!O572*'Exp with units conversion'!$G572))</f>
        <v>0</v>
      </c>
      <c r="Q572" s="288">
        <f>IF(OR('Exp Database'!P572=Lists!$G$2,'Exp Database'!P572=Lists!$G$3,'Exp Database'!P572=0),0,IF($F572=Lists!$G$2,('Exp Database'!P572/'Exp with units conversion'!$H572)*'Exp with units conversion'!$G572,'Exp Database'!P572*'Exp with units conversion'!$G572))</f>
        <v>0</v>
      </c>
      <c r="R572" s="288">
        <f>IF(OR('Exp Database'!Q572=Lists!$G$2,'Exp Database'!Q572=Lists!$G$3,'Exp Database'!Q572=0),0,IF($F572=Lists!$G$2,('Exp Database'!Q572/'Exp with units conversion'!$H572)*'Exp with units conversion'!$G572,'Exp Database'!Q572*'Exp with units conversion'!$G572))</f>
        <v>0</v>
      </c>
      <c r="S572" s="288">
        <f>IF(OR('Exp Database'!R572=Lists!$G$2,'Exp Database'!R572=Lists!$G$3,'Exp Database'!R572=0),0,IF($F572=Lists!$G$2,('Exp Database'!R572/'Exp with units conversion'!$H572)*'Exp with units conversion'!$G572,'Exp Database'!R572*'Exp with units conversion'!$G572))</f>
        <v>0</v>
      </c>
      <c r="T572" s="288">
        <f>IF(OR('Exp Database'!S572=Lists!$G$2,'Exp Database'!S572=Lists!$G$3,'Exp Database'!S572=0),0,IF($F572=Lists!$G$2,('Exp Database'!S572/'Exp with units conversion'!$H572)*'Exp with units conversion'!$G572,'Exp Database'!S572*'Exp with units conversion'!$G572))</f>
        <v>0</v>
      </c>
      <c r="U572" s="288">
        <f>IF(OR('Exp Database'!T572=Lists!$G$2,'Exp Database'!T572=Lists!$G$3,'Exp Database'!T572=0),0,IF($F572=Lists!$G$2,('Exp Database'!T572/'Exp with units conversion'!$H572)*'Exp with units conversion'!$G572,'Exp Database'!T572*'Exp with units conversion'!$G572))</f>
        <v>0</v>
      </c>
      <c r="V572" s="288">
        <f>IF(OR('Exp Database'!U572=Lists!$G$2,'Exp Database'!U572=Lists!$G$3,'Exp Database'!U572=0),0,IF($F572=Lists!$G$2,('Exp Database'!U572/'Exp with units conversion'!$H572)*'Exp with units conversion'!$G572,'Exp Database'!U572*'Exp with units conversion'!$G572))</f>
        <v>0</v>
      </c>
      <c r="W572" s="288">
        <f>IF(OR('Exp Database'!V572=Lists!$G$2,'Exp Database'!V572=Lists!$G$3,'Exp Database'!V572=0),0,IF($F572=Lists!$G$2,('Exp Database'!V572/'Exp with units conversion'!$H572)*'Exp with units conversion'!$G572,'Exp Database'!V572*'Exp with units conversion'!$G572))</f>
        <v>0</v>
      </c>
      <c r="X572" s="288">
        <f>IF(OR('Exp Database'!W572=Lists!$G$2,'Exp Database'!W572=Lists!$G$3,'Exp Database'!W572=0),0,IF($F572=Lists!$G$2,('Exp Database'!W572/'Exp with units conversion'!$H572)*'Exp with units conversion'!$G572,'Exp Database'!W572*'Exp with units conversion'!$G572))</f>
        <v>0</v>
      </c>
      <c r="Y572" s="288">
        <f>IF(OR('Exp Database'!X572=Lists!$G$2,'Exp Database'!X572=Lists!$G$3,'Exp Database'!X572=0),0,IF($F572=Lists!$G$2,('Exp Database'!X572/'Exp with units conversion'!$H572)*'Exp with units conversion'!$G572,'Exp Database'!X572*'Exp with units conversion'!$G572))</f>
        <v>0</v>
      </c>
      <c r="Z572" s="288">
        <f>IF(OR('Exp Database'!Y572=Lists!$G$2,'Exp Database'!Y572=Lists!$G$3,'Exp Database'!Y572=0),0,IF($F572=Lists!$G$2,('Exp Database'!Y572/'Exp with units conversion'!$H572)*'Exp with units conversion'!$G572,'Exp Database'!Y572*'Exp with units conversion'!$G572))</f>
        <v>0</v>
      </c>
      <c r="AA572" s="288">
        <f>IF(OR('Exp Database'!Z572=Lists!$G$2,'Exp Database'!Z572=Lists!$G$3,'Exp Database'!Z572=0),0,IF($F572=Lists!$G$2,('Exp Database'!Z572/'Exp with units conversion'!$H572)*'Exp with units conversion'!$G572,'Exp Database'!Z572*'Exp with units conversion'!$G572))</f>
        <v>0</v>
      </c>
      <c r="AB572" s="288">
        <f>IF(OR('Exp Database'!AA572=Lists!$G$2,'Exp Database'!AA572=Lists!$G$3,'Exp Database'!AA572=0),0,IF($F572=Lists!$G$2,('Exp Database'!AA572/'Exp with units conversion'!$H572)*'Exp with units conversion'!$G572,'Exp Database'!AA572*'Exp with units conversion'!$G572))</f>
        <v>0</v>
      </c>
      <c r="AC572" s="288">
        <f>IF(OR('Exp Database'!AB572=Lists!$G$2,'Exp Database'!AB572=Lists!$G$3,'Exp Database'!AB572=0),0,IF($F572=Lists!$G$2,('Exp Database'!AB572/'Exp with units conversion'!$H572)*'Exp with units conversion'!$G572,'Exp Database'!AB572*'Exp with units conversion'!$G572))</f>
        <v>0</v>
      </c>
      <c r="AD572" s="288">
        <f>IF(OR('Exp Database'!AC572=Lists!$G$2,'Exp Database'!AC572=Lists!$G$3,'Exp Database'!AC572=0),0,IF($F572=Lists!$G$2,('Exp Database'!AC572/'Exp with units conversion'!$H572)*'Exp with units conversion'!$G572,'Exp Database'!AC572*'Exp with units conversion'!$G572))</f>
        <v>0</v>
      </c>
      <c r="AE572" s="288">
        <f>IF(OR('Exp Database'!AD572=Lists!$G$2,'Exp Database'!AD572=Lists!$G$3,'Exp Database'!AD572=0),0,IF($F572=Lists!$G$2,('Exp Database'!AD572/'Exp with units conversion'!$H572)*'Exp with units conversion'!$G572,'Exp Database'!AD572*'Exp with units conversion'!$G572))</f>
        <v>0</v>
      </c>
      <c r="AG572" s="288">
        <f t="shared" si="45"/>
        <v>1</v>
      </c>
      <c r="AH572" s="288">
        <f t="shared" si="46"/>
        <v>1</v>
      </c>
      <c r="AI572" s="288">
        <f t="shared" si="47"/>
        <v>1</v>
      </c>
      <c r="AJ572" s="288">
        <f t="shared" si="48"/>
        <v>1</v>
      </c>
    </row>
    <row r="573" spans="2:36" ht="135.75" thickBot="1">
      <c r="B573" s="288" t="str">
        <f t="shared" si="44"/>
        <v>Georgia2012</v>
      </c>
      <c r="C573" s="229" t="str">
        <f>'Exp Database'!C573</f>
        <v>Georgia</v>
      </c>
      <c r="D573" s="229">
        <f>'Exp Database'!D573</f>
        <v>2012</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02" t="str">
        <f>'Exp Database'!K573</f>
        <v>Needle and syringe exchange, and prevention, promotion of testing and linkage to care prevention programmes for people who inject drugs:</v>
      </c>
      <c r="M573" s="288" t="str">
        <f>'Exp Database'!L573</f>
        <v>3.7.1</v>
      </c>
      <c r="N573" s="288">
        <f>IF(OR('Exp Database'!M573=Lists!$G$2,'Exp Database'!M573=Lists!$G$3,'Exp Database'!M573=0),0,IF($F573=Lists!$G$2,('Exp Database'!M573/'Exp with units conversion'!$H573)*'Exp with units conversion'!$G573,'Exp Database'!M573*'Exp with units conversion'!$G573))</f>
        <v>0</v>
      </c>
      <c r="O573" s="288">
        <f>IF(OR('Exp Database'!N573=Lists!$G$2,'Exp Database'!N573=Lists!$G$3,'Exp Database'!N573=0),0,IF($F573=Lists!$G$2,('Exp Database'!N573/'Exp with units conversion'!$H573)*'Exp with units conversion'!$G573,'Exp Database'!N573*'Exp with units conversion'!$G573))</f>
        <v>0</v>
      </c>
      <c r="P573" s="288">
        <f>IF(OR('Exp Database'!O573=Lists!$G$2,'Exp Database'!O573=Lists!$G$3,'Exp Database'!O573=0),0,IF($F573=Lists!$G$2,('Exp Database'!O573/'Exp with units conversion'!$H573)*'Exp with units conversion'!$G573,'Exp Database'!O573*'Exp with units conversion'!$G573))</f>
        <v>0</v>
      </c>
      <c r="Q573" s="288">
        <f>IF(OR('Exp Database'!P573=Lists!$G$2,'Exp Database'!P573=Lists!$G$3,'Exp Database'!P573=0),0,IF($F573=Lists!$G$2,('Exp Database'!P573/'Exp with units conversion'!$H573)*'Exp with units conversion'!$G573,'Exp Database'!P573*'Exp with units conversion'!$G573))</f>
        <v>0</v>
      </c>
      <c r="R573" s="288">
        <f>IF(OR('Exp Database'!Q573=Lists!$G$2,'Exp Database'!Q573=Lists!$G$3,'Exp Database'!Q573=0),0,IF($F573=Lists!$G$2,('Exp Database'!Q573/'Exp with units conversion'!$H573)*'Exp with units conversion'!$G573,'Exp Database'!Q573*'Exp with units conversion'!$G573))</f>
        <v>0</v>
      </c>
      <c r="S573" s="288">
        <f>IF(OR('Exp Database'!R573=Lists!$G$2,'Exp Database'!R573=Lists!$G$3,'Exp Database'!R573=0),0,IF($F573=Lists!$G$2,('Exp Database'!R573/'Exp with units conversion'!$H573)*'Exp with units conversion'!$G573,'Exp Database'!R573*'Exp with units conversion'!$G573))</f>
        <v>0</v>
      </c>
      <c r="T573" s="288">
        <f>IF(OR('Exp Database'!S573=Lists!$G$2,'Exp Database'!S573=Lists!$G$3,'Exp Database'!S573=0),0,IF($F573=Lists!$G$2,('Exp Database'!S573/'Exp with units conversion'!$H573)*'Exp with units conversion'!$G573,'Exp Database'!S573*'Exp with units conversion'!$G573))</f>
        <v>0</v>
      </c>
      <c r="U573" s="288">
        <f>IF(OR('Exp Database'!T573=Lists!$G$2,'Exp Database'!T573=Lists!$G$3,'Exp Database'!T573=0),0,IF($F573=Lists!$G$2,('Exp Database'!T573/'Exp with units conversion'!$H573)*'Exp with units conversion'!$G573,'Exp Database'!T573*'Exp with units conversion'!$G573))</f>
        <v>0</v>
      </c>
      <c r="V573" s="288">
        <f>IF(OR('Exp Database'!U573=Lists!$G$2,'Exp Database'!U573=Lists!$G$3,'Exp Database'!U573=0),0,IF($F573=Lists!$G$2,('Exp Database'!U573/'Exp with units conversion'!$H573)*'Exp with units conversion'!$G573,'Exp Database'!U573*'Exp with units conversion'!$G573))</f>
        <v>0</v>
      </c>
      <c r="W573" s="288">
        <f>IF(OR('Exp Database'!V573=Lists!$G$2,'Exp Database'!V573=Lists!$G$3,'Exp Database'!V573=0),0,IF($F573=Lists!$G$2,('Exp Database'!V573/'Exp with units conversion'!$H573)*'Exp with units conversion'!$G573,'Exp Database'!V573*'Exp with units conversion'!$G573))</f>
        <v>0</v>
      </c>
      <c r="X573" s="288">
        <f>IF(OR('Exp Database'!W573=Lists!$G$2,'Exp Database'!W573=Lists!$G$3,'Exp Database'!W573=0),0,IF($F573=Lists!$G$2,('Exp Database'!W573/'Exp with units conversion'!$H573)*'Exp with units conversion'!$G573,'Exp Database'!W573*'Exp with units conversion'!$G573))</f>
        <v>0</v>
      </c>
      <c r="Y573" s="288">
        <f>IF(OR('Exp Database'!X573=Lists!$G$2,'Exp Database'!X573=Lists!$G$3,'Exp Database'!X573=0),0,IF($F573=Lists!$G$2,('Exp Database'!X573/'Exp with units conversion'!$H573)*'Exp with units conversion'!$G573,'Exp Database'!X573*'Exp with units conversion'!$G573))</f>
        <v>0</v>
      </c>
      <c r="Z573" s="288">
        <f>IF(OR('Exp Database'!Y573=Lists!$G$2,'Exp Database'!Y573=Lists!$G$3,'Exp Database'!Y573=0),0,IF($F573=Lists!$G$2,('Exp Database'!Y573/'Exp with units conversion'!$H573)*'Exp with units conversion'!$G573,'Exp Database'!Y573*'Exp with units conversion'!$G573))</f>
        <v>0</v>
      </c>
      <c r="AA573" s="288">
        <f>IF(OR('Exp Database'!Z573=Lists!$G$2,'Exp Database'!Z573=Lists!$G$3,'Exp Database'!Z573=0),0,IF($F573=Lists!$G$2,('Exp Database'!Z573/'Exp with units conversion'!$H573)*'Exp with units conversion'!$G573,'Exp Database'!Z573*'Exp with units conversion'!$G573))</f>
        <v>0</v>
      </c>
      <c r="AB573" s="288">
        <f>IF(OR('Exp Database'!AA573=Lists!$G$2,'Exp Database'!AA573=Lists!$G$3,'Exp Database'!AA573=0),0,IF($F573=Lists!$G$2,('Exp Database'!AA573/'Exp with units conversion'!$H573)*'Exp with units conversion'!$G573,'Exp Database'!AA573*'Exp with units conversion'!$G573))</f>
        <v>0</v>
      </c>
      <c r="AC573" s="288">
        <f>IF(OR('Exp Database'!AB573=Lists!$G$2,'Exp Database'!AB573=Lists!$G$3,'Exp Database'!AB573=0),0,IF($F573=Lists!$G$2,('Exp Database'!AB573/'Exp with units conversion'!$H573)*'Exp with units conversion'!$G573,'Exp Database'!AB573*'Exp with units conversion'!$G573))</f>
        <v>0</v>
      </c>
      <c r="AD573" s="288">
        <f>IF(OR('Exp Database'!AC573=Lists!$G$2,'Exp Database'!AC573=Lists!$G$3,'Exp Database'!AC573=0),0,IF($F573=Lists!$G$2,('Exp Database'!AC573/'Exp with units conversion'!$H573)*'Exp with units conversion'!$G573,'Exp Database'!AC573*'Exp with units conversion'!$G573))</f>
        <v>0</v>
      </c>
      <c r="AE573" s="288">
        <f>IF(OR('Exp Database'!AD573=Lists!$G$2,'Exp Database'!AD573=Lists!$G$3,'Exp Database'!AD573=0),0,IF($F573=Lists!$G$2,('Exp Database'!AD573/'Exp with units conversion'!$H573)*'Exp with units conversion'!$G573,'Exp Database'!AD573*'Exp with units conversion'!$G573))</f>
        <v>0</v>
      </c>
      <c r="AG573" s="288">
        <f t="shared" si="45"/>
        <v>1</v>
      </c>
      <c r="AH573" s="288">
        <f t="shared" si="46"/>
        <v>1</v>
      </c>
      <c r="AI573" s="288">
        <f t="shared" si="47"/>
        <v>1</v>
      </c>
      <c r="AJ573" s="288">
        <f t="shared" si="48"/>
        <v>1</v>
      </c>
    </row>
    <row r="574" spans="2:36" ht="30.75" thickBot="1">
      <c r="B574" s="288" t="str">
        <f t="shared" si="44"/>
        <v>Georgia2012</v>
      </c>
      <c r="C574" s="229" t="str">
        <f>'Exp Database'!C574</f>
        <v>Georgia</v>
      </c>
      <c r="D574" s="229">
        <f>'Exp Database'!D574</f>
        <v>2012</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02" t="str">
        <f>'Exp Database'!K574</f>
        <v>Injecting equipment</v>
      </c>
      <c r="M574" s="288" t="str">
        <f>'Exp Database'!L574</f>
        <v>3.7.1.1</v>
      </c>
      <c r="N574" s="288">
        <f>IF(OR('Exp Database'!M574=Lists!$G$2,'Exp Database'!M574=Lists!$G$3,'Exp Database'!M574=0),0,IF($F574=Lists!$G$2,('Exp Database'!M574/'Exp with units conversion'!$H574)*'Exp with units conversion'!$G574,'Exp Database'!M574*'Exp with units conversion'!$G574))</f>
        <v>0</v>
      </c>
      <c r="O574" s="288">
        <f>IF(OR('Exp Database'!N574=Lists!$G$2,'Exp Database'!N574=Lists!$G$3,'Exp Database'!N574=0),0,IF($F574=Lists!$G$2,('Exp Database'!N574/'Exp with units conversion'!$H574)*'Exp with units conversion'!$G574,'Exp Database'!N574*'Exp with units conversion'!$G574))</f>
        <v>0</v>
      </c>
      <c r="P574" s="288">
        <f>IF(OR('Exp Database'!O574=Lists!$G$2,'Exp Database'!O574=Lists!$G$3,'Exp Database'!O574=0),0,IF($F574=Lists!$G$2,('Exp Database'!O574/'Exp with units conversion'!$H574)*'Exp with units conversion'!$G574,'Exp Database'!O574*'Exp with units conversion'!$G574))</f>
        <v>0</v>
      </c>
      <c r="Q574" s="288">
        <f>IF(OR('Exp Database'!P574=Lists!$G$2,'Exp Database'!P574=Lists!$G$3,'Exp Database'!P574=0),0,IF($F574=Lists!$G$2,('Exp Database'!P574/'Exp with units conversion'!$H574)*'Exp with units conversion'!$G574,'Exp Database'!P574*'Exp with units conversion'!$G574))</f>
        <v>0</v>
      </c>
      <c r="R574" s="288">
        <f>IF(OR('Exp Database'!Q574=Lists!$G$2,'Exp Database'!Q574=Lists!$G$3,'Exp Database'!Q574=0),0,IF($F574=Lists!$G$2,('Exp Database'!Q574/'Exp with units conversion'!$H574)*'Exp with units conversion'!$G574,'Exp Database'!Q574*'Exp with units conversion'!$G574))</f>
        <v>0</v>
      </c>
      <c r="S574" s="288">
        <f>IF(OR('Exp Database'!R574=Lists!$G$2,'Exp Database'!R574=Lists!$G$3,'Exp Database'!R574=0),0,IF($F574=Lists!$G$2,('Exp Database'!R574/'Exp with units conversion'!$H574)*'Exp with units conversion'!$G574,'Exp Database'!R574*'Exp with units conversion'!$G574))</f>
        <v>0</v>
      </c>
      <c r="T574" s="288">
        <f>IF(OR('Exp Database'!S574=Lists!$G$2,'Exp Database'!S574=Lists!$G$3,'Exp Database'!S574=0),0,IF($F574=Lists!$G$2,('Exp Database'!S574/'Exp with units conversion'!$H574)*'Exp with units conversion'!$G574,'Exp Database'!S574*'Exp with units conversion'!$G574))</f>
        <v>0</v>
      </c>
      <c r="U574" s="288">
        <f>IF(OR('Exp Database'!T574=Lists!$G$2,'Exp Database'!T574=Lists!$G$3,'Exp Database'!T574=0),0,IF($F574=Lists!$G$2,('Exp Database'!T574/'Exp with units conversion'!$H574)*'Exp with units conversion'!$G574,'Exp Database'!T574*'Exp with units conversion'!$G574))</f>
        <v>0</v>
      </c>
      <c r="V574" s="288">
        <f>IF(OR('Exp Database'!U574=Lists!$G$2,'Exp Database'!U574=Lists!$G$3,'Exp Database'!U574=0),0,IF($F574=Lists!$G$2,('Exp Database'!U574/'Exp with units conversion'!$H574)*'Exp with units conversion'!$G574,'Exp Database'!U574*'Exp with units conversion'!$G574))</f>
        <v>0</v>
      </c>
      <c r="W574" s="288">
        <f>IF(OR('Exp Database'!V574=Lists!$G$2,'Exp Database'!V574=Lists!$G$3,'Exp Database'!V574=0),0,IF($F574=Lists!$G$2,('Exp Database'!V574/'Exp with units conversion'!$H574)*'Exp with units conversion'!$G574,'Exp Database'!V574*'Exp with units conversion'!$G574))</f>
        <v>0</v>
      </c>
      <c r="X574" s="288">
        <f>IF(OR('Exp Database'!W574=Lists!$G$2,'Exp Database'!W574=Lists!$G$3,'Exp Database'!W574=0),0,IF($F574=Lists!$G$2,('Exp Database'!W574/'Exp with units conversion'!$H574)*'Exp with units conversion'!$G574,'Exp Database'!W574*'Exp with units conversion'!$G574))</f>
        <v>0</v>
      </c>
      <c r="Y574" s="288">
        <f>IF(OR('Exp Database'!X574=Lists!$G$2,'Exp Database'!X574=Lists!$G$3,'Exp Database'!X574=0),0,IF($F574=Lists!$G$2,('Exp Database'!X574/'Exp with units conversion'!$H574)*'Exp with units conversion'!$G574,'Exp Database'!X574*'Exp with units conversion'!$G574))</f>
        <v>0</v>
      </c>
      <c r="Z574" s="288">
        <f>IF(OR('Exp Database'!Y574=Lists!$G$2,'Exp Database'!Y574=Lists!$G$3,'Exp Database'!Y574=0),0,IF($F574=Lists!$G$2,('Exp Database'!Y574/'Exp with units conversion'!$H574)*'Exp with units conversion'!$G574,'Exp Database'!Y574*'Exp with units conversion'!$G574))</f>
        <v>0</v>
      </c>
      <c r="AA574" s="288">
        <f>IF(OR('Exp Database'!Z574=Lists!$G$2,'Exp Database'!Z574=Lists!$G$3,'Exp Database'!Z574=0),0,IF($F574=Lists!$G$2,('Exp Database'!Z574/'Exp with units conversion'!$H574)*'Exp with units conversion'!$G574,'Exp Database'!Z574*'Exp with units conversion'!$G574))</f>
        <v>0</v>
      </c>
      <c r="AB574" s="288">
        <f>IF(OR('Exp Database'!AA574=Lists!$G$2,'Exp Database'!AA574=Lists!$G$3,'Exp Database'!AA574=0),0,IF($F574=Lists!$G$2,('Exp Database'!AA574/'Exp with units conversion'!$H574)*'Exp with units conversion'!$G574,'Exp Database'!AA574*'Exp with units conversion'!$G574))</f>
        <v>0</v>
      </c>
      <c r="AC574" s="288">
        <f>IF(OR('Exp Database'!AB574=Lists!$G$2,'Exp Database'!AB574=Lists!$G$3,'Exp Database'!AB574=0),0,IF($F574=Lists!$G$2,('Exp Database'!AB574/'Exp with units conversion'!$H574)*'Exp with units conversion'!$G574,'Exp Database'!AB574*'Exp with units conversion'!$G574))</f>
        <v>0</v>
      </c>
      <c r="AD574" s="288">
        <f>IF(OR('Exp Database'!AC574=Lists!$G$2,'Exp Database'!AC574=Lists!$G$3,'Exp Database'!AC574=0),0,IF($F574=Lists!$G$2,('Exp Database'!AC574/'Exp with units conversion'!$H574)*'Exp with units conversion'!$G574,'Exp Database'!AC574*'Exp with units conversion'!$G574))</f>
        <v>0</v>
      </c>
      <c r="AE574" s="288">
        <f>IF(OR('Exp Database'!AD574=Lists!$G$2,'Exp Database'!AD574=Lists!$G$3,'Exp Database'!AD574=0),0,IF($F574=Lists!$G$2,('Exp Database'!AD574/'Exp with units conversion'!$H574)*'Exp with units conversion'!$G574,'Exp Database'!AD574*'Exp with units conversion'!$G574))</f>
        <v>0</v>
      </c>
      <c r="AG574" s="288">
        <f t="shared" si="45"/>
        <v>1</v>
      </c>
      <c r="AH574" s="288">
        <f t="shared" si="46"/>
        <v>1</v>
      </c>
      <c r="AI574" s="288">
        <f t="shared" si="47"/>
        <v>1</v>
      </c>
      <c r="AJ574" s="288">
        <f t="shared" si="48"/>
        <v>1</v>
      </c>
    </row>
    <row r="575" spans="2:36" ht="30.75" thickBot="1">
      <c r="B575" s="288" t="str">
        <f t="shared" si="44"/>
        <v>Georgia2012</v>
      </c>
      <c r="C575" s="229" t="str">
        <f>'Exp Database'!C575</f>
        <v>Georgia</v>
      </c>
      <c r="D575" s="229">
        <f>'Exp Database'!D575</f>
        <v>2012</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02" t="str">
        <f>'Exp Database'!K575</f>
        <v>HIV tests (commodities)</v>
      </c>
      <c r="M575" s="288" t="str">
        <f>'Exp Database'!L575</f>
        <v>3.7.1.2</v>
      </c>
      <c r="N575" s="288">
        <f>IF(OR('Exp Database'!M575=Lists!$G$2,'Exp Database'!M575=Lists!$G$3,'Exp Database'!M575=0),0,IF($F575=Lists!$G$2,('Exp Database'!M575/'Exp with units conversion'!$H575)*'Exp with units conversion'!$G575,'Exp Database'!M575*'Exp with units conversion'!$G575))</f>
        <v>0</v>
      </c>
      <c r="O575" s="288">
        <f>IF(OR('Exp Database'!N575=Lists!$G$2,'Exp Database'!N575=Lists!$G$3,'Exp Database'!N575=0),0,IF($F575=Lists!$G$2,('Exp Database'!N575/'Exp with units conversion'!$H575)*'Exp with units conversion'!$G575,'Exp Database'!N575*'Exp with units conversion'!$G575))</f>
        <v>0</v>
      </c>
      <c r="P575" s="288">
        <f>IF(OR('Exp Database'!O575=Lists!$G$2,'Exp Database'!O575=Lists!$G$3,'Exp Database'!O575=0),0,IF($F575=Lists!$G$2,('Exp Database'!O575/'Exp with units conversion'!$H575)*'Exp with units conversion'!$G575,'Exp Database'!O575*'Exp with units conversion'!$G575))</f>
        <v>0</v>
      </c>
      <c r="Q575" s="288">
        <f>IF(OR('Exp Database'!P575=Lists!$G$2,'Exp Database'!P575=Lists!$G$3,'Exp Database'!P575=0),0,IF($F575=Lists!$G$2,('Exp Database'!P575/'Exp with units conversion'!$H575)*'Exp with units conversion'!$G575,'Exp Database'!P575*'Exp with units conversion'!$G575))</f>
        <v>0</v>
      </c>
      <c r="R575" s="288">
        <f>IF(OR('Exp Database'!Q575=Lists!$G$2,'Exp Database'!Q575=Lists!$G$3,'Exp Database'!Q575=0),0,IF($F575=Lists!$G$2,('Exp Database'!Q575/'Exp with units conversion'!$H575)*'Exp with units conversion'!$G575,'Exp Database'!Q575*'Exp with units conversion'!$G575))</f>
        <v>0</v>
      </c>
      <c r="S575" s="288">
        <f>IF(OR('Exp Database'!R575=Lists!$G$2,'Exp Database'!R575=Lists!$G$3,'Exp Database'!R575=0),0,IF($F575=Lists!$G$2,('Exp Database'!R575/'Exp with units conversion'!$H575)*'Exp with units conversion'!$G575,'Exp Database'!R575*'Exp with units conversion'!$G575))</f>
        <v>0</v>
      </c>
      <c r="T575" s="288">
        <f>IF(OR('Exp Database'!S575=Lists!$G$2,'Exp Database'!S575=Lists!$G$3,'Exp Database'!S575=0),0,IF($F575=Lists!$G$2,('Exp Database'!S575/'Exp with units conversion'!$H575)*'Exp with units conversion'!$G575,'Exp Database'!S575*'Exp with units conversion'!$G575))</f>
        <v>0</v>
      </c>
      <c r="U575" s="288">
        <f>IF(OR('Exp Database'!T575=Lists!$G$2,'Exp Database'!T575=Lists!$G$3,'Exp Database'!T575=0),0,IF($F575=Lists!$G$2,('Exp Database'!T575/'Exp with units conversion'!$H575)*'Exp with units conversion'!$G575,'Exp Database'!T575*'Exp with units conversion'!$G575))</f>
        <v>0</v>
      </c>
      <c r="V575" s="288">
        <f>IF(OR('Exp Database'!U575=Lists!$G$2,'Exp Database'!U575=Lists!$G$3,'Exp Database'!U575=0),0,IF($F575=Lists!$G$2,('Exp Database'!U575/'Exp with units conversion'!$H575)*'Exp with units conversion'!$G575,'Exp Database'!U575*'Exp with units conversion'!$G575))</f>
        <v>0</v>
      </c>
      <c r="W575" s="288">
        <f>IF(OR('Exp Database'!V575=Lists!$G$2,'Exp Database'!V575=Lists!$G$3,'Exp Database'!V575=0),0,IF($F575=Lists!$G$2,('Exp Database'!V575/'Exp with units conversion'!$H575)*'Exp with units conversion'!$G575,'Exp Database'!V575*'Exp with units conversion'!$G575))</f>
        <v>0</v>
      </c>
      <c r="X575" s="288">
        <f>IF(OR('Exp Database'!W575=Lists!$G$2,'Exp Database'!W575=Lists!$G$3,'Exp Database'!W575=0),0,IF($F575=Lists!$G$2,('Exp Database'!W575/'Exp with units conversion'!$H575)*'Exp with units conversion'!$G575,'Exp Database'!W575*'Exp with units conversion'!$G575))</f>
        <v>0</v>
      </c>
      <c r="Y575" s="288">
        <f>IF(OR('Exp Database'!X575=Lists!$G$2,'Exp Database'!X575=Lists!$G$3,'Exp Database'!X575=0),0,IF($F575=Lists!$G$2,('Exp Database'!X575/'Exp with units conversion'!$H575)*'Exp with units conversion'!$G575,'Exp Database'!X575*'Exp with units conversion'!$G575))</f>
        <v>0</v>
      </c>
      <c r="Z575" s="288">
        <f>IF(OR('Exp Database'!Y575=Lists!$G$2,'Exp Database'!Y575=Lists!$G$3,'Exp Database'!Y575=0),0,IF($F575=Lists!$G$2,('Exp Database'!Y575/'Exp with units conversion'!$H575)*'Exp with units conversion'!$G575,'Exp Database'!Y575*'Exp with units conversion'!$G575))</f>
        <v>0</v>
      </c>
      <c r="AA575" s="288">
        <f>IF(OR('Exp Database'!Z575=Lists!$G$2,'Exp Database'!Z575=Lists!$G$3,'Exp Database'!Z575=0),0,IF($F575=Lists!$G$2,('Exp Database'!Z575/'Exp with units conversion'!$H575)*'Exp with units conversion'!$G575,'Exp Database'!Z575*'Exp with units conversion'!$G575))</f>
        <v>0</v>
      </c>
      <c r="AB575" s="288">
        <f>IF(OR('Exp Database'!AA575=Lists!$G$2,'Exp Database'!AA575=Lists!$G$3,'Exp Database'!AA575=0),0,IF($F575=Lists!$G$2,('Exp Database'!AA575/'Exp with units conversion'!$H575)*'Exp with units conversion'!$G575,'Exp Database'!AA575*'Exp with units conversion'!$G575))</f>
        <v>0</v>
      </c>
      <c r="AC575" s="288">
        <f>IF(OR('Exp Database'!AB575=Lists!$G$2,'Exp Database'!AB575=Lists!$G$3,'Exp Database'!AB575=0),0,IF($F575=Lists!$G$2,('Exp Database'!AB575/'Exp with units conversion'!$H575)*'Exp with units conversion'!$G575,'Exp Database'!AB575*'Exp with units conversion'!$G575))</f>
        <v>0</v>
      </c>
      <c r="AD575" s="288">
        <f>IF(OR('Exp Database'!AC575=Lists!$G$2,'Exp Database'!AC575=Lists!$G$3,'Exp Database'!AC575=0),0,IF($F575=Lists!$G$2,('Exp Database'!AC575/'Exp with units conversion'!$H575)*'Exp with units conversion'!$G575,'Exp Database'!AC575*'Exp with units conversion'!$G575))</f>
        <v>0</v>
      </c>
      <c r="AE575" s="288">
        <f>IF(OR('Exp Database'!AD575=Lists!$G$2,'Exp Database'!AD575=Lists!$G$3,'Exp Database'!AD575=0),0,IF($F575=Lists!$G$2,('Exp Database'!AD575/'Exp with units conversion'!$H575)*'Exp with units conversion'!$G575,'Exp Database'!AD575*'Exp with units conversion'!$G575))</f>
        <v>0</v>
      </c>
      <c r="AG575" s="288">
        <f t="shared" si="45"/>
        <v>1</v>
      </c>
      <c r="AH575" s="288">
        <f t="shared" si="46"/>
        <v>1</v>
      </c>
      <c r="AI575" s="288">
        <f t="shared" si="47"/>
        <v>1</v>
      </c>
      <c r="AJ575" s="288">
        <f t="shared" si="48"/>
        <v>1</v>
      </c>
    </row>
    <row r="576" spans="2:36" ht="45.75" thickBot="1">
      <c r="B576" s="288" t="str">
        <f t="shared" si="44"/>
        <v>Georgia2012</v>
      </c>
      <c r="C576" s="229" t="str">
        <f>'Exp Database'!C576</f>
        <v>Georgia</v>
      </c>
      <c r="D576" s="229">
        <f>'Exp Database'!D576</f>
        <v>2012</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02" t="str">
        <f>'Exp Database'!K576</f>
        <v>Condoms, lubricants, and other commodities</v>
      </c>
      <c r="M576" s="288" t="str">
        <f>'Exp Database'!L576</f>
        <v>3.7.1.3</v>
      </c>
      <c r="N576" s="288">
        <f>IF(OR('Exp Database'!M576=Lists!$G$2,'Exp Database'!M576=Lists!$G$3,'Exp Database'!M576=0),0,IF($F576=Lists!$G$2,('Exp Database'!M576/'Exp with units conversion'!$H576)*'Exp with units conversion'!$G576,'Exp Database'!M576*'Exp with units conversion'!$G576))</f>
        <v>0</v>
      </c>
      <c r="O576" s="288">
        <f>IF(OR('Exp Database'!N576=Lists!$G$2,'Exp Database'!N576=Lists!$G$3,'Exp Database'!N576=0),0,IF($F576=Lists!$G$2,('Exp Database'!N576/'Exp with units conversion'!$H576)*'Exp with units conversion'!$G576,'Exp Database'!N576*'Exp with units conversion'!$G576))</f>
        <v>0</v>
      </c>
      <c r="P576" s="288">
        <f>IF(OR('Exp Database'!O576=Lists!$G$2,'Exp Database'!O576=Lists!$G$3,'Exp Database'!O576=0),0,IF($F576=Lists!$G$2,('Exp Database'!O576/'Exp with units conversion'!$H576)*'Exp with units conversion'!$G576,'Exp Database'!O576*'Exp with units conversion'!$G576))</f>
        <v>0</v>
      </c>
      <c r="Q576" s="288">
        <f>IF(OR('Exp Database'!P576=Lists!$G$2,'Exp Database'!P576=Lists!$G$3,'Exp Database'!P576=0),0,IF($F576=Lists!$G$2,('Exp Database'!P576/'Exp with units conversion'!$H576)*'Exp with units conversion'!$G576,'Exp Database'!P576*'Exp with units conversion'!$G576))</f>
        <v>0</v>
      </c>
      <c r="R576" s="288">
        <f>IF(OR('Exp Database'!Q576=Lists!$G$2,'Exp Database'!Q576=Lists!$G$3,'Exp Database'!Q576=0),0,IF($F576=Lists!$G$2,('Exp Database'!Q576/'Exp with units conversion'!$H576)*'Exp with units conversion'!$G576,'Exp Database'!Q576*'Exp with units conversion'!$G576))</f>
        <v>0</v>
      </c>
      <c r="S576" s="288">
        <f>IF(OR('Exp Database'!R576=Lists!$G$2,'Exp Database'!R576=Lists!$G$3,'Exp Database'!R576=0),0,IF($F576=Lists!$G$2,('Exp Database'!R576/'Exp with units conversion'!$H576)*'Exp with units conversion'!$G576,'Exp Database'!R576*'Exp with units conversion'!$G576))</f>
        <v>0</v>
      </c>
      <c r="T576" s="288">
        <f>IF(OR('Exp Database'!S576=Lists!$G$2,'Exp Database'!S576=Lists!$G$3,'Exp Database'!S576=0),0,IF($F576=Lists!$G$2,('Exp Database'!S576/'Exp with units conversion'!$H576)*'Exp with units conversion'!$G576,'Exp Database'!S576*'Exp with units conversion'!$G576))</f>
        <v>0</v>
      </c>
      <c r="U576" s="288">
        <f>IF(OR('Exp Database'!T576=Lists!$G$2,'Exp Database'!T576=Lists!$G$3,'Exp Database'!T576=0),0,IF($F576=Lists!$G$2,('Exp Database'!T576/'Exp with units conversion'!$H576)*'Exp with units conversion'!$G576,'Exp Database'!T576*'Exp with units conversion'!$G576))</f>
        <v>0</v>
      </c>
      <c r="V576" s="288">
        <f>IF(OR('Exp Database'!U576=Lists!$G$2,'Exp Database'!U576=Lists!$G$3,'Exp Database'!U576=0),0,IF($F576=Lists!$G$2,('Exp Database'!U576/'Exp with units conversion'!$H576)*'Exp with units conversion'!$G576,'Exp Database'!U576*'Exp with units conversion'!$G576))</f>
        <v>0</v>
      </c>
      <c r="W576" s="288">
        <f>IF(OR('Exp Database'!V576=Lists!$G$2,'Exp Database'!V576=Lists!$G$3,'Exp Database'!V576=0),0,IF($F576=Lists!$G$2,('Exp Database'!V576/'Exp with units conversion'!$H576)*'Exp with units conversion'!$G576,'Exp Database'!V576*'Exp with units conversion'!$G576))</f>
        <v>0</v>
      </c>
      <c r="X576" s="288">
        <f>IF(OR('Exp Database'!W576=Lists!$G$2,'Exp Database'!W576=Lists!$G$3,'Exp Database'!W576=0),0,IF($F576=Lists!$G$2,('Exp Database'!W576/'Exp with units conversion'!$H576)*'Exp with units conversion'!$G576,'Exp Database'!W576*'Exp with units conversion'!$G576))</f>
        <v>0</v>
      </c>
      <c r="Y576" s="288">
        <f>IF(OR('Exp Database'!X576=Lists!$G$2,'Exp Database'!X576=Lists!$G$3,'Exp Database'!X576=0),0,IF($F576=Lists!$G$2,('Exp Database'!X576/'Exp with units conversion'!$H576)*'Exp with units conversion'!$G576,'Exp Database'!X576*'Exp with units conversion'!$G576))</f>
        <v>0</v>
      </c>
      <c r="Z576" s="288">
        <f>IF(OR('Exp Database'!Y576=Lists!$G$2,'Exp Database'!Y576=Lists!$G$3,'Exp Database'!Y576=0),0,IF($F576=Lists!$G$2,('Exp Database'!Y576/'Exp with units conversion'!$H576)*'Exp with units conversion'!$G576,'Exp Database'!Y576*'Exp with units conversion'!$G576))</f>
        <v>0</v>
      </c>
      <c r="AA576" s="288">
        <f>IF(OR('Exp Database'!Z576=Lists!$G$2,'Exp Database'!Z576=Lists!$G$3,'Exp Database'!Z576=0),0,IF($F576=Lists!$G$2,('Exp Database'!Z576/'Exp with units conversion'!$H576)*'Exp with units conversion'!$G576,'Exp Database'!Z576*'Exp with units conversion'!$G576))</f>
        <v>0</v>
      </c>
      <c r="AB576" s="288">
        <f>IF(OR('Exp Database'!AA576=Lists!$G$2,'Exp Database'!AA576=Lists!$G$3,'Exp Database'!AA576=0),0,IF($F576=Lists!$G$2,('Exp Database'!AA576/'Exp with units conversion'!$H576)*'Exp with units conversion'!$G576,'Exp Database'!AA576*'Exp with units conversion'!$G576))</f>
        <v>0</v>
      </c>
      <c r="AC576" s="288">
        <f>IF(OR('Exp Database'!AB576=Lists!$G$2,'Exp Database'!AB576=Lists!$G$3,'Exp Database'!AB576=0),0,IF($F576=Lists!$G$2,('Exp Database'!AB576/'Exp with units conversion'!$H576)*'Exp with units conversion'!$G576,'Exp Database'!AB576*'Exp with units conversion'!$G576))</f>
        <v>0</v>
      </c>
      <c r="AD576" s="288">
        <f>IF(OR('Exp Database'!AC576=Lists!$G$2,'Exp Database'!AC576=Lists!$G$3,'Exp Database'!AC576=0),0,IF($F576=Lists!$G$2,('Exp Database'!AC576/'Exp with units conversion'!$H576)*'Exp with units conversion'!$G576,'Exp Database'!AC576*'Exp with units conversion'!$G576))</f>
        <v>0</v>
      </c>
      <c r="AE576" s="288">
        <f>IF(OR('Exp Database'!AD576=Lists!$G$2,'Exp Database'!AD576=Lists!$G$3,'Exp Database'!AD576=0),0,IF($F576=Lists!$G$2,('Exp Database'!AD576/'Exp with units conversion'!$H576)*'Exp with units conversion'!$G576,'Exp Database'!AD576*'Exp with units conversion'!$G576))</f>
        <v>0</v>
      </c>
      <c r="AG576" s="288">
        <f t="shared" si="45"/>
        <v>1</v>
      </c>
      <c r="AH576" s="288">
        <f t="shared" si="46"/>
        <v>1</v>
      </c>
      <c r="AI576" s="288">
        <f t="shared" si="47"/>
        <v>1</v>
      </c>
      <c r="AJ576" s="288">
        <f t="shared" si="48"/>
        <v>1</v>
      </c>
    </row>
    <row r="577" spans="2:36" ht="30.75" thickBot="1">
      <c r="B577" s="288" t="str">
        <f t="shared" si="44"/>
        <v>Georgia2012</v>
      </c>
      <c r="C577" s="229" t="str">
        <f>'Exp Database'!C577</f>
        <v>Georgia</v>
      </c>
      <c r="D577" s="229">
        <f>'Exp Database'!D577</f>
        <v>2012</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02" t="str">
        <f>'Exp Database'!K577</f>
        <v>Other direct and indirect costs</v>
      </c>
      <c r="M577" s="288" t="str">
        <f>'Exp Database'!L577</f>
        <v>3.7.1.4</v>
      </c>
      <c r="N577" s="288">
        <f>IF(OR('Exp Database'!M577=Lists!$G$2,'Exp Database'!M577=Lists!$G$3,'Exp Database'!M577=0),0,IF($F577=Lists!$G$2,('Exp Database'!M577/'Exp with units conversion'!$H577)*'Exp with units conversion'!$G577,'Exp Database'!M577*'Exp with units conversion'!$G577))</f>
        <v>0</v>
      </c>
      <c r="O577" s="288">
        <f>IF(OR('Exp Database'!N577=Lists!$G$2,'Exp Database'!N577=Lists!$G$3,'Exp Database'!N577=0),0,IF($F577=Lists!$G$2,('Exp Database'!N577/'Exp with units conversion'!$H577)*'Exp with units conversion'!$G577,'Exp Database'!N577*'Exp with units conversion'!$G577))</f>
        <v>0</v>
      </c>
      <c r="P577" s="288">
        <f>IF(OR('Exp Database'!O577=Lists!$G$2,'Exp Database'!O577=Lists!$G$3,'Exp Database'!O577=0),0,IF($F577=Lists!$G$2,('Exp Database'!O577/'Exp with units conversion'!$H577)*'Exp with units conversion'!$G577,'Exp Database'!O577*'Exp with units conversion'!$G577))</f>
        <v>0</v>
      </c>
      <c r="Q577" s="288">
        <f>IF(OR('Exp Database'!P577=Lists!$G$2,'Exp Database'!P577=Lists!$G$3,'Exp Database'!P577=0),0,IF($F577=Lists!$G$2,('Exp Database'!P577/'Exp with units conversion'!$H577)*'Exp with units conversion'!$G577,'Exp Database'!P577*'Exp with units conversion'!$G577))</f>
        <v>0</v>
      </c>
      <c r="R577" s="288">
        <f>IF(OR('Exp Database'!Q577=Lists!$G$2,'Exp Database'!Q577=Lists!$G$3,'Exp Database'!Q577=0),0,IF($F577=Lists!$G$2,('Exp Database'!Q577/'Exp with units conversion'!$H577)*'Exp with units conversion'!$G577,'Exp Database'!Q577*'Exp with units conversion'!$G577))</f>
        <v>0</v>
      </c>
      <c r="S577" s="288">
        <f>IF(OR('Exp Database'!R577=Lists!$G$2,'Exp Database'!R577=Lists!$G$3,'Exp Database'!R577=0),0,IF($F577=Lists!$G$2,('Exp Database'!R577/'Exp with units conversion'!$H577)*'Exp with units conversion'!$G577,'Exp Database'!R577*'Exp with units conversion'!$G577))</f>
        <v>0</v>
      </c>
      <c r="T577" s="288">
        <f>IF(OR('Exp Database'!S577=Lists!$G$2,'Exp Database'!S577=Lists!$G$3,'Exp Database'!S577=0),0,IF($F577=Lists!$G$2,('Exp Database'!S577/'Exp with units conversion'!$H577)*'Exp with units conversion'!$G577,'Exp Database'!S577*'Exp with units conversion'!$G577))</f>
        <v>0</v>
      </c>
      <c r="U577" s="288">
        <f>IF(OR('Exp Database'!T577=Lists!$G$2,'Exp Database'!T577=Lists!$G$3,'Exp Database'!T577=0),0,IF($F577=Lists!$G$2,('Exp Database'!T577/'Exp with units conversion'!$H577)*'Exp with units conversion'!$G577,'Exp Database'!T577*'Exp with units conversion'!$G577))</f>
        <v>0</v>
      </c>
      <c r="V577" s="288">
        <f>IF(OR('Exp Database'!U577=Lists!$G$2,'Exp Database'!U577=Lists!$G$3,'Exp Database'!U577=0),0,IF($F577=Lists!$G$2,('Exp Database'!U577/'Exp with units conversion'!$H577)*'Exp with units conversion'!$G577,'Exp Database'!U577*'Exp with units conversion'!$G577))</f>
        <v>0</v>
      </c>
      <c r="W577" s="288">
        <f>IF(OR('Exp Database'!V577=Lists!$G$2,'Exp Database'!V577=Lists!$G$3,'Exp Database'!V577=0),0,IF($F577=Lists!$G$2,('Exp Database'!V577/'Exp with units conversion'!$H577)*'Exp with units conversion'!$G577,'Exp Database'!V577*'Exp with units conversion'!$G577))</f>
        <v>0</v>
      </c>
      <c r="X577" s="288">
        <f>IF(OR('Exp Database'!W577=Lists!$G$2,'Exp Database'!W577=Lists!$G$3,'Exp Database'!W577=0),0,IF($F577=Lists!$G$2,('Exp Database'!W577/'Exp with units conversion'!$H577)*'Exp with units conversion'!$G577,'Exp Database'!W577*'Exp with units conversion'!$G577))</f>
        <v>0</v>
      </c>
      <c r="Y577" s="288">
        <f>IF(OR('Exp Database'!X577=Lists!$G$2,'Exp Database'!X577=Lists!$G$3,'Exp Database'!X577=0),0,IF($F577=Lists!$G$2,('Exp Database'!X577/'Exp with units conversion'!$H577)*'Exp with units conversion'!$G577,'Exp Database'!X577*'Exp with units conversion'!$G577))</f>
        <v>0</v>
      </c>
      <c r="Z577" s="288">
        <f>IF(OR('Exp Database'!Y577=Lists!$G$2,'Exp Database'!Y577=Lists!$G$3,'Exp Database'!Y577=0),0,IF($F577=Lists!$G$2,('Exp Database'!Y577/'Exp with units conversion'!$H577)*'Exp with units conversion'!$G577,'Exp Database'!Y577*'Exp with units conversion'!$G577))</f>
        <v>0</v>
      </c>
      <c r="AA577" s="288">
        <f>IF(OR('Exp Database'!Z577=Lists!$G$2,'Exp Database'!Z577=Lists!$G$3,'Exp Database'!Z577=0),0,IF($F577=Lists!$G$2,('Exp Database'!Z577/'Exp with units conversion'!$H577)*'Exp with units conversion'!$G577,'Exp Database'!Z577*'Exp with units conversion'!$G577))</f>
        <v>0</v>
      </c>
      <c r="AB577" s="288">
        <f>IF(OR('Exp Database'!AA577=Lists!$G$2,'Exp Database'!AA577=Lists!$G$3,'Exp Database'!AA577=0),0,IF($F577=Lists!$G$2,('Exp Database'!AA577/'Exp with units conversion'!$H577)*'Exp with units conversion'!$G577,'Exp Database'!AA577*'Exp with units conversion'!$G577))</f>
        <v>0</v>
      </c>
      <c r="AC577" s="288">
        <f>IF(OR('Exp Database'!AB577=Lists!$G$2,'Exp Database'!AB577=Lists!$G$3,'Exp Database'!AB577=0),0,IF($F577=Lists!$G$2,('Exp Database'!AB577/'Exp with units conversion'!$H577)*'Exp with units conversion'!$G577,'Exp Database'!AB577*'Exp with units conversion'!$G577))</f>
        <v>0</v>
      </c>
      <c r="AD577" s="288">
        <f>IF(OR('Exp Database'!AC577=Lists!$G$2,'Exp Database'!AC577=Lists!$G$3,'Exp Database'!AC577=0),0,IF($F577=Lists!$G$2,('Exp Database'!AC577/'Exp with units conversion'!$H577)*'Exp with units conversion'!$G577,'Exp Database'!AC577*'Exp with units conversion'!$G577))</f>
        <v>0</v>
      </c>
      <c r="AE577" s="288">
        <f>IF(OR('Exp Database'!AD577=Lists!$G$2,'Exp Database'!AD577=Lists!$G$3,'Exp Database'!AD577=0),0,IF($F577=Lists!$G$2,('Exp Database'!AD577/'Exp with units conversion'!$H577)*'Exp with units conversion'!$G577,'Exp Database'!AD577*'Exp with units conversion'!$G577))</f>
        <v>0</v>
      </c>
      <c r="AG577" s="288">
        <f t="shared" si="45"/>
        <v>1</v>
      </c>
      <c r="AH577" s="288">
        <f t="shared" si="46"/>
        <v>1</v>
      </c>
      <c r="AI577" s="288">
        <f t="shared" si="47"/>
        <v>1</v>
      </c>
      <c r="AJ577" s="288">
        <f t="shared" si="48"/>
        <v>1</v>
      </c>
    </row>
    <row r="578" spans="2:36" ht="30.75" thickBot="1">
      <c r="B578" s="288" t="str">
        <f t="shared" si="44"/>
        <v>Georgia2012</v>
      </c>
      <c r="C578" s="229" t="str">
        <f>'Exp Database'!C578</f>
        <v>Georgia</v>
      </c>
      <c r="D578" s="229">
        <f>'Exp Database'!D578</f>
        <v>2012</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02" t="str">
        <f>'Exp Database'!K578</f>
        <v>Not disaggregated by type of cost</v>
      </c>
      <c r="M578" s="288" t="str">
        <f>'Exp Database'!L578</f>
        <v>3.7.1.5</v>
      </c>
      <c r="N578" s="288">
        <f>IF(OR('Exp Database'!M578=Lists!$G$2,'Exp Database'!M578=Lists!$G$3,'Exp Database'!M578=0),0,IF($F578=Lists!$G$2,('Exp Database'!M578/'Exp with units conversion'!$H578)*'Exp with units conversion'!$G578,'Exp Database'!M578*'Exp with units conversion'!$G578))</f>
        <v>0</v>
      </c>
      <c r="O578" s="288">
        <f>IF(OR('Exp Database'!N578=Lists!$G$2,'Exp Database'!N578=Lists!$G$3,'Exp Database'!N578=0),0,IF($F578=Lists!$G$2,('Exp Database'!N578/'Exp with units conversion'!$H578)*'Exp with units conversion'!$G578,'Exp Database'!N578*'Exp with units conversion'!$G578))</f>
        <v>0</v>
      </c>
      <c r="P578" s="288">
        <f>IF(OR('Exp Database'!O578=Lists!$G$2,'Exp Database'!O578=Lists!$G$3,'Exp Database'!O578=0),0,IF($F578=Lists!$G$2,('Exp Database'!O578/'Exp with units conversion'!$H578)*'Exp with units conversion'!$G578,'Exp Database'!O578*'Exp with units conversion'!$G578))</f>
        <v>0</v>
      </c>
      <c r="Q578" s="288">
        <f>IF(OR('Exp Database'!P578=Lists!$G$2,'Exp Database'!P578=Lists!$G$3,'Exp Database'!P578=0),0,IF($F578=Lists!$G$2,('Exp Database'!P578/'Exp with units conversion'!$H578)*'Exp with units conversion'!$G578,'Exp Database'!P578*'Exp with units conversion'!$G578))</f>
        <v>0</v>
      </c>
      <c r="R578" s="288">
        <f>IF(OR('Exp Database'!Q578=Lists!$G$2,'Exp Database'!Q578=Lists!$G$3,'Exp Database'!Q578=0),0,IF($F578=Lists!$G$2,('Exp Database'!Q578/'Exp with units conversion'!$H578)*'Exp with units conversion'!$G578,'Exp Database'!Q578*'Exp with units conversion'!$G578))</f>
        <v>0</v>
      </c>
      <c r="S578" s="288">
        <f>IF(OR('Exp Database'!R578=Lists!$G$2,'Exp Database'!R578=Lists!$G$3,'Exp Database'!R578=0),0,IF($F578=Lists!$G$2,('Exp Database'!R578/'Exp with units conversion'!$H578)*'Exp with units conversion'!$G578,'Exp Database'!R578*'Exp with units conversion'!$G578))</f>
        <v>0</v>
      </c>
      <c r="T578" s="288">
        <f>IF(OR('Exp Database'!S578=Lists!$G$2,'Exp Database'!S578=Lists!$G$3,'Exp Database'!S578=0),0,IF($F578=Lists!$G$2,('Exp Database'!S578/'Exp with units conversion'!$H578)*'Exp with units conversion'!$G578,'Exp Database'!S578*'Exp with units conversion'!$G578))</f>
        <v>0</v>
      </c>
      <c r="U578" s="288">
        <f>IF(OR('Exp Database'!T578=Lists!$G$2,'Exp Database'!T578=Lists!$G$3,'Exp Database'!T578=0),0,IF($F578=Lists!$G$2,('Exp Database'!T578/'Exp with units conversion'!$H578)*'Exp with units conversion'!$G578,'Exp Database'!T578*'Exp with units conversion'!$G578))</f>
        <v>0</v>
      </c>
      <c r="V578" s="288">
        <f>IF(OR('Exp Database'!U578=Lists!$G$2,'Exp Database'!U578=Lists!$G$3,'Exp Database'!U578=0),0,IF($F578=Lists!$G$2,('Exp Database'!U578/'Exp with units conversion'!$H578)*'Exp with units conversion'!$G578,'Exp Database'!U578*'Exp with units conversion'!$G578))</f>
        <v>0</v>
      </c>
      <c r="W578" s="288">
        <f>IF(OR('Exp Database'!V578=Lists!$G$2,'Exp Database'!V578=Lists!$G$3,'Exp Database'!V578=0),0,IF($F578=Lists!$G$2,('Exp Database'!V578/'Exp with units conversion'!$H578)*'Exp with units conversion'!$G578,'Exp Database'!V578*'Exp with units conversion'!$G578))</f>
        <v>0</v>
      </c>
      <c r="X578" s="288">
        <f>IF(OR('Exp Database'!W578=Lists!$G$2,'Exp Database'!W578=Lists!$G$3,'Exp Database'!W578=0),0,IF($F578=Lists!$G$2,('Exp Database'!W578/'Exp with units conversion'!$H578)*'Exp with units conversion'!$G578,'Exp Database'!W578*'Exp with units conversion'!$G578))</f>
        <v>0</v>
      </c>
      <c r="Y578" s="288">
        <f>IF(OR('Exp Database'!X578=Lists!$G$2,'Exp Database'!X578=Lists!$G$3,'Exp Database'!X578=0),0,IF($F578=Lists!$G$2,('Exp Database'!X578/'Exp with units conversion'!$H578)*'Exp with units conversion'!$G578,'Exp Database'!X578*'Exp with units conversion'!$G578))</f>
        <v>0</v>
      </c>
      <c r="Z578" s="288">
        <f>IF(OR('Exp Database'!Y578=Lists!$G$2,'Exp Database'!Y578=Lists!$G$3,'Exp Database'!Y578=0),0,IF($F578=Lists!$G$2,('Exp Database'!Y578/'Exp with units conversion'!$H578)*'Exp with units conversion'!$G578,'Exp Database'!Y578*'Exp with units conversion'!$G578))</f>
        <v>0</v>
      </c>
      <c r="AA578" s="288">
        <f>IF(OR('Exp Database'!Z578=Lists!$G$2,'Exp Database'!Z578=Lists!$G$3,'Exp Database'!Z578=0),0,IF($F578=Lists!$G$2,('Exp Database'!Z578/'Exp with units conversion'!$H578)*'Exp with units conversion'!$G578,'Exp Database'!Z578*'Exp with units conversion'!$G578))</f>
        <v>0</v>
      </c>
      <c r="AB578" s="288">
        <f>IF(OR('Exp Database'!AA578=Lists!$G$2,'Exp Database'!AA578=Lists!$G$3,'Exp Database'!AA578=0),0,IF($F578=Lists!$G$2,('Exp Database'!AA578/'Exp with units conversion'!$H578)*'Exp with units conversion'!$G578,'Exp Database'!AA578*'Exp with units conversion'!$G578))</f>
        <v>0</v>
      </c>
      <c r="AC578" s="288">
        <f>IF(OR('Exp Database'!AB578=Lists!$G$2,'Exp Database'!AB578=Lists!$G$3,'Exp Database'!AB578=0),0,IF($F578=Lists!$G$2,('Exp Database'!AB578/'Exp with units conversion'!$H578)*'Exp with units conversion'!$G578,'Exp Database'!AB578*'Exp with units conversion'!$G578))</f>
        <v>0</v>
      </c>
      <c r="AD578" s="288">
        <f>IF(OR('Exp Database'!AC578=Lists!$G$2,'Exp Database'!AC578=Lists!$G$3,'Exp Database'!AC578=0),0,IF($F578=Lists!$G$2,('Exp Database'!AC578/'Exp with units conversion'!$H578)*'Exp with units conversion'!$G578,'Exp Database'!AC578*'Exp with units conversion'!$G578))</f>
        <v>0</v>
      </c>
      <c r="AE578" s="288">
        <f>IF(OR('Exp Database'!AD578=Lists!$G$2,'Exp Database'!AD578=Lists!$G$3,'Exp Database'!AD578=0),0,IF($F578=Lists!$G$2,('Exp Database'!AD578/'Exp with units conversion'!$H578)*'Exp with units conversion'!$G578,'Exp Database'!AD578*'Exp with units conversion'!$G578))</f>
        <v>0</v>
      </c>
      <c r="AG578" s="288">
        <f t="shared" si="45"/>
        <v>1</v>
      </c>
      <c r="AH578" s="288">
        <f t="shared" si="46"/>
        <v>1</v>
      </c>
      <c r="AI578" s="288">
        <f t="shared" si="47"/>
        <v>1</v>
      </c>
      <c r="AJ578" s="288">
        <f t="shared" si="48"/>
        <v>1</v>
      </c>
    </row>
    <row r="579" spans="2:36" ht="30.75" thickBot="1">
      <c r="B579" s="288" t="str">
        <f t="shared" si="44"/>
        <v>Georgia2012</v>
      </c>
      <c r="C579" s="229" t="str">
        <f>'Exp Database'!C579</f>
        <v>Georgia</v>
      </c>
      <c r="D579" s="229">
        <f>'Exp Database'!D579</f>
        <v>2012</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02" t="str">
        <f>'Exp Database'!K579</f>
        <v>Substitution therapy:</v>
      </c>
      <c r="M579" s="288" t="str">
        <f>'Exp Database'!L579</f>
        <v>3.7.2</v>
      </c>
      <c r="N579" s="288">
        <f>IF(OR('Exp Database'!M579=Lists!$G$2,'Exp Database'!M579=Lists!$G$3,'Exp Database'!M579=0),0,IF($F579=Lists!$G$2,('Exp Database'!M579/'Exp with units conversion'!$H579)*'Exp with units conversion'!$G579,'Exp Database'!M579*'Exp with units conversion'!$G579))</f>
        <v>0</v>
      </c>
      <c r="O579" s="288">
        <f>IF(OR('Exp Database'!N579=Lists!$G$2,'Exp Database'!N579=Lists!$G$3,'Exp Database'!N579=0),0,IF($F579=Lists!$G$2,('Exp Database'!N579/'Exp with units conversion'!$H579)*'Exp with units conversion'!$G579,'Exp Database'!N579*'Exp with units conversion'!$G579))</f>
        <v>0</v>
      </c>
      <c r="P579" s="288">
        <f>IF(OR('Exp Database'!O579=Lists!$G$2,'Exp Database'!O579=Lists!$G$3,'Exp Database'!O579=0),0,IF($F579=Lists!$G$2,('Exp Database'!O579/'Exp with units conversion'!$H579)*'Exp with units conversion'!$G579,'Exp Database'!O579*'Exp with units conversion'!$G579))</f>
        <v>0</v>
      </c>
      <c r="Q579" s="288">
        <f>IF(OR('Exp Database'!P579=Lists!$G$2,'Exp Database'!P579=Lists!$G$3,'Exp Database'!P579=0),0,IF($F579=Lists!$G$2,('Exp Database'!P579/'Exp with units conversion'!$H579)*'Exp with units conversion'!$G579,'Exp Database'!P579*'Exp with units conversion'!$G579))</f>
        <v>0</v>
      </c>
      <c r="R579" s="288">
        <f>IF(OR('Exp Database'!Q579=Lists!$G$2,'Exp Database'!Q579=Lists!$G$3,'Exp Database'!Q579=0),0,IF($F579=Lists!$G$2,('Exp Database'!Q579/'Exp with units conversion'!$H579)*'Exp with units conversion'!$G579,'Exp Database'!Q579*'Exp with units conversion'!$G579))</f>
        <v>0</v>
      </c>
      <c r="S579" s="288">
        <f>IF(OR('Exp Database'!R579=Lists!$G$2,'Exp Database'!R579=Lists!$G$3,'Exp Database'!R579=0),0,IF($F579=Lists!$G$2,('Exp Database'!R579/'Exp with units conversion'!$H579)*'Exp with units conversion'!$G579,'Exp Database'!R579*'Exp with units conversion'!$G579))</f>
        <v>0</v>
      </c>
      <c r="T579" s="288">
        <f>IF(OR('Exp Database'!S579=Lists!$G$2,'Exp Database'!S579=Lists!$G$3,'Exp Database'!S579=0),0,IF($F579=Lists!$G$2,('Exp Database'!S579/'Exp with units conversion'!$H579)*'Exp with units conversion'!$G579,'Exp Database'!S579*'Exp with units conversion'!$G579))</f>
        <v>0</v>
      </c>
      <c r="U579" s="288">
        <f>IF(OR('Exp Database'!T579=Lists!$G$2,'Exp Database'!T579=Lists!$G$3,'Exp Database'!T579=0),0,IF($F579=Lists!$G$2,('Exp Database'!T579/'Exp with units conversion'!$H579)*'Exp with units conversion'!$G579,'Exp Database'!T579*'Exp with units conversion'!$G579))</f>
        <v>0</v>
      </c>
      <c r="V579" s="288">
        <f>IF(OR('Exp Database'!U579=Lists!$G$2,'Exp Database'!U579=Lists!$G$3,'Exp Database'!U579=0),0,IF($F579=Lists!$G$2,('Exp Database'!U579/'Exp with units conversion'!$H579)*'Exp with units conversion'!$G579,'Exp Database'!U579*'Exp with units conversion'!$G579))</f>
        <v>0</v>
      </c>
      <c r="W579" s="288">
        <f>IF(OR('Exp Database'!V579=Lists!$G$2,'Exp Database'!V579=Lists!$G$3,'Exp Database'!V579=0),0,IF($F579=Lists!$G$2,('Exp Database'!V579/'Exp with units conversion'!$H579)*'Exp with units conversion'!$G579,'Exp Database'!V579*'Exp with units conversion'!$G579))</f>
        <v>0</v>
      </c>
      <c r="X579" s="288">
        <f>IF(OR('Exp Database'!W579=Lists!$G$2,'Exp Database'!W579=Lists!$G$3,'Exp Database'!W579=0),0,IF($F579=Lists!$G$2,('Exp Database'!W579/'Exp with units conversion'!$H579)*'Exp with units conversion'!$G579,'Exp Database'!W579*'Exp with units conversion'!$G579))</f>
        <v>0</v>
      </c>
      <c r="Y579" s="288">
        <f>IF(OR('Exp Database'!X579=Lists!$G$2,'Exp Database'!X579=Lists!$G$3,'Exp Database'!X579=0),0,IF($F579=Lists!$G$2,('Exp Database'!X579/'Exp with units conversion'!$H579)*'Exp with units conversion'!$G579,'Exp Database'!X579*'Exp with units conversion'!$G579))</f>
        <v>0</v>
      </c>
      <c r="Z579" s="288">
        <f>IF(OR('Exp Database'!Y579=Lists!$G$2,'Exp Database'!Y579=Lists!$G$3,'Exp Database'!Y579=0),0,IF($F579=Lists!$G$2,('Exp Database'!Y579/'Exp with units conversion'!$H579)*'Exp with units conversion'!$G579,'Exp Database'!Y579*'Exp with units conversion'!$G579))</f>
        <v>0</v>
      </c>
      <c r="AA579" s="288">
        <f>IF(OR('Exp Database'!Z579=Lists!$G$2,'Exp Database'!Z579=Lists!$G$3,'Exp Database'!Z579=0),0,IF($F579=Lists!$G$2,('Exp Database'!Z579/'Exp with units conversion'!$H579)*'Exp with units conversion'!$G579,'Exp Database'!Z579*'Exp with units conversion'!$G579))</f>
        <v>0</v>
      </c>
      <c r="AB579" s="288">
        <f>IF(OR('Exp Database'!AA579=Lists!$G$2,'Exp Database'!AA579=Lists!$G$3,'Exp Database'!AA579=0),0,IF($F579=Lists!$G$2,('Exp Database'!AA579/'Exp with units conversion'!$H579)*'Exp with units conversion'!$G579,'Exp Database'!AA579*'Exp with units conversion'!$G579))</f>
        <v>0</v>
      </c>
      <c r="AC579" s="288">
        <f>IF(OR('Exp Database'!AB579=Lists!$G$2,'Exp Database'!AB579=Lists!$G$3,'Exp Database'!AB579=0),0,IF($F579=Lists!$G$2,('Exp Database'!AB579/'Exp with units conversion'!$H579)*'Exp with units conversion'!$G579,'Exp Database'!AB579*'Exp with units conversion'!$G579))</f>
        <v>0</v>
      </c>
      <c r="AD579" s="288">
        <f>IF(OR('Exp Database'!AC579=Lists!$G$2,'Exp Database'!AC579=Lists!$G$3,'Exp Database'!AC579=0),0,IF($F579=Lists!$G$2,('Exp Database'!AC579/'Exp with units conversion'!$H579)*'Exp with units conversion'!$G579,'Exp Database'!AC579*'Exp with units conversion'!$G579))</f>
        <v>0</v>
      </c>
      <c r="AE579" s="288">
        <f>IF(OR('Exp Database'!AD579=Lists!$G$2,'Exp Database'!AD579=Lists!$G$3,'Exp Database'!AD579=0),0,IF($F579=Lists!$G$2,('Exp Database'!AD579/'Exp with units conversion'!$H579)*'Exp with units conversion'!$G579,'Exp Database'!AD579*'Exp with units conversion'!$G579))</f>
        <v>0</v>
      </c>
      <c r="AG579" s="288">
        <f t="shared" si="45"/>
        <v>1</v>
      </c>
      <c r="AH579" s="288">
        <f t="shared" si="46"/>
        <v>1</v>
      </c>
      <c r="AI579" s="288">
        <f t="shared" si="47"/>
        <v>1</v>
      </c>
      <c r="AJ579" s="288">
        <f t="shared" si="48"/>
        <v>1</v>
      </c>
    </row>
    <row r="580" spans="2:36" ht="60.75" thickBot="1">
      <c r="B580" s="288" t="str">
        <f t="shared" si="44"/>
        <v>Georgia2012</v>
      </c>
      <c r="C580" s="229" t="str">
        <f>'Exp Database'!C580</f>
        <v>Georgia</v>
      </c>
      <c r="D580" s="229">
        <f>'Exp Database'!D580</f>
        <v>2012</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02" t="str">
        <f>'Exp Database'!K580</f>
        <v>Replacement drug, such as methadone or buprenorphine (commodities)</v>
      </c>
      <c r="M580" s="288" t="str">
        <f>'Exp Database'!L580</f>
        <v>3.7.2.1</v>
      </c>
      <c r="N580" s="288">
        <f>IF(OR('Exp Database'!M580=Lists!$G$2,'Exp Database'!M580=Lists!$G$3,'Exp Database'!M580=0),0,IF($F580=Lists!$G$2,('Exp Database'!M580/'Exp with units conversion'!$H580)*'Exp with units conversion'!$G580,'Exp Database'!M580*'Exp with units conversion'!$G580))</f>
        <v>0</v>
      </c>
      <c r="O580" s="288">
        <f>IF(OR('Exp Database'!N580=Lists!$G$2,'Exp Database'!N580=Lists!$G$3,'Exp Database'!N580=0),0,IF($F580=Lists!$G$2,('Exp Database'!N580/'Exp with units conversion'!$H580)*'Exp with units conversion'!$G580,'Exp Database'!N580*'Exp with units conversion'!$G580))</f>
        <v>0</v>
      </c>
      <c r="P580" s="288">
        <f>IF(OR('Exp Database'!O580=Lists!$G$2,'Exp Database'!O580=Lists!$G$3,'Exp Database'!O580=0),0,IF($F580=Lists!$G$2,('Exp Database'!O580/'Exp with units conversion'!$H580)*'Exp with units conversion'!$G580,'Exp Database'!O580*'Exp with units conversion'!$G580))</f>
        <v>0</v>
      </c>
      <c r="Q580" s="288">
        <f>IF(OR('Exp Database'!P580=Lists!$G$2,'Exp Database'!P580=Lists!$G$3,'Exp Database'!P580=0),0,IF($F580=Lists!$G$2,('Exp Database'!P580/'Exp with units conversion'!$H580)*'Exp with units conversion'!$G580,'Exp Database'!P580*'Exp with units conversion'!$G580))</f>
        <v>0</v>
      </c>
      <c r="R580" s="288">
        <f>IF(OR('Exp Database'!Q580=Lists!$G$2,'Exp Database'!Q580=Lists!$G$3,'Exp Database'!Q580=0),0,IF($F580=Lists!$G$2,('Exp Database'!Q580/'Exp with units conversion'!$H580)*'Exp with units conversion'!$G580,'Exp Database'!Q580*'Exp with units conversion'!$G580))</f>
        <v>0</v>
      </c>
      <c r="S580" s="288">
        <f>IF(OR('Exp Database'!R580=Lists!$G$2,'Exp Database'!R580=Lists!$G$3,'Exp Database'!R580=0),0,IF($F580=Lists!$G$2,('Exp Database'!R580/'Exp with units conversion'!$H580)*'Exp with units conversion'!$G580,'Exp Database'!R580*'Exp with units conversion'!$G580))</f>
        <v>0</v>
      </c>
      <c r="T580" s="288">
        <f>IF(OR('Exp Database'!S580=Lists!$G$2,'Exp Database'!S580=Lists!$G$3,'Exp Database'!S580=0),0,IF($F580=Lists!$G$2,('Exp Database'!S580/'Exp with units conversion'!$H580)*'Exp with units conversion'!$G580,'Exp Database'!S580*'Exp with units conversion'!$G580))</f>
        <v>0</v>
      </c>
      <c r="U580" s="288">
        <f>IF(OR('Exp Database'!T580=Lists!$G$2,'Exp Database'!T580=Lists!$G$3,'Exp Database'!T580=0),0,IF($F580=Lists!$G$2,('Exp Database'!T580/'Exp with units conversion'!$H580)*'Exp with units conversion'!$G580,'Exp Database'!T580*'Exp with units conversion'!$G580))</f>
        <v>0</v>
      </c>
      <c r="V580" s="288">
        <f>IF(OR('Exp Database'!U580=Lists!$G$2,'Exp Database'!U580=Lists!$G$3,'Exp Database'!U580=0),0,IF($F580=Lists!$G$2,('Exp Database'!U580/'Exp with units conversion'!$H580)*'Exp with units conversion'!$G580,'Exp Database'!U580*'Exp with units conversion'!$G580))</f>
        <v>0</v>
      </c>
      <c r="W580" s="288">
        <f>IF(OR('Exp Database'!V580=Lists!$G$2,'Exp Database'!V580=Lists!$G$3,'Exp Database'!V580=0),0,IF($F580=Lists!$G$2,('Exp Database'!V580/'Exp with units conversion'!$H580)*'Exp with units conversion'!$G580,'Exp Database'!V580*'Exp with units conversion'!$G580))</f>
        <v>0</v>
      </c>
      <c r="X580" s="288">
        <f>IF(OR('Exp Database'!W580=Lists!$G$2,'Exp Database'!W580=Lists!$G$3,'Exp Database'!W580=0),0,IF($F580=Lists!$G$2,('Exp Database'!W580/'Exp with units conversion'!$H580)*'Exp with units conversion'!$G580,'Exp Database'!W580*'Exp with units conversion'!$G580))</f>
        <v>0</v>
      </c>
      <c r="Y580" s="288">
        <f>IF(OR('Exp Database'!X580=Lists!$G$2,'Exp Database'!X580=Lists!$G$3,'Exp Database'!X580=0),0,IF($F580=Lists!$G$2,('Exp Database'!X580/'Exp with units conversion'!$H580)*'Exp with units conversion'!$G580,'Exp Database'!X580*'Exp with units conversion'!$G580))</f>
        <v>0</v>
      </c>
      <c r="Z580" s="288">
        <f>IF(OR('Exp Database'!Y580=Lists!$G$2,'Exp Database'!Y580=Lists!$G$3,'Exp Database'!Y580=0),0,IF($F580=Lists!$G$2,('Exp Database'!Y580/'Exp with units conversion'!$H580)*'Exp with units conversion'!$G580,'Exp Database'!Y580*'Exp with units conversion'!$G580))</f>
        <v>0</v>
      </c>
      <c r="AA580" s="288">
        <f>IF(OR('Exp Database'!Z580=Lists!$G$2,'Exp Database'!Z580=Lists!$G$3,'Exp Database'!Z580=0),0,IF($F580=Lists!$G$2,('Exp Database'!Z580/'Exp with units conversion'!$H580)*'Exp with units conversion'!$G580,'Exp Database'!Z580*'Exp with units conversion'!$G580))</f>
        <v>0</v>
      </c>
      <c r="AB580" s="288">
        <f>IF(OR('Exp Database'!AA580=Lists!$G$2,'Exp Database'!AA580=Lists!$G$3,'Exp Database'!AA580=0),0,IF($F580=Lists!$G$2,('Exp Database'!AA580/'Exp with units conversion'!$H580)*'Exp with units conversion'!$G580,'Exp Database'!AA580*'Exp with units conversion'!$G580))</f>
        <v>0</v>
      </c>
      <c r="AC580" s="288">
        <f>IF(OR('Exp Database'!AB580=Lists!$G$2,'Exp Database'!AB580=Lists!$G$3,'Exp Database'!AB580=0),0,IF($F580=Lists!$G$2,('Exp Database'!AB580/'Exp with units conversion'!$H580)*'Exp with units conversion'!$G580,'Exp Database'!AB580*'Exp with units conversion'!$G580))</f>
        <v>0</v>
      </c>
      <c r="AD580" s="288">
        <f>IF(OR('Exp Database'!AC580=Lists!$G$2,'Exp Database'!AC580=Lists!$G$3,'Exp Database'!AC580=0),0,IF($F580=Lists!$G$2,('Exp Database'!AC580/'Exp with units conversion'!$H580)*'Exp with units conversion'!$G580,'Exp Database'!AC580*'Exp with units conversion'!$G580))</f>
        <v>0</v>
      </c>
      <c r="AE580" s="288">
        <f>IF(OR('Exp Database'!AD580=Lists!$G$2,'Exp Database'!AD580=Lists!$G$3,'Exp Database'!AD580=0),0,IF($F580=Lists!$G$2,('Exp Database'!AD580/'Exp with units conversion'!$H580)*'Exp with units conversion'!$G580,'Exp Database'!AD580*'Exp with units conversion'!$G580))</f>
        <v>0</v>
      </c>
      <c r="AG580" s="288">
        <f t="shared" si="45"/>
        <v>1</v>
      </c>
      <c r="AH580" s="288">
        <f t="shared" si="46"/>
        <v>1</v>
      </c>
      <c r="AI580" s="288">
        <f t="shared" si="47"/>
        <v>1</v>
      </c>
      <c r="AJ580" s="288">
        <f t="shared" si="48"/>
        <v>1</v>
      </c>
    </row>
    <row r="581" spans="2:36" ht="30.75" thickBot="1">
      <c r="B581" s="288" t="str">
        <f t="shared" si="44"/>
        <v>Georgia2012</v>
      </c>
      <c r="C581" s="229" t="str">
        <f>'Exp Database'!C581</f>
        <v>Georgia</v>
      </c>
      <c r="D581" s="229">
        <f>'Exp Database'!D581</f>
        <v>2012</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02" t="str">
        <f>'Exp Database'!K581</f>
        <v>Other direct and indirect costs</v>
      </c>
      <c r="M581" s="288" t="str">
        <f>'Exp Database'!L581</f>
        <v>3.7.2.2</v>
      </c>
      <c r="N581" s="288">
        <f>IF(OR('Exp Database'!M581=Lists!$G$2,'Exp Database'!M581=Lists!$G$3,'Exp Database'!M581=0),0,IF($F581=Lists!$G$2,('Exp Database'!M581/'Exp with units conversion'!$H581)*'Exp with units conversion'!$G581,'Exp Database'!M581*'Exp with units conversion'!$G581))</f>
        <v>0</v>
      </c>
      <c r="O581" s="288">
        <f>IF(OR('Exp Database'!N581=Lists!$G$2,'Exp Database'!N581=Lists!$G$3,'Exp Database'!N581=0),0,IF($F581=Lists!$G$2,('Exp Database'!N581/'Exp with units conversion'!$H581)*'Exp with units conversion'!$G581,'Exp Database'!N581*'Exp with units conversion'!$G581))</f>
        <v>0</v>
      </c>
      <c r="P581" s="288">
        <f>IF(OR('Exp Database'!O581=Lists!$G$2,'Exp Database'!O581=Lists!$G$3,'Exp Database'!O581=0),0,IF($F581=Lists!$G$2,('Exp Database'!O581/'Exp with units conversion'!$H581)*'Exp with units conversion'!$G581,'Exp Database'!O581*'Exp with units conversion'!$G581))</f>
        <v>0</v>
      </c>
      <c r="Q581" s="288">
        <f>IF(OR('Exp Database'!P581=Lists!$G$2,'Exp Database'!P581=Lists!$G$3,'Exp Database'!P581=0),0,IF($F581=Lists!$G$2,('Exp Database'!P581/'Exp with units conversion'!$H581)*'Exp with units conversion'!$G581,'Exp Database'!P581*'Exp with units conversion'!$G581))</f>
        <v>0</v>
      </c>
      <c r="R581" s="288">
        <f>IF(OR('Exp Database'!Q581=Lists!$G$2,'Exp Database'!Q581=Lists!$G$3,'Exp Database'!Q581=0),0,IF($F581=Lists!$G$2,('Exp Database'!Q581/'Exp with units conversion'!$H581)*'Exp with units conversion'!$G581,'Exp Database'!Q581*'Exp with units conversion'!$G581))</f>
        <v>0</v>
      </c>
      <c r="S581" s="288">
        <f>IF(OR('Exp Database'!R581=Lists!$G$2,'Exp Database'!R581=Lists!$G$3,'Exp Database'!R581=0),0,IF($F581=Lists!$G$2,('Exp Database'!R581/'Exp with units conversion'!$H581)*'Exp with units conversion'!$G581,'Exp Database'!R581*'Exp with units conversion'!$G581))</f>
        <v>0</v>
      </c>
      <c r="T581" s="288">
        <f>IF(OR('Exp Database'!S581=Lists!$G$2,'Exp Database'!S581=Lists!$G$3,'Exp Database'!S581=0),0,IF($F581=Lists!$G$2,('Exp Database'!S581/'Exp with units conversion'!$H581)*'Exp with units conversion'!$G581,'Exp Database'!S581*'Exp with units conversion'!$G581))</f>
        <v>0</v>
      </c>
      <c r="U581" s="288">
        <f>IF(OR('Exp Database'!T581=Lists!$G$2,'Exp Database'!T581=Lists!$G$3,'Exp Database'!T581=0),0,IF($F581=Lists!$G$2,('Exp Database'!T581/'Exp with units conversion'!$H581)*'Exp with units conversion'!$G581,'Exp Database'!T581*'Exp with units conversion'!$G581))</f>
        <v>0</v>
      </c>
      <c r="V581" s="288">
        <f>IF(OR('Exp Database'!U581=Lists!$G$2,'Exp Database'!U581=Lists!$G$3,'Exp Database'!U581=0),0,IF($F581=Lists!$G$2,('Exp Database'!U581/'Exp with units conversion'!$H581)*'Exp with units conversion'!$G581,'Exp Database'!U581*'Exp with units conversion'!$G581))</f>
        <v>0</v>
      </c>
      <c r="W581" s="288">
        <f>IF(OR('Exp Database'!V581=Lists!$G$2,'Exp Database'!V581=Lists!$G$3,'Exp Database'!V581=0),0,IF($F581=Lists!$G$2,('Exp Database'!V581/'Exp with units conversion'!$H581)*'Exp with units conversion'!$G581,'Exp Database'!V581*'Exp with units conversion'!$G581))</f>
        <v>0</v>
      </c>
      <c r="X581" s="288">
        <f>IF(OR('Exp Database'!W581=Lists!$G$2,'Exp Database'!W581=Lists!$G$3,'Exp Database'!W581=0),0,IF($F581=Lists!$G$2,('Exp Database'!W581/'Exp with units conversion'!$H581)*'Exp with units conversion'!$G581,'Exp Database'!W581*'Exp with units conversion'!$G581))</f>
        <v>0</v>
      </c>
      <c r="Y581" s="288">
        <f>IF(OR('Exp Database'!X581=Lists!$G$2,'Exp Database'!X581=Lists!$G$3,'Exp Database'!X581=0),0,IF($F581=Lists!$G$2,('Exp Database'!X581/'Exp with units conversion'!$H581)*'Exp with units conversion'!$G581,'Exp Database'!X581*'Exp with units conversion'!$G581))</f>
        <v>0</v>
      </c>
      <c r="Z581" s="288">
        <f>IF(OR('Exp Database'!Y581=Lists!$G$2,'Exp Database'!Y581=Lists!$G$3,'Exp Database'!Y581=0),0,IF($F581=Lists!$G$2,('Exp Database'!Y581/'Exp with units conversion'!$H581)*'Exp with units conversion'!$G581,'Exp Database'!Y581*'Exp with units conversion'!$G581))</f>
        <v>0</v>
      </c>
      <c r="AA581" s="288">
        <f>IF(OR('Exp Database'!Z581=Lists!$G$2,'Exp Database'!Z581=Lists!$G$3,'Exp Database'!Z581=0),0,IF($F581=Lists!$G$2,('Exp Database'!Z581/'Exp with units conversion'!$H581)*'Exp with units conversion'!$G581,'Exp Database'!Z581*'Exp with units conversion'!$G581))</f>
        <v>0</v>
      </c>
      <c r="AB581" s="288">
        <f>IF(OR('Exp Database'!AA581=Lists!$G$2,'Exp Database'!AA581=Lists!$G$3,'Exp Database'!AA581=0),0,IF($F581=Lists!$G$2,('Exp Database'!AA581/'Exp with units conversion'!$H581)*'Exp with units conversion'!$G581,'Exp Database'!AA581*'Exp with units conversion'!$G581))</f>
        <v>0</v>
      </c>
      <c r="AC581" s="288">
        <f>IF(OR('Exp Database'!AB581=Lists!$G$2,'Exp Database'!AB581=Lists!$G$3,'Exp Database'!AB581=0),0,IF($F581=Lists!$G$2,('Exp Database'!AB581/'Exp with units conversion'!$H581)*'Exp with units conversion'!$G581,'Exp Database'!AB581*'Exp with units conversion'!$G581))</f>
        <v>0</v>
      </c>
      <c r="AD581" s="288">
        <f>IF(OR('Exp Database'!AC581=Lists!$G$2,'Exp Database'!AC581=Lists!$G$3,'Exp Database'!AC581=0),0,IF($F581=Lists!$G$2,('Exp Database'!AC581/'Exp with units conversion'!$H581)*'Exp with units conversion'!$G581,'Exp Database'!AC581*'Exp with units conversion'!$G581))</f>
        <v>0</v>
      </c>
      <c r="AE581" s="288">
        <f>IF(OR('Exp Database'!AD581=Lists!$G$2,'Exp Database'!AD581=Lists!$G$3,'Exp Database'!AD581=0),0,IF($F581=Lists!$G$2,('Exp Database'!AD581/'Exp with units conversion'!$H581)*'Exp with units conversion'!$G581,'Exp Database'!AD581*'Exp with units conversion'!$G581))</f>
        <v>0</v>
      </c>
      <c r="AG581" s="288">
        <f t="shared" si="45"/>
        <v>1</v>
      </c>
      <c r="AH581" s="288">
        <f t="shared" si="46"/>
        <v>1</v>
      </c>
      <c r="AI581" s="288">
        <f t="shared" si="47"/>
        <v>1</v>
      </c>
      <c r="AJ581" s="288">
        <f t="shared" si="48"/>
        <v>1</v>
      </c>
    </row>
    <row r="582" spans="2:36" ht="30.75" thickBot="1">
      <c r="B582" s="288" t="str">
        <f t="shared" si="44"/>
        <v>Georgia2012</v>
      </c>
      <c r="C582" s="229" t="str">
        <f>'Exp Database'!C582</f>
        <v>Georgia</v>
      </c>
      <c r="D582" s="229">
        <f>'Exp Database'!D582</f>
        <v>2012</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02" t="str">
        <f>'Exp Database'!K582</f>
        <v>Not disaggregated by type of cost</v>
      </c>
      <c r="M582" s="288" t="str">
        <f>'Exp Database'!L582</f>
        <v>3.7.2.3</v>
      </c>
      <c r="N582" s="288">
        <f>IF(OR('Exp Database'!M582=Lists!$G$2,'Exp Database'!M582=Lists!$G$3,'Exp Database'!M582=0),0,IF($F582=Lists!$G$2,('Exp Database'!M582/'Exp with units conversion'!$H582)*'Exp with units conversion'!$G582,'Exp Database'!M582*'Exp with units conversion'!$G582))</f>
        <v>0</v>
      </c>
      <c r="O582" s="288">
        <f>IF(OR('Exp Database'!N582=Lists!$G$2,'Exp Database'!N582=Lists!$G$3,'Exp Database'!N582=0),0,IF($F582=Lists!$G$2,('Exp Database'!N582/'Exp with units conversion'!$H582)*'Exp with units conversion'!$G582,'Exp Database'!N582*'Exp with units conversion'!$G582))</f>
        <v>0</v>
      </c>
      <c r="P582" s="288">
        <f>IF(OR('Exp Database'!O582=Lists!$G$2,'Exp Database'!O582=Lists!$G$3,'Exp Database'!O582=0),0,IF($F582=Lists!$G$2,('Exp Database'!O582/'Exp with units conversion'!$H582)*'Exp with units conversion'!$G582,'Exp Database'!O582*'Exp with units conversion'!$G582))</f>
        <v>0</v>
      </c>
      <c r="Q582" s="288">
        <f>IF(OR('Exp Database'!P582=Lists!$G$2,'Exp Database'!P582=Lists!$G$3,'Exp Database'!P582=0),0,IF($F582=Lists!$G$2,('Exp Database'!P582/'Exp with units conversion'!$H582)*'Exp with units conversion'!$G582,'Exp Database'!P582*'Exp with units conversion'!$G582))</f>
        <v>0</v>
      </c>
      <c r="R582" s="288">
        <f>IF(OR('Exp Database'!Q582=Lists!$G$2,'Exp Database'!Q582=Lists!$G$3,'Exp Database'!Q582=0),0,IF($F582=Lists!$G$2,('Exp Database'!Q582/'Exp with units conversion'!$H582)*'Exp with units conversion'!$G582,'Exp Database'!Q582*'Exp with units conversion'!$G582))</f>
        <v>0</v>
      </c>
      <c r="S582" s="288">
        <f>IF(OR('Exp Database'!R582=Lists!$G$2,'Exp Database'!R582=Lists!$G$3,'Exp Database'!R582=0),0,IF($F582=Lists!$G$2,('Exp Database'!R582/'Exp with units conversion'!$H582)*'Exp with units conversion'!$G582,'Exp Database'!R582*'Exp with units conversion'!$G582))</f>
        <v>0</v>
      </c>
      <c r="T582" s="288">
        <f>IF(OR('Exp Database'!S582=Lists!$G$2,'Exp Database'!S582=Lists!$G$3,'Exp Database'!S582=0),0,IF($F582=Lists!$G$2,('Exp Database'!S582/'Exp with units conversion'!$H582)*'Exp with units conversion'!$G582,'Exp Database'!S582*'Exp with units conversion'!$G582))</f>
        <v>0</v>
      </c>
      <c r="U582" s="288">
        <f>IF(OR('Exp Database'!T582=Lists!$G$2,'Exp Database'!T582=Lists!$G$3,'Exp Database'!T582=0),0,IF($F582=Lists!$G$2,('Exp Database'!T582/'Exp with units conversion'!$H582)*'Exp with units conversion'!$G582,'Exp Database'!T582*'Exp with units conversion'!$G582))</f>
        <v>0</v>
      </c>
      <c r="V582" s="288">
        <f>IF(OR('Exp Database'!U582=Lists!$G$2,'Exp Database'!U582=Lists!$G$3,'Exp Database'!U582=0),0,IF($F582=Lists!$G$2,('Exp Database'!U582/'Exp with units conversion'!$H582)*'Exp with units conversion'!$G582,'Exp Database'!U582*'Exp with units conversion'!$G582))</f>
        <v>0</v>
      </c>
      <c r="W582" s="288">
        <f>IF(OR('Exp Database'!V582=Lists!$G$2,'Exp Database'!V582=Lists!$G$3,'Exp Database'!V582=0),0,IF($F582=Lists!$G$2,('Exp Database'!V582/'Exp with units conversion'!$H582)*'Exp with units conversion'!$G582,'Exp Database'!V582*'Exp with units conversion'!$G582))</f>
        <v>0</v>
      </c>
      <c r="X582" s="288">
        <f>IF(OR('Exp Database'!W582=Lists!$G$2,'Exp Database'!W582=Lists!$G$3,'Exp Database'!W582=0),0,IF($F582=Lists!$G$2,('Exp Database'!W582/'Exp with units conversion'!$H582)*'Exp with units conversion'!$G582,'Exp Database'!W582*'Exp with units conversion'!$G582))</f>
        <v>0</v>
      </c>
      <c r="Y582" s="288">
        <f>IF(OR('Exp Database'!X582=Lists!$G$2,'Exp Database'!X582=Lists!$G$3,'Exp Database'!X582=0),0,IF($F582=Lists!$G$2,('Exp Database'!X582/'Exp with units conversion'!$H582)*'Exp with units conversion'!$G582,'Exp Database'!X582*'Exp with units conversion'!$G582))</f>
        <v>0</v>
      </c>
      <c r="Z582" s="288">
        <f>IF(OR('Exp Database'!Y582=Lists!$G$2,'Exp Database'!Y582=Lists!$G$3,'Exp Database'!Y582=0),0,IF($F582=Lists!$G$2,('Exp Database'!Y582/'Exp with units conversion'!$H582)*'Exp with units conversion'!$G582,'Exp Database'!Y582*'Exp with units conversion'!$G582))</f>
        <v>0</v>
      </c>
      <c r="AA582" s="288">
        <f>IF(OR('Exp Database'!Z582=Lists!$G$2,'Exp Database'!Z582=Lists!$G$3,'Exp Database'!Z582=0),0,IF($F582=Lists!$G$2,('Exp Database'!Z582/'Exp with units conversion'!$H582)*'Exp with units conversion'!$G582,'Exp Database'!Z582*'Exp with units conversion'!$G582))</f>
        <v>0</v>
      </c>
      <c r="AB582" s="288">
        <f>IF(OR('Exp Database'!AA582=Lists!$G$2,'Exp Database'!AA582=Lists!$G$3,'Exp Database'!AA582=0),0,IF($F582=Lists!$G$2,('Exp Database'!AA582/'Exp with units conversion'!$H582)*'Exp with units conversion'!$G582,'Exp Database'!AA582*'Exp with units conversion'!$G582))</f>
        <v>0</v>
      </c>
      <c r="AC582" s="288">
        <f>IF(OR('Exp Database'!AB582=Lists!$G$2,'Exp Database'!AB582=Lists!$G$3,'Exp Database'!AB582=0),0,IF($F582=Lists!$G$2,('Exp Database'!AB582/'Exp with units conversion'!$H582)*'Exp with units conversion'!$G582,'Exp Database'!AB582*'Exp with units conversion'!$G582))</f>
        <v>0</v>
      </c>
      <c r="AD582" s="288">
        <f>IF(OR('Exp Database'!AC582=Lists!$G$2,'Exp Database'!AC582=Lists!$G$3,'Exp Database'!AC582=0),0,IF($F582=Lists!$G$2,('Exp Database'!AC582/'Exp with units conversion'!$H582)*'Exp with units conversion'!$G582,'Exp Database'!AC582*'Exp with units conversion'!$G582))</f>
        <v>0</v>
      </c>
      <c r="AE582" s="288">
        <f>IF(OR('Exp Database'!AD582=Lists!$G$2,'Exp Database'!AD582=Lists!$G$3,'Exp Database'!AD582=0),0,IF($F582=Lists!$G$2,('Exp Database'!AD582/'Exp with units conversion'!$H582)*'Exp with units conversion'!$G582,'Exp Database'!AD582*'Exp with units conversion'!$G582))</f>
        <v>0</v>
      </c>
      <c r="AG582" s="288">
        <f t="shared" si="45"/>
        <v>1</v>
      </c>
      <c r="AH582" s="288">
        <f t="shared" si="46"/>
        <v>1</v>
      </c>
      <c r="AI582" s="288">
        <f t="shared" si="47"/>
        <v>1</v>
      </c>
      <c r="AJ582" s="288">
        <f t="shared" si="48"/>
        <v>1</v>
      </c>
    </row>
    <row r="583" spans="2:36" ht="90.75" thickBot="1">
      <c r="B583" s="288" t="str">
        <f t="shared" ref="B583:B635" si="49">C583&amp;D583</f>
        <v>Georgia2012</v>
      </c>
      <c r="C583" s="229" t="str">
        <f>'Exp Database'!C583</f>
        <v>Georgia</v>
      </c>
      <c r="D583" s="229">
        <f>'Exp Database'!D583</f>
        <v>2012</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02" t="str">
        <f>'Exp Database'!K583</f>
        <v>Prevention, promotion of testing and linkage to care programmes for transgender persons</v>
      </c>
      <c r="M583" s="288">
        <f>'Exp Database'!L583</f>
        <v>3.8</v>
      </c>
      <c r="N583" s="288">
        <f>IF(OR('Exp Database'!M583=Lists!$G$2,'Exp Database'!M583=Lists!$G$3,'Exp Database'!M583=0),0,IF($F583=Lists!$G$2,('Exp Database'!M583/'Exp with units conversion'!$H583)*'Exp with units conversion'!$G583,'Exp Database'!M583*'Exp with units conversion'!$G583))</f>
        <v>0</v>
      </c>
      <c r="O583" s="288">
        <f>IF(OR('Exp Database'!N583=Lists!$G$2,'Exp Database'!N583=Lists!$G$3,'Exp Database'!N583=0),0,IF($F583=Lists!$G$2,('Exp Database'!N583/'Exp with units conversion'!$H583)*'Exp with units conversion'!$G583,'Exp Database'!N583*'Exp with units conversion'!$G583))</f>
        <v>0</v>
      </c>
      <c r="P583" s="288">
        <f>IF(OR('Exp Database'!O583=Lists!$G$2,'Exp Database'!O583=Lists!$G$3,'Exp Database'!O583=0),0,IF($F583=Lists!$G$2,('Exp Database'!O583/'Exp with units conversion'!$H583)*'Exp with units conversion'!$G583,'Exp Database'!O583*'Exp with units conversion'!$G583))</f>
        <v>0</v>
      </c>
      <c r="Q583" s="288">
        <f>IF(OR('Exp Database'!P583=Lists!$G$2,'Exp Database'!P583=Lists!$G$3,'Exp Database'!P583=0),0,IF($F583=Lists!$G$2,('Exp Database'!P583/'Exp with units conversion'!$H583)*'Exp with units conversion'!$G583,'Exp Database'!P583*'Exp with units conversion'!$G583))</f>
        <v>0</v>
      </c>
      <c r="R583" s="288">
        <f>IF(OR('Exp Database'!Q583=Lists!$G$2,'Exp Database'!Q583=Lists!$G$3,'Exp Database'!Q583=0),0,IF($F583=Lists!$G$2,('Exp Database'!Q583/'Exp with units conversion'!$H583)*'Exp with units conversion'!$G583,'Exp Database'!Q583*'Exp with units conversion'!$G583))</f>
        <v>0</v>
      </c>
      <c r="S583" s="288">
        <f>IF(OR('Exp Database'!R583=Lists!$G$2,'Exp Database'!R583=Lists!$G$3,'Exp Database'!R583=0),0,IF($F583=Lists!$G$2,('Exp Database'!R583/'Exp with units conversion'!$H583)*'Exp with units conversion'!$G583,'Exp Database'!R583*'Exp with units conversion'!$G583))</f>
        <v>0</v>
      </c>
      <c r="T583" s="288">
        <f>IF(OR('Exp Database'!S583=Lists!$G$2,'Exp Database'!S583=Lists!$G$3,'Exp Database'!S583=0),0,IF($F583=Lists!$G$2,('Exp Database'!S583/'Exp with units conversion'!$H583)*'Exp with units conversion'!$G583,'Exp Database'!S583*'Exp with units conversion'!$G583))</f>
        <v>0</v>
      </c>
      <c r="U583" s="288">
        <f>IF(OR('Exp Database'!T583=Lists!$G$2,'Exp Database'!T583=Lists!$G$3,'Exp Database'!T583=0),0,IF($F583=Lists!$G$2,('Exp Database'!T583/'Exp with units conversion'!$H583)*'Exp with units conversion'!$G583,'Exp Database'!T583*'Exp with units conversion'!$G583))</f>
        <v>0</v>
      </c>
      <c r="V583" s="288">
        <f>IF(OR('Exp Database'!U583=Lists!$G$2,'Exp Database'!U583=Lists!$G$3,'Exp Database'!U583=0),0,IF($F583=Lists!$G$2,('Exp Database'!U583/'Exp with units conversion'!$H583)*'Exp with units conversion'!$G583,'Exp Database'!U583*'Exp with units conversion'!$G583))</f>
        <v>0</v>
      </c>
      <c r="W583" s="288">
        <f>IF(OR('Exp Database'!V583=Lists!$G$2,'Exp Database'!V583=Lists!$G$3,'Exp Database'!V583=0),0,IF($F583=Lists!$G$2,('Exp Database'!V583/'Exp with units conversion'!$H583)*'Exp with units conversion'!$G583,'Exp Database'!V583*'Exp with units conversion'!$G583))</f>
        <v>0</v>
      </c>
      <c r="X583" s="288">
        <f>IF(OR('Exp Database'!W583=Lists!$G$2,'Exp Database'!W583=Lists!$G$3,'Exp Database'!W583=0),0,IF($F583=Lists!$G$2,('Exp Database'!W583/'Exp with units conversion'!$H583)*'Exp with units conversion'!$G583,'Exp Database'!W583*'Exp with units conversion'!$G583))</f>
        <v>0</v>
      </c>
      <c r="Y583" s="288">
        <f>IF(OR('Exp Database'!X583=Lists!$G$2,'Exp Database'!X583=Lists!$G$3,'Exp Database'!X583=0),0,IF($F583=Lists!$G$2,('Exp Database'!X583/'Exp with units conversion'!$H583)*'Exp with units conversion'!$G583,'Exp Database'!X583*'Exp with units conversion'!$G583))</f>
        <v>0</v>
      </c>
      <c r="Z583" s="288">
        <f>IF(OR('Exp Database'!Y583=Lists!$G$2,'Exp Database'!Y583=Lists!$G$3,'Exp Database'!Y583=0),0,IF($F583=Lists!$G$2,('Exp Database'!Y583/'Exp with units conversion'!$H583)*'Exp with units conversion'!$G583,'Exp Database'!Y583*'Exp with units conversion'!$G583))</f>
        <v>0</v>
      </c>
      <c r="AA583" s="288">
        <f>IF(OR('Exp Database'!Z583=Lists!$G$2,'Exp Database'!Z583=Lists!$G$3,'Exp Database'!Z583=0),0,IF($F583=Lists!$G$2,('Exp Database'!Z583/'Exp with units conversion'!$H583)*'Exp with units conversion'!$G583,'Exp Database'!Z583*'Exp with units conversion'!$G583))</f>
        <v>0</v>
      </c>
      <c r="AB583" s="288">
        <f>IF(OR('Exp Database'!AA583=Lists!$G$2,'Exp Database'!AA583=Lists!$G$3,'Exp Database'!AA583=0),0,IF($F583=Lists!$G$2,('Exp Database'!AA583/'Exp with units conversion'!$H583)*'Exp with units conversion'!$G583,'Exp Database'!AA583*'Exp with units conversion'!$G583))</f>
        <v>0</v>
      </c>
      <c r="AC583" s="288">
        <f>IF(OR('Exp Database'!AB583=Lists!$G$2,'Exp Database'!AB583=Lists!$G$3,'Exp Database'!AB583=0),0,IF($F583=Lists!$G$2,('Exp Database'!AB583/'Exp with units conversion'!$H583)*'Exp with units conversion'!$G583,'Exp Database'!AB583*'Exp with units conversion'!$G583))</f>
        <v>0</v>
      </c>
      <c r="AD583" s="288">
        <f>IF(OR('Exp Database'!AC583=Lists!$G$2,'Exp Database'!AC583=Lists!$G$3,'Exp Database'!AC583=0),0,IF($F583=Lists!$G$2,('Exp Database'!AC583/'Exp with units conversion'!$H583)*'Exp with units conversion'!$G583,'Exp Database'!AC583*'Exp with units conversion'!$G583))</f>
        <v>0</v>
      </c>
      <c r="AE583" s="288">
        <f>IF(OR('Exp Database'!AD583=Lists!$G$2,'Exp Database'!AD583=Lists!$G$3,'Exp Database'!AD583=0),0,IF($F583=Lists!$G$2,('Exp Database'!AD583/'Exp with units conversion'!$H583)*'Exp with units conversion'!$G583,'Exp Database'!AD583*'Exp with units conversion'!$G583))</f>
        <v>0</v>
      </c>
      <c r="AG583" s="288">
        <f t="shared" si="45"/>
        <v>1</v>
      </c>
      <c r="AH583" s="288">
        <f t="shared" si="46"/>
        <v>1</v>
      </c>
      <c r="AI583" s="288">
        <f t="shared" si="47"/>
        <v>1</v>
      </c>
      <c r="AJ583" s="288">
        <f t="shared" si="48"/>
        <v>1</v>
      </c>
    </row>
    <row r="584" spans="2:36" ht="75.75" thickBot="1">
      <c r="B584" s="288" t="str">
        <f t="shared" si="49"/>
        <v>Georgia2012</v>
      </c>
      <c r="C584" s="229" t="str">
        <f>'Exp Database'!C584</f>
        <v>Georgia</v>
      </c>
      <c r="D584" s="229">
        <f>'Exp Database'!D584</f>
        <v>2012</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02" t="str">
        <f>'Exp Database'!K584</f>
        <v>Prevention, promotion of testing and linkage to care programmes  for prisoners</v>
      </c>
      <c r="M584" s="288">
        <f>'Exp Database'!L584</f>
        <v>3.9</v>
      </c>
      <c r="N584" s="288">
        <f>IF(OR('Exp Database'!M584=Lists!$G$2,'Exp Database'!M584=Lists!$G$3,'Exp Database'!M584=0),0,IF($F584=Lists!$G$2,('Exp Database'!M584/'Exp with units conversion'!$H584)*'Exp with units conversion'!$G584,'Exp Database'!M584*'Exp with units conversion'!$G584))</f>
        <v>0</v>
      </c>
      <c r="O584" s="288">
        <f>IF(OR('Exp Database'!N584=Lists!$G$2,'Exp Database'!N584=Lists!$G$3,'Exp Database'!N584=0),0,IF($F584=Lists!$G$2,('Exp Database'!N584/'Exp with units conversion'!$H584)*'Exp with units conversion'!$G584,'Exp Database'!N584*'Exp with units conversion'!$G584))</f>
        <v>0</v>
      </c>
      <c r="P584" s="288">
        <f>IF(OR('Exp Database'!O584=Lists!$G$2,'Exp Database'!O584=Lists!$G$3,'Exp Database'!O584=0),0,IF($F584=Lists!$G$2,('Exp Database'!O584/'Exp with units conversion'!$H584)*'Exp with units conversion'!$G584,'Exp Database'!O584*'Exp with units conversion'!$G584))</f>
        <v>0</v>
      </c>
      <c r="Q584" s="288">
        <f>IF(OR('Exp Database'!P584=Lists!$G$2,'Exp Database'!P584=Lists!$G$3,'Exp Database'!P584=0),0,IF($F584=Lists!$G$2,('Exp Database'!P584/'Exp with units conversion'!$H584)*'Exp with units conversion'!$G584,'Exp Database'!P584*'Exp with units conversion'!$G584))</f>
        <v>0</v>
      </c>
      <c r="R584" s="288">
        <f>IF(OR('Exp Database'!Q584=Lists!$G$2,'Exp Database'!Q584=Lists!$G$3,'Exp Database'!Q584=0),0,IF($F584=Lists!$G$2,('Exp Database'!Q584/'Exp with units conversion'!$H584)*'Exp with units conversion'!$G584,'Exp Database'!Q584*'Exp with units conversion'!$G584))</f>
        <v>0</v>
      </c>
      <c r="S584" s="288">
        <f>IF(OR('Exp Database'!R584=Lists!$G$2,'Exp Database'!R584=Lists!$G$3,'Exp Database'!R584=0),0,IF($F584=Lists!$G$2,('Exp Database'!R584/'Exp with units conversion'!$H584)*'Exp with units conversion'!$G584,'Exp Database'!R584*'Exp with units conversion'!$G584))</f>
        <v>0</v>
      </c>
      <c r="T584" s="288">
        <f>IF(OR('Exp Database'!S584=Lists!$G$2,'Exp Database'!S584=Lists!$G$3,'Exp Database'!S584=0),0,IF($F584=Lists!$G$2,('Exp Database'!S584/'Exp with units conversion'!$H584)*'Exp with units conversion'!$G584,'Exp Database'!S584*'Exp with units conversion'!$G584))</f>
        <v>0</v>
      </c>
      <c r="U584" s="288">
        <f>IF(OR('Exp Database'!T584=Lists!$G$2,'Exp Database'!T584=Lists!$G$3,'Exp Database'!T584=0),0,IF($F584=Lists!$G$2,('Exp Database'!T584/'Exp with units conversion'!$H584)*'Exp with units conversion'!$G584,'Exp Database'!T584*'Exp with units conversion'!$G584))</f>
        <v>0</v>
      </c>
      <c r="V584" s="288">
        <f>IF(OR('Exp Database'!U584=Lists!$G$2,'Exp Database'!U584=Lists!$G$3,'Exp Database'!U584=0),0,IF($F584=Lists!$G$2,('Exp Database'!U584/'Exp with units conversion'!$H584)*'Exp with units conversion'!$G584,'Exp Database'!U584*'Exp with units conversion'!$G584))</f>
        <v>0</v>
      </c>
      <c r="W584" s="288">
        <f>IF(OR('Exp Database'!V584=Lists!$G$2,'Exp Database'!V584=Lists!$G$3,'Exp Database'!V584=0),0,IF($F584=Lists!$G$2,('Exp Database'!V584/'Exp with units conversion'!$H584)*'Exp with units conversion'!$G584,'Exp Database'!V584*'Exp with units conversion'!$G584))</f>
        <v>0</v>
      </c>
      <c r="X584" s="288">
        <f>IF(OR('Exp Database'!W584=Lists!$G$2,'Exp Database'!W584=Lists!$G$3,'Exp Database'!W584=0),0,IF($F584=Lists!$G$2,('Exp Database'!W584/'Exp with units conversion'!$H584)*'Exp with units conversion'!$G584,'Exp Database'!W584*'Exp with units conversion'!$G584))</f>
        <v>0</v>
      </c>
      <c r="Y584" s="288">
        <f>IF(OR('Exp Database'!X584=Lists!$G$2,'Exp Database'!X584=Lists!$G$3,'Exp Database'!X584=0),0,IF($F584=Lists!$G$2,('Exp Database'!X584/'Exp with units conversion'!$H584)*'Exp with units conversion'!$G584,'Exp Database'!X584*'Exp with units conversion'!$G584))</f>
        <v>0</v>
      </c>
      <c r="Z584" s="288">
        <f>IF(OR('Exp Database'!Y584=Lists!$G$2,'Exp Database'!Y584=Lists!$G$3,'Exp Database'!Y584=0),0,IF($F584=Lists!$G$2,('Exp Database'!Y584/'Exp with units conversion'!$H584)*'Exp with units conversion'!$G584,'Exp Database'!Y584*'Exp with units conversion'!$G584))</f>
        <v>0</v>
      </c>
      <c r="AA584" s="288">
        <f>IF(OR('Exp Database'!Z584=Lists!$G$2,'Exp Database'!Z584=Lists!$G$3,'Exp Database'!Z584=0),0,IF($F584=Lists!$G$2,('Exp Database'!Z584/'Exp with units conversion'!$H584)*'Exp with units conversion'!$G584,'Exp Database'!Z584*'Exp with units conversion'!$G584))</f>
        <v>0</v>
      </c>
      <c r="AB584" s="288">
        <f>IF(OR('Exp Database'!AA584=Lists!$G$2,'Exp Database'!AA584=Lists!$G$3,'Exp Database'!AA584=0),0,IF($F584=Lists!$G$2,('Exp Database'!AA584/'Exp with units conversion'!$H584)*'Exp with units conversion'!$G584,'Exp Database'!AA584*'Exp with units conversion'!$G584))</f>
        <v>0</v>
      </c>
      <c r="AC584" s="288">
        <f>IF(OR('Exp Database'!AB584=Lists!$G$2,'Exp Database'!AB584=Lists!$G$3,'Exp Database'!AB584=0),0,IF($F584=Lists!$G$2,('Exp Database'!AB584/'Exp with units conversion'!$H584)*'Exp with units conversion'!$G584,'Exp Database'!AB584*'Exp with units conversion'!$G584))</f>
        <v>0</v>
      </c>
      <c r="AD584" s="288">
        <f>IF(OR('Exp Database'!AC584=Lists!$G$2,'Exp Database'!AC584=Lists!$G$3,'Exp Database'!AC584=0),0,IF($F584=Lists!$G$2,('Exp Database'!AC584/'Exp with units conversion'!$H584)*'Exp with units conversion'!$G584,'Exp Database'!AC584*'Exp with units conversion'!$G584))</f>
        <v>0</v>
      </c>
      <c r="AE584" s="288">
        <f>IF(OR('Exp Database'!AD584=Lists!$G$2,'Exp Database'!AD584=Lists!$G$3,'Exp Database'!AD584=0),0,IF($F584=Lists!$G$2,('Exp Database'!AD584/'Exp with units conversion'!$H584)*'Exp with units conversion'!$G584,'Exp Database'!AD584*'Exp with units conversion'!$G584))</f>
        <v>0</v>
      </c>
      <c r="AG584" s="288">
        <f t="shared" si="45"/>
        <v>1</v>
      </c>
      <c r="AH584" s="288">
        <f t="shared" si="46"/>
        <v>1</v>
      </c>
      <c r="AI584" s="288">
        <f t="shared" si="47"/>
        <v>1</v>
      </c>
      <c r="AJ584" s="288">
        <f t="shared" si="48"/>
        <v>1</v>
      </c>
    </row>
    <row r="585" spans="2:36" ht="135.75" thickBot="1">
      <c r="B585" s="288" t="str">
        <f t="shared" si="49"/>
        <v>Georgia2012</v>
      </c>
      <c r="C585" s="229" t="str">
        <f>'Exp Database'!C585</f>
        <v>Georgia</v>
      </c>
      <c r="D585" s="229">
        <f>'Exp Database'!D585</f>
        <v>2012</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02" t="str">
        <f>'Exp Database'!K585</f>
        <v>Prevention, promotion of testing and linkage to care programmes targeting young women and adolescent girls (high-prevalence countries)</v>
      </c>
      <c r="M585" s="288">
        <f>'Exp Database'!L585</f>
        <v>3.1</v>
      </c>
      <c r="N585" s="288">
        <f>IF(OR('Exp Database'!M585=Lists!$G$2,'Exp Database'!M585=Lists!$G$3,'Exp Database'!M585=0),0,IF($F585=Lists!$G$2,('Exp Database'!M585/'Exp with units conversion'!$H585)*'Exp with units conversion'!$G585,'Exp Database'!M585*'Exp with units conversion'!$G585))</f>
        <v>0</v>
      </c>
      <c r="O585" s="288">
        <f>IF(OR('Exp Database'!N585=Lists!$G$2,'Exp Database'!N585=Lists!$G$3,'Exp Database'!N585=0),0,IF($F585=Lists!$G$2,('Exp Database'!N585/'Exp with units conversion'!$H585)*'Exp with units conversion'!$G585,'Exp Database'!N585*'Exp with units conversion'!$G585))</f>
        <v>0</v>
      </c>
      <c r="P585" s="288">
        <f>IF(OR('Exp Database'!O585=Lists!$G$2,'Exp Database'!O585=Lists!$G$3,'Exp Database'!O585=0),0,IF($F585=Lists!$G$2,('Exp Database'!O585/'Exp with units conversion'!$H585)*'Exp with units conversion'!$G585,'Exp Database'!O585*'Exp with units conversion'!$G585))</f>
        <v>0</v>
      </c>
      <c r="Q585" s="288">
        <f>IF(OR('Exp Database'!P585=Lists!$G$2,'Exp Database'!P585=Lists!$G$3,'Exp Database'!P585=0),0,IF($F585=Lists!$G$2,('Exp Database'!P585/'Exp with units conversion'!$H585)*'Exp with units conversion'!$G585,'Exp Database'!P585*'Exp with units conversion'!$G585))</f>
        <v>0</v>
      </c>
      <c r="R585" s="288">
        <f>IF(OR('Exp Database'!Q585=Lists!$G$2,'Exp Database'!Q585=Lists!$G$3,'Exp Database'!Q585=0),0,IF($F585=Lists!$G$2,('Exp Database'!Q585/'Exp with units conversion'!$H585)*'Exp with units conversion'!$G585,'Exp Database'!Q585*'Exp with units conversion'!$G585))</f>
        <v>0</v>
      </c>
      <c r="S585" s="288">
        <f>IF(OR('Exp Database'!R585=Lists!$G$2,'Exp Database'!R585=Lists!$G$3,'Exp Database'!R585=0),0,IF($F585=Lists!$G$2,('Exp Database'!R585/'Exp with units conversion'!$H585)*'Exp with units conversion'!$G585,'Exp Database'!R585*'Exp with units conversion'!$G585))</f>
        <v>0</v>
      </c>
      <c r="T585" s="288">
        <f>IF(OR('Exp Database'!S585=Lists!$G$2,'Exp Database'!S585=Lists!$G$3,'Exp Database'!S585=0),0,IF($F585=Lists!$G$2,('Exp Database'!S585/'Exp with units conversion'!$H585)*'Exp with units conversion'!$G585,'Exp Database'!S585*'Exp with units conversion'!$G585))</f>
        <v>0</v>
      </c>
      <c r="U585" s="288">
        <f>IF(OR('Exp Database'!T585=Lists!$G$2,'Exp Database'!T585=Lists!$G$3,'Exp Database'!T585=0),0,IF($F585=Lists!$G$2,('Exp Database'!T585/'Exp with units conversion'!$H585)*'Exp with units conversion'!$G585,'Exp Database'!T585*'Exp with units conversion'!$G585))</f>
        <v>0</v>
      </c>
      <c r="V585" s="288">
        <f>IF(OR('Exp Database'!U585=Lists!$G$2,'Exp Database'!U585=Lists!$G$3,'Exp Database'!U585=0),0,IF($F585=Lists!$G$2,('Exp Database'!U585/'Exp with units conversion'!$H585)*'Exp with units conversion'!$G585,'Exp Database'!U585*'Exp with units conversion'!$G585))</f>
        <v>0</v>
      </c>
      <c r="W585" s="288">
        <f>IF(OR('Exp Database'!V585=Lists!$G$2,'Exp Database'!V585=Lists!$G$3,'Exp Database'!V585=0),0,IF($F585=Lists!$G$2,('Exp Database'!V585/'Exp with units conversion'!$H585)*'Exp with units conversion'!$G585,'Exp Database'!V585*'Exp with units conversion'!$G585))</f>
        <v>0</v>
      </c>
      <c r="X585" s="288">
        <f>IF(OR('Exp Database'!W585=Lists!$G$2,'Exp Database'!W585=Lists!$G$3,'Exp Database'!W585=0),0,IF($F585=Lists!$G$2,('Exp Database'!W585/'Exp with units conversion'!$H585)*'Exp with units conversion'!$G585,'Exp Database'!W585*'Exp with units conversion'!$G585))</f>
        <v>0</v>
      </c>
      <c r="Y585" s="288">
        <f>IF(OR('Exp Database'!X585=Lists!$G$2,'Exp Database'!X585=Lists!$G$3,'Exp Database'!X585=0),0,IF($F585=Lists!$G$2,('Exp Database'!X585/'Exp with units conversion'!$H585)*'Exp with units conversion'!$G585,'Exp Database'!X585*'Exp with units conversion'!$G585))</f>
        <v>0</v>
      </c>
      <c r="Z585" s="288">
        <f>IF(OR('Exp Database'!Y585=Lists!$G$2,'Exp Database'!Y585=Lists!$G$3,'Exp Database'!Y585=0),0,IF($F585=Lists!$G$2,('Exp Database'!Y585/'Exp with units conversion'!$H585)*'Exp with units conversion'!$G585,'Exp Database'!Y585*'Exp with units conversion'!$G585))</f>
        <v>0</v>
      </c>
      <c r="AA585" s="288">
        <f>IF(OR('Exp Database'!Z585=Lists!$G$2,'Exp Database'!Z585=Lists!$G$3,'Exp Database'!Z585=0),0,IF($F585=Lists!$G$2,('Exp Database'!Z585/'Exp with units conversion'!$H585)*'Exp with units conversion'!$G585,'Exp Database'!Z585*'Exp with units conversion'!$G585))</f>
        <v>0</v>
      </c>
      <c r="AB585" s="288">
        <f>IF(OR('Exp Database'!AA585=Lists!$G$2,'Exp Database'!AA585=Lists!$G$3,'Exp Database'!AA585=0),0,IF($F585=Lists!$G$2,('Exp Database'!AA585/'Exp with units conversion'!$H585)*'Exp with units conversion'!$G585,'Exp Database'!AA585*'Exp with units conversion'!$G585))</f>
        <v>0</v>
      </c>
      <c r="AC585" s="288">
        <f>IF(OR('Exp Database'!AB585=Lists!$G$2,'Exp Database'!AB585=Lists!$G$3,'Exp Database'!AB585=0),0,IF($F585=Lists!$G$2,('Exp Database'!AB585/'Exp with units conversion'!$H585)*'Exp with units conversion'!$G585,'Exp Database'!AB585*'Exp with units conversion'!$G585))</f>
        <v>0</v>
      </c>
      <c r="AD585" s="288">
        <f>IF(OR('Exp Database'!AC585=Lists!$G$2,'Exp Database'!AC585=Lists!$G$3,'Exp Database'!AC585=0),0,IF($F585=Lists!$G$2,('Exp Database'!AC585/'Exp with units conversion'!$H585)*'Exp with units conversion'!$G585,'Exp Database'!AC585*'Exp with units conversion'!$G585))</f>
        <v>0</v>
      </c>
      <c r="AE585" s="288">
        <f>IF(OR('Exp Database'!AD585=Lists!$G$2,'Exp Database'!AD585=Lists!$G$3,'Exp Database'!AD585=0),0,IF($F585=Lists!$G$2,('Exp Database'!AD585/'Exp with units conversion'!$H585)*'Exp with units conversion'!$G585,'Exp Database'!AD585*'Exp with units conversion'!$G585))</f>
        <v>0</v>
      </c>
      <c r="AG585" s="288">
        <f t="shared" si="45"/>
        <v>1</v>
      </c>
      <c r="AH585" s="288">
        <f t="shared" si="46"/>
        <v>1</v>
      </c>
      <c r="AI585" s="288">
        <f t="shared" si="47"/>
        <v>1</v>
      </c>
      <c r="AJ585" s="288">
        <f t="shared" si="48"/>
        <v>1</v>
      </c>
    </row>
    <row r="586" spans="2:36" ht="60.75" thickBot="1">
      <c r="B586" s="288" t="str">
        <f t="shared" si="49"/>
        <v>Georgia2012</v>
      </c>
      <c r="C586" s="229" t="str">
        <f>'Exp Database'!C586</f>
        <v>Georgia</v>
      </c>
      <c r="D586" s="229">
        <f>'Exp Database'!D586</f>
        <v>2012</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02" t="str">
        <f>'Exp Database'!K586</f>
        <v>Cash transfers to girls (high-prevalence countries):</v>
      </c>
      <c r="M586" s="288">
        <f>'Exp Database'!L586</f>
        <v>3.11</v>
      </c>
      <c r="N586" s="288">
        <f>IF(OR('Exp Database'!M586=Lists!$G$2,'Exp Database'!M586=Lists!$G$3,'Exp Database'!M586=0),0,IF($F586=Lists!$G$2,('Exp Database'!M586/'Exp with units conversion'!$H586)*'Exp with units conversion'!$G586,'Exp Database'!M586*'Exp with units conversion'!$G586))</f>
        <v>0</v>
      </c>
      <c r="O586" s="288">
        <f>IF(OR('Exp Database'!N586=Lists!$G$2,'Exp Database'!N586=Lists!$G$3,'Exp Database'!N586=0),0,IF($F586=Lists!$G$2,('Exp Database'!N586/'Exp with units conversion'!$H586)*'Exp with units conversion'!$G586,'Exp Database'!N586*'Exp with units conversion'!$G586))</f>
        <v>0</v>
      </c>
      <c r="P586" s="288">
        <f>IF(OR('Exp Database'!O586=Lists!$G$2,'Exp Database'!O586=Lists!$G$3,'Exp Database'!O586=0),0,IF($F586=Lists!$G$2,('Exp Database'!O586/'Exp with units conversion'!$H586)*'Exp with units conversion'!$G586,'Exp Database'!O586*'Exp with units conversion'!$G586))</f>
        <v>0</v>
      </c>
      <c r="Q586" s="288">
        <f>IF(OR('Exp Database'!P586=Lists!$G$2,'Exp Database'!P586=Lists!$G$3,'Exp Database'!P586=0),0,IF($F586=Lists!$G$2,('Exp Database'!P586/'Exp with units conversion'!$H586)*'Exp with units conversion'!$G586,'Exp Database'!P586*'Exp with units conversion'!$G586))</f>
        <v>0</v>
      </c>
      <c r="R586" s="288">
        <f>IF(OR('Exp Database'!Q586=Lists!$G$2,'Exp Database'!Q586=Lists!$G$3,'Exp Database'!Q586=0),0,IF($F586=Lists!$G$2,('Exp Database'!Q586/'Exp with units conversion'!$H586)*'Exp with units conversion'!$G586,'Exp Database'!Q586*'Exp with units conversion'!$G586))</f>
        <v>0</v>
      </c>
      <c r="S586" s="288">
        <f>IF(OR('Exp Database'!R586=Lists!$G$2,'Exp Database'!R586=Lists!$G$3,'Exp Database'!R586=0),0,IF($F586=Lists!$G$2,('Exp Database'!R586/'Exp with units conversion'!$H586)*'Exp with units conversion'!$G586,'Exp Database'!R586*'Exp with units conversion'!$G586))</f>
        <v>0</v>
      </c>
      <c r="T586" s="288">
        <f>IF(OR('Exp Database'!S586=Lists!$G$2,'Exp Database'!S586=Lists!$G$3,'Exp Database'!S586=0),0,IF($F586=Lists!$G$2,('Exp Database'!S586/'Exp with units conversion'!$H586)*'Exp with units conversion'!$G586,'Exp Database'!S586*'Exp with units conversion'!$G586))</f>
        <v>0</v>
      </c>
      <c r="U586" s="288">
        <f>IF(OR('Exp Database'!T586=Lists!$G$2,'Exp Database'!T586=Lists!$G$3,'Exp Database'!T586=0),0,IF($F586=Lists!$G$2,('Exp Database'!T586/'Exp with units conversion'!$H586)*'Exp with units conversion'!$G586,'Exp Database'!T586*'Exp with units conversion'!$G586))</f>
        <v>0</v>
      </c>
      <c r="V586" s="288">
        <f>IF(OR('Exp Database'!U586=Lists!$G$2,'Exp Database'!U586=Lists!$G$3,'Exp Database'!U586=0),0,IF($F586=Lists!$G$2,('Exp Database'!U586/'Exp with units conversion'!$H586)*'Exp with units conversion'!$G586,'Exp Database'!U586*'Exp with units conversion'!$G586))</f>
        <v>0</v>
      </c>
      <c r="W586" s="288">
        <f>IF(OR('Exp Database'!V586=Lists!$G$2,'Exp Database'!V586=Lists!$G$3,'Exp Database'!V586=0),0,IF($F586=Lists!$G$2,('Exp Database'!V586/'Exp with units conversion'!$H586)*'Exp with units conversion'!$G586,'Exp Database'!V586*'Exp with units conversion'!$G586))</f>
        <v>0</v>
      </c>
      <c r="X586" s="288">
        <f>IF(OR('Exp Database'!W586=Lists!$G$2,'Exp Database'!W586=Lists!$G$3,'Exp Database'!W586=0),0,IF($F586=Lists!$G$2,('Exp Database'!W586/'Exp with units conversion'!$H586)*'Exp with units conversion'!$G586,'Exp Database'!W586*'Exp with units conversion'!$G586))</f>
        <v>0</v>
      </c>
      <c r="Y586" s="288">
        <f>IF(OR('Exp Database'!X586=Lists!$G$2,'Exp Database'!X586=Lists!$G$3,'Exp Database'!X586=0),0,IF($F586=Lists!$G$2,('Exp Database'!X586/'Exp with units conversion'!$H586)*'Exp with units conversion'!$G586,'Exp Database'!X586*'Exp with units conversion'!$G586))</f>
        <v>0</v>
      </c>
      <c r="Z586" s="288">
        <f>IF(OR('Exp Database'!Y586=Lists!$G$2,'Exp Database'!Y586=Lists!$G$3,'Exp Database'!Y586=0),0,IF($F586=Lists!$G$2,('Exp Database'!Y586/'Exp with units conversion'!$H586)*'Exp with units conversion'!$G586,'Exp Database'!Y586*'Exp with units conversion'!$G586))</f>
        <v>0</v>
      </c>
      <c r="AA586" s="288">
        <f>IF(OR('Exp Database'!Z586=Lists!$G$2,'Exp Database'!Z586=Lists!$G$3,'Exp Database'!Z586=0),0,IF($F586=Lists!$G$2,('Exp Database'!Z586/'Exp with units conversion'!$H586)*'Exp with units conversion'!$G586,'Exp Database'!Z586*'Exp with units conversion'!$G586))</f>
        <v>0</v>
      </c>
      <c r="AB586" s="288">
        <f>IF(OR('Exp Database'!AA586=Lists!$G$2,'Exp Database'!AA586=Lists!$G$3,'Exp Database'!AA586=0),0,IF($F586=Lists!$G$2,('Exp Database'!AA586/'Exp with units conversion'!$H586)*'Exp with units conversion'!$G586,'Exp Database'!AA586*'Exp with units conversion'!$G586))</f>
        <v>0</v>
      </c>
      <c r="AC586" s="288">
        <f>IF(OR('Exp Database'!AB586=Lists!$G$2,'Exp Database'!AB586=Lists!$G$3,'Exp Database'!AB586=0),0,IF($F586=Lists!$G$2,('Exp Database'!AB586/'Exp with units conversion'!$H586)*'Exp with units conversion'!$G586,'Exp Database'!AB586*'Exp with units conversion'!$G586))</f>
        <v>0</v>
      </c>
      <c r="AD586" s="288">
        <f>IF(OR('Exp Database'!AC586=Lists!$G$2,'Exp Database'!AC586=Lists!$G$3,'Exp Database'!AC586=0),0,IF($F586=Lists!$G$2,('Exp Database'!AC586/'Exp with units conversion'!$H586)*'Exp with units conversion'!$G586,'Exp Database'!AC586*'Exp with units conversion'!$G586))</f>
        <v>0</v>
      </c>
      <c r="AE586" s="288">
        <f>IF(OR('Exp Database'!AD586=Lists!$G$2,'Exp Database'!AD586=Lists!$G$3,'Exp Database'!AD586=0),0,IF($F586=Lists!$G$2,('Exp Database'!AD586/'Exp with units conversion'!$H586)*'Exp with units conversion'!$G586,'Exp Database'!AD586*'Exp with units conversion'!$G586))</f>
        <v>0</v>
      </c>
      <c r="AG586" s="288">
        <f t="shared" si="45"/>
        <v>1</v>
      </c>
      <c r="AH586" s="288">
        <f t="shared" si="46"/>
        <v>1</v>
      </c>
      <c r="AI586" s="288">
        <f t="shared" si="47"/>
        <v>1</v>
      </c>
      <c r="AJ586" s="288">
        <f t="shared" si="48"/>
        <v>1</v>
      </c>
    </row>
    <row r="587" spans="2:36" ht="30.75" thickBot="1">
      <c r="B587" s="288" t="str">
        <f t="shared" si="49"/>
        <v>Georgia2012</v>
      </c>
      <c r="C587" s="229" t="str">
        <f>'Exp Database'!C587</f>
        <v>Georgia</v>
      </c>
      <c r="D587" s="229">
        <f>'Exp Database'!D587</f>
        <v>2012</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02" t="str">
        <f>'Exp Database'!K587</f>
        <v xml:space="preserve"> from HIV earmarked budgets</v>
      </c>
      <c r="M587" s="288" t="str">
        <f>'Exp Database'!L587</f>
        <v>3.11.1</v>
      </c>
      <c r="N587" s="288">
        <f>IF(OR('Exp Database'!M587=Lists!$G$2,'Exp Database'!M587=Lists!$G$3,'Exp Database'!M587=0),0,IF($F587=Lists!$G$2,('Exp Database'!M587/'Exp with units conversion'!$H587)*'Exp with units conversion'!$G587,'Exp Database'!M587*'Exp with units conversion'!$G587))</f>
        <v>0</v>
      </c>
      <c r="O587" s="288">
        <f>IF(OR('Exp Database'!N587=Lists!$G$2,'Exp Database'!N587=Lists!$G$3,'Exp Database'!N587=0),0,IF($F587=Lists!$G$2,('Exp Database'!N587/'Exp with units conversion'!$H587)*'Exp with units conversion'!$G587,'Exp Database'!N587*'Exp with units conversion'!$G587))</f>
        <v>0</v>
      </c>
      <c r="P587" s="288">
        <f>IF(OR('Exp Database'!O587=Lists!$G$2,'Exp Database'!O587=Lists!$G$3,'Exp Database'!O587=0),0,IF($F587=Lists!$G$2,('Exp Database'!O587/'Exp with units conversion'!$H587)*'Exp with units conversion'!$G587,'Exp Database'!O587*'Exp with units conversion'!$G587))</f>
        <v>0</v>
      </c>
      <c r="Q587" s="288">
        <f>IF(OR('Exp Database'!P587=Lists!$G$2,'Exp Database'!P587=Lists!$G$3,'Exp Database'!P587=0),0,IF($F587=Lists!$G$2,('Exp Database'!P587/'Exp with units conversion'!$H587)*'Exp with units conversion'!$G587,'Exp Database'!P587*'Exp with units conversion'!$G587))</f>
        <v>0</v>
      </c>
      <c r="R587" s="288">
        <f>IF(OR('Exp Database'!Q587=Lists!$G$2,'Exp Database'!Q587=Lists!$G$3,'Exp Database'!Q587=0),0,IF($F587=Lists!$G$2,('Exp Database'!Q587/'Exp with units conversion'!$H587)*'Exp with units conversion'!$G587,'Exp Database'!Q587*'Exp with units conversion'!$G587))</f>
        <v>0</v>
      </c>
      <c r="S587" s="288">
        <f>IF(OR('Exp Database'!R587=Lists!$G$2,'Exp Database'!R587=Lists!$G$3,'Exp Database'!R587=0),0,IF($F587=Lists!$G$2,('Exp Database'!R587/'Exp with units conversion'!$H587)*'Exp with units conversion'!$G587,'Exp Database'!R587*'Exp with units conversion'!$G587))</f>
        <v>0</v>
      </c>
      <c r="T587" s="288">
        <f>IF(OR('Exp Database'!S587=Lists!$G$2,'Exp Database'!S587=Lists!$G$3,'Exp Database'!S587=0),0,IF($F587=Lists!$G$2,('Exp Database'!S587/'Exp with units conversion'!$H587)*'Exp with units conversion'!$G587,'Exp Database'!S587*'Exp with units conversion'!$G587))</f>
        <v>0</v>
      </c>
      <c r="U587" s="288">
        <f>IF(OR('Exp Database'!T587=Lists!$G$2,'Exp Database'!T587=Lists!$G$3,'Exp Database'!T587=0),0,IF($F587=Lists!$G$2,('Exp Database'!T587/'Exp with units conversion'!$H587)*'Exp with units conversion'!$G587,'Exp Database'!T587*'Exp with units conversion'!$G587))</f>
        <v>0</v>
      </c>
      <c r="V587" s="288">
        <f>IF(OR('Exp Database'!U587=Lists!$G$2,'Exp Database'!U587=Lists!$G$3,'Exp Database'!U587=0),0,IF($F587=Lists!$G$2,('Exp Database'!U587/'Exp with units conversion'!$H587)*'Exp with units conversion'!$G587,'Exp Database'!U587*'Exp with units conversion'!$G587))</f>
        <v>0</v>
      </c>
      <c r="W587" s="288">
        <f>IF(OR('Exp Database'!V587=Lists!$G$2,'Exp Database'!V587=Lists!$G$3,'Exp Database'!V587=0),0,IF($F587=Lists!$G$2,('Exp Database'!V587/'Exp with units conversion'!$H587)*'Exp with units conversion'!$G587,'Exp Database'!V587*'Exp with units conversion'!$G587))</f>
        <v>0</v>
      </c>
      <c r="X587" s="288">
        <f>IF(OR('Exp Database'!W587=Lists!$G$2,'Exp Database'!W587=Lists!$G$3,'Exp Database'!W587=0),0,IF($F587=Lists!$G$2,('Exp Database'!W587/'Exp with units conversion'!$H587)*'Exp with units conversion'!$G587,'Exp Database'!W587*'Exp with units conversion'!$G587))</f>
        <v>0</v>
      </c>
      <c r="Y587" s="288">
        <f>IF(OR('Exp Database'!X587=Lists!$G$2,'Exp Database'!X587=Lists!$G$3,'Exp Database'!X587=0),0,IF($F587=Lists!$G$2,('Exp Database'!X587/'Exp with units conversion'!$H587)*'Exp with units conversion'!$G587,'Exp Database'!X587*'Exp with units conversion'!$G587))</f>
        <v>0</v>
      </c>
      <c r="Z587" s="288">
        <f>IF(OR('Exp Database'!Y587=Lists!$G$2,'Exp Database'!Y587=Lists!$G$3,'Exp Database'!Y587=0),0,IF($F587=Lists!$G$2,('Exp Database'!Y587/'Exp with units conversion'!$H587)*'Exp with units conversion'!$G587,'Exp Database'!Y587*'Exp with units conversion'!$G587))</f>
        <v>0</v>
      </c>
      <c r="AA587" s="288">
        <f>IF(OR('Exp Database'!Z587=Lists!$G$2,'Exp Database'!Z587=Lists!$G$3,'Exp Database'!Z587=0),0,IF($F587=Lists!$G$2,('Exp Database'!Z587/'Exp with units conversion'!$H587)*'Exp with units conversion'!$G587,'Exp Database'!Z587*'Exp with units conversion'!$G587))</f>
        <v>0</v>
      </c>
      <c r="AB587" s="288">
        <f>IF(OR('Exp Database'!AA587=Lists!$G$2,'Exp Database'!AA587=Lists!$G$3,'Exp Database'!AA587=0),0,IF($F587=Lists!$G$2,('Exp Database'!AA587/'Exp with units conversion'!$H587)*'Exp with units conversion'!$G587,'Exp Database'!AA587*'Exp with units conversion'!$G587))</f>
        <v>0</v>
      </c>
      <c r="AC587" s="288">
        <f>IF(OR('Exp Database'!AB587=Lists!$G$2,'Exp Database'!AB587=Lists!$G$3,'Exp Database'!AB587=0),0,IF($F587=Lists!$G$2,('Exp Database'!AB587/'Exp with units conversion'!$H587)*'Exp with units conversion'!$G587,'Exp Database'!AB587*'Exp with units conversion'!$G587))</f>
        <v>0</v>
      </c>
      <c r="AD587" s="288">
        <f>IF(OR('Exp Database'!AC587=Lists!$G$2,'Exp Database'!AC587=Lists!$G$3,'Exp Database'!AC587=0),0,IF($F587=Lists!$G$2,('Exp Database'!AC587/'Exp with units conversion'!$H587)*'Exp with units conversion'!$G587,'Exp Database'!AC587*'Exp with units conversion'!$G587))</f>
        <v>0</v>
      </c>
      <c r="AE587" s="288">
        <f>IF(OR('Exp Database'!AD587=Lists!$G$2,'Exp Database'!AD587=Lists!$G$3,'Exp Database'!AD587=0),0,IF($F587=Lists!$G$2,('Exp Database'!AD587/'Exp with units conversion'!$H587)*'Exp with units conversion'!$G587,'Exp Database'!AD587*'Exp with units conversion'!$G587))</f>
        <v>0</v>
      </c>
      <c r="AG587" s="288">
        <f t="shared" si="45"/>
        <v>1</v>
      </c>
      <c r="AH587" s="288">
        <f t="shared" si="46"/>
        <v>1</v>
      </c>
      <c r="AI587" s="288">
        <f t="shared" si="47"/>
        <v>1</v>
      </c>
      <c r="AJ587" s="288">
        <f t="shared" si="48"/>
        <v>1</v>
      </c>
    </row>
    <row r="588" spans="2:36" ht="75.75" thickBot="1">
      <c r="B588" s="288" t="str">
        <f t="shared" si="49"/>
        <v>Georgia2012</v>
      </c>
      <c r="C588" s="229" t="str">
        <f>'Exp Database'!C588</f>
        <v>Georgia</v>
      </c>
      <c r="D588" s="229">
        <f>'Exp Database'!D588</f>
        <v>2012</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02" t="str">
        <f>'Exp Database'!K588</f>
        <v>Prevention programmes for vulnerable and accessible populations</v>
      </c>
      <c r="M588" s="288">
        <f>'Exp Database'!L588</f>
        <v>3.12</v>
      </c>
      <c r="N588" s="288">
        <f>IF(OR('Exp Database'!M588=Lists!$G$2,'Exp Database'!M588=Lists!$G$3,'Exp Database'!M588=0),0,IF($F588=Lists!$G$2,('Exp Database'!M588/'Exp with units conversion'!$H588)*'Exp with units conversion'!$G588,'Exp Database'!M588*'Exp with units conversion'!$G588))</f>
        <v>0</v>
      </c>
      <c r="O588" s="288">
        <f>IF(OR('Exp Database'!N588=Lists!$G$2,'Exp Database'!N588=Lists!$G$3,'Exp Database'!N588=0),0,IF($F588=Lists!$G$2,('Exp Database'!N588/'Exp with units conversion'!$H588)*'Exp with units conversion'!$G588,'Exp Database'!N588*'Exp with units conversion'!$G588))</f>
        <v>0</v>
      </c>
      <c r="P588" s="288">
        <f>IF(OR('Exp Database'!O588=Lists!$G$2,'Exp Database'!O588=Lists!$G$3,'Exp Database'!O588=0),0,IF($F588=Lists!$G$2,('Exp Database'!O588/'Exp with units conversion'!$H588)*'Exp with units conversion'!$G588,'Exp Database'!O588*'Exp with units conversion'!$G588))</f>
        <v>0</v>
      </c>
      <c r="Q588" s="288">
        <f>IF(OR('Exp Database'!P588=Lists!$G$2,'Exp Database'!P588=Lists!$G$3,'Exp Database'!P588=0),0,IF($F588=Lists!$G$2,('Exp Database'!P588/'Exp with units conversion'!$H588)*'Exp with units conversion'!$G588,'Exp Database'!P588*'Exp with units conversion'!$G588))</f>
        <v>0</v>
      </c>
      <c r="R588" s="288">
        <f>IF(OR('Exp Database'!Q588=Lists!$G$2,'Exp Database'!Q588=Lists!$G$3,'Exp Database'!Q588=0),0,IF($F588=Lists!$G$2,('Exp Database'!Q588/'Exp with units conversion'!$H588)*'Exp with units conversion'!$G588,'Exp Database'!Q588*'Exp with units conversion'!$G588))</f>
        <v>0</v>
      </c>
      <c r="S588" s="288">
        <f>IF(OR('Exp Database'!R588=Lists!$G$2,'Exp Database'!R588=Lists!$G$3,'Exp Database'!R588=0),0,IF($F588=Lists!$G$2,('Exp Database'!R588/'Exp with units conversion'!$H588)*'Exp with units conversion'!$G588,'Exp Database'!R588*'Exp with units conversion'!$G588))</f>
        <v>0</v>
      </c>
      <c r="T588" s="288">
        <f>IF(OR('Exp Database'!S588=Lists!$G$2,'Exp Database'!S588=Lists!$G$3,'Exp Database'!S588=0),0,IF($F588=Lists!$G$2,('Exp Database'!S588/'Exp with units conversion'!$H588)*'Exp with units conversion'!$G588,'Exp Database'!S588*'Exp with units conversion'!$G588))</f>
        <v>0</v>
      </c>
      <c r="U588" s="288">
        <f>IF(OR('Exp Database'!T588=Lists!$G$2,'Exp Database'!T588=Lists!$G$3,'Exp Database'!T588=0),0,IF($F588=Lists!$G$2,('Exp Database'!T588/'Exp with units conversion'!$H588)*'Exp with units conversion'!$G588,'Exp Database'!T588*'Exp with units conversion'!$G588))</f>
        <v>0</v>
      </c>
      <c r="V588" s="288">
        <f>IF(OR('Exp Database'!U588=Lists!$G$2,'Exp Database'!U588=Lists!$G$3,'Exp Database'!U588=0),0,IF($F588=Lists!$G$2,('Exp Database'!U588/'Exp with units conversion'!$H588)*'Exp with units conversion'!$G588,'Exp Database'!U588*'Exp with units conversion'!$G588))</f>
        <v>0</v>
      </c>
      <c r="W588" s="288">
        <f>IF(OR('Exp Database'!V588=Lists!$G$2,'Exp Database'!V588=Lists!$G$3,'Exp Database'!V588=0),0,IF($F588=Lists!$G$2,('Exp Database'!V588/'Exp with units conversion'!$H588)*'Exp with units conversion'!$G588,'Exp Database'!V588*'Exp with units conversion'!$G588))</f>
        <v>0</v>
      </c>
      <c r="X588" s="288">
        <f>IF(OR('Exp Database'!W588=Lists!$G$2,'Exp Database'!W588=Lists!$G$3,'Exp Database'!W588=0),0,IF($F588=Lists!$G$2,('Exp Database'!W588/'Exp with units conversion'!$H588)*'Exp with units conversion'!$G588,'Exp Database'!W588*'Exp with units conversion'!$G588))</f>
        <v>0</v>
      </c>
      <c r="Y588" s="288">
        <f>IF(OR('Exp Database'!X588=Lists!$G$2,'Exp Database'!X588=Lists!$G$3,'Exp Database'!X588=0),0,IF($F588=Lists!$G$2,('Exp Database'!X588/'Exp with units conversion'!$H588)*'Exp with units conversion'!$G588,'Exp Database'!X588*'Exp with units conversion'!$G588))</f>
        <v>0</v>
      </c>
      <c r="Z588" s="288">
        <f>IF(OR('Exp Database'!Y588=Lists!$G$2,'Exp Database'!Y588=Lists!$G$3,'Exp Database'!Y588=0),0,IF($F588=Lists!$G$2,('Exp Database'!Y588/'Exp with units conversion'!$H588)*'Exp with units conversion'!$G588,'Exp Database'!Y588*'Exp with units conversion'!$G588))</f>
        <v>0</v>
      </c>
      <c r="AA588" s="288">
        <f>IF(OR('Exp Database'!Z588=Lists!$G$2,'Exp Database'!Z588=Lists!$G$3,'Exp Database'!Z588=0),0,IF($F588=Lists!$G$2,('Exp Database'!Z588/'Exp with units conversion'!$H588)*'Exp with units conversion'!$G588,'Exp Database'!Z588*'Exp with units conversion'!$G588))</f>
        <v>0</v>
      </c>
      <c r="AB588" s="288">
        <f>IF(OR('Exp Database'!AA588=Lists!$G$2,'Exp Database'!AA588=Lists!$G$3,'Exp Database'!AA588=0),0,IF($F588=Lists!$G$2,('Exp Database'!AA588/'Exp with units conversion'!$H588)*'Exp with units conversion'!$G588,'Exp Database'!AA588*'Exp with units conversion'!$G588))</f>
        <v>0</v>
      </c>
      <c r="AC588" s="288">
        <f>IF(OR('Exp Database'!AB588=Lists!$G$2,'Exp Database'!AB588=Lists!$G$3,'Exp Database'!AB588=0),0,IF($F588=Lists!$G$2,('Exp Database'!AB588/'Exp with units conversion'!$H588)*'Exp with units conversion'!$G588,'Exp Database'!AB588*'Exp with units conversion'!$G588))</f>
        <v>0</v>
      </c>
      <c r="AD588" s="288">
        <f>IF(OR('Exp Database'!AC588=Lists!$G$2,'Exp Database'!AC588=Lists!$G$3,'Exp Database'!AC588=0),0,IF($F588=Lists!$G$2,('Exp Database'!AC588/'Exp with units conversion'!$H588)*'Exp with units conversion'!$G588,'Exp Database'!AC588*'Exp with units conversion'!$G588))</f>
        <v>0</v>
      </c>
      <c r="AE588" s="288">
        <f>IF(OR('Exp Database'!AD588=Lists!$G$2,'Exp Database'!AD588=Lists!$G$3,'Exp Database'!AD588=0),0,IF($F588=Lists!$G$2,('Exp Database'!AD588/'Exp with units conversion'!$H588)*'Exp with units conversion'!$G588,'Exp Database'!AD588*'Exp with units conversion'!$G588))</f>
        <v>0</v>
      </c>
      <c r="AG588" s="288">
        <f t="shared" si="45"/>
        <v>1</v>
      </c>
      <c r="AH588" s="288">
        <f t="shared" si="46"/>
        <v>1</v>
      </c>
      <c r="AI588" s="288">
        <f t="shared" si="47"/>
        <v>1</v>
      </c>
      <c r="AJ588" s="288">
        <f t="shared" si="48"/>
        <v>1</v>
      </c>
    </row>
    <row r="589" spans="2:36" ht="30.75" thickBot="1">
      <c r="B589" s="288" t="str">
        <f t="shared" si="49"/>
        <v>Georgia2012</v>
      </c>
      <c r="C589" s="229" t="str">
        <f>'Exp Database'!C589</f>
        <v>Georgia</v>
      </c>
      <c r="D589" s="229">
        <f>'Exp Database'!D589</f>
        <v>2012</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02" t="str">
        <f>'Exp Database'!K589</f>
        <v>Post-exposure prophylaxis (PEP)</v>
      </c>
      <c r="M589" s="288">
        <f>'Exp Database'!L589</f>
        <v>3.13</v>
      </c>
      <c r="N589" s="288">
        <f>IF(OR('Exp Database'!M589=Lists!$G$2,'Exp Database'!M589=Lists!$G$3,'Exp Database'!M589=0),0,IF($F589=Lists!$G$2,('Exp Database'!M589/'Exp with units conversion'!$H589)*'Exp with units conversion'!$G589,'Exp Database'!M589*'Exp with units conversion'!$G589))</f>
        <v>0</v>
      </c>
      <c r="O589" s="288">
        <f>IF(OR('Exp Database'!N589=Lists!$G$2,'Exp Database'!N589=Lists!$G$3,'Exp Database'!N589=0),0,IF($F589=Lists!$G$2,('Exp Database'!N589/'Exp with units conversion'!$H589)*'Exp with units conversion'!$G589,'Exp Database'!N589*'Exp with units conversion'!$G589))</f>
        <v>0</v>
      </c>
      <c r="P589" s="288">
        <f>IF(OR('Exp Database'!O589=Lists!$G$2,'Exp Database'!O589=Lists!$G$3,'Exp Database'!O589=0),0,IF($F589=Lists!$G$2,('Exp Database'!O589/'Exp with units conversion'!$H589)*'Exp with units conversion'!$G589,'Exp Database'!O589*'Exp with units conversion'!$G589))</f>
        <v>0</v>
      </c>
      <c r="Q589" s="288">
        <f>IF(OR('Exp Database'!P589=Lists!$G$2,'Exp Database'!P589=Lists!$G$3,'Exp Database'!P589=0),0,IF($F589=Lists!$G$2,('Exp Database'!P589/'Exp with units conversion'!$H589)*'Exp with units conversion'!$G589,'Exp Database'!P589*'Exp with units conversion'!$G589))</f>
        <v>0</v>
      </c>
      <c r="R589" s="288">
        <f>IF(OR('Exp Database'!Q589=Lists!$G$2,'Exp Database'!Q589=Lists!$G$3,'Exp Database'!Q589=0),0,IF($F589=Lists!$G$2,('Exp Database'!Q589/'Exp with units conversion'!$H589)*'Exp with units conversion'!$G589,'Exp Database'!Q589*'Exp with units conversion'!$G589))</f>
        <v>0</v>
      </c>
      <c r="S589" s="288">
        <f>IF(OR('Exp Database'!R589=Lists!$G$2,'Exp Database'!R589=Lists!$G$3,'Exp Database'!R589=0),0,IF($F589=Lists!$G$2,('Exp Database'!R589/'Exp with units conversion'!$H589)*'Exp with units conversion'!$G589,'Exp Database'!R589*'Exp with units conversion'!$G589))</f>
        <v>0</v>
      </c>
      <c r="T589" s="288">
        <f>IF(OR('Exp Database'!S589=Lists!$G$2,'Exp Database'!S589=Lists!$G$3,'Exp Database'!S589=0),0,IF($F589=Lists!$G$2,('Exp Database'!S589/'Exp with units conversion'!$H589)*'Exp with units conversion'!$G589,'Exp Database'!S589*'Exp with units conversion'!$G589))</f>
        <v>0</v>
      </c>
      <c r="U589" s="288">
        <f>IF(OR('Exp Database'!T589=Lists!$G$2,'Exp Database'!T589=Lists!$G$3,'Exp Database'!T589=0),0,IF($F589=Lists!$G$2,('Exp Database'!T589/'Exp with units conversion'!$H589)*'Exp with units conversion'!$G589,'Exp Database'!T589*'Exp with units conversion'!$G589))</f>
        <v>0</v>
      </c>
      <c r="V589" s="288">
        <f>IF(OR('Exp Database'!U589=Lists!$G$2,'Exp Database'!U589=Lists!$G$3,'Exp Database'!U589=0),0,IF($F589=Lists!$G$2,('Exp Database'!U589/'Exp with units conversion'!$H589)*'Exp with units conversion'!$G589,'Exp Database'!U589*'Exp with units conversion'!$G589))</f>
        <v>0</v>
      </c>
      <c r="W589" s="288">
        <f>IF(OR('Exp Database'!V589=Lists!$G$2,'Exp Database'!V589=Lists!$G$3,'Exp Database'!V589=0),0,IF($F589=Lists!$G$2,('Exp Database'!V589/'Exp with units conversion'!$H589)*'Exp with units conversion'!$G589,'Exp Database'!V589*'Exp with units conversion'!$G589))</f>
        <v>0</v>
      </c>
      <c r="X589" s="288">
        <f>IF(OR('Exp Database'!W589=Lists!$G$2,'Exp Database'!W589=Lists!$G$3,'Exp Database'!W589=0),0,IF($F589=Lists!$G$2,('Exp Database'!W589/'Exp with units conversion'!$H589)*'Exp with units conversion'!$G589,'Exp Database'!W589*'Exp with units conversion'!$G589))</f>
        <v>0</v>
      </c>
      <c r="Y589" s="288">
        <f>IF(OR('Exp Database'!X589=Lists!$G$2,'Exp Database'!X589=Lists!$G$3,'Exp Database'!X589=0),0,IF($F589=Lists!$G$2,('Exp Database'!X589/'Exp with units conversion'!$H589)*'Exp with units conversion'!$G589,'Exp Database'!X589*'Exp with units conversion'!$G589))</f>
        <v>0</v>
      </c>
      <c r="Z589" s="288">
        <f>IF(OR('Exp Database'!Y589=Lists!$G$2,'Exp Database'!Y589=Lists!$G$3,'Exp Database'!Y589=0),0,IF($F589=Lists!$G$2,('Exp Database'!Y589/'Exp with units conversion'!$H589)*'Exp with units conversion'!$G589,'Exp Database'!Y589*'Exp with units conversion'!$G589))</f>
        <v>0</v>
      </c>
      <c r="AA589" s="288">
        <f>IF(OR('Exp Database'!Z589=Lists!$G$2,'Exp Database'!Z589=Lists!$G$3,'Exp Database'!Z589=0),0,IF($F589=Lists!$G$2,('Exp Database'!Z589/'Exp with units conversion'!$H589)*'Exp with units conversion'!$G589,'Exp Database'!Z589*'Exp with units conversion'!$G589))</f>
        <v>0</v>
      </c>
      <c r="AB589" s="288">
        <f>IF(OR('Exp Database'!AA589=Lists!$G$2,'Exp Database'!AA589=Lists!$G$3,'Exp Database'!AA589=0),0,IF($F589=Lists!$G$2,('Exp Database'!AA589/'Exp with units conversion'!$H589)*'Exp with units conversion'!$G589,'Exp Database'!AA589*'Exp with units conversion'!$G589))</f>
        <v>0</v>
      </c>
      <c r="AC589" s="288">
        <f>IF(OR('Exp Database'!AB589=Lists!$G$2,'Exp Database'!AB589=Lists!$G$3,'Exp Database'!AB589=0),0,IF($F589=Lists!$G$2,('Exp Database'!AB589/'Exp with units conversion'!$H589)*'Exp with units conversion'!$G589,'Exp Database'!AB589*'Exp with units conversion'!$G589))</f>
        <v>0</v>
      </c>
      <c r="AD589" s="288">
        <f>IF(OR('Exp Database'!AC589=Lists!$G$2,'Exp Database'!AC589=Lists!$G$3,'Exp Database'!AC589=0),0,IF($F589=Lists!$G$2,('Exp Database'!AC589/'Exp with units conversion'!$H589)*'Exp with units conversion'!$G589,'Exp Database'!AC589*'Exp with units conversion'!$G589))</f>
        <v>0</v>
      </c>
      <c r="AE589" s="288">
        <f>IF(OR('Exp Database'!AD589=Lists!$G$2,'Exp Database'!AD589=Lists!$G$3,'Exp Database'!AD589=0),0,IF($F589=Lists!$G$2,('Exp Database'!AD589/'Exp with units conversion'!$H589)*'Exp with units conversion'!$G589,'Exp Database'!AD589*'Exp with units conversion'!$G589))</f>
        <v>0</v>
      </c>
      <c r="AG589" s="288">
        <f t="shared" si="45"/>
        <v>1</v>
      </c>
      <c r="AH589" s="288">
        <f t="shared" si="46"/>
        <v>1</v>
      </c>
      <c r="AI589" s="288">
        <f t="shared" si="47"/>
        <v>1</v>
      </c>
      <c r="AJ589" s="288">
        <f t="shared" si="48"/>
        <v>1</v>
      </c>
    </row>
    <row r="590" spans="2:36" ht="15.75" thickBot="1">
      <c r="B590" s="288" t="str">
        <f t="shared" si="49"/>
        <v>Georgia2012</v>
      </c>
      <c r="C590" s="229" t="str">
        <f>'Exp Database'!C590</f>
        <v>Georgia</v>
      </c>
      <c r="D590" s="229">
        <f>'Exp Database'!D590</f>
        <v>2012</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02" t="str">
        <f>'Exp Database'!K590</f>
        <v>Workplace</v>
      </c>
      <c r="M590" s="288">
        <f>'Exp Database'!L590</f>
        <v>3.14</v>
      </c>
      <c r="N590" s="288">
        <f>IF(OR('Exp Database'!M590=Lists!$G$2,'Exp Database'!M590=Lists!$G$3,'Exp Database'!M590=0),0,IF($F590=Lists!$G$2,('Exp Database'!M590/'Exp with units conversion'!$H590)*'Exp with units conversion'!$G590,'Exp Database'!M590*'Exp with units conversion'!$G590))</f>
        <v>0</v>
      </c>
      <c r="O590" s="288">
        <f>IF(OR('Exp Database'!N590=Lists!$G$2,'Exp Database'!N590=Lists!$G$3,'Exp Database'!N590=0),0,IF($F590=Lists!$G$2,('Exp Database'!N590/'Exp with units conversion'!$H590)*'Exp with units conversion'!$G590,'Exp Database'!N590*'Exp with units conversion'!$G590))</f>
        <v>0</v>
      </c>
      <c r="P590" s="288">
        <f>IF(OR('Exp Database'!O590=Lists!$G$2,'Exp Database'!O590=Lists!$G$3,'Exp Database'!O590=0),0,IF($F590=Lists!$G$2,('Exp Database'!O590/'Exp with units conversion'!$H590)*'Exp with units conversion'!$G590,'Exp Database'!O590*'Exp with units conversion'!$G590))</f>
        <v>0</v>
      </c>
      <c r="Q590" s="288">
        <f>IF(OR('Exp Database'!P590=Lists!$G$2,'Exp Database'!P590=Lists!$G$3,'Exp Database'!P590=0),0,IF($F590=Lists!$G$2,('Exp Database'!P590/'Exp with units conversion'!$H590)*'Exp with units conversion'!$G590,'Exp Database'!P590*'Exp with units conversion'!$G590))</f>
        <v>0</v>
      </c>
      <c r="R590" s="288">
        <f>IF(OR('Exp Database'!Q590=Lists!$G$2,'Exp Database'!Q590=Lists!$G$3,'Exp Database'!Q590=0),0,IF($F590=Lists!$G$2,('Exp Database'!Q590/'Exp with units conversion'!$H590)*'Exp with units conversion'!$G590,'Exp Database'!Q590*'Exp with units conversion'!$G590))</f>
        <v>0</v>
      </c>
      <c r="S590" s="288">
        <f>IF(OR('Exp Database'!R590=Lists!$G$2,'Exp Database'!R590=Lists!$G$3,'Exp Database'!R590=0),0,IF($F590=Lists!$G$2,('Exp Database'!R590/'Exp with units conversion'!$H590)*'Exp with units conversion'!$G590,'Exp Database'!R590*'Exp with units conversion'!$G590))</f>
        <v>0</v>
      </c>
      <c r="T590" s="288">
        <f>IF(OR('Exp Database'!S590=Lists!$G$2,'Exp Database'!S590=Lists!$G$3,'Exp Database'!S590=0),0,IF($F590=Lists!$G$2,('Exp Database'!S590/'Exp with units conversion'!$H590)*'Exp with units conversion'!$G590,'Exp Database'!S590*'Exp with units conversion'!$G590))</f>
        <v>0</v>
      </c>
      <c r="U590" s="288">
        <f>IF(OR('Exp Database'!T590=Lists!$G$2,'Exp Database'!T590=Lists!$G$3,'Exp Database'!T590=0),0,IF($F590=Lists!$G$2,('Exp Database'!T590/'Exp with units conversion'!$H590)*'Exp with units conversion'!$G590,'Exp Database'!T590*'Exp with units conversion'!$G590))</f>
        <v>0</v>
      </c>
      <c r="V590" s="288">
        <f>IF(OR('Exp Database'!U590=Lists!$G$2,'Exp Database'!U590=Lists!$G$3,'Exp Database'!U590=0),0,IF($F590=Lists!$G$2,('Exp Database'!U590/'Exp with units conversion'!$H590)*'Exp with units conversion'!$G590,'Exp Database'!U590*'Exp with units conversion'!$G590))</f>
        <v>0</v>
      </c>
      <c r="W590" s="288">
        <f>IF(OR('Exp Database'!V590=Lists!$G$2,'Exp Database'!V590=Lists!$G$3,'Exp Database'!V590=0),0,IF($F590=Lists!$G$2,('Exp Database'!V590/'Exp with units conversion'!$H590)*'Exp with units conversion'!$G590,'Exp Database'!V590*'Exp with units conversion'!$G590))</f>
        <v>0</v>
      </c>
      <c r="X590" s="288">
        <f>IF(OR('Exp Database'!W590=Lists!$G$2,'Exp Database'!W590=Lists!$G$3,'Exp Database'!W590=0),0,IF($F590=Lists!$G$2,('Exp Database'!W590/'Exp with units conversion'!$H590)*'Exp with units conversion'!$G590,'Exp Database'!W590*'Exp with units conversion'!$G590))</f>
        <v>0</v>
      </c>
      <c r="Y590" s="288">
        <f>IF(OR('Exp Database'!X590=Lists!$G$2,'Exp Database'!X590=Lists!$G$3,'Exp Database'!X590=0),0,IF($F590=Lists!$G$2,('Exp Database'!X590/'Exp with units conversion'!$H590)*'Exp with units conversion'!$G590,'Exp Database'!X590*'Exp with units conversion'!$G590))</f>
        <v>0</v>
      </c>
      <c r="Z590" s="288">
        <f>IF(OR('Exp Database'!Y590=Lists!$G$2,'Exp Database'!Y590=Lists!$G$3,'Exp Database'!Y590=0),0,IF($F590=Lists!$G$2,('Exp Database'!Y590/'Exp with units conversion'!$H590)*'Exp with units conversion'!$G590,'Exp Database'!Y590*'Exp with units conversion'!$G590))</f>
        <v>0</v>
      </c>
      <c r="AA590" s="288">
        <f>IF(OR('Exp Database'!Z590=Lists!$G$2,'Exp Database'!Z590=Lists!$G$3,'Exp Database'!Z590=0),0,IF($F590=Lists!$G$2,('Exp Database'!Z590/'Exp with units conversion'!$H590)*'Exp with units conversion'!$G590,'Exp Database'!Z590*'Exp with units conversion'!$G590))</f>
        <v>0</v>
      </c>
      <c r="AB590" s="288">
        <f>IF(OR('Exp Database'!AA590=Lists!$G$2,'Exp Database'!AA590=Lists!$G$3,'Exp Database'!AA590=0),0,IF($F590=Lists!$G$2,('Exp Database'!AA590/'Exp with units conversion'!$H590)*'Exp with units conversion'!$G590,'Exp Database'!AA590*'Exp with units conversion'!$G590))</f>
        <v>0</v>
      </c>
      <c r="AC590" s="288">
        <f>IF(OR('Exp Database'!AB590=Lists!$G$2,'Exp Database'!AB590=Lists!$G$3,'Exp Database'!AB590=0),0,IF($F590=Lists!$G$2,('Exp Database'!AB590/'Exp with units conversion'!$H590)*'Exp with units conversion'!$G590,'Exp Database'!AB590*'Exp with units conversion'!$G590))</f>
        <v>0</v>
      </c>
      <c r="AD590" s="288">
        <f>IF(OR('Exp Database'!AC590=Lists!$G$2,'Exp Database'!AC590=Lists!$G$3,'Exp Database'!AC590=0),0,IF($F590=Lists!$G$2,('Exp Database'!AC590/'Exp with units conversion'!$H590)*'Exp with units conversion'!$G590,'Exp Database'!AC590*'Exp with units conversion'!$G590))</f>
        <v>0</v>
      </c>
      <c r="AE590" s="288">
        <f>IF(OR('Exp Database'!AD590=Lists!$G$2,'Exp Database'!AD590=Lists!$G$3,'Exp Database'!AD590=0),0,IF($F590=Lists!$G$2,('Exp Database'!AD590/'Exp with units conversion'!$H590)*'Exp with units conversion'!$G590,'Exp Database'!AD590*'Exp with units conversion'!$G590))</f>
        <v>0</v>
      </c>
      <c r="AG590" s="288">
        <f t="shared" si="45"/>
        <v>1</v>
      </c>
      <c r="AH590" s="288">
        <f t="shared" si="46"/>
        <v>1</v>
      </c>
      <c r="AI590" s="288">
        <f t="shared" si="47"/>
        <v>1</v>
      </c>
      <c r="AJ590" s="288">
        <f t="shared" si="48"/>
        <v>1</v>
      </c>
    </row>
    <row r="591" spans="2:36" ht="30.75" thickBot="1">
      <c r="B591" s="288" t="str">
        <f t="shared" si="49"/>
        <v>Georgia2012</v>
      </c>
      <c r="C591" s="229" t="str">
        <f>'Exp Database'!C591</f>
        <v>Georgia</v>
      </c>
      <c r="D591" s="229">
        <f>'Exp Database'!D591</f>
        <v>2012</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02" t="str">
        <f>'Exp Database'!K591</f>
        <v>Synergies with health sector</v>
      </c>
      <c r="M591" s="288">
        <f>'Exp Database'!L591</f>
        <v>3.15</v>
      </c>
      <c r="N591" s="288">
        <f>IF(OR('Exp Database'!M591=Lists!$G$2,'Exp Database'!M591=Lists!$G$3,'Exp Database'!M591=0),0,IF($F591=Lists!$G$2,('Exp Database'!M591/'Exp with units conversion'!$H591)*'Exp with units conversion'!$G591,'Exp Database'!M591*'Exp with units conversion'!$G591))</f>
        <v>0</v>
      </c>
      <c r="O591" s="288">
        <f>IF(OR('Exp Database'!N591=Lists!$G$2,'Exp Database'!N591=Lists!$G$3,'Exp Database'!N591=0),0,IF($F591=Lists!$G$2,('Exp Database'!N591/'Exp with units conversion'!$H591)*'Exp with units conversion'!$G591,'Exp Database'!N591*'Exp with units conversion'!$G591))</f>
        <v>0</v>
      </c>
      <c r="P591" s="288">
        <f>IF(OR('Exp Database'!O591=Lists!$G$2,'Exp Database'!O591=Lists!$G$3,'Exp Database'!O591=0),0,IF($F591=Lists!$G$2,('Exp Database'!O591/'Exp with units conversion'!$H591)*'Exp with units conversion'!$G591,'Exp Database'!O591*'Exp with units conversion'!$G591))</f>
        <v>0</v>
      </c>
      <c r="Q591" s="288">
        <f>IF(OR('Exp Database'!P591=Lists!$G$2,'Exp Database'!P591=Lists!$G$3,'Exp Database'!P591=0),0,IF($F591=Lists!$G$2,('Exp Database'!P591/'Exp with units conversion'!$H591)*'Exp with units conversion'!$G591,'Exp Database'!P591*'Exp with units conversion'!$G591))</f>
        <v>0</v>
      </c>
      <c r="R591" s="288">
        <f>IF(OR('Exp Database'!Q591=Lists!$G$2,'Exp Database'!Q591=Lists!$G$3,'Exp Database'!Q591=0),0,IF($F591=Lists!$G$2,('Exp Database'!Q591/'Exp with units conversion'!$H591)*'Exp with units conversion'!$G591,'Exp Database'!Q591*'Exp with units conversion'!$G591))</f>
        <v>0</v>
      </c>
      <c r="S591" s="288">
        <f>IF(OR('Exp Database'!R591=Lists!$G$2,'Exp Database'!R591=Lists!$G$3,'Exp Database'!R591=0),0,IF($F591=Lists!$G$2,('Exp Database'!R591/'Exp with units conversion'!$H591)*'Exp with units conversion'!$G591,'Exp Database'!R591*'Exp with units conversion'!$G591))</f>
        <v>0</v>
      </c>
      <c r="T591" s="288">
        <f>IF(OR('Exp Database'!S591=Lists!$G$2,'Exp Database'!S591=Lists!$G$3,'Exp Database'!S591=0),0,IF($F591=Lists!$G$2,('Exp Database'!S591/'Exp with units conversion'!$H591)*'Exp with units conversion'!$G591,'Exp Database'!S591*'Exp with units conversion'!$G591))</f>
        <v>0</v>
      </c>
      <c r="U591" s="288">
        <f>IF(OR('Exp Database'!T591=Lists!$G$2,'Exp Database'!T591=Lists!$G$3,'Exp Database'!T591=0),0,IF($F591=Lists!$G$2,('Exp Database'!T591/'Exp with units conversion'!$H591)*'Exp with units conversion'!$G591,'Exp Database'!T591*'Exp with units conversion'!$G591))</f>
        <v>0</v>
      </c>
      <c r="V591" s="288">
        <f>IF(OR('Exp Database'!U591=Lists!$G$2,'Exp Database'!U591=Lists!$G$3,'Exp Database'!U591=0),0,IF($F591=Lists!$G$2,('Exp Database'!U591/'Exp with units conversion'!$H591)*'Exp with units conversion'!$G591,'Exp Database'!U591*'Exp with units conversion'!$G591))</f>
        <v>0</v>
      </c>
      <c r="W591" s="288">
        <f>IF(OR('Exp Database'!V591=Lists!$G$2,'Exp Database'!V591=Lists!$G$3,'Exp Database'!V591=0),0,IF($F591=Lists!$G$2,('Exp Database'!V591/'Exp with units conversion'!$H591)*'Exp with units conversion'!$G591,'Exp Database'!V591*'Exp with units conversion'!$G591))</f>
        <v>0</v>
      </c>
      <c r="X591" s="288">
        <f>IF(OR('Exp Database'!W591=Lists!$G$2,'Exp Database'!W591=Lists!$G$3,'Exp Database'!W591=0),0,IF($F591=Lists!$G$2,('Exp Database'!W591/'Exp with units conversion'!$H591)*'Exp with units conversion'!$G591,'Exp Database'!W591*'Exp with units conversion'!$G591))</f>
        <v>0</v>
      </c>
      <c r="Y591" s="288">
        <f>IF(OR('Exp Database'!X591=Lists!$G$2,'Exp Database'!X591=Lists!$G$3,'Exp Database'!X591=0),0,IF($F591=Lists!$G$2,('Exp Database'!X591/'Exp with units conversion'!$H591)*'Exp with units conversion'!$G591,'Exp Database'!X591*'Exp with units conversion'!$G591))</f>
        <v>0</v>
      </c>
      <c r="Z591" s="288">
        <f>IF(OR('Exp Database'!Y591=Lists!$G$2,'Exp Database'!Y591=Lists!$G$3,'Exp Database'!Y591=0),0,IF($F591=Lists!$G$2,('Exp Database'!Y591/'Exp with units conversion'!$H591)*'Exp with units conversion'!$G591,'Exp Database'!Y591*'Exp with units conversion'!$G591))</f>
        <v>0</v>
      </c>
      <c r="AA591" s="288">
        <f>IF(OR('Exp Database'!Z591=Lists!$G$2,'Exp Database'!Z591=Lists!$G$3,'Exp Database'!Z591=0),0,IF($F591=Lists!$G$2,('Exp Database'!Z591/'Exp with units conversion'!$H591)*'Exp with units conversion'!$G591,'Exp Database'!Z591*'Exp with units conversion'!$G591))</f>
        <v>0</v>
      </c>
      <c r="AB591" s="288">
        <f>IF(OR('Exp Database'!AA591=Lists!$G$2,'Exp Database'!AA591=Lists!$G$3,'Exp Database'!AA591=0),0,IF($F591=Lists!$G$2,('Exp Database'!AA591/'Exp with units conversion'!$H591)*'Exp with units conversion'!$G591,'Exp Database'!AA591*'Exp with units conversion'!$G591))</f>
        <v>0</v>
      </c>
      <c r="AC591" s="288">
        <f>IF(OR('Exp Database'!AB591=Lists!$G$2,'Exp Database'!AB591=Lists!$G$3,'Exp Database'!AB591=0),0,IF($F591=Lists!$G$2,('Exp Database'!AB591/'Exp with units conversion'!$H591)*'Exp with units conversion'!$G591,'Exp Database'!AB591*'Exp with units conversion'!$G591))</f>
        <v>0</v>
      </c>
      <c r="AD591" s="288">
        <f>IF(OR('Exp Database'!AC591=Lists!$G$2,'Exp Database'!AC591=Lists!$G$3,'Exp Database'!AC591=0),0,IF($F591=Lists!$G$2,('Exp Database'!AC591/'Exp with units conversion'!$H591)*'Exp with units conversion'!$G591,'Exp Database'!AC591*'Exp with units conversion'!$G591))</f>
        <v>0</v>
      </c>
      <c r="AE591" s="288">
        <f>IF(OR('Exp Database'!AD591=Lists!$G$2,'Exp Database'!AD591=Lists!$G$3,'Exp Database'!AD591=0),0,IF($F591=Lists!$G$2,('Exp Database'!AD591/'Exp with units conversion'!$H591)*'Exp with units conversion'!$G591,'Exp Database'!AD591*'Exp with units conversion'!$G591))</f>
        <v>0</v>
      </c>
      <c r="AG591" s="288">
        <f t="shared" si="45"/>
        <v>1</v>
      </c>
      <c r="AH591" s="288">
        <f t="shared" si="46"/>
        <v>1</v>
      </c>
      <c r="AI591" s="288">
        <f t="shared" si="47"/>
        <v>1</v>
      </c>
      <c r="AJ591" s="288">
        <f t="shared" si="48"/>
        <v>1</v>
      </c>
    </row>
    <row r="592" spans="2:36" ht="15.75" thickBot="1">
      <c r="B592" s="288" t="str">
        <f t="shared" si="49"/>
        <v>Georgia2012</v>
      </c>
      <c r="C592" s="229" t="str">
        <f>'Exp Database'!C592</f>
        <v>Georgia</v>
      </c>
      <c r="D592" s="229">
        <f>'Exp Database'!D592</f>
        <v>2012</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02">
        <f>'Exp Database'!K592</f>
        <v>0</v>
      </c>
      <c r="M592" s="288">
        <f>'Exp Database'!L592</f>
        <v>0</v>
      </c>
      <c r="N592" s="288">
        <f>IF(OR('Exp Database'!M592=Lists!$G$2,'Exp Database'!M592=Lists!$G$3,'Exp Database'!M592=0),0,IF($F592=Lists!$G$2,('Exp Database'!M592/'Exp with units conversion'!$H592)*'Exp with units conversion'!$G592,'Exp Database'!M592*'Exp with units conversion'!$G592))</f>
        <v>0</v>
      </c>
      <c r="O592" s="288">
        <f>IF(OR('Exp Database'!N592=Lists!$G$2,'Exp Database'!N592=Lists!$G$3,'Exp Database'!N592=0),0,IF($F592=Lists!$G$2,('Exp Database'!N592/'Exp with units conversion'!$H592)*'Exp with units conversion'!$G592,'Exp Database'!N592*'Exp with units conversion'!$G592))</f>
        <v>0</v>
      </c>
      <c r="P592" s="288">
        <f>IF(OR('Exp Database'!O592=Lists!$G$2,'Exp Database'!O592=Lists!$G$3,'Exp Database'!O592=0),0,IF($F592=Lists!$G$2,('Exp Database'!O592/'Exp with units conversion'!$H592)*'Exp with units conversion'!$G592,'Exp Database'!O592*'Exp with units conversion'!$G592))</f>
        <v>0</v>
      </c>
      <c r="Q592" s="288">
        <f>IF(OR('Exp Database'!P592=Lists!$G$2,'Exp Database'!P592=Lists!$G$3,'Exp Database'!P592=0),0,IF($F592=Lists!$G$2,('Exp Database'!P592/'Exp with units conversion'!$H592)*'Exp with units conversion'!$G592,'Exp Database'!P592*'Exp with units conversion'!$G592))</f>
        <v>0</v>
      </c>
      <c r="R592" s="288">
        <f>IF(OR('Exp Database'!Q592=Lists!$G$2,'Exp Database'!Q592=Lists!$G$3,'Exp Database'!Q592=0),0,IF($F592=Lists!$G$2,('Exp Database'!Q592/'Exp with units conversion'!$H592)*'Exp with units conversion'!$G592,'Exp Database'!Q592*'Exp with units conversion'!$G592))</f>
        <v>0</v>
      </c>
      <c r="S592" s="288">
        <f>IF(OR('Exp Database'!R592=Lists!$G$2,'Exp Database'!R592=Lists!$G$3,'Exp Database'!R592=0),0,IF($F592=Lists!$G$2,('Exp Database'!R592/'Exp with units conversion'!$H592)*'Exp with units conversion'!$G592,'Exp Database'!R592*'Exp with units conversion'!$G592))</f>
        <v>0</v>
      </c>
      <c r="T592" s="288">
        <f>IF(OR('Exp Database'!S592=Lists!$G$2,'Exp Database'!S592=Lists!$G$3,'Exp Database'!S592=0),0,IF($F592=Lists!$G$2,('Exp Database'!S592/'Exp with units conversion'!$H592)*'Exp with units conversion'!$G592,'Exp Database'!S592*'Exp with units conversion'!$G592))</f>
        <v>0</v>
      </c>
      <c r="U592" s="288">
        <f>IF(OR('Exp Database'!T592=Lists!$G$2,'Exp Database'!T592=Lists!$G$3,'Exp Database'!T592=0),0,IF($F592=Lists!$G$2,('Exp Database'!T592/'Exp with units conversion'!$H592)*'Exp with units conversion'!$G592,'Exp Database'!T592*'Exp with units conversion'!$G592))</f>
        <v>0</v>
      </c>
      <c r="V592" s="288">
        <f>IF(OR('Exp Database'!U592=Lists!$G$2,'Exp Database'!U592=Lists!$G$3,'Exp Database'!U592=0),0,IF($F592=Lists!$G$2,('Exp Database'!U592/'Exp with units conversion'!$H592)*'Exp with units conversion'!$G592,'Exp Database'!U592*'Exp with units conversion'!$G592))</f>
        <v>0</v>
      </c>
      <c r="W592" s="288">
        <f>IF(OR('Exp Database'!V592=Lists!$G$2,'Exp Database'!V592=Lists!$G$3,'Exp Database'!V592=0),0,IF($F592=Lists!$G$2,('Exp Database'!V592/'Exp with units conversion'!$H592)*'Exp with units conversion'!$G592,'Exp Database'!V592*'Exp with units conversion'!$G592))</f>
        <v>0</v>
      </c>
      <c r="X592" s="288">
        <f>IF(OR('Exp Database'!W592=Lists!$G$2,'Exp Database'!W592=Lists!$G$3,'Exp Database'!W592=0),0,IF($F592=Lists!$G$2,('Exp Database'!W592/'Exp with units conversion'!$H592)*'Exp with units conversion'!$G592,'Exp Database'!W592*'Exp with units conversion'!$G592))</f>
        <v>0</v>
      </c>
      <c r="Y592" s="288">
        <f>IF(OR('Exp Database'!X592=Lists!$G$2,'Exp Database'!X592=Lists!$G$3,'Exp Database'!X592=0),0,IF($F592=Lists!$G$2,('Exp Database'!X592/'Exp with units conversion'!$H592)*'Exp with units conversion'!$G592,'Exp Database'!X592*'Exp with units conversion'!$G592))</f>
        <v>0</v>
      </c>
      <c r="Z592" s="288">
        <f>IF(OR('Exp Database'!Y592=Lists!$G$2,'Exp Database'!Y592=Lists!$G$3,'Exp Database'!Y592=0),0,IF($F592=Lists!$G$2,('Exp Database'!Y592/'Exp with units conversion'!$H592)*'Exp with units conversion'!$G592,'Exp Database'!Y592*'Exp with units conversion'!$G592))</f>
        <v>0</v>
      </c>
      <c r="AA592" s="288">
        <f>IF(OR('Exp Database'!Z592=Lists!$G$2,'Exp Database'!Z592=Lists!$G$3,'Exp Database'!Z592=0),0,IF($F592=Lists!$G$2,('Exp Database'!Z592/'Exp with units conversion'!$H592)*'Exp with units conversion'!$G592,'Exp Database'!Z592*'Exp with units conversion'!$G592))</f>
        <v>0</v>
      </c>
      <c r="AB592" s="288">
        <f>IF(OR('Exp Database'!AA592=Lists!$G$2,'Exp Database'!AA592=Lists!$G$3,'Exp Database'!AA592=0),0,IF($F592=Lists!$G$2,('Exp Database'!AA592/'Exp with units conversion'!$H592)*'Exp with units conversion'!$G592,'Exp Database'!AA592*'Exp with units conversion'!$G592))</f>
        <v>0</v>
      </c>
      <c r="AC592" s="288">
        <f>IF(OR('Exp Database'!AB592=Lists!$G$2,'Exp Database'!AB592=Lists!$G$3,'Exp Database'!AB592=0),0,IF($F592=Lists!$G$2,('Exp Database'!AB592/'Exp with units conversion'!$H592)*'Exp with units conversion'!$G592,'Exp Database'!AB592*'Exp with units conversion'!$G592))</f>
        <v>0</v>
      </c>
      <c r="AD592" s="288">
        <f>IF(OR('Exp Database'!AC592=Lists!$G$2,'Exp Database'!AC592=Lists!$G$3,'Exp Database'!AC592=0),0,IF($F592=Lists!$G$2,('Exp Database'!AC592/'Exp with units conversion'!$H592)*'Exp with units conversion'!$G592,'Exp Database'!AC592*'Exp with units conversion'!$G592))</f>
        <v>0</v>
      </c>
      <c r="AE592" s="288">
        <f>IF(OR('Exp Database'!AD592=Lists!$G$2,'Exp Database'!AD592=Lists!$G$3,'Exp Database'!AD592=0),0,IF($F592=Lists!$G$2,('Exp Database'!AD592/'Exp with units conversion'!$H592)*'Exp with units conversion'!$G592,'Exp Database'!AD592*'Exp with units conversion'!$G592))</f>
        <v>0</v>
      </c>
      <c r="AG592" s="288">
        <f t="shared" si="45"/>
        <v>1</v>
      </c>
      <c r="AH592" s="288">
        <f t="shared" si="46"/>
        <v>1</v>
      </c>
      <c r="AI592" s="288">
        <f t="shared" si="47"/>
        <v>1</v>
      </c>
      <c r="AJ592" s="288">
        <f t="shared" si="48"/>
        <v>1</v>
      </c>
    </row>
    <row r="593" spans="2:36" ht="30.75" thickBot="1">
      <c r="B593" s="288" t="str">
        <f t="shared" si="49"/>
        <v>Georgia2012</v>
      </c>
      <c r="C593" s="229" t="str">
        <f>'Exp Database'!C593</f>
        <v>Georgia</v>
      </c>
      <c r="D593" s="229">
        <f>'Exp Database'!D593</f>
        <v>2012</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02" t="str">
        <f>'Exp Database'!K593</f>
        <v>Gender programmes</v>
      </c>
      <c r="M593" s="288">
        <f>'Exp Database'!L593</f>
        <v>4</v>
      </c>
      <c r="N593" s="288">
        <f>IF(OR('Exp Database'!M593=Lists!$G$2,'Exp Database'!M593=Lists!$G$3,'Exp Database'!M593=0),0,IF($F593=Lists!$G$2,('Exp Database'!M593/'Exp with units conversion'!$H593)*'Exp with units conversion'!$G593,'Exp Database'!M593*'Exp with units conversion'!$G593))</f>
        <v>0</v>
      </c>
      <c r="O593" s="288">
        <f>IF(OR('Exp Database'!N593=Lists!$G$2,'Exp Database'!N593=Lists!$G$3,'Exp Database'!N593=0),0,IF($F593=Lists!$G$2,('Exp Database'!N593/'Exp with units conversion'!$H593)*'Exp with units conversion'!$G593,'Exp Database'!N593*'Exp with units conversion'!$G593))</f>
        <v>0</v>
      </c>
      <c r="P593" s="288">
        <f>IF(OR('Exp Database'!O593=Lists!$G$2,'Exp Database'!O593=Lists!$G$3,'Exp Database'!O593=0),0,IF($F593=Lists!$G$2,('Exp Database'!O593/'Exp with units conversion'!$H593)*'Exp with units conversion'!$G593,'Exp Database'!O593*'Exp with units conversion'!$G593))</f>
        <v>0</v>
      </c>
      <c r="Q593" s="288">
        <f>IF(OR('Exp Database'!P593=Lists!$G$2,'Exp Database'!P593=Lists!$G$3,'Exp Database'!P593=0),0,IF($F593=Lists!$G$2,('Exp Database'!P593/'Exp with units conversion'!$H593)*'Exp with units conversion'!$G593,'Exp Database'!P593*'Exp with units conversion'!$G593))</f>
        <v>0</v>
      </c>
      <c r="R593" s="288">
        <f>IF(OR('Exp Database'!Q593=Lists!$G$2,'Exp Database'!Q593=Lists!$G$3,'Exp Database'!Q593=0),0,IF($F593=Lists!$G$2,('Exp Database'!Q593/'Exp with units conversion'!$H593)*'Exp with units conversion'!$G593,'Exp Database'!Q593*'Exp with units conversion'!$G593))</f>
        <v>0</v>
      </c>
      <c r="S593" s="288">
        <f>IF(OR('Exp Database'!R593=Lists!$G$2,'Exp Database'!R593=Lists!$G$3,'Exp Database'!R593=0),0,IF($F593=Lists!$G$2,('Exp Database'!R593/'Exp with units conversion'!$H593)*'Exp with units conversion'!$G593,'Exp Database'!R593*'Exp with units conversion'!$G593))</f>
        <v>0</v>
      </c>
      <c r="T593" s="288">
        <f>IF(OR('Exp Database'!S593=Lists!$G$2,'Exp Database'!S593=Lists!$G$3,'Exp Database'!S593=0),0,IF($F593=Lists!$G$2,('Exp Database'!S593/'Exp with units conversion'!$H593)*'Exp with units conversion'!$G593,'Exp Database'!S593*'Exp with units conversion'!$G593))</f>
        <v>0</v>
      </c>
      <c r="U593" s="288">
        <f>IF(OR('Exp Database'!T593=Lists!$G$2,'Exp Database'!T593=Lists!$G$3,'Exp Database'!T593=0),0,IF($F593=Lists!$G$2,('Exp Database'!T593/'Exp with units conversion'!$H593)*'Exp with units conversion'!$G593,'Exp Database'!T593*'Exp with units conversion'!$G593))</f>
        <v>0</v>
      </c>
      <c r="V593" s="288">
        <f>IF(OR('Exp Database'!U593=Lists!$G$2,'Exp Database'!U593=Lists!$G$3,'Exp Database'!U593=0),0,IF($F593=Lists!$G$2,('Exp Database'!U593/'Exp with units conversion'!$H593)*'Exp with units conversion'!$G593,'Exp Database'!U593*'Exp with units conversion'!$G593))</f>
        <v>0</v>
      </c>
      <c r="W593" s="288">
        <f>IF(OR('Exp Database'!V593=Lists!$G$2,'Exp Database'!V593=Lists!$G$3,'Exp Database'!V593=0),0,IF($F593=Lists!$G$2,('Exp Database'!V593/'Exp with units conversion'!$H593)*'Exp with units conversion'!$G593,'Exp Database'!V593*'Exp with units conversion'!$G593))</f>
        <v>0</v>
      </c>
      <c r="X593" s="288">
        <f>IF(OR('Exp Database'!W593=Lists!$G$2,'Exp Database'!W593=Lists!$G$3,'Exp Database'!W593=0),0,IF($F593=Lists!$G$2,('Exp Database'!W593/'Exp with units conversion'!$H593)*'Exp with units conversion'!$G593,'Exp Database'!W593*'Exp with units conversion'!$G593))</f>
        <v>0</v>
      </c>
      <c r="Y593" s="288">
        <f>IF(OR('Exp Database'!X593=Lists!$G$2,'Exp Database'!X593=Lists!$G$3,'Exp Database'!X593=0),0,IF($F593=Lists!$G$2,('Exp Database'!X593/'Exp with units conversion'!$H593)*'Exp with units conversion'!$G593,'Exp Database'!X593*'Exp with units conversion'!$G593))</f>
        <v>0</v>
      </c>
      <c r="Z593" s="288">
        <f>IF(OR('Exp Database'!Y593=Lists!$G$2,'Exp Database'!Y593=Lists!$G$3,'Exp Database'!Y593=0),0,IF($F593=Lists!$G$2,('Exp Database'!Y593/'Exp with units conversion'!$H593)*'Exp with units conversion'!$G593,'Exp Database'!Y593*'Exp with units conversion'!$G593))</f>
        <v>0</v>
      </c>
      <c r="AA593" s="288">
        <f>IF(OR('Exp Database'!Z593=Lists!$G$2,'Exp Database'!Z593=Lists!$G$3,'Exp Database'!Z593=0),0,IF($F593=Lists!$G$2,('Exp Database'!Z593/'Exp with units conversion'!$H593)*'Exp with units conversion'!$G593,'Exp Database'!Z593*'Exp with units conversion'!$G593))</f>
        <v>0</v>
      </c>
      <c r="AB593" s="288">
        <f>IF(OR('Exp Database'!AA593=Lists!$G$2,'Exp Database'!AA593=Lists!$G$3,'Exp Database'!AA593=0),0,IF($F593=Lists!$G$2,('Exp Database'!AA593/'Exp with units conversion'!$H593)*'Exp with units conversion'!$G593,'Exp Database'!AA593*'Exp with units conversion'!$G593))</f>
        <v>0</v>
      </c>
      <c r="AC593" s="288">
        <f>IF(OR('Exp Database'!AB593=Lists!$G$2,'Exp Database'!AB593=Lists!$G$3,'Exp Database'!AB593=0),0,IF($F593=Lists!$G$2,('Exp Database'!AB593/'Exp with units conversion'!$H593)*'Exp with units conversion'!$G593,'Exp Database'!AB593*'Exp with units conversion'!$G593))</f>
        <v>0</v>
      </c>
      <c r="AD593" s="288">
        <f>IF(OR('Exp Database'!AC593=Lists!$G$2,'Exp Database'!AC593=Lists!$G$3,'Exp Database'!AC593=0),0,IF($F593=Lists!$G$2,('Exp Database'!AC593/'Exp with units conversion'!$H593)*'Exp with units conversion'!$G593,'Exp Database'!AC593*'Exp with units conversion'!$G593))</f>
        <v>0</v>
      </c>
      <c r="AE593" s="288">
        <f>IF(OR('Exp Database'!AD593=Lists!$G$2,'Exp Database'!AD593=Lists!$G$3,'Exp Database'!AD593=0),0,IF($F593=Lists!$G$2,('Exp Database'!AD593/'Exp with units conversion'!$H593)*'Exp with units conversion'!$G593,'Exp Database'!AD593*'Exp with units conversion'!$G593))</f>
        <v>0</v>
      </c>
      <c r="AG593" s="288">
        <f t="shared" si="45"/>
        <v>1</v>
      </c>
      <c r="AH593" s="288">
        <f t="shared" si="46"/>
        <v>1</v>
      </c>
      <c r="AI593" s="288">
        <f t="shared" si="47"/>
        <v>1</v>
      </c>
      <c r="AJ593" s="288">
        <f t="shared" si="48"/>
        <v>1</v>
      </c>
    </row>
    <row r="594" spans="2:36" ht="15.75" thickBot="1">
      <c r="B594" s="288" t="str">
        <f t="shared" si="49"/>
        <v>Georgia2012</v>
      </c>
      <c r="C594" s="229" t="str">
        <f>'Exp Database'!C594</f>
        <v>Georgia</v>
      </c>
      <c r="D594" s="229">
        <f>'Exp Database'!D594</f>
        <v>2012</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02">
        <f>'Exp Database'!K594</f>
        <v>0</v>
      </c>
      <c r="M594" s="288">
        <f>'Exp Database'!L594</f>
        <v>0</v>
      </c>
      <c r="N594" s="288">
        <f>IF(OR('Exp Database'!M594=Lists!$G$2,'Exp Database'!M594=Lists!$G$3,'Exp Database'!M594=0),0,IF($F594=Lists!$G$2,('Exp Database'!M594/'Exp with units conversion'!$H594)*'Exp with units conversion'!$G594,'Exp Database'!M594*'Exp with units conversion'!$G594))</f>
        <v>0</v>
      </c>
      <c r="O594" s="288">
        <f>IF(OR('Exp Database'!N594=Lists!$G$2,'Exp Database'!N594=Lists!$G$3,'Exp Database'!N594=0),0,IF($F594=Lists!$G$2,('Exp Database'!N594/'Exp with units conversion'!$H594)*'Exp with units conversion'!$G594,'Exp Database'!N594*'Exp with units conversion'!$G594))</f>
        <v>0</v>
      </c>
      <c r="P594" s="288">
        <f>IF(OR('Exp Database'!O594=Lists!$G$2,'Exp Database'!O594=Lists!$G$3,'Exp Database'!O594=0),0,IF($F594=Lists!$G$2,('Exp Database'!O594/'Exp with units conversion'!$H594)*'Exp with units conversion'!$G594,'Exp Database'!O594*'Exp with units conversion'!$G594))</f>
        <v>0</v>
      </c>
      <c r="Q594" s="288">
        <f>IF(OR('Exp Database'!P594=Lists!$G$2,'Exp Database'!P594=Lists!$G$3,'Exp Database'!P594=0),0,IF($F594=Lists!$G$2,('Exp Database'!P594/'Exp with units conversion'!$H594)*'Exp with units conversion'!$G594,'Exp Database'!P594*'Exp with units conversion'!$G594))</f>
        <v>0</v>
      </c>
      <c r="R594" s="288">
        <f>IF(OR('Exp Database'!Q594=Lists!$G$2,'Exp Database'!Q594=Lists!$G$3,'Exp Database'!Q594=0),0,IF($F594=Lists!$G$2,('Exp Database'!Q594/'Exp with units conversion'!$H594)*'Exp with units conversion'!$G594,'Exp Database'!Q594*'Exp with units conversion'!$G594))</f>
        <v>0</v>
      </c>
      <c r="S594" s="288">
        <f>IF(OR('Exp Database'!R594=Lists!$G$2,'Exp Database'!R594=Lists!$G$3,'Exp Database'!R594=0),0,IF($F594=Lists!$G$2,('Exp Database'!R594/'Exp with units conversion'!$H594)*'Exp with units conversion'!$G594,'Exp Database'!R594*'Exp with units conversion'!$G594))</f>
        <v>0</v>
      </c>
      <c r="T594" s="288">
        <f>IF(OR('Exp Database'!S594=Lists!$G$2,'Exp Database'!S594=Lists!$G$3,'Exp Database'!S594=0),0,IF($F594=Lists!$G$2,('Exp Database'!S594/'Exp with units conversion'!$H594)*'Exp with units conversion'!$G594,'Exp Database'!S594*'Exp with units conversion'!$G594))</f>
        <v>0</v>
      </c>
      <c r="U594" s="288">
        <f>IF(OR('Exp Database'!T594=Lists!$G$2,'Exp Database'!T594=Lists!$G$3,'Exp Database'!T594=0),0,IF($F594=Lists!$G$2,('Exp Database'!T594/'Exp with units conversion'!$H594)*'Exp with units conversion'!$G594,'Exp Database'!T594*'Exp with units conversion'!$G594))</f>
        <v>0</v>
      </c>
      <c r="V594" s="288">
        <f>IF(OR('Exp Database'!U594=Lists!$G$2,'Exp Database'!U594=Lists!$G$3,'Exp Database'!U594=0),0,IF($F594=Lists!$G$2,('Exp Database'!U594/'Exp with units conversion'!$H594)*'Exp with units conversion'!$G594,'Exp Database'!U594*'Exp with units conversion'!$G594))</f>
        <v>0</v>
      </c>
      <c r="W594" s="288">
        <f>IF(OR('Exp Database'!V594=Lists!$G$2,'Exp Database'!V594=Lists!$G$3,'Exp Database'!V594=0),0,IF($F594=Lists!$G$2,('Exp Database'!V594/'Exp with units conversion'!$H594)*'Exp with units conversion'!$G594,'Exp Database'!V594*'Exp with units conversion'!$G594))</f>
        <v>0</v>
      </c>
      <c r="X594" s="288">
        <f>IF(OR('Exp Database'!W594=Lists!$G$2,'Exp Database'!W594=Lists!$G$3,'Exp Database'!W594=0),0,IF($F594=Lists!$G$2,('Exp Database'!W594/'Exp with units conversion'!$H594)*'Exp with units conversion'!$G594,'Exp Database'!W594*'Exp with units conversion'!$G594))</f>
        <v>0</v>
      </c>
      <c r="Y594" s="288">
        <f>IF(OR('Exp Database'!X594=Lists!$G$2,'Exp Database'!X594=Lists!$G$3,'Exp Database'!X594=0),0,IF($F594=Lists!$G$2,('Exp Database'!X594/'Exp with units conversion'!$H594)*'Exp with units conversion'!$G594,'Exp Database'!X594*'Exp with units conversion'!$G594))</f>
        <v>0</v>
      </c>
      <c r="Z594" s="288">
        <f>IF(OR('Exp Database'!Y594=Lists!$G$2,'Exp Database'!Y594=Lists!$G$3,'Exp Database'!Y594=0),0,IF($F594=Lists!$G$2,('Exp Database'!Y594/'Exp with units conversion'!$H594)*'Exp with units conversion'!$G594,'Exp Database'!Y594*'Exp with units conversion'!$G594))</f>
        <v>0</v>
      </c>
      <c r="AA594" s="288">
        <f>IF(OR('Exp Database'!Z594=Lists!$G$2,'Exp Database'!Z594=Lists!$G$3,'Exp Database'!Z594=0),0,IF($F594=Lists!$G$2,('Exp Database'!Z594/'Exp with units conversion'!$H594)*'Exp with units conversion'!$G594,'Exp Database'!Z594*'Exp with units conversion'!$G594))</f>
        <v>0</v>
      </c>
      <c r="AB594" s="288">
        <f>IF(OR('Exp Database'!AA594=Lists!$G$2,'Exp Database'!AA594=Lists!$G$3,'Exp Database'!AA594=0),0,IF($F594=Lists!$G$2,('Exp Database'!AA594/'Exp with units conversion'!$H594)*'Exp with units conversion'!$G594,'Exp Database'!AA594*'Exp with units conversion'!$G594))</f>
        <v>0</v>
      </c>
      <c r="AC594" s="288">
        <f>IF(OR('Exp Database'!AB594=Lists!$G$2,'Exp Database'!AB594=Lists!$G$3,'Exp Database'!AB594=0),0,IF($F594=Lists!$G$2,('Exp Database'!AB594/'Exp with units conversion'!$H594)*'Exp with units conversion'!$G594,'Exp Database'!AB594*'Exp with units conversion'!$G594))</f>
        <v>0</v>
      </c>
      <c r="AD594" s="288">
        <f>IF(OR('Exp Database'!AC594=Lists!$G$2,'Exp Database'!AC594=Lists!$G$3,'Exp Database'!AC594=0),0,IF($F594=Lists!$G$2,('Exp Database'!AC594/'Exp with units conversion'!$H594)*'Exp with units conversion'!$G594,'Exp Database'!AC594*'Exp with units conversion'!$G594))</f>
        <v>0</v>
      </c>
      <c r="AE594" s="288">
        <f>IF(OR('Exp Database'!AD594=Lists!$G$2,'Exp Database'!AD594=Lists!$G$3,'Exp Database'!AD594=0),0,IF($F594=Lists!$G$2,('Exp Database'!AD594/'Exp with units conversion'!$H594)*'Exp with units conversion'!$G594,'Exp Database'!AD594*'Exp with units conversion'!$G594))</f>
        <v>0</v>
      </c>
      <c r="AG594" s="288">
        <f t="shared" si="45"/>
        <v>1</v>
      </c>
      <c r="AH594" s="288">
        <f t="shared" si="46"/>
        <v>1</v>
      </c>
      <c r="AI594" s="288">
        <f t="shared" si="47"/>
        <v>1</v>
      </c>
      <c r="AJ594" s="288">
        <f t="shared" si="48"/>
        <v>1</v>
      </c>
    </row>
    <row r="595" spans="2:36" ht="45.75" thickBot="1">
      <c r="B595" s="288" t="str">
        <f t="shared" si="49"/>
        <v>Georgia2012</v>
      </c>
      <c r="C595" s="229" t="str">
        <f>'Exp Database'!C595</f>
        <v>Georgia</v>
      </c>
      <c r="D595" s="229">
        <f>'Exp Database'!D595</f>
        <v>2012</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02" t="str">
        <f>'Exp Database'!K595</f>
        <v>Programmes for children and adolescents</v>
      </c>
      <c r="M595" s="288">
        <f>'Exp Database'!L595</f>
        <v>5</v>
      </c>
      <c r="N595" s="288">
        <f>IF(OR('Exp Database'!M595=Lists!$G$2,'Exp Database'!M595=Lists!$G$3,'Exp Database'!M595=0),0,IF($F595=Lists!$G$2,('Exp Database'!M595/'Exp with units conversion'!$H595)*'Exp with units conversion'!$G595,'Exp Database'!M595*'Exp with units conversion'!$G595))</f>
        <v>0</v>
      </c>
      <c r="O595" s="288">
        <f>IF(OR('Exp Database'!N595=Lists!$G$2,'Exp Database'!N595=Lists!$G$3,'Exp Database'!N595=0),0,IF($F595=Lists!$G$2,('Exp Database'!N595/'Exp with units conversion'!$H595)*'Exp with units conversion'!$G595,'Exp Database'!N595*'Exp with units conversion'!$G595))</f>
        <v>0</v>
      </c>
      <c r="P595" s="288">
        <f>IF(OR('Exp Database'!O595=Lists!$G$2,'Exp Database'!O595=Lists!$G$3,'Exp Database'!O595=0),0,IF($F595=Lists!$G$2,('Exp Database'!O595/'Exp with units conversion'!$H595)*'Exp with units conversion'!$G595,'Exp Database'!O595*'Exp with units conversion'!$G595))</f>
        <v>0</v>
      </c>
      <c r="Q595" s="288">
        <f>IF(OR('Exp Database'!P595=Lists!$G$2,'Exp Database'!P595=Lists!$G$3,'Exp Database'!P595=0),0,IF($F595=Lists!$G$2,('Exp Database'!P595/'Exp with units conversion'!$H595)*'Exp with units conversion'!$G595,'Exp Database'!P595*'Exp with units conversion'!$G595))</f>
        <v>0</v>
      </c>
      <c r="R595" s="288">
        <f>IF(OR('Exp Database'!Q595=Lists!$G$2,'Exp Database'!Q595=Lists!$G$3,'Exp Database'!Q595=0),0,IF($F595=Lists!$G$2,('Exp Database'!Q595/'Exp with units conversion'!$H595)*'Exp with units conversion'!$G595,'Exp Database'!Q595*'Exp with units conversion'!$G595))</f>
        <v>0</v>
      </c>
      <c r="S595" s="288">
        <f>IF(OR('Exp Database'!R595=Lists!$G$2,'Exp Database'!R595=Lists!$G$3,'Exp Database'!R595=0),0,IF($F595=Lists!$G$2,('Exp Database'!R595/'Exp with units conversion'!$H595)*'Exp with units conversion'!$G595,'Exp Database'!R595*'Exp with units conversion'!$G595))</f>
        <v>0</v>
      </c>
      <c r="T595" s="288">
        <f>IF(OR('Exp Database'!S595=Lists!$G$2,'Exp Database'!S595=Lists!$G$3,'Exp Database'!S595=0),0,IF($F595=Lists!$G$2,('Exp Database'!S595/'Exp with units conversion'!$H595)*'Exp with units conversion'!$G595,'Exp Database'!S595*'Exp with units conversion'!$G595))</f>
        <v>0</v>
      </c>
      <c r="U595" s="288">
        <f>IF(OR('Exp Database'!T595=Lists!$G$2,'Exp Database'!T595=Lists!$G$3,'Exp Database'!T595=0),0,IF($F595=Lists!$G$2,('Exp Database'!T595/'Exp with units conversion'!$H595)*'Exp with units conversion'!$G595,'Exp Database'!T595*'Exp with units conversion'!$G595))</f>
        <v>0</v>
      </c>
      <c r="V595" s="288">
        <f>IF(OR('Exp Database'!U595=Lists!$G$2,'Exp Database'!U595=Lists!$G$3,'Exp Database'!U595=0),0,IF($F595=Lists!$G$2,('Exp Database'!U595/'Exp with units conversion'!$H595)*'Exp with units conversion'!$G595,'Exp Database'!U595*'Exp with units conversion'!$G595))</f>
        <v>0</v>
      </c>
      <c r="W595" s="288">
        <f>IF(OR('Exp Database'!V595=Lists!$G$2,'Exp Database'!V595=Lists!$G$3,'Exp Database'!V595=0),0,IF($F595=Lists!$G$2,('Exp Database'!V595/'Exp with units conversion'!$H595)*'Exp with units conversion'!$G595,'Exp Database'!V595*'Exp with units conversion'!$G595))</f>
        <v>0</v>
      </c>
      <c r="X595" s="288">
        <f>IF(OR('Exp Database'!W595=Lists!$G$2,'Exp Database'!W595=Lists!$G$3,'Exp Database'!W595=0),0,IF($F595=Lists!$G$2,('Exp Database'!W595/'Exp with units conversion'!$H595)*'Exp with units conversion'!$G595,'Exp Database'!W595*'Exp with units conversion'!$G595))</f>
        <v>0</v>
      </c>
      <c r="Y595" s="288">
        <f>IF(OR('Exp Database'!X595=Lists!$G$2,'Exp Database'!X595=Lists!$G$3,'Exp Database'!X595=0),0,IF($F595=Lists!$G$2,('Exp Database'!X595/'Exp with units conversion'!$H595)*'Exp with units conversion'!$G595,'Exp Database'!X595*'Exp with units conversion'!$G595))</f>
        <v>0</v>
      </c>
      <c r="Z595" s="288">
        <f>IF(OR('Exp Database'!Y595=Lists!$G$2,'Exp Database'!Y595=Lists!$G$3,'Exp Database'!Y595=0),0,IF($F595=Lists!$G$2,('Exp Database'!Y595/'Exp with units conversion'!$H595)*'Exp with units conversion'!$G595,'Exp Database'!Y595*'Exp with units conversion'!$G595))</f>
        <v>0</v>
      </c>
      <c r="AA595" s="288">
        <f>IF(OR('Exp Database'!Z595=Lists!$G$2,'Exp Database'!Z595=Lists!$G$3,'Exp Database'!Z595=0),0,IF($F595=Lists!$G$2,('Exp Database'!Z595/'Exp with units conversion'!$H595)*'Exp with units conversion'!$G595,'Exp Database'!Z595*'Exp with units conversion'!$G595))</f>
        <v>0</v>
      </c>
      <c r="AB595" s="288">
        <f>IF(OR('Exp Database'!AA595=Lists!$G$2,'Exp Database'!AA595=Lists!$G$3,'Exp Database'!AA595=0),0,IF($F595=Lists!$G$2,('Exp Database'!AA595/'Exp with units conversion'!$H595)*'Exp with units conversion'!$G595,'Exp Database'!AA595*'Exp with units conversion'!$G595))</f>
        <v>0</v>
      </c>
      <c r="AC595" s="288">
        <f>IF(OR('Exp Database'!AB595=Lists!$G$2,'Exp Database'!AB595=Lists!$G$3,'Exp Database'!AB595=0),0,IF($F595=Lists!$G$2,('Exp Database'!AB595/'Exp with units conversion'!$H595)*'Exp with units conversion'!$G595,'Exp Database'!AB595*'Exp with units conversion'!$G595))</f>
        <v>0</v>
      </c>
      <c r="AD595" s="288">
        <f>IF(OR('Exp Database'!AC595=Lists!$G$2,'Exp Database'!AC595=Lists!$G$3,'Exp Database'!AC595=0),0,IF($F595=Lists!$G$2,('Exp Database'!AC595/'Exp with units conversion'!$H595)*'Exp with units conversion'!$G595,'Exp Database'!AC595*'Exp with units conversion'!$G595))</f>
        <v>0</v>
      </c>
      <c r="AE595" s="288">
        <f>IF(OR('Exp Database'!AD595=Lists!$G$2,'Exp Database'!AD595=Lists!$G$3,'Exp Database'!AD595=0),0,IF($F595=Lists!$G$2,('Exp Database'!AD595/'Exp with units conversion'!$H595)*'Exp with units conversion'!$G595,'Exp Database'!AD595*'Exp with units conversion'!$G595))</f>
        <v>0</v>
      </c>
      <c r="AG595" s="288">
        <f t="shared" si="45"/>
        <v>1</v>
      </c>
      <c r="AH595" s="288">
        <f t="shared" si="46"/>
        <v>1</v>
      </c>
      <c r="AI595" s="288">
        <f t="shared" si="47"/>
        <v>1</v>
      </c>
      <c r="AJ595" s="288">
        <f t="shared" si="48"/>
        <v>1</v>
      </c>
    </row>
    <row r="596" spans="2:36" ht="15.75" thickBot="1">
      <c r="B596" s="288" t="str">
        <f t="shared" si="49"/>
        <v>Georgia2012</v>
      </c>
      <c r="C596" s="229" t="str">
        <f>'Exp Database'!C596</f>
        <v>Georgia</v>
      </c>
      <c r="D596" s="229">
        <f>'Exp Database'!D596</f>
        <v>2012</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02">
        <f>'Exp Database'!K596</f>
        <v>0</v>
      </c>
      <c r="M596" s="288">
        <f>'Exp Database'!L596</f>
        <v>0</v>
      </c>
      <c r="N596" s="288">
        <f>IF(OR('Exp Database'!M596=Lists!$G$2,'Exp Database'!M596=Lists!$G$3,'Exp Database'!M596=0),0,IF($F596=Lists!$G$2,('Exp Database'!M596/'Exp with units conversion'!$H596)*'Exp with units conversion'!$G596,'Exp Database'!M596*'Exp with units conversion'!$G596))</f>
        <v>0</v>
      </c>
      <c r="O596" s="288">
        <f>IF(OR('Exp Database'!N596=Lists!$G$2,'Exp Database'!N596=Lists!$G$3,'Exp Database'!N596=0),0,IF($F596=Lists!$G$2,('Exp Database'!N596/'Exp with units conversion'!$H596)*'Exp with units conversion'!$G596,'Exp Database'!N596*'Exp with units conversion'!$G596))</f>
        <v>0</v>
      </c>
      <c r="P596" s="288">
        <f>IF(OR('Exp Database'!O596=Lists!$G$2,'Exp Database'!O596=Lists!$G$3,'Exp Database'!O596=0),0,IF($F596=Lists!$G$2,('Exp Database'!O596/'Exp with units conversion'!$H596)*'Exp with units conversion'!$G596,'Exp Database'!O596*'Exp with units conversion'!$G596))</f>
        <v>0</v>
      </c>
      <c r="Q596" s="288">
        <f>IF(OR('Exp Database'!P596=Lists!$G$2,'Exp Database'!P596=Lists!$G$3,'Exp Database'!P596=0),0,IF($F596=Lists!$G$2,('Exp Database'!P596/'Exp with units conversion'!$H596)*'Exp with units conversion'!$G596,'Exp Database'!P596*'Exp with units conversion'!$G596))</f>
        <v>0</v>
      </c>
      <c r="R596" s="288">
        <f>IF(OR('Exp Database'!Q596=Lists!$G$2,'Exp Database'!Q596=Lists!$G$3,'Exp Database'!Q596=0),0,IF($F596=Lists!$G$2,('Exp Database'!Q596/'Exp with units conversion'!$H596)*'Exp with units conversion'!$G596,'Exp Database'!Q596*'Exp with units conversion'!$G596))</f>
        <v>0</v>
      </c>
      <c r="S596" s="288">
        <f>IF(OR('Exp Database'!R596=Lists!$G$2,'Exp Database'!R596=Lists!$G$3,'Exp Database'!R596=0),0,IF($F596=Lists!$G$2,('Exp Database'!R596/'Exp with units conversion'!$H596)*'Exp with units conversion'!$G596,'Exp Database'!R596*'Exp with units conversion'!$G596))</f>
        <v>0</v>
      </c>
      <c r="T596" s="288">
        <f>IF(OR('Exp Database'!S596=Lists!$G$2,'Exp Database'!S596=Lists!$G$3,'Exp Database'!S596=0),0,IF($F596=Lists!$G$2,('Exp Database'!S596/'Exp with units conversion'!$H596)*'Exp with units conversion'!$G596,'Exp Database'!S596*'Exp with units conversion'!$G596))</f>
        <v>0</v>
      </c>
      <c r="U596" s="288">
        <f>IF(OR('Exp Database'!T596=Lists!$G$2,'Exp Database'!T596=Lists!$G$3,'Exp Database'!T596=0),0,IF($F596=Lists!$G$2,('Exp Database'!T596/'Exp with units conversion'!$H596)*'Exp with units conversion'!$G596,'Exp Database'!T596*'Exp with units conversion'!$G596))</f>
        <v>0</v>
      </c>
      <c r="V596" s="288">
        <f>IF(OR('Exp Database'!U596=Lists!$G$2,'Exp Database'!U596=Lists!$G$3,'Exp Database'!U596=0),0,IF($F596=Lists!$G$2,('Exp Database'!U596/'Exp with units conversion'!$H596)*'Exp with units conversion'!$G596,'Exp Database'!U596*'Exp with units conversion'!$G596))</f>
        <v>0</v>
      </c>
      <c r="W596" s="288">
        <f>IF(OR('Exp Database'!V596=Lists!$G$2,'Exp Database'!V596=Lists!$G$3,'Exp Database'!V596=0),0,IF($F596=Lists!$G$2,('Exp Database'!V596/'Exp with units conversion'!$H596)*'Exp with units conversion'!$G596,'Exp Database'!V596*'Exp with units conversion'!$G596))</f>
        <v>0</v>
      </c>
      <c r="X596" s="288">
        <f>IF(OR('Exp Database'!W596=Lists!$G$2,'Exp Database'!W596=Lists!$G$3,'Exp Database'!W596=0),0,IF($F596=Lists!$G$2,('Exp Database'!W596/'Exp with units conversion'!$H596)*'Exp with units conversion'!$G596,'Exp Database'!W596*'Exp with units conversion'!$G596))</f>
        <v>0</v>
      </c>
      <c r="Y596" s="288">
        <f>IF(OR('Exp Database'!X596=Lists!$G$2,'Exp Database'!X596=Lists!$G$3,'Exp Database'!X596=0),0,IF($F596=Lists!$G$2,('Exp Database'!X596/'Exp with units conversion'!$H596)*'Exp with units conversion'!$G596,'Exp Database'!X596*'Exp with units conversion'!$G596))</f>
        <v>0</v>
      </c>
      <c r="Z596" s="288">
        <f>IF(OR('Exp Database'!Y596=Lists!$G$2,'Exp Database'!Y596=Lists!$G$3,'Exp Database'!Y596=0),0,IF($F596=Lists!$G$2,('Exp Database'!Y596/'Exp with units conversion'!$H596)*'Exp with units conversion'!$G596,'Exp Database'!Y596*'Exp with units conversion'!$G596))</f>
        <v>0</v>
      </c>
      <c r="AA596" s="288">
        <f>IF(OR('Exp Database'!Z596=Lists!$G$2,'Exp Database'!Z596=Lists!$G$3,'Exp Database'!Z596=0),0,IF($F596=Lists!$G$2,('Exp Database'!Z596/'Exp with units conversion'!$H596)*'Exp with units conversion'!$G596,'Exp Database'!Z596*'Exp with units conversion'!$G596))</f>
        <v>0</v>
      </c>
      <c r="AB596" s="288">
        <f>IF(OR('Exp Database'!AA596=Lists!$G$2,'Exp Database'!AA596=Lists!$G$3,'Exp Database'!AA596=0),0,IF($F596=Lists!$G$2,('Exp Database'!AA596/'Exp with units conversion'!$H596)*'Exp with units conversion'!$G596,'Exp Database'!AA596*'Exp with units conversion'!$G596))</f>
        <v>0</v>
      </c>
      <c r="AC596" s="288">
        <f>IF(OR('Exp Database'!AB596=Lists!$G$2,'Exp Database'!AB596=Lists!$G$3,'Exp Database'!AB596=0),0,IF($F596=Lists!$G$2,('Exp Database'!AB596/'Exp with units conversion'!$H596)*'Exp with units conversion'!$G596,'Exp Database'!AB596*'Exp with units conversion'!$G596))</f>
        <v>0</v>
      </c>
      <c r="AD596" s="288">
        <f>IF(OR('Exp Database'!AC596=Lists!$G$2,'Exp Database'!AC596=Lists!$G$3,'Exp Database'!AC596=0),0,IF($F596=Lists!$G$2,('Exp Database'!AC596/'Exp with units conversion'!$H596)*'Exp with units conversion'!$G596,'Exp Database'!AC596*'Exp with units conversion'!$G596))</f>
        <v>0</v>
      </c>
      <c r="AE596" s="288">
        <f>IF(OR('Exp Database'!AD596=Lists!$G$2,'Exp Database'!AD596=Lists!$G$3,'Exp Database'!AD596=0),0,IF($F596=Lists!$G$2,('Exp Database'!AD596/'Exp with units conversion'!$H596)*'Exp with units conversion'!$G596,'Exp Database'!AD596*'Exp with units conversion'!$G596))</f>
        <v>0</v>
      </c>
      <c r="AG596" s="288">
        <f t="shared" ref="AG596:AG635" si="50">IF((R596+W596+AD596)=AE596,1,0)</f>
        <v>1</v>
      </c>
      <c r="AH596" s="288">
        <f t="shared" ref="AH596:AH635" si="51">IF(R596=SUM(N596:Q596),1,0)</f>
        <v>1</v>
      </c>
      <c r="AI596" s="288">
        <f t="shared" ref="AI596:AI635" si="52">IF(W596=SUM(S596:V596),1,0)</f>
        <v>1</v>
      </c>
      <c r="AJ596" s="288">
        <f t="shared" ref="AJ596:AJ635" si="53">IF(AD596=SUM(X596:AC596),1,0)</f>
        <v>1</v>
      </c>
    </row>
    <row r="597" spans="2:36" ht="15.75" thickBot="1">
      <c r="B597" s="288" t="str">
        <f t="shared" si="49"/>
        <v>Georgia2012</v>
      </c>
      <c r="C597" s="229" t="str">
        <f>'Exp Database'!C597</f>
        <v>Georgia</v>
      </c>
      <c r="D597" s="229">
        <f>'Exp Database'!D597</f>
        <v>2012</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02" t="str">
        <f>'Exp Database'!K597</f>
        <v>Social protection</v>
      </c>
      <c r="M597" s="288">
        <f>'Exp Database'!L597</f>
        <v>6</v>
      </c>
      <c r="N597" s="288">
        <f>IF(OR('Exp Database'!M597=Lists!$G$2,'Exp Database'!M597=Lists!$G$3,'Exp Database'!M597=0),0,IF($F597=Lists!$G$2,('Exp Database'!M597/'Exp with units conversion'!$H597)*'Exp with units conversion'!$G597,'Exp Database'!M597*'Exp with units conversion'!$G597))</f>
        <v>0</v>
      </c>
      <c r="O597" s="288">
        <f>IF(OR('Exp Database'!N597=Lists!$G$2,'Exp Database'!N597=Lists!$G$3,'Exp Database'!N597=0),0,IF($F597=Lists!$G$2,('Exp Database'!N597/'Exp with units conversion'!$H597)*'Exp with units conversion'!$G597,'Exp Database'!N597*'Exp with units conversion'!$G597))</f>
        <v>0</v>
      </c>
      <c r="P597" s="288">
        <f>IF(OR('Exp Database'!O597=Lists!$G$2,'Exp Database'!O597=Lists!$G$3,'Exp Database'!O597=0),0,IF($F597=Lists!$G$2,('Exp Database'!O597/'Exp with units conversion'!$H597)*'Exp with units conversion'!$G597,'Exp Database'!O597*'Exp with units conversion'!$G597))</f>
        <v>0</v>
      </c>
      <c r="Q597" s="288">
        <f>IF(OR('Exp Database'!P597=Lists!$G$2,'Exp Database'!P597=Lists!$G$3,'Exp Database'!P597=0),0,IF($F597=Lists!$G$2,('Exp Database'!P597/'Exp with units conversion'!$H597)*'Exp with units conversion'!$G597,'Exp Database'!P597*'Exp with units conversion'!$G597))</f>
        <v>0</v>
      </c>
      <c r="R597" s="288">
        <f>IF(OR('Exp Database'!Q597=Lists!$G$2,'Exp Database'!Q597=Lists!$G$3,'Exp Database'!Q597=0),0,IF($F597=Lists!$G$2,('Exp Database'!Q597/'Exp with units conversion'!$H597)*'Exp with units conversion'!$G597,'Exp Database'!Q597*'Exp with units conversion'!$G597))</f>
        <v>0</v>
      </c>
      <c r="S597" s="288">
        <f>IF(OR('Exp Database'!R597=Lists!$G$2,'Exp Database'!R597=Lists!$G$3,'Exp Database'!R597=0),0,IF($F597=Lists!$G$2,('Exp Database'!R597/'Exp with units conversion'!$H597)*'Exp with units conversion'!$G597,'Exp Database'!R597*'Exp with units conversion'!$G597))</f>
        <v>0</v>
      </c>
      <c r="T597" s="288">
        <f>IF(OR('Exp Database'!S597=Lists!$G$2,'Exp Database'!S597=Lists!$G$3,'Exp Database'!S597=0),0,IF($F597=Lists!$G$2,('Exp Database'!S597/'Exp with units conversion'!$H597)*'Exp with units conversion'!$G597,'Exp Database'!S597*'Exp with units conversion'!$G597))</f>
        <v>0</v>
      </c>
      <c r="U597" s="288">
        <f>IF(OR('Exp Database'!T597=Lists!$G$2,'Exp Database'!T597=Lists!$G$3,'Exp Database'!T597=0),0,IF($F597=Lists!$G$2,('Exp Database'!T597/'Exp with units conversion'!$H597)*'Exp with units conversion'!$G597,'Exp Database'!T597*'Exp with units conversion'!$G597))</f>
        <v>0</v>
      </c>
      <c r="V597" s="288">
        <f>IF(OR('Exp Database'!U597=Lists!$G$2,'Exp Database'!U597=Lists!$G$3,'Exp Database'!U597=0),0,IF($F597=Lists!$G$2,('Exp Database'!U597/'Exp with units conversion'!$H597)*'Exp with units conversion'!$G597,'Exp Database'!U597*'Exp with units conversion'!$G597))</f>
        <v>0</v>
      </c>
      <c r="W597" s="288">
        <f>IF(OR('Exp Database'!V597=Lists!$G$2,'Exp Database'!V597=Lists!$G$3,'Exp Database'!V597=0),0,IF($F597=Lists!$G$2,('Exp Database'!V597/'Exp with units conversion'!$H597)*'Exp with units conversion'!$G597,'Exp Database'!V597*'Exp with units conversion'!$G597))</f>
        <v>0</v>
      </c>
      <c r="X597" s="288">
        <f>IF(OR('Exp Database'!W597=Lists!$G$2,'Exp Database'!W597=Lists!$G$3,'Exp Database'!W597=0),0,IF($F597=Lists!$G$2,('Exp Database'!W597/'Exp with units conversion'!$H597)*'Exp with units conversion'!$G597,'Exp Database'!W597*'Exp with units conversion'!$G597))</f>
        <v>0</v>
      </c>
      <c r="Y597" s="288">
        <f>IF(OR('Exp Database'!X597=Lists!$G$2,'Exp Database'!X597=Lists!$G$3,'Exp Database'!X597=0),0,IF($F597=Lists!$G$2,('Exp Database'!X597/'Exp with units conversion'!$H597)*'Exp with units conversion'!$G597,'Exp Database'!X597*'Exp with units conversion'!$G597))</f>
        <v>0</v>
      </c>
      <c r="Z597" s="288">
        <f>IF(OR('Exp Database'!Y597=Lists!$G$2,'Exp Database'!Y597=Lists!$G$3,'Exp Database'!Y597=0),0,IF($F597=Lists!$G$2,('Exp Database'!Y597/'Exp with units conversion'!$H597)*'Exp with units conversion'!$G597,'Exp Database'!Y597*'Exp with units conversion'!$G597))</f>
        <v>0</v>
      </c>
      <c r="AA597" s="288">
        <f>IF(OR('Exp Database'!Z597=Lists!$G$2,'Exp Database'!Z597=Lists!$G$3,'Exp Database'!Z597=0),0,IF($F597=Lists!$G$2,('Exp Database'!Z597/'Exp with units conversion'!$H597)*'Exp with units conversion'!$G597,'Exp Database'!Z597*'Exp with units conversion'!$G597))</f>
        <v>0</v>
      </c>
      <c r="AB597" s="288">
        <f>IF(OR('Exp Database'!AA597=Lists!$G$2,'Exp Database'!AA597=Lists!$G$3,'Exp Database'!AA597=0),0,IF($F597=Lists!$G$2,('Exp Database'!AA597/'Exp with units conversion'!$H597)*'Exp with units conversion'!$G597,'Exp Database'!AA597*'Exp with units conversion'!$G597))</f>
        <v>0</v>
      </c>
      <c r="AC597" s="288">
        <f>IF(OR('Exp Database'!AB597=Lists!$G$2,'Exp Database'!AB597=Lists!$G$3,'Exp Database'!AB597=0),0,IF($F597=Lists!$G$2,('Exp Database'!AB597/'Exp with units conversion'!$H597)*'Exp with units conversion'!$G597,'Exp Database'!AB597*'Exp with units conversion'!$G597))</f>
        <v>0</v>
      </c>
      <c r="AD597" s="288">
        <f>IF(OR('Exp Database'!AC597=Lists!$G$2,'Exp Database'!AC597=Lists!$G$3,'Exp Database'!AC597=0),0,IF($F597=Lists!$G$2,('Exp Database'!AC597/'Exp with units conversion'!$H597)*'Exp with units conversion'!$G597,'Exp Database'!AC597*'Exp with units conversion'!$G597))</f>
        <v>0</v>
      </c>
      <c r="AE597" s="288">
        <f>IF(OR('Exp Database'!AD597=Lists!$G$2,'Exp Database'!AD597=Lists!$G$3,'Exp Database'!AD597=0),0,IF($F597=Lists!$G$2,('Exp Database'!AD597/'Exp with units conversion'!$H597)*'Exp with units conversion'!$G597,'Exp Database'!AD597*'Exp with units conversion'!$G597))</f>
        <v>0</v>
      </c>
      <c r="AG597" s="288">
        <f t="shared" si="50"/>
        <v>1</v>
      </c>
      <c r="AH597" s="288">
        <f t="shared" si="51"/>
        <v>1</v>
      </c>
      <c r="AI597" s="288">
        <f t="shared" si="52"/>
        <v>1</v>
      </c>
      <c r="AJ597" s="288">
        <f t="shared" si="53"/>
        <v>1</v>
      </c>
    </row>
    <row r="598" spans="2:36" ht="15.75" thickBot="1">
      <c r="B598" s="288" t="str">
        <f t="shared" si="49"/>
        <v>Georgia2012</v>
      </c>
      <c r="C598" s="229" t="str">
        <f>'Exp Database'!C598</f>
        <v>Georgia</v>
      </c>
      <c r="D598" s="229">
        <f>'Exp Database'!D598</f>
        <v>2012</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02">
        <f>'Exp Database'!K598</f>
        <v>0</v>
      </c>
      <c r="M598" s="288">
        <f>'Exp Database'!L598</f>
        <v>0</v>
      </c>
      <c r="N598" s="288">
        <f>IF(OR('Exp Database'!M598=Lists!$G$2,'Exp Database'!M598=Lists!$G$3,'Exp Database'!M598=0),0,IF($F598=Lists!$G$2,('Exp Database'!M598/'Exp with units conversion'!$H598)*'Exp with units conversion'!$G598,'Exp Database'!M598*'Exp with units conversion'!$G598))</f>
        <v>0</v>
      </c>
      <c r="O598" s="288">
        <f>IF(OR('Exp Database'!N598=Lists!$G$2,'Exp Database'!N598=Lists!$G$3,'Exp Database'!N598=0),0,IF($F598=Lists!$G$2,('Exp Database'!N598/'Exp with units conversion'!$H598)*'Exp with units conversion'!$G598,'Exp Database'!N598*'Exp with units conversion'!$G598))</f>
        <v>0</v>
      </c>
      <c r="P598" s="288">
        <f>IF(OR('Exp Database'!O598=Lists!$G$2,'Exp Database'!O598=Lists!$G$3,'Exp Database'!O598=0),0,IF($F598=Lists!$G$2,('Exp Database'!O598/'Exp with units conversion'!$H598)*'Exp with units conversion'!$G598,'Exp Database'!O598*'Exp with units conversion'!$G598))</f>
        <v>0</v>
      </c>
      <c r="Q598" s="288">
        <f>IF(OR('Exp Database'!P598=Lists!$G$2,'Exp Database'!P598=Lists!$G$3,'Exp Database'!P598=0),0,IF($F598=Lists!$G$2,('Exp Database'!P598/'Exp with units conversion'!$H598)*'Exp with units conversion'!$G598,'Exp Database'!P598*'Exp with units conversion'!$G598))</f>
        <v>0</v>
      </c>
      <c r="R598" s="288">
        <f>IF(OR('Exp Database'!Q598=Lists!$G$2,'Exp Database'!Q598=Lists!$G$3,'Exp Database'!Q598=0),0,IF($F598=Lists!$G$2,('Exp Database'!Q598/'Exp with units conversion'!$H598)*'Exp with units conversion'!$G598,'Exp Database'!Q598*'Exp with units conversion'!$G598))</f>
        <v>0</v>
      </c>
      <c r="S598" s="288">
        <f>IF(OR('Exp Database'!R598=Lists!$G$2,'Exp Database'!R598=Lists!$G$3,'Exp Database'!R598=0),0,IF($F598=Lists!$G$2,('Exp Database'!R598/'Exp with units conversion'!$H598)*'Exp with units conversion'!$G598,'Exp Database'!R598*'Exp with units conversion'!$G598))</f>
        <v>0</v>
      </c>
      <c r="T598" s="288">
        <f>IF(OR('Exp Database'!S598=Lists!$G$2,'Exp Database'!S598=Lists!$G$3,'Exp Database'!S598=0),0,IF($F598=Lists!$G$2,('Exp Database'!S598/'Exp with units conversion'!$H598)*'Exp with units conversion'!$G598,'Exp Database'!S598*'Exp with units conversion'!$G598))</f>
        <v>0</v>
      </c>
      <c r="U598" s="288">
        <f>IF(OR('Exp Database'!T598=Lists!$G$2,'Exp Database'!T598=Lists!$G$3,'Exp Database'!T598=0),0,IF($F598=Lists!$G$2,('Exp Database'!T598/'Exp with units conversion'!$H598)*'Exp with units conversion'!$G598,'Exp Database'!T598*'Exp with units conversion'!$G598))</f>
        <v>0</v>
      </c>
      <c r="V598" s="288">
        <f>IF(OR('Exp Database'!U598=Lists!$G$2,'Exp Database'!U598=Lists!$G$3,'Exp Database'!U598=0),0,IF($F598=Lists!$G$2,('Exp Database'!U598/'Exp with units conversion'!$H598)*'Exp with units conversion'!$G598,'Exp Database'!U598*'Exp with units conversion'!$G598))</f>
        <v>0</v>
      </c>
      <c r="W598" s="288">
        <f>IF(OR('Exp Database'!V598=Lists!$G$2,'Exp Database'!V598=Lists!$G$3,'Exp Database'!V598=0),0,IF($F598=Lists!$G$2,('Exp Database'!V598/'Exp with units conversion'!$H598)*'Exp with units conversion'!$G598,'Exp Database'!V598*'Exp with units conversion'!$G598))</f>
        <v>0</v>
      </c>
      <c r="X598" s="288">
        <f>IF(OR('Exp Database'!W598=Lists!$G$2,'Exp Database'!W598=Lists!$G$3,'Exp Database'!W598=0),0,IF($F598=Lists!$G$2,('Exp Database'!W598/'Exp with units conversion'!$H598)*'Exp with units conversion'!$G598,'Exp Database'!W598*'Exp with units conversion'!$G598))</f>
        <v>0</v>
      </c>
      <c r="Y598" s="288">
        <f>IF(OR('Exp Database'!X598=Lists!$G$2,'Exp Database'!X598=Lists!$G$3,'Exp Database'!X598=0),0,IF($F598=Lists!$G$2,('Exp Database'!X598/'Exp with units conversion'!$H598)*'Exp with units conversion'!$G598,'Exp Database'!X598*'Exp with units conversion'!$G598))</f>
        <v>0</v>
      </c>
      <c r="Z598" s="288">
        <f>IF(OR('Exp Database'!Y598=Lists!$G$2,'Exp Database'!Y598=Lists!$G$3,'Exp Database'!Y598=0),0,IF($F598=Lists!$G$2,('Exp Database'!Y598/'Exp with units conversion'!$H598)*'Exp with units conversion'!$G598,'Exp Database'!Y598*'Exp with units conversion'!$G598))</f>
        <v>0</v>
      </c>
      <c r="AA598" s="288">
        <f>IF(OR('Exp Database'!Z598=Lists!$G$2,'Exp Database'!Z598=Lists!$G$3,'Exp Database'!Z598=0),0,IF($F598=Lists!$G$2,('Exp Database'!Z598/'Exp with units conversion'!$H598)*'Exp with units conversion'!$G598,'Exp Database'!Z598*'Exp with units conversion'!$G598))</f>
        <v>0</v>
      </c>
      <c r="AB598" s="288">
        <f>IF(OR('Exp Database'!AA598=Lists!$G$2,'Exp Database'!AA598=Lists!$G$3,'Exp Database'!AA598=0),0,IF($F598=Lists!$G$2,('Exp Database'!AA598/'Exp with units conversion'!$H598)*'Exp with units conversion'!$G598,'Exp Database'!AA598*'Exp with units conversion'!$G598))</f>
        <v>0</v>
      </c>
      <c r="AC598" s="288">
        <f>IF(OR('Exp Database'!AB598=Lists!$G$2,'Exp Database'!AB598=Lists!$G$3,'Exp Database'!AB598=0),0,IF($F598=Lists!$G$2,('Exp Database'!AB598/'Exp with units conversion'!$H598)*'Exp with units conversion'!$G598,'Exp Database'!AB598*'Exp with units conversion'!$G598))</f>
        <v>0</v>
      </c>
      <c r="AD598" s="288">
        <f>IF(OR('Exp Database'!AC598=Lists!$G$2,'Exp Database'!AC598=Lists!$G$3,'Exp Database'!AC598=0),0,IF($F598=Lists!$G$2,('Exp Database'!AC598/'Exp with units conversion'!$H598)*'Exp with units conversion'!$G598,'Exp Database'!AC598*'Exp with units conversion'!$G598))</f>
        <v>0</v>
      </c>
      <c r="AE598" s="288">
        <f>IF(OR('Exp Database'!AD598=Lists!$G$2,'Exp Database'!AD598=Lists!$G$3,'Exp Database'!AD598=0),0,IF($F598=Lists!$G$2,('Exp Database'!AD598/'Exp with units conversion'!$H598)*'Exp with units conversion'!$G598,'Exp Database'!AD598*'Exp with units conversion'!$G598))</f>
        <v>0</v>
      </c>
      <c r="AG598" s="288">
        <f t="shared" si="50"/>
        <v>1</v>
      </c>
      <c r="AH598" s="288">
        <f t="shared" si="51"/>
        <v>1</v>
      </c>
      <c r="AI598" s="288">
        <f t="shared" si="52"/>
        <v>1</v>
      </c>
      <c r="AJ598" s="288">
        <f t="shared" si="53"/>
        <v>1</v>
      </c>
    </row>
    <row r="599" spans="2:36" ht="30.75" thickBot="1">
      <c r="B599" s="288" t="str">
        <f t="shared" si="49"/>
        <v>Georgia2012</v>
      </c>
      <c r="C599" s="229" t="str">
        <f>'Exp Database'!C599</f>
        <v>Georgia</v>
      </c>
      <c r="D599" s="229">
        <f>'Exp Database'!D599</f>
        <v>2012</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02" t="str">
        <f>'Exp Database'!K599</f>
        <v>Community mobilization</v>
      </c>
      <c r="M599" s="288">
        <f>'Exp Database'!L599</f>
        <v>7</v>
      </c>
      <c r="N599" s="288">
        <f>IF(OR('Exp Database'!M599=Lists!$G$2,'Exp Database'!M599=Lists!$G$3,'Exp Database'!M599=0),0,IF($F599=Lists!$G$2,('Exp Database'!M599/'Exp with units conversion'!$H599)*'Exp with units conversion'!$G599,'Exp Database'!M599*'Exp with units conversion'!$G599))</f>
        <v>0</v>
      </c>
      <c r="O599" s="288">
        <f>IF(OR('Exp Database'!N599=Lists!$G$2,'Exp Database'!N599=Lists!$G$3,'Exp Database'!N599=0),0,IF($F599=Lists!$G$2,('Exp Database'!N599/'Exp with units conversion'!$H599)*'Exp with units conversion'!$G599,'Exp Database'!N599*'Exp with units conversion'!$G599))</f>
        <v>0</v>
      </c>
      <c r="P599" s="288">
        <f>IF(OR('Exp Database'!O599=Lists!$G$2,'Exp Database'!O599=Lists!$G$3,'Exp Database'!O599=0),0,IF($F599=Lists!$G$2,('Exp Database'!O599/'Exp with units conversion'!$H599)*'Exp with units conversion'!$G599,'Exp Database'!O599*'Exp with units conversion'!$G599))</f>
        <v>0</v>
      </c>
      <c r="Q599" s="288">
        <f>IF(OR('Exp Database'!P599=Lists!$G$2,'Exp Database'!P599=Lists!$G$3,'Exp Database'!P599=0),0,IF($F599=Lists!$G$2,('Exp Database'!P599/'Exp with units conversion'!$H599)*'Exp with units conversion'!$G599,'Exp Database'!P599*'Exp with units conversion'!$G599))</f>
        <v>0</v>
      </c>
      <c r="R599" s="288">
        <f>IF(OR('Exp Database'!Q599=Lists!$G$2,'Exp Database'!Q599=Lists!$G$3,'Exp Database'!Q599=0),0,IF($F599=Lists!$G$2,('Exp Database'!Q599/'Exp with units conversion'!$H599)*'Exp with units conversion'!$G599,'Exp Database'!Q599*'Exp with units conversion'!$G599))</f>
        <v>0</v>
      </c>
      <c r="S599" s="288">
        <f>IF(OR('Exp Database'!R599=Lists!$G$2,'Exp Database'!R599=Lists!$G$3,'Exp Database'!R599=0),0,IF($F599=Lists!$G$2,('Exp Database'!R599/'Exp with units conversion'!$H599)*'Exp with units conversion'!$G599,'Exp Database'!R599*'Exp with units conversion'!$G599))</f>
        <v>0</v>
      </c>
      <c r="T599" s="288">
        <f>IF(OR('Exp Database'!S599=Lists!$G$2,'Exp Database'!S599=Lists!$G$3,'Exp Database'!S599=0),0,IF($F599=Lists!$G$2,('Exp Database'!S599/'Exp with units conversion'!$H599)*'Exp with units conversion'!$G599,'Exp Database'!S599*'Exp with units conversion'!$G599))</f>
        <v>0</v>
      </c>
      <c r="U599" s="288">
        <f>IF(OR('Exp Database'!T599=Lists!$G$2,'Exp Database'!T599=Lists!$G$3,'Exp Database'!T599=0),0,IF($F599=Lists!$G$2,('Exp Database'!T599/'Exp with units conversion'!$H599)*'Exp with units conversion'!$G599,'Exp Database'!T599*'Exp with units conversion'!$G599))</f>
        <v>0</v>
      </c>
      <c r="V599" s="288">
        <f>IF(OR('Exp Database'!U599=Lists!$G$2,'Exp Database'!U599=Lists!$G$3,'Exp Database'!U599=0),0,IF($F599=Lists!$G$2,('Exp Database'!U599/'Exp with units conversion'!$H599)*'Exp with units conversion'!$G599,'Exp Database'!U599*'Exp with units conversion'!$G599))</f>
        <v>0</v>
      </c>
      <c r="W599" s="288">
        <f>IF(OR('Exp Database'!V599=Lists!$G$2,'Exp Database'!V599=Lists!$G$3,'Exp Database'!V599=0),0,IF($F599=Lists!$G$2,('Exp Database'!V599/'Exp with units conversion'!$H599)*'Exp with units conversion'!$G599,'Exp Database'!V599*'Exp with units conversion'!$G599))</f>
        <v>0</v>
      </c>
      <c r="X599" s="288">
        <f>IF(OR('Exp Database'!W599=Lists!$G$2,'Exp Database'!W599=Lists!$G$3,'Exp Database'!W599=0),0,IF($F599=Lists!$G$2,('Exp Database'!W599/'Exp with units conversion'!$H599)*'Exp with units conversion'!$G599,'Exp Database'!W599*'Exp with units conversion'!$G599))</f>
        <v>0</v>
      </c>
      <c r="Y599" s="288">
        <f>IF(OR('Exp Database'!X599=Lists!$G$2,'Exp Database'!X599=Lists!$G$3,'Exp Database'!X599=0),0,IF($F599=Lists!$G$2,('Exp Database'!X599/'Exp with units conversion'!$H599)*'Exp with units conversion'!$G599,'Exp Database'!X599*'Exp with units conversion'!$G599))</f>
        <v>0</v>
      </c>
      <c r="Z599" s="288">
        <f>IF(OR('Exp Database'!Y599=Lists!$G$2,'Exp Database'!Y599=Lists!$G$3,'Exp Database'!Y599=0),0,IF($F599=Lists!$G$2,('Exp Database'!Y599/'Exp with units conversion'!$H599)*'Exp with units conversion'!$G599,'Exp Database'!Y599*'Exp with units conversion'!$G599))</f>
        <v>0</v>
      </c>
      <c r="AA599" s="288">
        <f>IF(OR('Exp Database'!Z599=Lists!$G$2,'Exp Database'!Z599=Lists!$G$3,'Exp Database'!Z599=0),0,IF($F599=Lists!$G$2,('Exp Database'!Z599/'Exp with units conversion'!$H599)*'Exp with units conversion'!$G599,'Exp Database'!Z599*'Exp with units conversion'!$G599))</f>
        <v>0</v>
      </c>
      <c r="AB599" s="288">
        <f>IF(OR('Exp Database'!AA599=Lists!$G$2,'Exp Database'!AA599=Lists!$G$3,'Exp Database'!AA599=0),0,IF($F599=Lists!$G$2,('Exp Database'!AA599/'Exp with units conversion'!$H599)*'Exp with units conversion'!$G599,'Exp Database'!AA599*'Exp with units conversion'!$G599))</f>
        <v>0</v>
      </c>
      <c r="AC599" s="288">
        <f>IF(OR('Exp Database'!AB599=Lists!$G$2,'Exp Database'!AB599=Lists!$G$3,'Exp Database'!AB599=0),0,IF($F599=Lists!$G$2,('Exp Database'!AB599/'Exp with units conversion'!$H599)*'Exp with units conversion'!$G599,'Exp Database'!AB599*'Exp with units conversion'!$G599))</f>
        <v>0</v>
      </c>
      <c r="AD599" s="288">
        <f>IF(OR('Exp Database'!AC599=Lists!$G$2,'Exp Database'!AC599=Lists!$G$3,'Exp Database'!AC599=0),0,IF($F599=Lists!$G$2,('Exp Database'!AC599/'Exp with units conversion'!$H599)*'Exp with units conversion'!$G599,'Exp Database'!AC599*'Exp with units conversion'!$G599))</f>
        <v>0</v>
      </c>
      <c r="AE599" s="288">
        <f>IF(OR('Exp Database'!AD599=Lists!$G$2,'Exp Database'!AD599=Lists!$G$3,'Exp Database'!AD599=0),0,IF($F599=Lists!$G$2,('Exp Database'!AD599/'Exp with units conversion'!$H599)*'Exp with units conversion'!$G599,'Exp Database'!AD599*'Exp with units conversion'!$G599))</f>
        <v>0</v>
      </c>
      <c r="AG599" s="288">
        <f t="shared" si="50"/>
        <v>1</v>
      </c>
      <c r="AH599" s="288">
        <f t="shared" si="51"/>
        <v>1</v>
      </c>
      <c r="AI599" s="288">
        <f t="shared" si="52"/>
        <v>1</v>
      </c>
      <c r="AJ599" s="288">
        <f t="shared" si="53"/>
        <v>1</v>
      </c>
    </row>
    <row r="600" spans="2:36" ht="15.75" thickBot="1">
      <c r="B600" s="288" t="str">
        <f t="shared" si="49"/>
        <v>Georgia2012</v>
      </c>
      <c r="C600" s="229" t="str">
        <f>'Exp Database'!C600</f>
        <v>Georgia</v>
      </c>
      <c r="D600" s="229">
        <f>'Exp Database'!D600</f>
        <v>2012</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02">
        <f>'Exp Database'!K600</f>
        <v>0</v>
      </c>
      <c r="M600" s="288">
        <f>'Exp Database'!L600</f>
        <v>0</v>
      </c>
      <c r="N600" s="288">
        <f>IF(OR('Exp Database'!M600=Lists!$G$2,'Exp Database'!M600=Lists!$G$3,'Exp Database'!M600=0),0,IF($F600=Lists!$G$2,('Exp Database'!M600/'Exp with units conversion'!$H600)*'Exp with units conversion'!$G600,'Exp Database'!M600*'Exp with units conversion'!$G600))</f>
        <v>0</v>
      </c>
      <c r="O600" s="288">
        <f>IF(OR('Exp Database'!N600=Lists!$G$2,'Exp Database'!N600=Lists!$G$3,'Exp Database'!N600=0),0,IF($F600=Lists!$G$2,('Exp Database'!N600/'Exp with units conversion'!$H600)*'Exp with units conversion'!$G600,'Exp Database'!N600*'Exp with units conversion'!$G600))</f>
        <v>0</v>
      </c>
      <c r="P600" s="288">
        <f>IF(OR('Exp Database'!O600=Lists!$G$2,'Exp Database'!O600=Lists!$G$3,'Exp Database'!O600=0),0,IF($F600=Lists!$G$2,('Exp Database'!O600/'Exp with units conversion'!$H600)*'Exp with units conversion'!$G600,'Exp Database'!O600*'Exp with units conversion'!$G600))</f>
        <v>0</v>
      </c>
      <c r="Q600" s="288">
        <f>IF(OR('Exp Database'!P600=Lists!$G$2,'Exp Database'!P600=Lists!$G$3,'Exp Database'!P600=0),0,IF($F600=Lists!$G$2,('Exp Database'!P600/'Exp with units conversion'!$H600)*'Exp with units conversion'!$G600,'Exp Database'!P600*'Exp with units conversion'!$G600))</f>
        <v>0</v>
      </c>
      <c r="R600" s="288">
        <f>IF(OR('Exp Database'!Q600=Lists!$G$2,'Exp Database'!Q600=Lists!$G$3,'Exp Database'!Q600=0),0,IF($F600=Lists!$G$2,('Exp Database'!Q600/'Exp with units conversion'!$H600)*'Exp with units conversion'!$G600,'Exp Database'!Q600*'Exp with units conversion'!$G600))</f>
        <v>0</v>
      </c>
      <c r="S600" s="288">
        <f>IF(OR('Exp Database'!R600=Lists!$G$2,'Exp Database'!R600=Lists!$G$3,'Exp Database'!R600=0),0,IF($F600=Lists!$G$2,('Exp Database'!R600/'Exp with units conversion'!$H600)*'Exp with units conversion'!$G600,'Exp Database'!R600*'Exp with units conversion'!$G600))</f>
        <v>0</v>
      </c>
      <c r="T600" s="288">
        <f>IF(OR('Exp Database'!S600=Lists!$G$2,'Exp Database'!S600=Lists!$G$3,'Exp Database'!S600=0),0,IF($F600=Lists!$G$2,('Exp Database'!S600/'Exp with units conversion'!$H600)*'Exp with units conversion'!$G600,'Exp Database'!S600*'Exp with units conversion'!$G600))</f>
        <v>0</v>
      </c>
      <c r="U600" s="288">
        <f>IF(OR('Exp Database'!T600=Lists!$G$2,'Exp Database'!T600=Lists!$G$3,'Exp Database'!T600=0),0,IF($F600=Lists!$G$2,('Exp Database'!T600/'Exp with units conversion'!$H600)*'Exp with units conversion'!$G600,'Exp Database'!T600*'Exp with units conversion'!$G600))</f>
        <v>0</v>
      </c>
      <c r="V600" s="288">
        <f>IF(OR('Exp Database'!U600=Lists!$G$2,'Exp Database'!U600=Lists!$G$3,'Exp Database'!U600=0),0,IF($F600=Lists!$G$2,('Exp Database'!U600/'Exp with units conversion'!$H600)*'Exp with units conversion'!$G600,'Exp Database'!U600*'Exp with units conversion'!$G600))</f>
        <v>0</v>
      </c>
      <c r="W600" s="288">
        <f>IF(OR('Exp Database'!V600=Lists!$G$2,'Exp Database'!V600=Lists!$G$3,'Exp Database'!V600=0),0,IF($F600=Lists!$G$2,('Exp Database'!V600/'Exp with units conversion'!$H600)*'Exp with units conversion'!$G600,'Exp Database'!V600*'Exp with units conversion'!$G600))</f>
        <v>0</v>
      </c>
      <c r="X600" s="288">
        <f>IF(OR('Exp Database'!W600=Lists!$G$2,'Exp Database'!W600=Lists!$G$3,'Exp Database'!W600=0),0,IF($F600=Lists!$G$2,('Exp Database'!W600/'Exp with units conversion'!$H600)*'Exp with units conversion'!$G600,'Exp Database'!W600*'Exp with units conversion'!$G600))</f>
        <v>0</v>
      </c>
      <c r="Y600" s="288">
        <f>IF(OR('Exp Database'!X600=Lists!$G$2,'Exp Database'!X600=Lists!$G$3,'Exp Database'!X600=0),0,IF($F600=Lists!$G$2,('Exp Database'!X600/'Exp with units conversion'!$H600)*'Exp with units conversion'!$G600,'Exp Database'!X600*'Exp with units conversion'!$G600))</f>
        <v>0</v>
      </c>
      <c r="Z600" s="288">
        <f>IF(OR('Exp Database'!Y600=Lists!$G$2,'Exp Database'!Y600=Lists!$G$3,'Exp Database'!Y600=0),0,IF($F600=Lists!$G$2,('Exp Database'!Y600/'Exp with units conversion'!$H600)*'Exp with units conversion'!$G600,'Exp Database'!Y600*'Exp with units conversion'!$G600))</f>
        <v>0</v>
      </c>
      <c r="AA600" s="288">
        <f>IF(OR('Exp Database'!Z600=Lists!$G$2,'Exp Database'!Z600=Lists!$G$3,'Exp Database'!Z600=0),0,IF($F600=Lists!$G$2,('Exp Database'!Z600/'Exp with units conversion'!$H600)*'Exp with units conversion'!$G600,'Exp Database'!Z600*'Exp with units conversion'!$G600))</f>
        <v>0</v>
      </c>
      <c r="AB600" s="288">
        <f>IF(OR('Exp Database'!AA600=Lists!$G$2,'Exp Database'!AA600=Lists!$G$3,'Exp Database'!AA600=0),0,IF($F600=Lists!$G$2,('Exp Database'!AA600/'Exp with units conversion'!$H600)*'Exp with units conversion'!$G600,'Exp Database'!AA600*'Exp with units conversion'!$G600))</f>
        <v>0</v>
      </c>
      <c r="AC600" s="288">
        <f>IF(OR('Exp Database'!AB600=Lists!$G$2,'Exp Database'!AB600=Lists!$G$3,'Exp Database'!AB600=0),0,IF($F600=Lists!$G$2,('Exp Database'!AB600/'Exp with units conversion'!$H600)*'Exp with units conversion'!$G600,'Exp Database'!AB600*'Exp with units conversion'!$G600))</f>
        <v>0</v>
      </c>
      <c r="AD600" s="288">
        <f>IF(OR('Exp Database'!AC600=Lists!$G$2,'Exp Database'!AC600=Lists!$G$3,'Exp Database'!AC600=0),0,IF($F600=Lists!$G$2,('Exp Database'!AC600/'Exp with units conversion'!$H600)*'Exp with units conversion'!$G600,'Exp Database'!AC600*'Exp with units conversion'!$G600))</f>
        <v>0</v>
      </c>
      <c r="AE600" s="288">
        <f>IF(OR('Exp Database'!AD600=Lists!$G$2,'Exp Database'!AD600=Lists!$G$3,'Exp Database'!AD600=0),0,IF($F600=Lists!$G$2,('Exp Database'!AD600/'Exp with units conversion'!$H600)*'Exp with units conversion'!$G600,'Exp Database'!AD600*'Exp with units conversion'!$G600))</f>
        <v>0</v>
      </c>
      <c r="AG600" s="288">
        <f t="shared" si="50"/>
        <v>1</v>
      </c>
      <c r="AH600" s="288">
        <f t="shared" si="51"/>
        <v>1</v>
      </c>
      <c r="AI600" s="288">
        <f t="shared" si="52"/>
        <v>1</v>
      </c>
      <c r="AJ600" s="288">
        <f t="shared" si="53"/>
        <v>1</v>
      </c>
    </row>
    <row r="601" spans="2:36" ht="45.75" thickBot="1">
      <c r="B601" s="288" t="str">
        <f t="shared" si="49"/>
        <v>Georgia2012</v>
      </c>
      <c r="C601" s="229" t="str">
        <f>'Exp Database'!C601</f>
        <v>Georgia</v>
      </c>
      <c r="D601" s="229">
        <f>'Exp Database'!D601</f>
        <v>2012</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02" t="str">
        <f>'Exp Database'!K601</f>
        <v>Governance and sustainability (sub-total)</v>
      </c>
      <c r="M601" s="288">
        <f>'Exp Database'!L601</f>
        <v>8</v>
      </c>
      <c r="N601" s="288">
        <f>IF(OR('Exp Database'!M601=Lists!$G$2,'Exp Database'!M601=Lists!$G$3,'Exp Database'!M601=0),0,IF($F601=Lists!$G$2,('Exp Database'!M601/'Exp with units conversion'!$H601)*'Exp with units conversion'!$G601,'Exp Database'!M601*'Exp with units conversion'!$G601))</f>
        <v>0</v>
      </c>
      <c r="O601" s="288">
        <f>IF(OR('Exp Database'!N601=Lists!$G$2,'Exp Database'!N601=Lists!$G$3,'Exp Database'!N601=0),0,IF($F601=Lists!$G$2,('Exp Database'!N601/'Exp with units conversion'!$H601)*'Exp with units conversion'!$G601,'Exp Database'!N601*'Exp with units conversion'!$G601))</f>
        <v>0</v>
      </c>
      <c r="P601" s="288">
        <f>IF(OR('Exp Database'!O601=Lists!$G$2,'Exp Database'!O601=Lists!$G$3,'Exp Database'!O601=0),0,IF($F601=Lists!$G$2,('Exp Database'!O601/'Exp with units conversion'!$H601)*'Exp with units conversion'!$G601,'Exp Database'!O601*'Exp with units conversion'!$G601))</f>
        <v>0</v>
      </c>
      <c r="Q601" s="288">
        <f>IF(OR('Exp Database'!P601=Lists!$G$2,'Exp Database'!P601=Lists!$G$3,'Exp Database'!P601=0),0,IF($F601=Lists!$G$2,('Exp Database'!P601/'Exp with units conversion'!$H601)*'Exp with units conversion'!$G601,'Exp Database'!P601*'Exp with units conversion'!$G601))</f>
        <v>0</v>
      </c>
      <c r="R601" s="288">
        <f>IF(OR('Exp Database'!Q601=Lists!$G$2,'Exp Database'!Q601=Lists!$G$3,'Exp Database'!Q601=0),0,IF($F601=Lists!$G$2,('Exp Database'!Q601/'Exp with units conversion'!$H601)*'Exp with units conversion'!$G601,'Exp Database'!Q601*'Exp with units conversion'!$G601))</f>
        <v>0</v>
      </c>
      <c r="S601" s="288">
        <f>IF(OR('Exp Database'!R601=Lists!$G$2,'Exp Database'!R601=Lists!$G$3,'Exp Database'!R601=0),0,IF($F601=Lists!$G$2,('Exp Database'!R601/'Exp with units conversion'!$H601)*'Exp with units conversion'!$G601,'Exp Database'!R601*'Exp with units conversion'!$G601))</f>
        <v>0</v>
      </c>
      <c r="T601" s="288">
        <f>IF(OR('Exp Database'!S601=Lists!$G$2,'Exp Database'!S601=Lists!$G$3,'Exp Database'!S601=0),0,IF($F601=Lists!$G$2,('Exp Database'!S601/'Exp with units conversion'!$H601)*'Exp with units conversion'!$G601,'Exp Database'!S601*'Exp with units conversion'!$G601))</f>
        <v>0</v>
      </c>
      <c r="U601" s="288">
        <f>IF(OR('Exp Database'!T601=Lists!$G$2,'Exp Database'!T601=Lists!$G$3,'Exp Database'!T601=0),0,IF($F601=Lists!$G$2,('Exp Database'!T601/'Exp with units conversion'!$H601)*'Exp with units conversion'!$G601,'Exp Database'!T601*'Exp with units conversion'!$G601))</f>
        <v>0</v>
      </c>
      <c r="V601" s="288">
        <f>IF(OR('Exp Database'!U601=Lists!$G$2,'Exp Database'!U601=Lists!$G$3,'Exp Database'!U601=0),0,IF($F601=Lists!$G$2,('Exp Database'!U601/'Exp with units conversion'!$H601)*'Exp with units conversion'!$G601,'Exp Database'!U601*'Exp with units conversion'!$G601))</f>
        <v>0</v>
      </c>
      <c r="W601" s="288">
        <f>IF(OR('Exp Database'!V601=Lists!$G$2,'Exp Database'!V601=Lists!$G$3,'Exp Database'!V601=0),0,IF($F601=Lists!$G$2,('Exp Database'!V601/'Exp with units conversion'!$H601)*'Exp with units conversion'!$G601,'Exp Database'!V601*'Exp with units conversion'!$G601))</f>
        <v>0</v>
      </c>
      <c r="X601" s="288">
        <f>IF(OR('Exp Database'!W601=Lists!$G$2,'Exp Database'!W601=Lists!$G$3,'Exp Database'!W601=0),0,IF($F601=Lists!$G$2,('Exp Database'!W601/'Exp with units conversion'!$H601)*'Exp with units conversion'!$G601,'Exp Database'!W601*'Exp with units conversion'!$G601))</f>
        <v>0</v>
      </c>
      <c r="Y601" s="288">
        <f>IF(OR('Exp Database'!X601=Lists!$G$2,'Exp Database'!X601=Lists!$G$3,'Exp Database'!X601=0),0,IF($F601=Lists!$G$2,('Exp Database'!X601/'Exp with units conversion'!$H601)*'Exp with units conversion'!$G601,'Exp Database'!X601*'Exp with units conversion'!$G601))</f>
        <v>0</v>
      </c>
      <c r="Z601" s="288">
        <f>IF(OR('Exp Database'!Y601=Lists!$G$2,'Exp Database'!Y601=Lists!$G$3,'Exp Database'!Y601=0),0,IF($F601=Lists!$G$2,('Exp Database'!Y601/'Exp with units conversion'!$H601)*'Exp with units conversion'!$G601,'Exp Database'!Y601*'Exp with units conversion'!$G601))</f>
        <v>0</v>
      </c>
      <c r="AA601" s="288">
        <f>IF(OR('Exp Database'!Z601=Lists!$G$2,'Exp Database'!Z601=Lists!$G$3,'Exp Database'!Z601=0),0,IF($F601=Lists!$G$2,('Exp Database'!Z601/'Exp with units conversion'!$H601)*'Exp with units conversion'!$G601,'Exp Database'!Z601*'Exp with units conversion'!$G601))</f>
        <v>0</v>
      </c>
      <c r="AB601" s="288">
        <f>IF(OR('Exp Database'!AA601=Lists!$G$2,'Exp Database'!AA601=Lists!$G$3,'Exp Database'!AA601=0),0,IF($F601=Lists!$G$2,('Exp Database'!AA601/'Exp with units conversion'!$H601)*'Exp with units conversion'!$G601,'Exp Database'!AA601*'Exp with units conversion'!$G601))</f>
        <v>0</v>
      </c>
      <c r="AC601" s="288">
        <f>IF(OR('Exp Database'!AB601=Lists!$G$2,'Exp Database'!AB601=Lists!$G$3,'Exp Database'!AB601=0),0,IF($F601=Lists!$G$2,('Exp Database'!AB601/'Exp with units conversion'!$H601)*'Exp with units conversion'!$G601,'Exp Database'!AB601*'Exp with units conversion'!$G601))</f>
        <v>0</v>
      </c>
      <c r="AD601" s="288">
        <f>IF(OR('Exp Database'!AC601=Lists!$G$2,'Exp Database'!AC601=Lists!$G$3,'Exp Database'!AC601=0),0,IF($F601=Lists!$G$2,('Exp Database'!AC601/'Exp with units conversion'!$H601)*'Exp with units conversion'!$G601,'Exp Database'!AC601*'Exp with units conversion'!$G601))</f>
        <v>0</v>
      </c>
      <c r="AE601" s="288">
        <f>IF(OR('Exp Database'!AD601=Lists!$G$2,'Exp Database'!AD601=Lists!$G$3,'Exp Database'!AD601=0),0,IF($F601=Lists!$G$2,('Exp Database'!AD601/'Exp with units conversion'!$H601)*'Exp with units conversion'!$G601,'Exp Database'!AD601*'Exp with units conversion'!$G601))</f>
        <v>0</v>
      </c>
      <c r="AG601" s="288">
        <f t="shared" si="50"/>
        <v>1</v>
      </c>
      <c r="AH601" s="288">
        <f t="shared" si="51"/>
        <v>1</v>
      </c>
      <c r="AI601" s="288">
        <f t="shared" si="52"/>
        <v>1</v>
      </c>
      <c r="AJ601" s="288">
        <f t="shared" si="53"/>
        <v>1</v>
      </c>
    </row>
    <row r="602" spans="2:36" ht="30.75" thickBot="1">
      <c r="B602" s="288" t="str">
        <f t="shared" si="49"/>
        <v>Georgia2012</v>
      </c>
      <c r="C602" s="229" t="str">
        <f>'Exp Database'!C602</f>
        <v>Georgia</v>
      </c>
      <c r="D602" s="229">
        <f>'Exp Database'!D602</f>
        <v>2012</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02" t="str">
        <f>'Exp Database'!K602</f>
        <v>Strategic information</v>
      </c>
      <c r="M602" s="288">
        <f>'Exp Database'!L602</f>
        <v>8.1</v>
      </c>
      <c r="N602" s="288">
        <f>IF(OR('Exp Database'!M602=Lists!$G$2,'Exp Database'!M602=Lists!$G$3,'Exp Database'!M602=0),0,IF($F602=Lists!$G$2,('Exp Database'!M602/'Exp with units conversion'!$H602)*'Exp with units conversion'!$G602,'Exp Database'!M602*'Exp with units conversion'!$G602))</f>
        <v>0</v>
      </c>
      <c r="O602" s="288">
        <f>IF(OR('Exp Database'!N602=Lists!$G$2,'Exp Database'!N602=Lists!$G$3,'Exp Database'!N602=0),0,IF($F602=Lists!$G$2,('Exp Database'!N602/'Exp with units conversion'!$H602)*'Exp with units conversion'!$G602,'Exp Database'!N602*'Exp with units conversion'!$G602))</f>
        <v>0</v>
      </c>
      <c r="P602" s="288">
        <f>IF(OR('Exp Database'!O602=Lists!$G$2,'Exp Database'!O602=Lists!$G$3,'Exp Database'!O602=0),0,IF($F602=Lists!$G$2,('Exp Database'!O602/'Exp with units conversion'!$H602)*'Exp with units conversion'!$G602,'Exp Database'!O602*'Exp with units conversion'!$G602))</f>
        <v>0</v>
      </c>
      <c r="Q602" s="288">
        <f>IF(OR('Exp Database'!P602=Lists!$G$2,'Exp Database'!P602=Lists!$G$3,'Exp Database'!P602=0),0,IF($F602=Lists!$G$2,('Exp Database'!P602/'Exp with units conversion'!$H602)*'Exp with units conversion'!$G602,'Exp Database'!P602*'Exp with units conversion'!$G602))</f>
        <v>0</v>
      </c>
      <c r="R602" s="288">
        <f>IF(OR('Exp Database'!Q602=Lists!$G$2,'Exp Database'!Q602=Lists!$G$3,'Exp Database'!Q602=0),0,IF($F602=Lists!$G$2,('Exp Database'!Q602/'Exp with units conversion'!$H602)*'Exp with units conversion'!$G602,'Exp Database'!Q602*'Exp with units conversion'!$G602))</f>
        <v>0</v>
      </c>
      <c r="S602" s="288">
        <f>IF(OR('Exp Database'!R602=Lists!$G$2,'Exp Database'!R602=Lists!$G$3,'Exp Database'!R602=0),0,IF($F602=Lists!$G$2,('Exp Database'!R602/'Exp with units conversion'!$H602)*'Exp with units conversion'!$G602,'Exp Database'!R602*'Exp with units conversion'!$G602))</f>
        <v>0</v>
      </c>
      <c r="T602" s="288">
        <f>IF(OR('Exp Database'!S602=Lists!$G$2,'Exp Database'!S602=Lists!$G$3,'Exp Database'!S602=0),0,IF($F602=Lists!$G$2,('Exp Database'!S602/'Exp with units conversion'!$H602)*'Exp with units conversion'!$G602,'Exp Database'!S602*'Exp with units conversion'!$G602))</f>
        <v>0</v>
      </c>
      <c r="U602" s="288">
        <f>IF(OR('Exp Database'!T602=Lists!$G$2,'Exp Database'!T602=Lists!$G$3,'Exp Database'!T602=0),0,IF($F602=Lists!$G$2,('Exp Database'!T602/'Exp with units conversion'!$H602)*'Exp with units conversion'!$G602,'Exp Database'!T602*'Exp with units conversion'!$G602))</f>
        <v>0</v>
      </c>
      <c r="V602" s="288">
        <f>IF(OR('Exp Database'!U602=Lists!$G$2,'Exp Database'!U602=Lists!$G$3,'Exp Database'!U602=0),0,IF($F602=Lists!$G$2,('Exp Database'!U602/'Exp with units conversion'!$H602)*'Exp with units conversion'!$G602,'Exp Database'!U602*'Exp with units conversion'!$G602))</f>
        <v>0</v>
      </c>
      <c r="W602" s="288">
        <f>IF(OR('Exp Database'!V602=Lists!$G$2,'Exp Database'!V602=Lists!$G$3,'Exp Database'!V602=0),0,IF($F602=Lists!$G$2,('Exp Database'!V602/'Exp with units conversion'!$H602)*'Exp with units conversion'!$G602,'Exp Database'!V602*'Exp with units conversion'!$G602))</f>
        <v>0</v>
      </c>
      <c r="X602" s="288">
        <f>IF(OR('Exp Database'!W602=Lists!$G$2,'Exp Database'!W602=Lists!$G$3,'Exp Database'!W602=0),0,IF($F602=Lists!$G$2,('Exp Database'!W602/'Exp with units conversion'!$H602)*'Exp with units conversion'!$G602,'Exp Database'!W602*'Exp with units conversion'!$G602))</f>
        <v>0</v>
      </c>
      <c r="Y602" s="288">
        <f>IF(OR('Exp Database'!X602=Lists!$G$2,'Exp Database'!X602=Lists!$G$3,'Exp Database'!X602=0),0,IF($F602=Lists!$G$2,('Exp Database'!X602/'Exp with units conversion'!$H602)*'Exp with units conversion'!$G602,'Exp Database'!X602*'Exp with units conversion'!$G602))</f>
        <v>0</v>
      </c>
      <c r="Z602" s="288">
        <f>IF(OR('Exp Database'!Y602=Lists!$G$2,'Exp Database'!Y602=Lists!$G$3,'Exp Database'!Y602=0),0,IF($F602=Lists!$G$2,('Exp Database'!Y602/'Exp with units conversion'!$H602)*'Exp with units conversion'!$G602,'Exp Database'!Y602*'Exp with units conversion'!$G602))</f>
        <v>0</v>
      </c>
      <c r="AA602" s="288">
        <f>IF(OR('Exp Database'!Z602=Lists!$G$2,'Exp Database'!Z602=Lists!$G$3,'Exp Database'!Z602=0),0,IF($F602=Lists!$G$2,('Exp Database'!Z602/'Exp with units conversion'!$H602)*'Exp with units conversion'!$G602,'Exp Database'!Z602*'Exp with units conversion'!$G602))</f>
        <v>0</v>
      </c>
      <c r="AB602" s="288">
        <f>IF(OR('Exp Database'!AA602=Lists!$G$2,'Exp Database'!AA602=Lists!$G$3,'Exp Database'!AA602=0),0,IF($F602=Lists!$G$2,('Exp Database'!AA602/'Exp with units conversion'!$H602)*'Exp with units conversion'!$G602,'Exp Database'!AA602*'Exp with units conversion'!$G602))</f>
        <v>0</v>
      </c>
      <c r="AC602" s="288">
        <f>IF(OR('Exp Database'!AB602=Lists!$G$2,'Exp Database'!AB602=Lists!$G$3,'Exp Database'!AB602=0),0,IF($F602=Lists!$G$2,('Exp Database'!AB602/'Exp with units conversion'!$H602)*'Exp with units conversion'!$G602,'Exp Database'!AB602*'Exp with units conversion'!$G602))</f>
        <v>0</v>
      </c>
      <c r="AD602" s="288">
        <f>IF(OR('Exp Database'!AC602=Lists!$G$2,'Exp Database'!AC602=Lists!$G$3,'Exp Database'!AC602=0),0,IF($F602=Lists!$G$2,('Exp Database'!AC602/'Exp with units conversion'!$H602)*'Exp with units conversion'!$G602,'Exp Database'!AC602*'Exp with units conversion'!$G602))</f>
        <v>0</v>
      </c>
      <c r="AE602" s="288">
        <f>IF(OR('Exp Database'!AD602=Lists!$G$2,'Exp Database'!AD602=Lists!$G$3,'Exp Database'!AD602=0),0,IF($F602=Lists!$G$2,('Exp Database'!AD602/'Exp with units conversion'!$H602)*'Exp with units conversion'!$G602,'Exp Database'!AD602*'Exp with units conversion'!$G602))</f>
        <v>0</v>
      </c>
      <c r="AG602" s="288">
        <f t="shared" si="50"/>
        <v>1</v>
      </c>
      <c r="AH602" s="288">
        <f t="shared" si="51"/>
        <v>1</v>
      </c>
      <c r="AI602" s="288">
        <f t="shared" si="52"/>
        <v>1</v>
      </c>
      <c r="AJ602" s="288">
        <f t="shared" si="53"/>
        <v>1</v>
      </c>
    </row>
    <row r="603" spans="2:36" ht="30.75" thickBot="1">
      <c r="B603" s="288" t="str">
        <f t="shared" si="49"/>
        <v>Georgia2012</v>
      </c>
      <c r="C603" s="229" t="str">
        <f>'Exp Database'!C603</f>
        <v>Georgia</v>
      </c>
      <c r="D603" s="229">
        <f>'Exp Database'!D603</f>
        <v>2012</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02" t="str">
        <f>'Exp Database'!K603</f>
        <v>Planning and coordination</v>
      </c>
      <c r="M603" s="288">
        <f>'Exp Database'!L603</f>
        <v>8.1999999999999993</v>
      </c>
      <c r="N603" s="288">
        <f>IF(OR('Exp Database'!M603=Lists!$G$2,'Exp Database'!M603=Lists!$G$3,'Exp Database'!M603=0),0,IF($F603=Lists!$G$2,('Exp Database'!M603/'Exp with units conversion'!$H603)*'Exp with units conversion'!$G603,'Exp Database'!M603*'Exp with units conversion'!$G603))</f>
        <v>0</v>
      </c>
      <c r="O603" s="288">
        <f>IF(OR('Exp Database'!N603=Lists!$G$2,'Exp Database'!N603=Lists!$G$3,'Exp Database'!N603=0),0,IF($F603=Lists!$G$2,('Exp Database'!N603/'Exp with units conversion'!$H603)*'Exp with units conversion'!$G603,'Exp Database'!N603*'Exp with units conversion'!$G603))</f>
        <v>0</v>
      </c>
      <c r="P603" s="288">
        <f>IF(OR('Exp Database'!O603=Lists!$G$2,'Exp Database'!O603=Lists!$G$3,'Exp Database'!O603=0),0,IF($F603=Lists!$G$2,('Exp Database'!O603/'Exp with units conversion'!$H603)*'Exp with units conversion'!$G603,'Exp Database'!O603*'Exp with units conversion'!$G603))</f>
        <v>0</v>
      </c>
      <c r="Q603" s="288">
        <f>IF(OR('Exp Database'!P603=Lists!$G$2,'Exp Database'!P603=Lists!$G$3,'Exp Database'!P603=0),0,IF($F603=Lists!$G$2,('Exp Database'!P603/'Exp with units conversion'!$H603)*'Exp with units conversion'!$G603,'Exp Database'!P603*'Exp with units conversion'!$G603))</f>
        <v>0</v>
      </c>
      <c r="R603" s="288">
        <f>IF(OR('Exp Database'!Q603=Lists!$G$2,'Exp Database'!Q603=Lists!$G$3,'Exp Database'!Q603=0),0,IF($F603=Lists!$G$2,('Exp Database'!Q603/'Exp with units conversion'!$H603)*'Exp with units conversion'!$G603,'Exp Database'!Q603*'Exp with units conversion'!$G603))</f>
        <v>0</v>
      </c>
      <c r="S603" s="288">
        <f>IF(OR('Exp Database'!R603=Lists!$G$2,'Exp Database'!R603=Lists!$G$3,'Exp Database'!R603=0),0,IF($F603=Lists!$G$2,('Exp Database'!R603/'Exp with units conversion'!$H603)*'Exp with units conversion'!$G603,'Exp Database'!R603*'Exp with units conversion'!$G603))</f>
        <v>0</v>
      </c>
      <c r="T603" s="288">
        <f>IF(OR('Exp Database'!S603=Lists!$G$2,'Exp Database'!S603=Lists!$G$3,'Exp Database'!S603=0),0,IF($F603=Lists!$G$2,('Exp Database'!S603/'Exp with units conversion'!$H603)*'Exp with units conversion'!$G603,'Exp Database'!S603*'Exp with units conversion'!$G603))</f>
        <v>0</v>
      </c>
      <c r="U603" s="288">
        <f>IF(OR('Exp Database'!T603=Lists!$G$2,'Exp Database'!T603=Lists!$G$3,'Exp Database'!T603=0),0,IF($F603=Lists!$G$2,('Exp Database'!T603/'Exp with units conversion'!$H603)*'Exp with units conversion'!$G603,'Exp Database'!T603*'Exp with units conversion'!$G603))</f>
        <v>0</v>
      </c>
      <c r="V603" s="288">
        <f>IF(OR('Exp Database'!U603=Lists!$G$2,'Exp Database'!U603=Lists!$G$3,'Exp Database'!U603=0),0,IF($F603=Lists!$G$2,('Exp Database'!U603/'Exp with units conversion'!$H603)*'Exp with units conversion'!$G603,'Exp Database'!U603*'Exp with units conversion'!$G603))</f>
        <v>0</v>
      </c>
      <c r="W603" s="288">
        <f>IF(OR('Exp Database'!V603=Lists!$G$2,'Exp Database'!V603=Lists!$G$3,'Exp Database'!V603=0),0,IF($F603=Lists!$G$2,('Exp Database'!V603/'Exp with units conversion'!$H603)*'Exp with units conversion'!$G603,'Exp Database'!V603*'Exp with units conversion'!$G603))</f>
        <v>0</v>
      </c>
      <c r="X603" s="288">
        <f>IF(OR('Exp Database'!W603=Lists!$G$2,'Exp Database'!W603=Lists!$G$3,'Exp Database'!W603=0),0,IF($F603=Lists!$G$2,('Exp Database'!W603/'Exp with units conversion'!$H603)*'Exp with units conversion'!$G603,'Exp Database'!W603*'Exp with units conversion'!$G603))</f>
        <v>0</v>
      </c>
      <c r="Y603" s="288">
        <f>IF(OR('Exp Database'!X603=Lists!$G$2,'Exp Database'!X603=Lists!$G$3,'Exp Database'!X603=0),0,IF($F603=Lists!$G$2,('Exp Database'!X603/'Exp with units conversion'!$H603)*'Exp with units conversion'!$G603,'Exp Database'!X603*'Exp with units conversion'!$G603))</f>
        <v>0</v>
      </c>
      <c r="Z603" s="288">
        <f>IF(OR('Exp Database'!Y603=Lists!$G$2,'Exp Database'!Y603=Lists!$G$3,'Exp Database'!Y603=0),0,IF($F603=Lists!$G$2,('Exp Database'!Y603/'Exp with units conversion'!$H603)*'Exp with units conversion'!$G603,'Exp Database'!Y603*'Exp with units conversion'!$G603))</f>
        <v>0</v>
      </c>
      <c r="AA603" s="288">
        <f>IF(OR('Exp Database'!Z603=Lists!$G$2,'Exp Database'!Z603=Lists!$G$3,'Exp Database'!Z603=0),0,IF($F603=Lists!$G$2,('Exp Database'!Z603/'Exp with units conversion'!$H603)*'Exp with units conversion'!$G603,'Exp Database'!Z603*'Exp with units conversion'!$G603))</f>
        <v>0</v>
      </c>
      <c r="AB603" s="288">
        <f>IF(OR('Exp Database'!AA603=Lists!$G$2,'Exp Database'!AA603=Lists!$G$3,'Exp Database'!AA603=0),0,IF($F603=Lists!$G$2,('Exp Database'!AA603/'Exp with units conversion'!$H603)*'Exp with units conversion'!$G603,'Exp Database'!AA603*'Exp with units conversion'!$G603))</f>
        <v>0</v>
      </c>
      <c r="AC603" s="288">
        <f>IF(OR('Exp Database'!AB603=Lists!$G$2,'Exp Database'!AB603=Lists!$G$3,'Exp Database'!AB603=0),0,IF($F603=Lists!$G$2,('Exp Database'!AB603/'Exp with units conversion'!$H603)*'Exp with units conversion'!$G603,'Exp Database'!AB603*'Exp with units conversion'!$G603))</f>
        <v>0</v>
      </c>
      <c r="AD603" s="288">
        <f>IF(OR('Exp Database'!AC603=Lists!$G$2,'Exp Database'!AC603=Lists!$G$3,'Exp Database'!AC603=0),0,IF($F603=Lists!$G$2,('Exp Database'!AC603/'Exp with units conversion'!$H603)*'Exp with units conversion'!$G603,'Exp Database'!AC603*'Exp with units conversion'!$G603))</f>
        <v>0</v>
      </c>
      <c r="AE603" s="288">
        <f>IF(OR('Exp Database'!AD603=Lists!$G$2,'Exp Database'!AD603=Lists!$G$3,'Exp Database'!AD603=0),0,IF($F603=Lists!$G$2,('Exp Database'!AD603/'Exp with units conversion'!$H603)*'Exp with units conversion'!$G603,'Exp Database'!AD603*'Exp with units conversion'!$G603))</f>
        <v>0</v>
      </c>
      <c r="AG603" s="288">
        <f t="shared" si="50"/>
        <v>1</v>
      </c>
      <c r="AH603" s="288">
        <f t="shared" si="51"/>
        <v>1</v>
      </c>
      <c r="AI603" s="288">
        <f t="shared" si="52"/>
        <v>1</v>
      </c>
      <c r="AJ603" s="288">
        <f t="shared" si="53"/>
        <v>1</v>
      </c>
    </row>
    <row r="604" spans="2:36" ht="30.75" thickBot="1">
      <c r="B604" s="288" t="str">
        <f t="shared" si="49"/>
        <v>Georgia2012</v>
      </c>
      <c r="C604" s="229" t="str">
        <f>'Exp Database'!C604</f>
        <v>Georgia</v>
      </c>
      <c r="D604" s="229">
        <f>'Exp Database'!D604</f>
        <v>2012</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02" t="str">
        <f>'Exp Database'!K604</f>
        <v>Procurement and logistics</v>
      </c>
      <c r="M604" s="288">
        <f>'Exp Database'!L604</f>
        <v>8.3000000000000007</v>
      </c>
      <c r="N604" s="288">
        <f>IF(OR('Exp Database'!M604=Lists!$G$2,'Exp Database'!M604=Lists!$G$3,'Exp Database'!M604=0),0,IF($F604=Lists!$G$2,('Exp Database'!M604/'Exp with units conversion'!$H604)*'Exp with units conversion'!$G604,'Exp Database'!M604*'Exp with units conversion'!$G604))</f>
        <v>0</v>
      </c>
      <c r="O604" s="288">
        <f>IF(OR('Exp Database'!N604=Lists!$G$2,'Exp Database'!N604=Lists!$G$3,'Exp Database'!N604=0),0,IF($F604=Lists!$G$2,('Exp Database'!N604/'Exp with units conversion'!$H604)*'Exp with units conversion'!$G604,'Exp Database'!N604*'Exp with units conversion'!$G604))</f>
        <v>0</v>
      </c>
      <c r="P604" s="288">
        <f>IF(OR('Exp Database'!O604=Lists!$G$2,'Exp Database'!O604=Lists!$G$3,'Exp Database'!O604=0),0,IF($F604=Lists!$G$2,('Exp Database'!O604/'Exp with units conversion'!$H604)*'Exp with units conversion'!$G604,'Exp Database'!O604*'Exp with units conversion'!$G604))</f>
        <v>0</v>
      </c>
      <c r="Q604" s="288">
        <f>IF(OR('Exp Database'!P604=Lists!$G$2,'Exp Database'!P604=Lists!$G$3,'Exp Database'!P604=0),0,IF($F604=Lists!$G$2,('Exp Database'!P604/'Exp with units conversion'!$H604)*'Exp with units conversion'!$G604,'Exp Database'!P604*'Exp with units conversion'!$G604))</f>
        <v>0</v>
      </c>
      <c r="R604" s="288">
        <f>IF(OR('Exp Database'!Q604=Lists!$G$2,'Exp Database'!Q604=Lists!$G$3,'Exp Database'!Q604=0),0,IF($F604=Lists!$G$2,('Exp Database'!Q604/'Exp with units conversion'!$H604)*'Exp with units conversion'!$G604,'Exp Database'!Q604*'Exp with units conversion'!$G604))</f>
        <v>0</v>
      </c>
      <c r="S604" s="288">
        <f>IF(OR('Exp Database'!R604=Lists!$G$2,'Exp Database'!R604=Lists!$G$3,'Exp Database'!R604=0),0,IF($F604=Lists!$G$2,('Exp Database'!R604/'Exp with units conversion'!$H604)*'Exp with units conversion'!$G604,'Exp Database'!R604*'Exp with units conversion'!$G604))</f>
        <v>0</v>
      </c>
      <c r="T604" s="288">
        <f>IF(OR('Exp Database'!S604=Lists!$G$2,'Exp Database'!S604=Lists!$G$3,'Exp Database'!S604=0),0,IF($F604=Lists!$G$2,('Exp Database'!S604/'Exp with units conversion'!$H604)*'Exp with units conversion'!$G604,'Exp Database'!S604*'Exp with units conversion'!$G604))</f>
        <v>0</v>
      </c>
      <c r="U604" s="288">
        <f>IF(OR('Exp Database'!T604=Lists!$G$2,'Exp Database'!T604=Lists!$G$3,'Exp Database'!T604=0),0,IF($F604=Lists!$G$2,('Exp Database'!T604/'Exp with units conversion'!$H604)*'Exp with units conversion'!$G604,'Exp Database'!T604*'Exp with units conversion'!$G604))</f>
        <v>0</v>
      </c>
      <c r="V604" s="288">
        <f>IF(OR('Exp Database'!U604=Lists!$G$2,'Exp Database'!U604=Lists!$G$3,'Exp Database'!U604=0),0,IF($F604=Lists!$G$2,('Exp Database'!U604/'Exp with units conversion'!$H604)*'Exp with units conversion'!$G604,'Exp Database'!U604*'Exp with units conversion'!$G604))</f>
        <v>0</v>
      </c>
      <c r="W604" s="288">
        <f>IF(OR('Exp Database'!V604=Lists!$G$2,'Exp Database'!V604=Lists!$G$3,'Exp Database'!V604=0),0,IF($F604=Lists!$G$2,('Exp Database'!V604/'Exp with units conversion'!$H604)*'Exp with units conversion'!$G604,'Exp Database'!V604*'Exp with units conversion'!$G604))</f>
        <v>0</v>
      </c>
      <c r="X604" s="288">
        <f>IF(OR('Exp Database'!W604=Lists!$G$2,'Exp Database'!W604=Lists!$G$3,'Exp Database'!W604=0),0,IF($F604=Lists!$G$2,('Exp Database'!W604/'Exp with units conversion'!$H604)*'Exp with units conversion'!$G604,'Exp Database'!W604*'Exp with units conversion'!$G604))</f>
        <v>0</v>
      </c>
      <c r="Y604" s="288">
        <f>IF(OR('Exp Database'!X604=Lists!$G$2,'Exp Database'!X604=Lists!$G$3,'Exp Database'!X604=0),0,IF($F604=Lists!$G$2,('Exp Database'!X604/'Exp with units conversion'!$H604)*'Exp with units conversion'!$G604,'Exp Database'!X604*'Exp with units conversion'!$G604))</f>
        <v>0</v>
      </c>
      <c r="Z604" s="288">
        <f>IF(OR('Exp Database'!Y604=Lists!$G$2,'Exp Database'!Y604=Lists!$G$3,'Exp Database'!Y604=0),0,IF($F604=Lists!$G$2,('Exp Database'!Y604/'Exp with units conversion'!$H604)*'Exp with units conversion'!$G604,'Exp Database'!Y604*'Exp with units conversion'!$G604))</f>
        <v>0</v>
      </c>
      <c r="AA604" s="288">
        <f>IF(OR('Exp Database'!Z604=Lists!$G$2,'Exp Database'!Z604=Lists!$G$3,'Exp Database'!Z604=0),0,IF($F604=Lists!$G$2,('Exp Database'!Z604/'Exp with units conversion'!$H604)*'Exp with units conversion'!$G604,'Exp Database'!Z604*'Exp with units conversion'!$G604))</f>
        <v>0</v>
      </c>
      <c r="AB604" s="288">
        <f>IF(OR('Exp Database'!AA604=Lists!$G$2,'Exp Database'!AA604=Lists!$G$3,'Exp Database'!AA604=0),0,IF($F604=Lists!$G$2,('Exp Database'!AA604/'Exp with units conversion'!$H604)*'Exp with units conversion'!$G604,'Exp Database'!AA604*'Exp with units conversion'!$G604))</f>
        <v>0</v>
      </c>
      <c r="AC604" s="288">
        <f>IF(OR('Exp Database'!AB604=Lists!$G$2,'Exp Database'!AB604=Lists!$G$3,'Exp Database'!AB604=0),0,IF($F604=Lists!$G$2,('Exp Database'!AB604/'Exp with units conversion'!$H604)*'Exp with units conversion'!$G604,'Exp Database'!AB604*'Exp with units conversion'!$G604))</f>
        <v>0</v>
      </c>
      <c r="AD604" s="288">
        <f>IF(OR('Exp Database'!AC604=Lists!$G$2,'Exp Database'!AC604=Lists!$G$3,'Exp Database'!AC604=0),0,IF($F604=Lists!$G$2,('Exp Database'!AC604/'Exp with units conversion'!$H604)*'Exp with units conversion'!$G604,'Exp Database'!AC604*'Exp with units conversion'!$G604))</f>
        <v>0</v>
      </c>
      <c r="AE604" s="288">
        <f>IF(OR('Exp Database'!AD604=Lists!$G$2,'Exp Database'!AD604=Lists!$G$3,'Exp Database'!AD604=0),0,IF($F604=Lists!$G$2,('Exp Database'!AD604/'Exp with units conversion'!$H604)*'Exp with units conversion'!$G604,'Exp Database'!AD604*'Exp with units conversion'!$G604))</f>
        <v>0</v>
      </c>
      <c r="AG604" s="288">
        <f t="shared" si="50"/>
        <v>1</v>
      </c>
      <c r="AH604" s="288">
        <f t="shared" si="51"/>
        <v>1</v>
      </c>
      <c r="AI604" s="288">
        <f t="shared" si="52"/>
        <v>1</v>
      </c>
      <c r="AJ604" s="288">
        <f t="shared" si="53"/>
        <v>1</v>
      </c>
    </row>
    <row r="605" spans="2:36" ht="30.75" thickBot="1">
      <c r="B605" s="288" t="str">
        <f t="shared" si="49"/>
        <v>Georgia2012</v>
      </c>
      <c r="C605" s="229" t="str">
        <f>'Exp Database'!C605</f>
        <v>Georgia</v>
      </c>
      <c r="D605" s="229">
        <f>'Exp Database'!D605</f>
        <v>2012</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02" t="str">
        <f>'Exp Database'!K605</f>
        <v>Health systems strengthening</v>
      </c>
      <c r="M605" s="288">
        <f>'Exp Database'!L605</f>
        <v>8.4</v>
      </c>
      <c r="N605" s="288">
        <f>IF(OR('Exp Database'!M605=Lists!$G$2,'Exp Database'!M605=Lists!$G$3,'Exp Database'!M605=0),0,IF($F605=Lists!$G$2,('Exp Database'!M605/'Exp with units conversion'!$H605)*'Exp with units conversion'!$G605,'Exp Database'!M605*'Exp with units conversion'!$G605))</f>
        <v>0</v>
      </c>
      <c r="O605" s="288">
        <f>IF(OR('Exp Database'!N605=Lists!$G$2,'Exp Database'!N605=Lists!$G$3,'Exp Database'!N605=0),0,IF($F605=Lists!$G$2,('Exp Database'!N605/'Exp with units conversion'!$H605)*'Exp with units conversion'!$G605,'Exp Database'!N605*'Exp with units conversion'!$G605))</f>
        <v>0</v>
      </c>
      <c r="P605" s="288">
        <f>IF(OR('Exp Database'!O605=Lists!$G$2,'Exp Database'!O605=Lists!$G$3,'Exp Database'!O605=0),0,IF($F605=Lists!$G$2,('Exp Database'!O605/'Exp with units conversion'!$H605)*'Exp with units conversion'!$G605,'Exp Database'!O605*'Exp with units conversion'!$G605))</f>
        <v>0</v>
      </c>
      <c r="Q605" s="288">
        <f>IF(OR('Exp Database'!P605=Lists!$G$2,'Exp Database'!P605=Lists!$G$3,'Exp Database'!P605=0),0,IF($F605=Lists!$G$2,('Exp Database'!P605/'Exp with units conversion'!$H605)*'Exp with units conversion'!$G605,'Exp Database'!P605*'Exp with units conversion'!$G605))</f>
        <v>0</v>
      </c>
      <c r="R605" s="288">
        <f>IF(OR('Exp Database'!Q605=Lists!$G$2,'Exp Database'!Q605=Lists!$G$3,'Exp Database'!Q605=0),0,IF($F605=Lists!$G$2,('Exp Database'!Q605/'Exp with units conversion'!$H605)*'Exp with units conversion'!$G605,'Exp Database'!Q605*'Exp with units conversion'!$G605))</f>
        <v>0</v>
      </c>
      <c r="S605" s="288">
        <f>IF(OR('Exp Database'!R605=Lists!$G$2,'Exp Database'!R605=Lists!$G$3,'Exp Database'!R605=0),0,IF($F605=Lists!$G$2,('Exp Database'!R605/'Exp with units conversion'!$H605)*'Exp with units conversion'!$G605,'Exp Database'!R605*'Exp with units conversion'!$G605))</f>
        <v>0</v>
      </c>
      <c r="T605" s="288">
        <f>IF(OR('Exp Database'!S605=Lists!$G$2,'Exp Database'!S605=Lists!$G$3,'Exp Database'!S605=0),0,IF($F605=Lists!$G$2,('Exp Database'!S605/'Exp with units conversion'!$H605)*'Exp with units conversion'!$G605,'Exp Database'!S605*'Exp with units conversion'!$G605))</f>
        <v>0</v>
      </c>
      <c r="U605" s="288">
        <f>IF(OR('Exp Database'!T605=Lists!$G$2,'Exp Database'!T605=Lists!$G$3,'Exp Database'!T605=0),0,IF($F605=Lists!$G$2,('Exp Database'!T605/'Exp with units conversion'!$H605)*'Exp with units conversion'!$G605,'Exp Database'!T605*'Exp with units conversion'!$G605))</f>
        <v>0</v>
      </c>
      <c r="V605" s="288">
        <f>IF(OR('Exp Database'!U605=Lists!$G$2,'Exp Database'!U605=Lists!$G$3,'Exp Database'!U605=0),0,IF($F605=Lists!$G$2,('Exp Database'!U605/'Exp with units conversion'!$H605)*'Exp with units conversion'!$G605,'Exp Database'!U605*'Exp with units conversion'!$G605))</f>
        <v>0</v>
      </c>
      <c r="W605" s="288">
        <f>IF(OR('Exp Database'!V605=Lists!$G$2,'Exp Database'!V605=Lists!$G$3,'Exp Database'!V605=0),0,IF($F605=Lists!$G$2,('Exp Database'!V605/'Exp with units conversion'!$H605)*'Exp with units conversion'!$G605,'Exp Database'!V605*'Exp with units conversion'!$G605))</f>
        <v>0</v>
      </c>
      <c r="X605" s="288">
        <f>IF(OR('Exp Database'!W605=Lists!$G$2,'Exp Database'!W605=Lists!$G$3,'Exp Database'!W605=0),0,IF($F605=Lists!$G$2,('Exp Database'!W605/'Exp with units conversion'!$H605)*'Exp with units conversion'!$G605,'Exp Database'!W605*'Exp with units conversion'!$G605))</f>
        <v>0</v>
      </c>
      <c r="Y605" s="288">
        <f>IF(OR('Exp Database'!X605=Lists!$G$2,'Exp Database'!X605=Lists!$G$3,'Exp Database'!X605=0),0,IF($F605=Lists!$G$2,('Exp Database'!X605/'Exp with units conversion'!$H605)*'Exp with units conversion'!$G605,'Exp Database'!X605*'Exp with units conversion'!$G605))</f>
        <v>0</v>
      </c>
      <c r="Z605" s="288">
        <f>IF(OR('Exp Database'!Y605=Lists!$G$2,'Exp Database'!Y605=Lists!$G$3,'Exp Database'!Y605=0),0,IF($F605=Lists!$G$2,('Exp Database'!Y605/'Exp with units conversion'!$H605)*'Exp with units conversion'!$G605,'Exp Database'!Y605*'Exp with units conversion'!$G605))</f>
        <v>0</v>
      </c>
      <c r="AA605" s="288">
        <f>IF(OR('Exp Database'!Z605=Lists!$G$2,'Exp Database'!Z605=Lists!$G$3,'Exp Database'!Z605=0),0,IF($F605=Lists!$G$2,('Exp Database'!Z605/'Exp with units conversion'!$H605)*'Exp with units conversion'!$G605,'Exp Database'!Z605*'Exp with units conversion'!$G605))</f>
        <v>0</v>
      </c>
      <c r="AB605" s="288">
        <f>IF(OR('Exp Database'!AA605=Lists!$G$2,'Exp Database'!AA605=Lists!$G$3,'Exp Database'!AA605=0),0,IF($F605=Lists!$G$2,('Exp Database'!AA605/'Exp with units conversion'!$H605)*'Exp with units conversion'!$G605,'Exp Database'!AA605*'Exp with units conversion'!$G605))</f>
        <v>0</v>
      </c>
      <c r="AC605" s="288">
        <f>IF(OR('Exp Database'!AB605=Lists!$G$2,'Exp Database'!AB605=Lists!$G$3,'Exp Database'!AB605=0),0,IF($F605=Lists!$G$2,('Exp Database'!AB605/'Exp with units conversion'!$H605)*'Exp with units conversion'!$G605,'Exp Database'!AB605*'Exp with units conversion'!$G605))</f>
        <v>0</v>
      </c>
      <c r="AD605" s="288">
        <f>IF(OR('Exp Database'!AC605=Lists!$G$2,'Exp Database'!AC605=Lists!$G$3,'Exp Database'!AC605=0),0,IF($F605=Lists!$G$2,('Exp Database'!AC605/'Exp with units conversion'!$H605)*'Exp with units conversion'!$G605,'Exp Database'!AC605*'Exp with units conversion'!$G605))</f>
        <v>0</v>
      </c>
      <c r="AE605" s="288">
        <f>IF(OR('Exp Database'!AD605=Lists!$G$2,'Exp Database'!AD605=Lists!$G$3,'Exp Database'!AD605=0),0,IF($F605=Lists!$G$2,('Exp Database'!AD605/'Exp with units conversion'!$H605)*'Exp with units conversion'!$G605,'Exp Database'!AD605*'Exp with units conversion'!$G605))</f>
        <v>0</v>
      </c>
      <c r="AG605" s="288">
        <f t="shared" si="50"/>
        <v>1</v>
      </c>
      <c r="AH605" s="288">
        <f t="shared" si="51"/>
        <v>1</v>
      </c>
      <c r="AI605" s="288">
        <f t="shared" si="52"/>
        <v>1</v>
      </c>
      <c r="AJ605" s="288">
        <f t="shared" si="53"/>
        <v>1</v>
      </c>
    </row>
    <row r="606" spans="2:36" ht="15.75" thickBot="1">
      <c r="B606" s="288" t="str">
        <f t="shared" si="49"/>
        <v>Georgia2012</v>
      </c>
      <c r="C606" s="229" t="str">
        <f>'Exp Database'!C606</f>
        <v>Georgia</v>
      </c>
      <c r="D606" s="229">
        <f>'Exp Database'!D606</f>
        <v>2012</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02" t="str">
        <f>'Exp Database'!K606</f>
        <v>Education</v>
      </c>
      <c r="M606" s="288">
        <f>'Exp Database'!L606</f>
        <v>8.5</v>
      </c>
      <c r="N606" s="288">
        <f>IF(OR('Exp Database'!M606=Lists!$G$2,'Exp Database'!M606=Lists!$G$3,'Exp Database'!M606=0),0,IF($F606=Lists!$G$2,('Exp Database'!M606/'Exp with units conversion'!$H606)*'Exp with units conversion'!$G606,'Exp Database'!M606*'Exp with units conversion'!$G606))</f>
        <v>0</v>
      </c>
      <c r="O606" s="288">
        <f>IF(OR('Exp Database'!N606=Lists!$G$2,'Exp Database'!N606=Lists!$G$3,'Exp Database'!N606=0),0,IF($F606=Lists!$G$2,('Exp Database'!N606/'Exp with units conversion'!$H606)*'Exp with units conversion'!$G606,'Exp Database'!N606*'Exp with units conversion'!$G606))</f>
        <v>0</v>
      </c>
      <c r="P606" s="288">
        <f>IF(OR('Exp Database'!O606=Lists!$G$2,'Exp Database'!O606=Lists!$G$3,'Exp Database'!O606=0),0,IF($F606=Lists!$G$2,('Exp Database'!O606/'Exp with units conversion'!$H606)*'Exp with units conversion'!$G606,'Exp Database'!O606*'Exp with units conversion'!$G606))</f>
        <v>0</v>
      </c>
      <c r="Q606" s="288">
        <f>IF(OR('Exp Database'!P606=Lists!$G$2,'Exp Database'!P606=Lists!$G$3,'Exp Database'!P606=0),0,IF($F606=Lists!$G$2,('Exp Database'!P606/'Exp with units conversion'!$H606)*'Exp with units conversion'!$G606,'Exp Database'!P606*'Exp with units conversion'!$G606))</f>
        <v>0</v>
      </c>
      <c r="R606" s="288">
        <f>IF(OR('Exp Database'!Q606=Lists!$G$2,'Exp Database'!Q606=Lists!$G$3,'Exp Database'!Q606=0),0,IF($F606=Lists!$G$2,('Exp Database'!Q606/'Exp with units conversion'!$H606)*'Exp with units conversion'!$G606,'Exp Database'!Q606*'Exp with units conversion'!$G606))</f>
        <v>0</v>
      </c>
      <c r="S606" s="288">
        <f>IF(OR('Exp Database'!R606=Lists!$G$2,'Exp Database'!R606=Lists!$G$3,'Exp Database'!R606=0),0,IF($F606=Lists!$G$2,('Exp Database'!R606/'Exp with units conversion'!$H606)*'Exp with units conversion'!$G606,'Exp Database'!R606*'Exp with units conversion'!$G606))</f>
        <v>0</v>
      </c>
      <c r="T606" s="288">
        <f>IF(OR('Exp Database'!S606=Lists!$G$2,'Exp Database'!S606=Lists!$G$3,'Exp Database'!S606=0),0,IF($F606=Lists!$G$2,('Exp Database'!S606/'Exp with units conversion'!$H606)*'Exp with units conversion'!$G606,'Exp Database'!S606*'Exp with units conversion'!$G606))</f>
        <v>0</v>
      </c>
      <c r="U606" s="288">
        <f>IF(OR('Exp Database'!T606=Lists!$G$2,'Exp Database'!T606=Lists!$G$3,'Exp Database'!T606=0),0,IF($F606=Lists!$G$2,('Exp Database'!T606/'Exp with units conversion'!$H606)*'Exp with units conversion'!$G606,'Exp Database'!T606*'Exp with units conversion'!$G606))</f>
        <v>0</v>
      </c>
      <c r="V606" s="288">
        <f>IF(OR('Exp Database'!U606=Lists!$G$2,'Exp Database'!U606=Lists!$G$3,'Exp Database'!U606=0),0,IF($F606=Lists!$G$2,('Exp Database'!U606/'Exp with units conversion'!$H606)*'Exp with units conversion'!$G606,'Exp Database'!U606*'Exp with units conversion'!$G606))</f>
        <v>0</v>
      </c>
      <c r="W606" s="288">
        <f>IF(OR('Exp Database'!V606=Lists!$G$2,'Exp Database'!V606=Lists!$G$3,'Exp Database'!V606=0),0,IF($F606=Lists!$G$2,('Exp Database'!V606/'Exp with units conversion'!$H606)*'Exp with units conversion'!$G606,'Exp Database'!V606*'Exp with units conversion'!$G606))</f>
        <v>0</v>
      </c>
      <c r="X606" s="288">
        <f>IF(OR('Exp Database'!W606=Lists!$G$2,'Exp Database'!W606=Lists!$G$3,'Exp Database'!W606=0),0,IF($F606=Lists!$G$2,('Exp Database'!W606/'Exp with units conversion'!$H606)*'Exp with units conversion'!$G606,'Exp Database'!W606*'Exp with units conversion'!$G606))</f>
        <v>0</v>
      </c>
      <c r="Y606" s="288">
        <f>IF(OR('Exp Database'!X606=Lists!$G$2,'Exp Database'!X606=Lists!$G$3,'Exp Database'!X606=0),0,IF($F606=Lists!$G$2,('Exp Database'!X606/'Exp with units conversion'!$H606)*'Exp with units conversion'!$G606,'Exp Database'!X606*'Exp with units conversion'!$G606))</f>
        <v>0</v>
      </c>
      <c r="Z606" s="288">
        <f>IF(OR('Exp Database'!Y606=Lists!$G$2,'Exp Database'!Y606=Lists!$G$3,'Exp Database'!Y606=0),0,IF($F606=Lists!$G$2,('Exp Database'!Y606/'Exp with units conversion'!$H606)*'Exp with units conversion'!$G606,'Exp Database'!Y606*'Exp with units conversion'!$G606))</f>
        <v>0</v>
      </c>
      <c r="AA606" s="288">
        <f>IF(OR('Exp Database'!Z606=Lists!$G$2,'Exp Database'!Z606=Lists!$G$3,'Exp Database'!Z606=0),0,IF($F606=Lists!$G$2,('Exp Database'!Z606/'Exp with units conversion'!$H606)*'Exp with units conversion'!$G606,'Exp Database'!Z606*'Exp with units conversion'!$G606))</f>
        <v>0</v>
      </c>
      <c r="AB606" s="288">
        <f>IF(OR('Exp Database'!AA606=Lists!$G$2,'Exp Database'!AA606=Lists!$G$3,'Exp Database'!AA606=0),0,IF($F606=Lists!$G$2,('Exp Database'!AA606/'Exp with units conversion'!$H606)*'Exp with units conversion'!$G606,'Exp Database'!AA606*'Exp with units conversion'!$G606))</f>
        <v>0</v>
      </c>
      <c r="AC606" s="288">
        <f>IF(OR('Exp Database'!AB606=Lists!$G$2,'Exp Database'!AB606=Lists!$G$3,'Exp Database'!AB606=0),0,IF($F606=Lists!$G$2,('Exp Database'!AB606/'Exp with units conversion'!$H606)*'Exp with units conversion'!$G606,'Exp Database'!AB606*'Exp with units conversion'!$G606))</f>
        <v>0</v>
      </c>
      <c r="AD606" s="288">
        <f>IF(OR('Exp Database'!AC606=Lists!$G$2,'Exp Database'!AC606=Lists!$G$3,'Exp Database'!AC606=0),0,IF($F606=Lists!$G$2,('Exp Database'!AC606/'Exp with units conversion'!$H606)*'Exp with units conversion'!$G606,'Exp Database'!AC606*'Exp with units conversion'!$G606))</f>
        <v>0</v>
      </c>
      <c r="AE606" s="288">
        <f>IF(OR('Exp Database'!AD606=Lists!$G$2,'Exp Database'!AD606=Lists!$G$3,'Exp Database'!AD606=0),0,IF($F606=Lists!$G$2,('Exp Database'!AD606/'Exp with units conversion'!$H606)*'Exp with units conversion'!$G606,'Exp Database'!AD606*'Exp with units conversion'!$G606))</f>
        <v>0</v>
      </c>
      <c r="AG606" s="288">
        <f t="shared" si="50"/>
        <v>1</v>
      </c>
      <c r="AH606" s="288">
        <f t="shared" si="51"/>
        <v>1</v>
      </c>
      <c r="AI606" s="288">
        <f t="shared" si="52"/>
        <v>1</v>
      </c>
      <c r="AJ606" s="288">
        <f t="shared" si="53"/>
        <v>1</v>
      </c>
    </row>
    <row r="607" spans="2:36" ht="30.75" thickBot="1">
      <c r="B607" s="288" t="str">
        <f t="shared" si="49"/>
        <v>Georgia2012</v>
      </c>
      <c r="C607" s="229" t="str">
        <f>'Exp Database'!C607</f>
        <v>Georgia</v>
      </c>
      <c r="D607" s="229">
        <f>'Exp Database'!D607</f>
        <v>2012</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02" t="str">
        <f>'Exp Database'!K607</f>
        <v>HIV and AIDS related research</v>
      </c>
      <c r="M607" s="288">
        <f>'Exp Database'!L607</f>
        <v>8.6</v>
      </c>
      <c r="N607" s="288">
        <f>IF(OR('Exp Database'!M607=Lists!$G$2,'Exp Database'!M607=Lists!$G$3,'Exp Database'!M607=0),0,IF($F607=Lists!$G$2,('Exp Database'!M607/'Exp with units conversion'!$H607)*'Exp with units conversion'!$G607,'Exp Database'!M607*'Exp with units conversion'!$G607))</f>
        <v>0</v>
      </c>
      <c r="O607" s="288">
        <f>IF(OR('Exp Database'!N607=Lists!$G$2,'Exp Database'!N607=Lists!$G$3,'Exp Database'!N607=0),0,IF($F607=Lists!$G$2,('Exp Database'!N607/'Exp with units conversion'!$H607)*'Exp with units conversion'!$G607,'Exp Database'!N607*'Exp with units conversion'!$G607))</f>
        <v>0</v>
      </c>
      <c r="P607" s="288">
        <f>IF(OR('Exp Database'!O607=Lists!$G$2,'Exp Database'!O607=Lists!$G$3,'Exp Database'!O607=0),0,IF($F607=Lists!$G$2,('Exp Database'!O607/'Exp with units conversion'!$H607)*'Exp with units conversion'!$G607,'Exp Database'!O607*'Exp with units conversion'!$G607))</f>
        <v>0</v>
      </c>
      <c r="Q607" s="288">
        <f>IF(OR('Exp Database'!P607=Lists!$G$2,'Exp Database'!P607=Lists!$G$3,'Exp Database'!P607=0),0,IF($F607=Lists!$G$2,('Exp Database'!P607/'Exp with units conversion'!$H607)*'Exp with units conversion'!$G607,'Exp Database'!P607*'Exp with units conversion'!$G607))</f>
        <v>0</v>
      </c>
      <c r="R607" s="288">
        <f>IF(OR('Exp Database'!Q607=Lists!$G$2,'Exp Database'!Q607=Lists!$G$3,'Exp Database'!Q607=0),0,IF($F607=Lists!$G$2,('Exp Database'!Q607/'Exp with units conversion'!$H607)*'Exp with units conversion'!$G607,'Exp Database'!Q607*'Exp with units conversion'!$G607))</f>
        <v>0</v>
      </c>
      <c r="S607" s="288">
        <f>IF(OR('Exp Database'!R607=Lists!$G$2,'Exp Database'!R607=Lists!$G$3,'Exp Database'!R607=0),0,IF($F607=Lists!$G$2,('Exp Database'!R607/'Exp with units conversion'!$H607)*'Exp with units conversion'!$G607,'Exp Database'!R607*'Exp with units conversion'!$G607))</f>
        <v>0</v>
      </c>
      <c r="T607" s="288">
        <f>IF(OR('Exp Database'!S607=Lists!$G$2,'Exp Database'!S607=Lists!$G$3,'Exp Database'!S607=0),0,IF($F607=Lists!$G$2,('Exp Database'!S607/'Exp with units conversion'!$H607)*'Exp with units conversion'!$G607,'Exp Database'!S607*'Exp with units conversion'!$G607))</f>
        <v>0</v>
      </c>
      <c r="U607" s="288">
        <f>IF(OR('Exp Database'!T607=Lists!$G$2,'Exp Database'!T607=Lists!$G$3,'Exp Database'!T607=0),0,IF($F607=Lists!$G$2,('Exp Database'!T607/'Exp with units conversion'!$H607)*'Exp with units conversion'!$G607,'Exp Database'!T607*'Exp with units conversion'!$G607))</f>
        <v>0</v>
      </c>
      <c r="V607" s="288">
        <f>IF(OR('Exp Database'!U607=Lists!$G$2,'Exp Database'!U607=Lists!$G$3,'Exp Database'!U607=0),0,IF($F607=Lists!$G$2,('Exp Database'!U607/'Exp with units conversion'!$H607)*'Exp with units conversion'!$G607,'Exp Database'!U607*'Exp with units conversion'!$G607))</f>
        <v>0</v>
      </c>
      <c r="W607" s="288">
        <f>IF(OR('Exp Database'!V607=Lists!$G$2,'Exp Database'!V607=Lists!$G$3,'Exp Database'!V607=0),0,IF($F607=Lists!$G$2,('Exp Database'!V607/'Exp with units conversion'!$H607)*'Exp with units conversion'!$G607,'Exp Database'!V607*'Exp with units conversion'!$G607))</f>
        <v>0</v>
      </c>
      <c r="X607" s="288">
        <f>IF(OR('Exp Database'!W607=Lists!$G$2,'Exp Database'!W607=Lists!$G$3,'Exp Database'!W607=0),0,IF($F607=Lists!$G$2,('Exp Database'!W607/'Exp with units conversion'!$H607)*'Exp with units conversion'!$G607,'Exp Database'!W607*'Exp with units conversion'!$G607))</f>
        <v>0</v>
      </c>
      <c r="Y607" s="288">
        <f>IF(OR('Exp Database'!X607=Lists!$G$2,'Exp Database'!X607=Lists!$G$3,'Exp Database'!X607=0),0,IF($F607=Lists!$G$2,('Exp Database'!X607/'Exp with units conversion'!$H607)*'Exp with units conversion'!$G607,'Exp Database'!X607*'Exp with units conversion'!$G607))</f>
        <v>0</v>
      </c>
      <c r="Z607" s="288">
        <f>IF(OR('Exp Database'!Y607=Lists!$G$2,'Exp Database'!Y607=Lists!$G$3,'Exp Database'!Y607=0),0,IF($F607=Lists!$G$2,('Exp Database'!Y607/'Exp with units conversion'!$H607)*'Exp with units conversion'!$G607,'Exp Database'!Y607*'Exp with units conversion'!$G607))</f>
        <v>0</v>
      </c>
      <c r="AA607" s="288">
        <f>IF(OR('Exp Database'!Z607=Lists!$G$2,'Exp Database'!Z607=Lists!$G$3,'Exp Database'!Z607=0),0,IF($F607=Lists!$G$2,('Exp Database'!Z607/'Exp with units conversion'!$H607)*'Exp with units conversion'!$G607,'Exp Database'!Z607*'Exp with units conversion'!$G607))</f>
        <v>0</v>
      </c>
      <c r="AB607" s="288">
        <f>IF(OR('Exp Database'!AA607=Lists!$G$2,'Exp Database'!AA607=Lists!$G$3,'Exp Database'!AA607=0),0,IF($F607=Lists!$G$2,('Exp Database'!AA607/'Exp with units conversion'!$H607)*'Exp with units conversion'!$G607,'Exp Database'!AA607*'Exp with units conversion'!$G607))</f>
        <v>0</v>
      </c>
      <c r="AC607" s="288">
        <f>IF(OR('Exp Database'!AB607=Lists!$G$2,'Exp Database'!AB607=Lists!$G$3,'Exp Database'!AB607=0),0,IF($F607=Lists!$G$2,('Exp Database'!AB607/'Exp with units conversion'!$H607)*'Exp with units conversion'!$G607,'Exp Database'!AB607*'Exp with units conversion'!$G607))</f>
        <v>0</v>
      </c>
      <c r="AD607" s="288">
        <f>IF(OR('Exp Database'!AC607=Lists!$G$2,'Exp Database'!AC607=Lists!$G$3,'Exp Database'!AC607=0),0,IF($F607=Lists!$G$2,('Exp Database'!AC607/'Exp with units conversion'!$H607)*'Exp with units conversion'!$G607,'Exp Database'!AC607*'Exp with units conversion'!$G607))</f>
        <v>0</v>
      </c>
      <c r="AE607" s="288">
        <f>IF(OR('Exp Database'!AD607=Lists!$G$2,'Exp Database'!AD607=Lists!$G$3,'Exp Database'!AD607=0),0,IF($F607=Lists!$G$2,('Exp Database'!AD607/'Exp with units conversion'!$H607)*'Exp with units conversion'!$G607,'Exp Database'!AD607*'Exp with units conversion'!$G607))</f>
        <v>0</v>
      </c>
      <c r="AG607" s="288">
        <f t="shared" si="50"/>
        <v>1</v>
      </c>
      <c r="AH607" s="288">
        <f t="shared" si="51"/>
        <v>1</v>
      </c>
      <c r="AI607" s="288">
        <f t="shared" si="52"/>
        <v>1</v>
      </c>
      <c r="AJ607" s="288">
        <f t="shared" si="53"/>
        <v>1</v>
      </c>
    </row>
    <row r="608" spans="2:36" ht="15.75" thickBot="1">
      <c r="B608" s="288" t="str">
        <f t="shared" si="49"/>
        <v>Georgia2012</v>
      </c>
      <c r="C608" s="229" t="str">
        <f>'Exp Database'!C608</f>
        <v>Georgia</v>
      </c>
      <c r="D608" s="229">
        <f>'Exp Database'!D608</f>
        <v>2012</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02">
        <f>'Exp Database'!K608</f>
        <v>0</v>
      </c>
      <c r="M608" s="288">
        <f>'Exp Database'!L608</f>
        <v>0</v>
      </c>
      <c r="N608" s="288">
        <f>IF(OR('Exp Database'!M608=Lists!$G$2,'Exp Database'!M608=Lists!$G$3,'Exp Database'!M608=0),0,IF($F608=Lists!$G$2,('Exp Database'!M608/'Exp with units conversion'!$H608)*'Exp with units conversion'!$G608,'Exp Database'!M608*'Exp with units conversion'!$G608))</f>
        <v>0</v>
      </c>
      <c r="O608" s="288">
        <f>IF(OR('Exp Database'!N608=Lists!$G$2,'Exp Database'!N608=Lists!$G$3,'Exp Database'!N608=0),0,IF($F608=Lists!$G$2,('Exp Database'!N608/'Exp with units conversion'!$H608)*'Exp with units conversion'!$G608,'Exp Database'!N608*'Exp with units conversion'!$G608))</f>
        <v>0</v>
      </c>
      <c r="P608" s="288">
        <f>IF(OR('Exp Database'!O608=Lists!$G$2,'Exp Database'!O608=Lists!$G$3,'Exp Database'!O608=0),0,IF($F608=Lists!$G$2,('Exp Database'!O608/'Exp with units conversion'!$H608)*'Exp with units conversion'!$G608,'Exp Database'!O608*'Exp with units conversion'!$G608))</f>
        <v>0</v>
      </c>
      <c r="Q608" s="288">
        <f>IF(OR('Exp Database'!P608=Lists!$G$2,'Exp Database'!P608=Lists!$G$3,'Exp Database'!P608=0),0,IF($F608=Lists!$G$2,('Exp Database'!P608/'Exp with units conversion'!$H608)*'Exp with units conversion'!$G608,'Exp Database'!P608*'Exp with units conversion'!$G608))</f>
        <v>0</v>
      </c>
      <c r="R608" s="288">
        <f>IF(OR('Exp Database'!Q608=Lists!$G$2,'Exp Database'!Q608=Lists!$G$3,'Exp Database'!Q608=0),0,IF($F608=Lists!$G$2,('Exp Database'!Q608/'Exp with units conversion'!$H608)*'Exp with units conversion'!$G608,'Exp Database'!Q608*'Exp with units conversion'!$G608))</f>
        <v>0</v>
      </c>
      <c r="S608" s="288">
        <f>IF(OR('Exp Database'!R608=Lists!$G$2,'Exp Database'!R608=Lists!$G$3,'Exp Database'!R608=0),0,IF($F608=Lists!$G$2,('Exp Database'!R608/'Exp with units conversion'!$H608)*'Exp with units conversion'!$G608,'Exp Database'!R608*'Exp with units conversion'!$G608))</f>
        <v>0</v>
      </c>
      <c r="T608" s="288">
        <f>IF(OR('Exp Database'!S608=Lists!$G$2,'Exp Database'!S608=Lists!$G$3,'Exp Database'!S608=0),0,IF($F608=Lists!$G$2,('Exp Database'!S608/'Exp with units conversion'!$H608)*'Exp with units conversion'!$G608,'Exp Database'!S608*'Exp with units conversion'!$G608))</f>
        <v>0</v>
      </c>
      <c r="U608" s="288">
        <f>IF(OR('Exp Database'!T608=Lists!$G$2,'Exp Database'!T608=Lists!$G$3,'Exp Database'!T608=0),0,IF($F608=Lists!$G$2,('Exp Database'!T608/'Exp with units conversion'!$H608)*'Exp with units conversion'!$G608,'Exp Database'!T608*'Exp with units conversion'!$G608))</f>
        <v>0</v>
      </c>
      <c r="V608" s="288">
        <f>IF(OR('Exp Database'!U608=Lists!$G$2,'Exp Database'!U608=Lists!$G$3,'Exp Database'!U608=0),0,IF($F608=Lists!$G$2,('Exp Database'!U608/'Exp with units conversion'!$H608)*'Exp with units conversion'!$G608,'Exp Database'!U608*'Exp with units conversion'!$G608))</f>
        <v>0</v>
      </c>
      <c r="W608" s="288">
        <f>IF(OR('Exp Database'!V608=Lists!$G$2,'Exp Database'!V608=Lists!$G$3,'Exp Database'!V608=0),0,IF($F608=Lists!$G$2,('Exp Database'!V608/'Exp with units conversion'!$H608)*'Exp with units conversion'!$G608,'Exp Database'!V608*'Exp with units conversion'!$G608))</f>
        <v>0</v>
      </c>
      <c r="X608" s="288">
        <f>IF(OR('Exp Database'!W608=Lists!$G$2,'Exp Database'!W608=Lists!$G$3,'Exp Database'!W608=0),0,IF($F608=Lists!$G$2,('Exp Database'!W608/'Exp with units conversion'!$H608)*'Exp with units conversion'!$G608,'Exp Database'!W608*'Exp with units conversion'!$G608))</f>
        <v>0</v>
      </c>
      <c r="Y608" s="288">
        <f>IF(OR('Exp Database'!X608=Lists!$G$2,'Exp Database'!X608=Lists!$G$3,'Exp Database'!X608=0),0,IF($F608=Lists!$G$2,('Exp Database'!X608/'Exp with units conversion'!$H608)*'Exp with units conversion'!$G608,'Exp Database'!X608*'Exp with units conversion'!$G608))</f>
        <v>0</v>
      </c>
      <c r="Z608" s="288">
        <f>IF(OR('Exp Database'!Y608=Lists!$G$2,'Exp Database'!Y608=Lists!$G$3,'Exp Database'!Y608=0),0,IF($F608=Lists!$G$2,('Exp Database'!Y608/'Exp with units conversion'!$H608)*'Exp with units conversion'!$G608,'Exp Database'!Y608*'Exp with units conversion'!$G608))</f>
        <v>0</v>
      </c>
      <c r="AA608" s="288">
        <f>IF(OR('Exp Database'!Z608=Lists!$G$2,'Exp Database'!Z608=Lists!$G$3,'Exp Database'!Z608=0),0,IF($F608=Lists!$G$2,('Exp Database'!Z608/'Exp with units conversion'!$H608)*'Exp with units conversion'!$G608,'Exp Database'!Z608*'Exp with units conversion'!$G608))</f>
        <v>0</v>
      </c>
      <c r="AB608" s="288">
        <f>IF(OR('Exp Database'!AA608=Lists!$G$2,'Exp Database'!AA608=Lists!$G$3,'Exp Database'!AA608=0),0,IF($F608=Lists!$G$2,('Exp Database'!AA608/'Exp with units conversion'!$H608)*'Exp with units conversion'!$G608,'Exp Database'!AA608*'Exp with units conversion'!$G608))</f>
        <v>0</v>
      </c>
      <c r="AC608" s="288">
        <f>IF(OR('Exp Database'!AB608=Lists!$G$2,'Exp Database'!AB608=Lists!$G$3,'Exp Database'!AB608=0),0,IF($F608=Lists!$G$2,('Exp Database'!AB608/'Exp with units conversion'!$H608)*'Exp with units conversion'!$G608,'Exp Database'!AB608*'Exp with units conversion'!$G608))</f>
        <v>0</v>
      </c>
      <c r="AD608" s="288">
        <f>IF(OR('Exp Database'!AC608=Lists!$G$2,'Exp Database'!AC608=Lists!$G$3,'Exp Database'!AC608=0),0,IF($F608=Lists!$G$2,('Exp Database'!AC608/'Exp with units conversion'!$H608)*'Exp with units conversion'!$G608,'Exp Database'!AC608*'Exp with units conversion'!$G608))</f>
        <v>0</v>
      </c>
      <c r="AE608" s="288">
        <f>IF(OR('Exp Database'!AD608=Lists!$G$2,'Exp Database'!AD608=Lists!$G$3,'Exp Database'!AD608=0),0,IF($F608=Lists!$G$2,('Exp Database'!AD608/'Exp with units conversion'!$H608)*'Exp with units conversion'!$G608,'Exp Database'!AD608*'Exp with units conversion'!$G608))</f>
        <v>0</v>
      </c>
      <c r="AG608" s="288">
        <f t="shared" si="50"/>
        <v>1</v>
      </c>
      <c r="AH608" s="288">
        <f t="shared" si="51"/>
        <v>1</v>
      </c>
      <c r="AI608" s="288">
        <f t="shared" si="52"/>
        <v>1</v>
      </c>
      <c r="AJ608" s="288">
        <f t="shared" si="53"/>
        <v>1</v>
      </c>
    </row>
    <row r="609" spans="2:36" ht="30.75" thickBot="1">
      <c r="B609" s="288" t="str">
        <f t="shared" si="49"/>
        <v>Georgia2012</v>
      </c>
      <c r="C609" s="229" t="str">
        <f>'Exp Database'!C609</f>
        <v>Georgia</v>
      </c>
      <c r="D609" s="229">
        <f>'Exp Database'!D609</f>
        <v>2012</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02" t="str">
        <f>'Exp Database'!K609</f>
        <v>Critical enablers (sub-total)</v>
      </c>
      <c r="M609" s="288">
        <f>'Exp Database'!L609</f>
        <v>9</v>
      </c>
      <c r="N609" s="288">
        <f>IF(OR('Exp Database'!M609=Lists!$G$2,'Exp Database'!M609=Lists!$G$3,'Exp Database'!M609=0),0,IF($F609=Lists!$G$2,('Exp Database'!M609/'Exp with units conversion'!$H609)*'Exp with units conversion'!$G609,'Exp Database'!M609*'Exp with units conversion'!$G609))</f>
        <v>0</v>
      </c>
      <c r="O609" s="288">
        <f>IF(OR('Exp Database'!N609=Lists!$G$2,'Exp Database'!N609=Lists!$G$3,'Exp Database'!N609=0),0,IF($F609=Lists!$G$2,('Exp Database'!N609/'Exp with units conversion'!$H609)*'Exp with units conversion'!$G609,'Exp Database'!N609*'Exp with units conversion'!$G609))</f>
        <v>0</v>
      </c>
      <c r="P609" s="288">
        <f>IF(OR('Exp Database'!O609=Lists!$G$2,'Exp Database'!O609=Lists!$G$3,'Exp Database'!O609=0),0,IF($F609=Lists!$G$2,('Exp Database'!O609/'Exp with units conversion'!$H609)*'Exp with units conversion'!$G609,'Exp Database'!O609*'Exp with units conversion'!$G609))</f>
        <v>0</v>
      </c>
      <c r="Q609" s="288">
        <f>IF(OR('Exp Database'!P609=Lists!$G$2,'Exp Database'!P609=Lists!$G$3,'Exp Database'!P609=0),0,IF($F609=Lists!$G$2,('Exp Database'!P609/'Exp with units conversion'!$H609)*'Exp with units conversion'!$G609,'Exp Database'!P609*'Exp with units conversion'!$G609))</f>
        <v>0</v>
      </c>
      <c r="R609" s="288">
        <f>IF(OR('Exp Database'!Q609=Lists!$G$2,'Exp Database'!Q609=Lists!$G$3,'Exp Database'!Q609=0),0,IF($F609=Lists!$G$2,('Exp Database'!Q609/'Exp with units conversion'!$H609)*'Exp with units conversion'!$G609,'Exp Database'!Q609*'Exp with units conversion'!$G609))</f>
        <v>0</v>
      </c>
      <c r="S609" s="288">
        <f>IF(OR('Exp Database'!R609=Lists!$G$2,'Exp Database'!R609=Lists!$G$3,'Exp Database'!R609=0),0,IF($F609=Lists!$G$2,('Exp Database'!R609/'Exp with units conversion'!$H609)*'Exp with units conversion'!$G609,'Exp Database'!R609*'Exp with units conversion'!$G609))</f>
        <v>0</v>
      </c>
      <c r="T609" s="288">
        <f>IF(OR('Exp Database'!S609=Lists!$G$2,'Exp Database'!S609=Lists!$G$3,'Exp Database'!S609=0),0,IF($F609=Lists!$G$2,('Exp Database'!S609/'Exp with units conversion'!$H609)*'Exp with units conversion'!$G609,'Exp Database'!S609*'Exp with units conversion'!$G609))</f>
        <v>0</v>
      </c>
      <c r="U609" s="288">
        <f>IF(OR('Exp Database'!T609=Lists!$G$2,'Exp Database'!T609=Lists!$G$3,'Exp Database'!T609=0),0,IF($F609=Lists!$G$2,('Exp Database'!T609/'Exp with units conversion'!$H609)*'Exp with units conversion'!$G609,'Exp Database'!T609*'Exp with units conversion'!$G609))</f>
        <v>0</v>
      </c>
      <c r="V609" s="288">
        <f>IF(OR('Exp Database'!U609=Lists!$G$2,'Exp Database'!U609=Lists!$G$3,'Exp Database'!U609=0),0,IF($F609=Lists!$G$2,('Exp Database'!U609/'Exp with units conversion'!$H609)*'Exp with units conversion'!$G609,'Exp Database'!U609*'Exp with units conversion'!$G609))</f>
        <v>0</v>
      </c>
      <c r="W609" s="288">
        <f>IF(OR('Exp Database'!V609=Lists!$G$2,'Exp Database'!V609=Lists!$G$3,'Exp Database'!V609=0),0,IF($F609=Lists!$G$2,('Exp Database'!V609/'Exp with units conversion'!$H609)*'Exp with units conversion'!$G609,'Exp Database'!V609*'Exp with units conversion'!$G609))</f>
        <v>0</v>
      </c>
      <c r="X609" s="288">
        <f>IF(OR('Exp Database'!W609=Lists!$G$2,'Exp Database'!W609=Lists!$G$3,'Exp Database'!W609=0),0,IF($F609=Lists!$G$2,('Exp Database'!W609/'Exp with units conversion'!$H609)*'Exp with units conversion'!$G609,'Exp Database'!W609*'Exp with units conversion'!$G609))</f>
        <v>0</v>
      </c>
      <c r="Y609" s="288">
        <f>IF(OR('Exp Database'!X609=Lists!$G$2,'Exp Database'!X609=Lists!$G$3,'Exp Database'!X609=0),0,IF($F609=Lists!$G$2,('Exp Database'!X609/'Exp with units conversion'!$H609)*'Exp with units conversion'!$G609,'Exp Database'!X609*'Exp with units conversion'!$G609))</f>
        <v>0</v>
      </c>
      <c r="Z609" s="288">
        <f>IF(OR('Exp Database'!Y609=Lists!$G$2,'Exp Database'!Y609=Lists!$G$3,'Exp Database'!Y609=0),0,IF($F609=Lists!$G$2,('Exp Database'!Y609/'Exp with units conversion'!$H609)*'Exp with units conversion'!$G609,'Exp Database'!Y609*'Exp with units conversion'!$G609))</f>
        <v>0</v>
      </c>
      <c r="AA609" s="288">
        <f>IF(OR('Exp Database'!Z609=Lists!$G$2,'Exp Database'!Z609=Lists!$G$3,'Exp Database'!Z609=0),0,IF($F609=Lists!$G$2,('Exp Database'!Z609/'Exp with units conversion'!$H609)*'Exp with units conversion'!$G609,'Exp Database'!Z609*'Exp with units conversion'!$G609))</f>
        <v>0</v>
      </c>
      <c r="AB609" s="288">
        <f>IF(OR('Exp Database'!AA609=Lists!$G$2,'Exp Database'!AA609=Lists!$G$3,'Exp Database'!AA609=0),0,IF($F609=Lists!$G$2,('Exp Database'!AA609/'Exp with units conversion'!$H609)*'Exp with units conversion'!$G609,'Exp Database'!AA609*'Exp with units conversion'!$G609))</f>
        <v>0</v>
      </c>
      <c r="AC609" s="288">
        <f>IF(OR('Exp Database'!AB609=Lists!$G$2,'Exp Database'!AB609=Lists!$G$3,'Exp Database'!AB609=0),0,IF($F609=Lists!$G$2,('Exp Database'!AB609/'Exp with units conversion'!$H609)*'Exp with units conversion'!$G609,'Exp Database'!AB609*'Exp with units conversion'!$G609))</f>
        <v>0</v>
      </c>
      <c r="AD609" s="288">
        <f>IF(OR('Exp Database'!AC609=Lists!$G$2,'Exp Database'!AC609=Lists!$G$3,'Exp Database'!AC609=0),0,IF($F609=Lists!$G$2,('Exp Database'!AC609/'Exp with units conversion'!$H609)*'Exp with units conversion'!$G609,'Exp Database'!AC609*'Exp with units conversion'!$G609))</f>
        <v>0</v>
      </c>
      <c r="AE609" s="288">
        <f>IF(OR('Exp Database'!AD609=Lists!$G$2,'Exp Database'!AD609=Lists!$G$3,'Exp Database'!AD609=0),0,IF($F609=Lists!$G$2,('Exp Database'!AD609/'Exp with units conversion'!$H609)*'Exp with units conversion'!$G609,'Exp Database'!AD609*'Exp with units conversion'!$G609))</f>
        <v>0</v>
      </c>
      <c r="AG609" s="288">
        <f t="shared" si="50"/>
        <v>1</v>
      </c>
      <c r="AH609" s="288">
        <f t="shared" si="51"/>
        <v>1</v>
      </c>
      <c r="AI609" s="288">
        <f t="shared" si="52"/>
        <v>1</v>
      </c>
      <c r="AJ609" s="288">
        <f t="shared" si="53"/>
        <v>1</v>
      </c>
    </row>
    <row r="610" spans="2:36" ht="15.75" thickBot="1">
      <c r="B610" s="288" t="str">
        <f t="shared" si="49"/>
        <v>Georgia2012</v>
      </c>
      <c r="C610" s="229" t="str">
        <f>'Exp Database'!C610</f>
        <v>Georgia</v>
      </c>
      <c r="D610" s="229">
        <f>'Exp Database'!D610</f>
        <v>2012</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02" t="str">
        <f>'Exp Database'!K610</f>
        <v>Policy dialogue</v>
      </c>
      <c r="M610" s="288">
        <f>'Exp Database'!L610</f>
        <v>9.1</v>
      </c>
      <c r="N610" s="288">
        <f>IF(OR('Exp Database'!M610=Lists!$G$2,'Exp Database'!M610=Lists!$G$3,'Exp Database'!M610=0),0,IF($F610=Lists!$G$2,('Exp Database'!M610/'Exp with units conversion'!$H610)*'Exp with units conversion'!$G610,'Exp Database'!M610*'Exp with units conversion'!$G610))</f>
        <v>0</v>
      </c>
      <c r="O610" s="288">
        <f>IF(OR('Exp Database'!N610=Lists!$G$2,'Exp Database'!N610=Lists!$G$3,'Exp Database'!N610=0),0,IF($F610=Lists!$G$2,('Exp Database'!N610/'Exp with units conversion'!$H610)*'Exp with units conversion'!$G610,'Exp Database'!N610*'Exp with units conversion'!$G610))</f>
        <v>0</v>
      </c>
      <c r="P610" s="288">
        <f>IF(OR('Exp Database'!O610=Lists!$G$2,'Exp Database'!O610=Lists!$G$3,'Exp Database'!O610=0),0,IF($F610=Lists!$G$2,('Exp Database'!O610/'Exp with units conversion'!$H610)*'Exp with units conversion'!$G610,'Exp Database'!O610*'Exp with units conversion'!$G610))</f>
        <v>0</v>
      </c>
      <c r="Q610" s="288">
        <f>IF(OR('Exp Database'!P610=Lists!$G$2,'Exp Database'!P610=Lists!$G$3,'Exp Database'!P610=0),0,IF($F610=Lists!$G$2,('Exp Database'!P610/'Exp with units conversion'!$H610)*'Exp with units conversion'!$G610,'Exp Database'!P610*'Exp with units conversion'!$G610))</f>
        <v>0</v>
      </c>
      <c r="R610" s="288">
        <f>IF(OR('Exp Database'!Q610=Lists!$G$2,'Exp Database'!Q610=Lists!$G$3,'Exp Database'!Q610=0),0,IF($F610=Lists!$G$2,('Exp Database'!Q610/'Exp with units conversion'!$H610)*'Exp with units conversion'!$G610,'Exp Database'!Q610*'Exp with units conversion'!$G610))</f>
        <v>0</v>
      </c>
      <c r="S610" s="288">
        <f>IF(OR('Exp Database'!R610=Lists!$G$2,'Exp Database'!R610=Lists!$G$3,'Exp Database'!R610=0),0,IF($F610=Lists!$G$2,('Exp Database'!R610/'Exp with units conversion'!$H610)*'Exp with units conversion'!$G610,'Exp Database'!R610*'Exp with units conversion'!$G610))</f>
        <v>0</v>
      </c>
      <c r="T610" s="288">
        <f>IF(OR('Exp Database'!S610=Lists!$G$2,'Exp Database'!S610=Lists!$G$3,'Exp Database'!S610=0),0,IF($F610=Lists!$G$2,('Exp Database'!S610/'Exp with units conversion'!$H610)*'Exp with units conversion'!$G610,'Exp Database'!S610*'Exp with units conversion'!$G610))</f>
        <v>0</v>
      </c>
      <c r="U610" s="288">
        <f>IF(OR('Exp Database'!T610=Lists!$G$2,'Exp Database'!T610=Lists!$G$3,'Exp Database'!T610=0),0,IF($F610=Lists!$G$2,('Exp Database'!T610/'Exp with units conversion'!$H610)*'Exp with units conversion'!$G610,'Exp Database'!T610*'Exp with units conversion'!$G610))</f>
        <v>0</v>
      </c>
      <c r="V610" s="288">
        <f>IF(OR('Exp Database'!U610=Lists!$G$2,'Exp Database'!U610=Lists!$G$3,'Exp Database'!U610=0),0,IF($F610=Lists!$G$2,('Exp Database'!U610/'Exp with units conversion'!$H610)*'Exp with units conversion'!$G610,'Exp Database'!U610*'Exp with units conversion'!$G610))</f>
        <v>0</v>
      </c>
      <c r="W610" s="288">
        <f>IF(OR('Exp Database'!V610=Lists!$G$2,'Exp Database'!V610=Lists!$G$3,'Exp Database'!V610=0),0,IF($F610=Lists!$G$2,('Exp Database'!V610/'Exp with units conversion'!$H610)*'Exp with units conversion'!$G610,'Exp Database'!V610*'Exp with units conversion'!$G610))</f>
        <v>0</v>
      </c>
      <c r="X610" s="288">
        <f>IF(OR('Exp Database'!W610=Lists!$G$2,'Exp Database'!W610=Lists!$G$3,'Exp Database'!W610=0),0,IF($F610=Lists!$G$2,('Exp Database'!W610/'Exp with units conversion'!$H610)*'Exp with units conversion'!$G610,'Exp Database'!W610*'Exp with units conversion'!$G610))</f>
        <v>0</v>
      </c>
      <c r="Y610" s="288">
        <f>IF(OR('Exp Database'!X610=Lists!$G$2,'Exp Database'!X610=Lists!$G$3,'Exp Database'!X610=0),0,IF($F610=Lists!$G$2,('Exp Database'!X610/'Exp with units conversion'!$H610)*'Exp with units conversion'!$G610,'Exp Database'!X610*'Exp with units conversion'!$G610))</f>
        <v>0</v>
      </c>
      <c r="Z610" s="288">
        <f>IF(OR('Exp Database'!Y610=Lists!$G$2,'Exp Database'!Y610=Lists!$G$3,'Exp Database'!Y610=0),0,IF($F610=Lists!$G$2,('Exp Database'!Y610/'Exp with units conversion'!$H610)*'Exp with units conversion'!$G610,'Exp Database'!Y610*'Exp with units conversion'!$G610))</f>
        <v>0</v>
      </c>
      <c r="AA610" s="288">
        <f>IF(OR('Exp Database'!Z610=Lists!$G$2,'Exp Database'!Z610=Lists!$G$3,'Exp Database'!Z610=0),0,IF($F610=Lists!$G$2,('Exp Database'!Z610/'Exp with units conversion'!$H610)*'Exp with units conversion'!$G610,'Exp Database'!Z610*'Exp with units conversion'!$G610))</f>
        <v>0</v>
      </c>
      <c r="AB610" s="288">
        <f>IF(OR('Exp Database'!AA610=Lists!$G$2,'Exp Database'!AA610=Lists!$G$3,'Exp Database'!AA610=0),0,IF($F610=Lists!$G$2,('Exp Database'!AA610/'Exp with units conversion'!$H610)*'Exp with units conversion'!$G610,'Exp Database'!AA610*'Exp with units conversion'!$G610))</f>
        <v>0</v>
      </c>
      <c r="AC610" s="288">
        <f>IF(OR('Exp Database'!AB610=Lists!$G$2,'Exp Database'!AB610=Lists!$G$3,'Exp Database'!AB610=0),0,IF($F610=Lists!$G$2,('Exp Database'!AB610/'Exp with units conversion'!$H610)*'Exp with units conversion'!$G610,'Exp Database'!AB610*'Exp with units conversion'!$G610))</f>
        <v>0</v>
      </c>
      <c r="AD610" s="288">
        <f>IF(OR('Exp Database'!AC610=Lists!$G$2,'Exp Database'!AC610=Lists!$G$3,'Exp Database'!AC610=0),0,IF($F610=Lists!$G$2,('Exp Database'!AC610/'Exp with units conversion'!$H610)*'Exp with units conversion'!$G610,'Exp Database'!AC610*'Exp with units conversion'!$G610))</f>
        <v>0</v>
      </c>
      <c r="AE610" s="288">
        <f>IF(OR('Exp Database'!AD610=Lists!$G$2,'Exp Database'!AD610=Lists!$G$3,'Exp Database'!AD610=0),0,IF($F610=Lists!$G$2,('Exp Database'!AD610/'Exp with units conversion'!$H610)*'Exp with units conversion'!$G610,'Exp Database'!AD610*'Exp with units conversion'!$G610))</f>
        <v>0</v>
      </c>
      <c r="AG610" s="288">
        <f t="shared" si="50"/>
        <v>1</v>
      </c>
      <c r="AH610" s="288">
        <f t="shared" si="51"/>
        <v>1</v>
      </c>
      <c r="AI610" s="288">
        <f t="shared" si="52"/>
        <v>1</v>
      </c>
      <c r="AJ610" s="288">
        <f t="shared" si="53"/>
        <v>1</v>
      </c>
    </row>
    <row r="611" spans="2:36" ht="30.75" thickBot="1">
      <c r="B611" s="288" t="str">
        <f t="shared" si="49"/>
        <v>Georgia2012</v>
      </c>
      <c r="C611" s="229" t="str">
        <f>'Exp Database'!C611</f>
        <v>Georgia</v>
      </c>
      <c r="D611" s="229">
        <f>'Exp Database'!D611</f>
        <v>2012</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02" t="str">
        <f>'Exp Database'!K611</f>
        <v>Key human rights programmes</v>
      </c>
      <c r="M611" s="288">
        <f>'Exp Database'!L611</f>
        <v>9.1999999999999993</v>
      </c>
      <c r="N611" s="288">
        <f>IF(OR('Exp Database'!M611=Lists!$G$2,'Exp Database'!M611=Lists!$G$3,'Exp Database'!M611=0),0,IF($F611=Lists!$G$2,('Exp Database'!M611/'Exp with units conversion'!$H611)*'Exp with units conversion'!$G611,'Exp Database'!M611*'Exp with units conversion'!$G611))</f>
        <v>0</v>
      </c>
      <c r="O611" s="288">
        <f>IF(OR('Exp Database'!N611=Lists!$G$2,'Exp Database'!N611=Lists!$G$3,'Exp Database'!N611=0),0,IF($F611=Lists!$G$2,('Exp Database'!N611/'Exp with units conversion'!$H611)*'Exp with units conversion'!$G611,'Exp Database'!N611*'Exp with units conversion'!$G611))</f>
        <v>0</v>
      </c>
      <c r="P611" s="288">
        <f>IF(OR('Exp Database'!O611=Lists!$G$2,'Exp Database'!O611=Lists!$G$3,'Exp Database'!O611=0),0,IF($F611=Lists!$G$2,('Exp Database'!O611/'Exp with units conversion'!$H611)*'Exp with units conversion'!$G611,'Exp Database'!O611*'Exp with units conversion'!$G611))</f>
        <v>0</v>
      </c>
      <c r="Q611" s="288">
        <f>IF(OR('Exp Database'!P611=Lists!$G$2,'Exp Database'!P611=Lists!$G$3,'Exp Database'!P611=0),0,IF($F611=Lists!$G$2,('Exp Database'!P611/'Exp with units conversion'!$H611)*'Exp with units conversion'!$G611,'Exp Database'!P611*'Exp with units conversion'!$G611))</f>
        <v>0</v>
      </c>
      <c r="R611" s="288">
        <f>IF(OR('Exp Database'!Q611=Lists!$G$2,'Exp Database'!Q611=Lists!$G$3,'Exp Database'!Q611=0),0,IF($F611=Lists!$G$2,('Exp Database'!Q611/'Exp with units conversion'!$H611)*'Exp with units conversion'!$G611,'Exp Database'!Q611*'Exp with units conversion'!$G611))</f>
        <v>0</v>
      </c>
      <c r="S611" s="288">
        <f>IF(OR('Exp Database'!R611=Lists!$G$2,'Exp Database'!R611=Lists!$G$3,'Exp Database'!R611=0),0,IF($F611=Lists!$G$2,('Exp Database'!R611/'Exp with units conversion'!$H611)*'Exp with units conversion'!$G611,'Exp Database'!R611*'Exp with units conversion'!$G611))</f>
        <v>0</v>
      </c>
      <c r="T611" s="288">
        <f>IF(OR('Exp Database'!S611=Lists!$G$2,'Exp Database'!S611=Lists!$G$3,'Exp Database'!S611=0),0,IF($F611=Lists!$G$2,('Exp Database'!S611/'Exp with units conversion'!$H611)*'Exp with units conversion'!$G611,'Exp Database'!S611*'Exp with units conversion'!$G611))</f>
        <v>0</v>
      </c>
      <c r="U611" s="288">
        <f>IF(OR('Exp Database'!T611=Lists!$G$2,'Exp Database'!T611=Lists!$G$3,'Exp Database'!T611=0),0,IF($F611=Lists!$G$2,('Exp Database'!T611/'Exp with units conversion'!$H611)*'Exp with units conversion'!$G611,'Exp Database'!T611*'Exp with units conversion'!$G611))</f>
        <v>0</v>
      </c>
      <c r="V611" s="288">
        <f>IF(OR('Exp Database'!U611=Lists!$G$2,'Exp Database'!U611=Lists!$G$3,'Exp Database'!U611=0),0,IF($F611=Lists!$G$2,('Exp Database'!U611/'Exp with units conversion'!$H611)*'Exp with units conversion'!$G611,'Exp Database'!U611*'Exp with units conversion'!$G611))</f>
        <v>0</v>
      </c>
      <c r="W611" s="288">
        <f>IF(OR('Exp Database'!V611=Lists!$G$2,'Exp Database'!V611=Lists!$G$3,'Exp Database'!V611=0),0,IF($F611=Lists!$G$2,('Exp Database'!V611/'Exp with units conversion'!$H611)*'Exp with units conversion'!$G611,'Exp Database'!V611*'Exp with units conversion'!$G611))</f>
        <v>0</v>
      </c>
      <c r="X611" s="288">
        <f>IF(OR('Exp Database'!W611=Lists!$G$2,'Exp Database'!W611=Lists!$G$3,'Exp Database'!W611=0),0,IF($F611=Lists!$G$2,('Exp Database'!W611/'Exp with units conversion'!$H611)*'Exp with units conversion'!$G611,'Exp Database'!W611*'Exp with units conversion'!$G611))</f>
        <v>0</v>
      </c>
      <c r="Y611" s="288">
        <f>IF(OR('Exp Database'!X611=Lists!$G$2,'Exp Database'!X611=Lists!$G$3,'Exp Database'!X611=0),0,IF($F611=Lists!$G$2,('Exp Database'!X611/'Exp with units conversion'!$H611)*'Exp with units conversion'!$G611,'Exp Database'!X611*'Exp with units conversion'!$G611))</f>
        <v>0</v>
      </c>
      <c r="Z611" s="288">
        <f>IF(OR('Exp Database'!Y611=Lists!$G$2,'Exp Database'!Y611=Lists!$G$3,'Exp Database'!Y611=0),0,IF($F611=Lists!$G$2,('Exp Database'!Y611/'Exp with units conversion'!$H611)*'Exp with units conversion'!$G611,'Exp Database'!Y611*'Exp with units conversion'!$G611))</f>
        <v>0</v>
      </c>
      <c r="AA611" s="288">
        <f>IF(OR('Exp Database'!Z611=Lists!$G$2,'Exp Database'!Z611=Lists!$G$3,'Exp Database'!Z611=0),0,IF($F611=Lists!$G$2,('Exp Database'!Z611/'Exp with units conversion'!$H611)*'Exp with units conversion'!$G611,'Exp Database'!Z611*'Exp with units conversion'!$G611))</f>
        <v>0</v>
      </c>
      <c r="AB611" s="288">
        <f>IF(OR('Exp Database'!AA611=Lists!$G$2,'Exp Database'!AA611=Lists!$G$3,'Exp Database'!AA611=0),0,IF($F611=Lists!$G$2,('Exp Database'!AA611/'Exp with units conversion'!$H611)*'Exp with units conversion'!$G611,'Exp Database'!AA611*'Exp with units conversion'!$G611))</f>
        <v>0</v>
      </c>
      <c r="AC611" s="288">
        <f>IF(OR('Exp Database'!AB611=Lists!$G$2,'Exp Database'!AB611=Lists!$G$3,'Exp Database'!AB611=0),0,IF($F611=Lists!$G$2,('Exp Database'!AB611/'Exp with units conversion'!$H611)*'Exp with units conversion'!$G611,'Exp Database'!AB611*'Exp with units conversion'!$G611))</f>
        <v>0</v>
      </c>
      <c r="AD611" s="288">
        <f>IF(OR('Exp Database'!AC611=Lists!$G$2,'Exp Database'!AC611=Lists!$G$3,'Exp Database'!AC611=0),0,IF($F611=Lists!$G$2,('Exp Database'!AC611/'Exp with units conversion'!$H611)*'Exp with units conversion'!$G611,'Exp Database'!AC611*'Exp with units conversion'!$G611))</f>
        <v>0</v>
      </c>
      <c r="AE611" s="288">
        <f>IF(OR('Exp Database'!AD611=Lists!$G$2,'Exp Database'!AD611=Lists!$G$3,'Exp Database'!AD611=0),0,IF($F611=Lists!$G$2,('Exp Database'!AD611/'Exp with units conversion'!$H611)*'Exp with units conversion'!$G611,'Exp Database'!AD611*'Exp with units conversion'!$G611))</f>
        <v>0</v>
      </c>
      <c r="AG611" s="288">
        <f t="shared" si="50"/>
        <v>1</v>
      </c>
      <c r="AH611" s="288">
        <f t="shared" si="51"/>
        <v>1</v>
      </c>
      <c r="AI611" s="288">
        <f t="shared" si="52"/>
        <v>1</v>
      </c>
      <c r="AJ611" s="288">
        <f t="shared" si="53"/>
        <v>1</v>
      </c>
    </row>
    <row r="612" spans="2:36" ht="15.75" thickBot="1">
      <c r="B612" s="288" t="str">
        <f t="shared" si="49"/>
        <v>Georgia2012</v>
      </c>
      <c r="C612" s="229" t="str">
        <f>'Exp Database'!C612</f>
        <v>Georgia</v>
      </c>
      <c r="D612" s="229">
        <f>'Exp Database'!D612</f>
        <v>2012</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02">
        <f>'Exp Database'!K612</f>
        <v>0</v>
      </c>
      <c r="M612" s="288">
        <f>'Exp Database'!L612</f>
        <v>0</v>
      </c>
      <c r="N612" s="288">
        <f>IF(OR('Exp Database'!M612=Lists!$G$2,'Exp Database'!M612=Lists!$G$3,'Exp Database'!M612=0),0,IF($F612=Lists!$G$2,('Exp Database'!M612/'Exp with units conversion'!$H612)*'Exp with units conversion'!$G612,'Exp Database'!M612*'Exp with units conversion'!$G612))</f>
        <v>0</v>
      </c>
      <c r="O612" s="288">
        <f>IF(OR('Exp Database'!N612=Lists!$G$2,'Exp Database'!N612=Lists!$G$3,'Exp Database'!N612=0),0,IF($F612=Lists!$G$2,('Exp Database'!N612/'Exp with units conversion'!$H612)*'Exp with units conversion'!$G612,'Exp Database'!N612*'Exp with units conversion'!$G612))</f>
        <v>0</v>
      </c>
      <c r="P612" s="288">
        <f>IF(OR('Exp Database'!O612=Lists!$G$2,'Exp Database'!O612=Lists!$G$3,'Exp Database'!O612=0),0,IF($F612=Lists!$G$2,('Exp Database'!O612/'Exp with units conversion'!$H612)*'Exp with units conversion'!$G612,'Exp Database'!O612*'Exp with units conversion'!$G612))</f>
        <v>0</v>
      </c>
      <c r="Q612" s="288">
        <f>IF(OR('Exp Database'!P612=Lists!$G$2,'Exp Database'!P612=Lists!$G$3,'Exp Database'!P612=0),0,IF($F612=Lists!$G$2,('Exp Database'!P612/'Exp with units conversion'!$H612)*'Exp with units conversion'!$G612,'Exp Database'!P612*'Exp with units conversion'!$G612))</f>
        <v>0</v>
      </c>
      <c r="R612" s="288">
        <f>IF(OR('Exp Database'!Q612=Lists!$G$2,'Exp Database'!Q612=Lists!$G$3,'Exp Database'!Q612=0),0,IF($F612=Lists!$G$2,('Exp Database'!Q612/'Exp with units conversion'!$H612)*'Exp with units conversion'!$G612,'Exp Database'!Q612*'Exp with units conversion'!$G612))</f>
        <v>0</v>
      </c>
      <c r="S612" s="288">
        <f>IF(OR('Exp Database'!R612=Lists!$G$2,'Exp Database'!R612=Lists!$G$3,'Exp Database'!R612=0),0,IF($F612=Lists!$G$2,('Exp Database'!R612/'Exp with units conversion'!$H612)*'Exp with units conversion'!$G612,'Exp Database'!R612*'Exp with units conversion'!$G612))</f>
        <v>0</v>
      </c>
      <c r="T612" s="288">
        <f>IF(OR('Exp Database'!S612=Lists!$G$2,'Exp Database'!S612=Lists!$G$3,'Exp Database'!S612=0),0,IF($F612=Lists!$G$2,('Exp Database'!S612/'Exp with units conversion'!$H612)*'Exp with units conversion'!$G612,'Exp Database'!S612*'Exp with units conversion'!$G612))</f>
        <v>0</v>
      </c>
      <c r="U612" s="288">
        <f>IF(OR('Exp Database'!T612=Lists!$G$2,'Exp Database'!T612=Lists!$G$3,'Exp Database'!T612=0),0,IF($F612=Lists!$G$2,('Exp Database'!T612/'Exp with units conversion'!$H612)*'Exp with units conversion'!$G612,'Exp Database'!T612*'Exp with units conversion'!$G612))</f>
        <v>0</v>
      </c>
      <c r="V612" s="288">
        <f>IF(OR('Exp Database'!U612=Lists!$G$2,'Exp Database'!U612=Lists!$G$3,'Exp Database'!U612=0),0,IF($F612=Lists!$G$2,('Exp Database'!U612/'Exp with units conversion'!$H612)*'Exp with units conversion'!$G612,'Exp Database'!U612*'Exp with units conversion'!$G612))</f>
        <v>0</v>
      </c>
      <c r="W612" s="288">
        <f>IF(OR('Exp Database'!V612=Lists!$G$2,'Exp Database'!V612=Lists!$G$3,'Exp Database'!V612=0),0,IF($F612=Lists!$G$2,('Exp Database'!V612/'Exp with units conversion'!$H612)*'Exp with units conversion'!$G612,'Exp Database'!V612*'Exp with units conversion'!$G612))</f>
        <v>0</v>
      </c>
      <c r="X612" s="288">
        <f>IF(OR('Exp Database'!W612=Lists!$G$2,'Exp Database'!W612=Lists!$G$3,'Exp Database'!W612=0),0,IF($F612=Lists!$G$2,('Exp Database'!W612/'Exp with units conversion'!$H612)*'Exp with units conversion'!$G612,'Exp Database'!W612*'Exp with units conversion'!$G612))</f>
        <v>0</v>
      </c>
      <c r="Y612" s="288">
        <f>IF(OR('Exp Database'!X612=Lists!$G$2,'Exp Database'!X612=Lists!$G$3,'Exp Database'!X612=0),0,IF($F612=Lists!$G$2,('Exp Database'!X612/'Exp with units conversion'!$H612)*'Exp with units conversion'!$G612,'Exp Database'!X612*'Exp with units conversion'!$G612))</f>
        <v>0</v>
      </c>
      <c r="Z612" s="288">
        <f>IF(OR('Exp Database'!Y612=Lists!$G$2,'Exp Database'!Y612=Lists!$G$3,'Exp Database'!Y612=0),0,IF($F612=Lists!$G$2,('Exp Database'!Y612/'Exp with units conversion'!$H612)*'Exp with units conversion'!$G612,'Exp Database'!Y612*'Exp with units conversion'!$G612))</f>
        <v>0</v>
      </c>
      <c r="AA612" s="288">
        <f>IF(OR('Exp Database'!Z612=Lists!$G$2,'Exp Database'!Z612=Lists!$G$3,'Exp Database'!Z612=0),0,IF($F612=Lists!$G$2,('Exp Database'!Z612/'Exp with units conversion'!$H612)*'Exp with units conversion'!$G612,'Exp Database'!Z612*'Exp with units conversion'!$G612))</f>
        <v>0</v>
      </c>
      <c r="AB612" s="288">
        <f>IF(OR('Exp Database'!AA612=Lists!$G$2,'Exp Database'!AA612=Lists!$G$3,'Exp Database'!AA612=0),0,IF($F612=Lists!$G$2,('Exp Database'!AA612/'Exp with units conversion'!$H612)*'Exp with units conversion'!$G612,'Exp Database'!AA612*'Exp with units conversion'!$G612))</f>
        <v>0</v>
      </c>
      <c r="AC612" s="288">
        <f>IF(OR('Exp Database'!AB612=Lists!$G$2,'Exp Database'!AB612=Lists!$G$3,'Exp Database'!AB612=0),0,IF($F612=Lists!$G$2,('Exp Database'!AB612/'Exp with units conversion'!$H612)*'Exp with units conversion'!$G612,'Exp Database'!AB612*'Exp with units conversion'!$G612))</f>
        <v>0</v>
      </c>
      <c r="AD612" s="288">
        <f>IF(OR('Exp Database'!AC612=Lists!$G$2,'Exp Database'!AC612=Lists!$G$3,'Exp Database'!AC612=0),0,IF($F612=Lists!$G$2,('Exp Database'!AC612/'Exp with units conversion'!$H612)*'Exp with units conversion'!$G612,'Exp Database'!AC612*'Exp with units conversion'!$G612))</f>
        <v>0</v>
      </c>
      <c r="AE612" s="288">
        <f>IF(OR('Exp Database'!AD612=Lists!$G$2,'Exp Database'!AD612=Lists!$G$3,'Exp Database'!AD612=0),0,IF($F612=Lists!$G$2,('Exp Database'!AD612/'Exp with units conversion'!$H612)*'Exp with units conversion'!$G612,'Exp Database'!AD612*'Exp with units conversion'!$G612))</f>
        <v>0</v>
      </c>
      <c r="AG612" s="288">
        <f t="shared" si="50"/>
        <v>1</v>
      </c>
      <c r="AH612" s="288">
        <f t="shared" si="51"/>
        <v>1</v>
      </c>
      <c r="AI612" s="288">
        <f t="shared" si="52"/>
        <v>1</v>
      </c>
      <c r="AJ612" s="288">
        <f t="shared" si="53"/>
        <v>1</v>
      </c>
    </row>
    <row r="613" spans="2:36" ht="45.75" thickBot="1">
      <c r="B613" s="288" t="str">
        <f t="shared" si="49"/>
        <v>Georgia2012</v>
      </c>
      <c r="C613" s="229" t="str">
        <f>'Exp Database'!C613</f>
        <v>Georgia</v>
      </c>
      <c r="D613" s="229">
        <f>'Exp Database'!D613</f>
        <v>2012</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02" t="str">
        <f>'Exp Database'!K613</f>
        <v>AIDS-specific institutional development</v>
      </c>
      <c r="M613" s="288">
        <f>'Exp Database'!L613</f>
        <v>9.3000000000000007</v>
      </c>
      <c r="N613" s="288">
        <f>IF(OR('Exp Database'!M613=Lists!$G$2,'Exp Database'!M613=Lists!$G$3,'Exp Database'!M613=0),0,IF($F613=Lists!$G$2,('Exp Database'!M613/'Exp with units conversion'!$H613)*'Exp with units conversion'!$G613,'Exp Database'!M613*'Exp with units conversion'!$G613))</f>
        <v>0</v>
      </c>
      <c r="O613" s="288">
        <f>IF(OR('Exp Database'!N613=Lists!$G$2,'Exp Database'!N613=Lists!$G$3,'Exp Database'!N613=0),0,IF($F613=Lists!$G$2,('Exp Database'!N613/'Exp with units conversion'!$H613)*'Exp with units conversion'!$G613,'Exp Database'!N613*'Exp with units conversion'!$G613))</f>
        <v>0</v>
      </c>
      <c r="P613" s="288">
        <f>IF(OR('Exp Database'!O613=Lists!$G$2,'Exp Database'!O613=Lists!$G$3,'Exp Database'!O613=0),0,IF($F613=Lists!$G$2,('Exp Database'!O613/'Exp with units conversion'!$H613)*'Exp with units conversion'!$G613,'Exp Database'!O613*'Exp with units conversion'!$G613))</f>
        <v>0</v>
      </c>
      <c r="Q613" s="288">
        <f>IF(OR('Exp Database'!P613=Lists!$G$2,'Exp Database'!P613=Lists!$G$3,'Exp Database'!P613=0),0,IF($F613=Lists!$G$2,('Exp Database'!P613/'Exp with units conversion'!$H613)*'Exp with units conversion'!$G613,'Exp Database'!P613*'Exp with units conversion'!$G613))</f>
        <v>0</v>
      </c>
      <c r="R613" s="288">
        <f>IF(OR('Exp Database'!Q613=Lists!$G$2,'Exp Database'!Q613=Lists!$G$3,'Exp Database'!Q613=0),0,IF($F613=Lists!$G$2,('Exp Database'!Q613/'Exp with units conversion'!$H613)*'Exp with units conversion'!$G613,'Exp Database'!Q613*'Exp with units conversion'!$G613))</f>
        <v>0</v>
      </c>
      <c r="S613" s="288">
        <f>IF(OR('Exp Database'!R613=Lists!$G$2,'Exp Database'!R613=Lists!$G$3,'Exp Database'!R613=0),0,IF($F613=Lists!$G$2,('Exp Database'!R613/'Exp with units conversion'!$H613)*'Exp with units conversion'!$G613,'Exp Database'!R613*'Exp with units conversion'!$G613))</f>
        <v>0</v>
      </c>
      <c r="T613" s="288">
        <f>IF(OR('Exp Database'!S613=Lists!$G$2,'Exp Database'!S613=Lists!$G$3,'Exp Database'!S613=0),0,IF($F613=Lists!$G$2,('Exp Database'!S613/'Exp with units conversion'!$H613)*'Exp with units conversion'!$G613,'Exp Database'!S613*'Exp with units conversion'!$G613))</f>
        <v>0</v>
      </c>
      <c r="U613" s="288">
        <f>IF(OR('Exp Database'!T613=Lists!$G$2,'Exp Database'!T613=Lists!$G$3,'Exp Database'!T613=0),0,IF($F613=Lists!$G$2,('Exp Database'!T613/'Exp with units conversion'!$H613)*'Exp with units conversion'!$G613,'Exp Database'!T613*'Exp with units conversion'!$G613))</f>
        <v>0</v>
      </c>
      <c r="V613" s="288">
        <f>IF(OR('Exp Database'!U613=Lists!$G$2,'Exp Database'!U613=Lists!$G$3,'Exp Database'!U613=0),0,IF($F613=Lists!$G$2,('Exp Database'!U613/'Exp with units conversion'!$H613)*'Exp with units conversion'!$G613,'Exp Database'!U613*'Exp with units conversion'!$G613))</f>
        <v>0</v>
      </c>
      <c r="W613" s="288">
        <f>IF(OR('Exp Database'!V613=Lists!$G$2,'Exp Database'!V613=Lists!$G$3,'Exp Database'!V613=0),0,IF($F613=Lists!$G$2,('Exp Database'!V613/'Exp with units conversion'!$H613)*'Exp with units conversion'!$G613,'Exp Database'!V613*'Exp with units conversion'!$G613))</f>
        <v>0</v>
      </c>
      <c r="X613" s="288">
        <f>IF(OR('Exp Database'!W613=Lists!$G$2,'Exp Database'!W613=Lists!$G$3,'Exp Database'!W613=0),0,IF($F613=Lists!$G$2,('Exp Database'!W613/'Exp with units conversion'!$H613)*'Exp with units conversion'!$G613,'Exp Database'!W613*'Exp with units conversion'!$G613))</f>
        <v>0</v>
      </c>
      <c r="Y613" s="288">
        <f>IF(OR('Exp Database'!X613=Lists!$G$2,'Exp Database'!X613=Lists!$G$3,'Exp Database'!X613=0),0,IF($F613=Lists!$G$2,('Exp Database'!X613/'Exp with units conversion'!$H613)*'Exp with units conversion'!$G613,'Exp Database'!X613*'Exp with units conversion'!$G613))</f>
        <v>0</v>
      </c>
      <c r="Z613" s="288">
        <f>IF(OR('Exp Database'!Y613=Lists!$G$2,'Exp Database'!Y613=Lists!$G$3,'Exp Database'!Y613=0),0,IF($F613=Lists!$G$2,('Exp Database'!Y613/'Exp with units conversion'!$H613)*'Exp with units conversion'!$G613,'Exp Database'!Y613*'Exp with units conversion'!$G613))</f>
        <v>0</v>
      </c>
      <c r="AA613" s="288">
        <f>IF(OR('Exp Database'!Z613=Lists!$G$2,'Exp Database'!Z613=Lists!$G$3,'Exp Database'!Z613=0),0,IF($F613=Lists!$G$2,('Exp Database'!Z613/'Exp with units conversion'!$H613)*'Exp with units conversion'!$G613,'Exp Database'!Z613*'Exp with units conversion'!$G613))</f>
        <v>0</v>
      </c>
      <c r="AB613" s="288">
        <f>IF(OR('Exp Database'!AA613=Lists!$G$2,'Exp Database'!AA613=Lists!$G$3,'Exp Database'!AA613=0),0,IF($F613=Lists!$G$2,('Exp Database'!AA613/'Exp with units conversion'!$H613)*'Exp with units conversion'!$G613,'Exp Database'!AA613*'Exp with units conversion'!$G613))</f>
        <v>0</v>
      </c>
      <c r="AC613" s="288">
        <f>IF(OR('Exp Database'!AB613=Lists!$G$2,'Exp Database'!AB613=Lists!$G$3,'Exp Database'!AB613=0),0,IF($F613=Lists!$G$2,('Exp Database'!AB613/'Exp with units conversion'!$H613)*'Exp with units conversion'!$G613,'Exp Database'!AB613*'Exp with units conversion'!$G613))</f>
        <v>0</v>
      </c>
      <c r="AD613" s="288">
        <f>IF(OR('Exp Database'!AC613=Lists!$G$2,'Exp Database'!AC613=Lists!$G$3,'Exp Database'!AC613=0),0,IF($F613=Lists!$G$2,('Exp Database'!AC613/'Exp with units conversion'!$H613)*'Exp with units conversion'!$G613,'Exp Database'!AC613*'Exp with units conversion'!$G613))</f>
        <v>0</v>
      </c>
      <c r="AE613" s="288">
        <f>IF(OR('Exp Database'!AD613=Lists!$G$2,'Exp Database'!AD613=Lists!$G$3,'Exp Database'!AD613=0),0,IF($F613=Lists!$G$2,('Exp Database'!AD613/'Exp with units conversion'!$H613)*'Exp with units conversion'!$G613,'Exp Database'!AD613*'Exp with units conversion'!$G613))</f>
        <v>0</v>
      </c>
      <c r="AG613" s="288">
        <f t="shared" si="50"/>
        <v>1</v>
      </c>
      <c r="AH613" s="288">
        <f t="shared" si="51"/>
        <v>1</v>
      </c>
      <c r="AI613" s="288">
        <f t="shared" si="52"/>
        <v>1</v>
      </c>
      <c r="AJ613" s="288">
        <f t="shared" si="53"/>
        <v>1</v>
      </c>
    </row>
    <row r="614" spans="2:36" ht="15.75" thickBot="1">
      <c r="B614" s="288" t="str">
        <f t="shared" si="49"/>
        <v>Georgia2012</v>
      </c>
      <c r="C614" s="229" t="str">
        <f>'Exp Database'!C614</f>
        <v>Georgia</v>
      </c>
      <c r="D614" s="229">
        <f>'Exp Database'!D614</f>
        <v>2012</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02">
        <f>'Exp Database'!K614</f>
        <v>0</v>
      </c>
      <c r="M614" s="288">
        <f>'Exp Database'!L614</f>
        <v>0</v>
      </c>
      <c r="N614" s="288">
        <f>IF(OR('Exp Database'!M614=Lists!$G$2,'Exp Database'!M614=Lists!$G$3,'Exp Database'!M614=0),0,IF($F614=Lists!$G$2,('Exp Database'!M614/'Exp with units conversion'!$H614)*'Exp with units conversion'!$G614,'Exp Database'!M614*'Exp with units conversion'!$G614))</f>
        <v>0</v>
      </c>
      <c r="O614" s="288">
        <f>IF(OR('Exp Database'!N614=Lists!$G$2,'Exp Database'!N614=Lists!$G$3,'Exp Database'!N614=0),0,IF($F614=Lists!$G$2,('Exp Database'!N614/'Exp with units conversion'!$H614)*'Exp with units conversion'!$G614,'Exp Database'!N614*'Exp with units conversion'!$G614))</f>
        <v>0</v>
      </c>
      <c r="P614" s="288">
        <f>IF(OR('Exp Database'!O614=Lists!$G$2,'Exp Database'!O614=Lists!$G$3,'Exp Database'!O614=0),0,IF($F614=Lists!$G$2,('Exp Database'!O614/'Exp with units conversion'!$H614)*'Exp with units conversion'!$G614,'Exp Database'!O614*'Exp with units conversion'!$G614))</f>
        <v>0</v>
      </c>
      <c r="Q614" s="288">
        <f>IF(OR('Exp Database'!P614=Lists!$G$2,'Exp Database'!P614=Lists!$G$3,'Exp Database'!P614=0),0,IF($F614=Lists!$G$2,('Exp Database'!P614/'Exp with units conversion'!$H614)*'Exp with units conversion'!$G614,'Exp Database'!P614*'Exp with units conversion'!$G614))</f>
        <v>0</v>
      </c>
      <c r="R614" s="288">
        <f>IF(OR('Exp Database'!Q614=Lists!$G$2,'Exp Database'!Q614=Lists!$G$3,'Exp Database'!Q614=0),0,IF($F614=Lists!$G$2,('Exp Database'!Q614/'Exp with units conversion'!$H614)*'Exp with units conversion'!$G614,'Exp Database'!Q614*'Exp with units conversion'!$G614))</f>
        <v>0</v>
      </c>
      <c r="S614" s="288">
        <f>IF(OR('Exp Database'!R614=Lists!$G$2,'Exp Database'!R614=Lists!$G$3,'Exp Database'!R614=0),0,IF($F614=Lists!$G$2,('Exp Database'!R614/'Exp with units conversion'!$H614)*'Exp with units conversion'!$G614,'Exp Database'!R614*'Exp with units conversion'!$G614))</f>
        <v>0</v>
      </c>
      <c r="T614" s="288">
        <f>IF(OR('Exp Database'!S614=Lists!$G$2,'Exp Database'!S614=Lists!$G$3,'Exp Database'!S614=0),0,IF($F614=Lists!$G$2,('Exp Database'!S614/'Exp with units conversion'!$H614)*'Exp with units conversion'!$G614,'Exp Database'!S614*'Exp with units conversion'!$G614))</f>
        <v>0</v>
      </c>
      <c r="U614" s="288">
        <f>IF(OR('Exp Database'!T614=Lists!$G$2,'Exp Database'!T614=Lists!$G$3,'Exp Database'!T614=0),0,IF($F614=Lists!$G$2,('Exp Database'!T614/'Exp with units conversion'!$H614)*'Exp with units conversion'!$G614,'Exp Database'!T614*'Exp with units conversion'!$G614))</f>
        <v>0</v>
      </c>
      <c r="V614" s="288">
        <f>IF(OR('Exp Database'!U614=Lists!$G$2,'Exp Database'!U614=Lists!$G$3,'Exp Database'!U614=0),0,IF($F614=Lists!$G$2,('Exp Database'!U614/'Exp with units conversion'!$H614)*'Exp with units conversion'!$G614,'Exp Database'!U614*'Exp with units conversion'!$G614))</f>
        <v>0</v>
      </c>
      <c r="W614" s="288">
        <f>IF(OR('Exp Database'!V614=Lists!$G$2,'Exp Database'!V614=Lists!$G$3,'Exp Database'!V614=0),0,IF($F614=Lists!$G$2,('Exp Database'!V614/'Exp with units conversion'!$H614)*'Exp with units conversion'!$G614,'Exp Database'!V614*'Exp with units conversion'!$G614))</f>
        <v>0</v>
      </c>
      <c r="X614" s="288">
        <f>IF(OR('Exp Database'!W614=Lists!$G$2,'Exp Database'!W614=Lists!$G$3,'Exp Database'!W614=0),0,IF($F614=Lists!$G$2,('Exp Database'!W614/'Exp with units conversion'!$H614)*'Exp with units conversion'!$G614,'Exp Database'!W614*'Exp with units conversion'!$G614))</f>
        <v>0</v>
      </c>
      <c r="Y614" s="288">
        <f>IF(OR('Exp Database'!X614=Lists!$G$2,'Exp Database'!X614=Lists!$G$3,'Exp Database'!X614=0),0,IF($F614=Lists!$G$2,('Exp Database'!X614/'Exp with units conversion'!$H614)*'Exp with units conversion'!$G614,'Exp Database'!X614*'Exp with units conversion'!$G614))</f>
        <v>0</v>
      </c>
      <c r="Z614" s="288">
        <f>IF(OR('Exp Database'!Y614=Lists!$G$2,'Exp Database'!Y614=Lists!$G$3,'Exp Database'!Y614=0),0,IF($F614=Lists!$G$2,('Exp Database'!Y614/'Exp with units conversion'!$H614)*'Exp with units conversion'!$G614,'Exp Database'!Y614*'Exp with units conversion'!$G614))</f>
        <v>0</v>
      </c>
      <c r="AA614" s="288">
        <f>IF(OR('Exp Database'!Z614=Lists!$G$2,'Exp Database'!Z614=Lists!$G$3,'Exp Database'!Z614=0),0,IF($F614=Lists!$G$2,('Exp Database'!Z614/'Exp with units conversion'!$H614)*'Exp with units conversion'!$G614,'Exp Database'!Z614*'Exp with units conversion'!$G614))</f>
        <v>0</v>
      </c>
      <c r="AB614" s="288">
        <f>IF(OR('Exp Database'!AA614=Lists!$G$2,'Exp Database'!AA614=Lists!$G$3,'Exp Database'!AA614=0),0,IF($F614=Lists!$G$2,('Exp Database'!AA614/'Exp with units conversion'!$H614)*'Exp with units conversion'!$G614,'Exp Database'!AA614*'Exp with units conversion'!$G614))</f>
        <v>0</v>
      </c>
      <c r="AC614" s="288">
        <f>IF(OR('Exp Database'!AB614=Lists!$G$2,'Exp Database'!AB614=Lists!$G$3,'Exp Database'!AB614=0),0,IF($F614=Lists!$G$2,('Exp Database'!AB614/'Exp with units conversion'!$H614)*'Exp with units conversion'!$G614,'Exp Database'!AB614*'Exp with units conversion'!$G614))</f>
        <v>0</v>
      </c>
      <c r="AD614" s="288">
        <f>IF(OR('Exp Database'!AC614=Lists!$G$2,'Exp Database'!AC614=Lists!$G$3,'Exp Database'!AC614=0),0,IF($F614=Lists!$G$2,('Exp Database'!AC614/'Exp with units conversion'!$H614)*'Exp with units conversion'!$G614,'Exp Database'!AC614*'Exp with units conversion'!$G614))</f>
        <v>0</v>
      </c>
      <c r="AE614" s="288">
        <f>IF(OR('Exp Database'!AD614=Lists!$G$2,'Exp Database'!AD614=Lists!$G$3,'Exp Database'!AD614=0),0,IF($F614=Lists!$G$2,('Exp Database'!AD614/'Exp with units conversion'!$H614)*'Exp with units conversion'!$G614,'Exp Database'!AD614*'Exp with units conversion'!$G614))</f>
        <v>0</v>
      </c>
      <c r="AG614" s="288">
        <f t="shared" si="50"/>
        <v>1</v>
      </c>
      <c r="AH614" s="288">
        <f t="shared" si="51"/>
        <v>1</v>
      </c>
      <c r="AI614" s="288">
        <f t="shared" si="52"/>
        <v>1</v>
      </c>
      <c r="AJ614" s="288">
        <f t="shared" si="53"/>
        <v>1</v>
      </c>
    </row>
    <row r="615" spans="2:36" ht="60.75" thickBot="1">
      <c r="B615" s="288" t="str">
        <f t="shared" si="49"/>
        <v>Georgia2012</v>
      </c>
      <c r="C615" s="229" t="str">
        <f>'Exp Database'!C615</f>
        <v>Georgia</v>
      </c>
      <c r="D615" s="229">
        <f>'Exp Database'!D615</f>
        <v>2012</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02" t="str">
        <f>'Exp Database'!K615</f>
        <v>TB / HIV co-infection, diagnosis and treatment (sub-total)</v>
      </c>
      <c r="M615" s="288">
        <f>'Exp Database'!L615</f>
        <v>10</v>
      </c>
      <c r="N615" s="288">
        <f>IF(OR('Exp Database'!M615=Lists!$G$2,'Exp Database'!M615=Lists!$G$3,'Exp Database'!M615=0),0,IF($F615=Lists!$G$2,('Exp Database'!M615/'Exp with units conversion'!$H615)*'Exp with units conversion'!$G615,'Exp Database'!M615*'Exp with units conversion'!$G615))</f>
        <v>0</v>
      </c>
      <c r="O615" s="288">
        <f>IF(OR('Exp Database'!N615=Lists!$G$2,'Exp Database'!N615=Lists!$G$3,'Exp Database'!N615=0),0,IF($F615=Lists!$G$2,('Exp Database'!N615/'Exp with units conversion'!$H615)*'Exp with units conversion'!$G615,'Exp Database'!N615*'Exp with units conversion'!$G615))</f>
        <v>0</v>
      </c>
      <c r="P615" s="288">
        <f>IF(OR('Exp Database'!O615=Lists!$G$2,'Exp Database'!O615=Lists!$G$3,'Exp Database'!O615=0),0,IF($F615=Lists!$G$2,('Exp Database'!O615/'Exp with units conversion'!$H615)*'Exp with units conversion'!$G615,'Exp Database'!O615*'Exp with units conversion'!$G615))</f>
        <v>0</v>
      </c>
      <c r="Q615" s="288">
        <f>IF(OR('Exp Database'!P615=Lists!$G$2,'Exp Database'!P615=Lists!$G$3,'Exp Database'!P615=0),0,IF($F615=Lists!$G$2,('Exp Database'!P615/'Exp with units conversion'!$H615)*'Exp with units conversion'!$G615,'Exp Database'!P615*'Exp with units conversion'!$G615))</f>
        <v>0</v>
      </c>
      <c r="R615" s="288">
        <f>IF(OR('Exp Database'!Q615=Lists!$G$2,'Exp Database'!Q615=Lists!$G$3,'Exp Database'!Q615=0),0,IF($F615=Lists!$G$2,('Exp Database'!Q615/'Exp with units conversion'!$H615)*'Exp with units conversion'!$G615,'Exp Database'!Q615*'Exp with units conversion'!$G615))</f>
        <v>0</v>
      </c>
      <c r="S615" s="288">
        <f>IF(OR('Exp Database'!R615=Lists!$G$2,'Exp Database'!R615=Lists!$G$3,'Exp Database'!R615=0),0,IF($F615=Lists!$G$2,('Exp Database'!R615/'Exp with units conversion'!$H615)*'Exp with units conversion'!$G615,'Exp Database'!R615*'Exp with units conversion'!$G615))</f>
        <v>0</v>
      </c>
      <c r="T615" s="288">
        <f>IF(OR('Exp Database'!S615=Lists!$G$2,'Exp Database'!S615=Lists!$G$3,'Exp Database'!S615=0),0,IF($F615=Lists!$G$2,('Exp Database'!S615/'Exp with units conversion'!$H615)*'Exp with units conversion'!$G615,'Exp Database'!S615*'Exp with units conversion'!$G615))</f>
        <v>0</v>
      </c>
      <c r="U615" s="288">
        <f>IF(OR('Exp Database'!T615=Lists!$G$2,'Exp Database'!T615=Lists!$G$3,'Exp Database'!T615=0),0,IF($F615=Lists!$G$2,('Exp Database'!T615/'Exp with units conversion'!$H615)*'Exp with units conversion'!$G615,'Exp Database'!T615*'Exp with units conversion'!$G615))</f>
        <v>0</v>
      </c>
      <c r="V615" s="288">
        <f>IF(OR('Exp Database'!U615=Lists!$G$2,'Exp Database'!U615=Lists!$G$3,'Exp Database'!U615=0),0,IF($F615=Lists!$G$2,('Exp Database'!U615/'Exp with units conversion'!$H615)*'Exp with units conversion'!$G615,'Exp Database'!U615*'Exp with units conversion'!$G615))</f>
        <v>0</v>
      </c>
      <c r="W615" s="288">
        <f>IF(OR('Exp Database'!V615=Lists!$G$2,'Exp Database'!V615=Lists!$G$3,'Exp Database'!V615=0),0,IF($F615=Lists!$G$2,('Exp Database'!V615/'Exp with units conversion'!$H615)*'Exp with units conversion'!$G615,'Exp Database'!V615*'Exp with units conversion'!$G615))</f>
        <v>0</v>
      </c>
      <c r="X615" s="288">
        <f>IF(OR('Exp Database'!W615=Lists!$G$2,'Exp Database'!W615=Lists!$G$3,'Exp Database'!W615=0),0,IF($F615=Lists!$G$2,('Exp Database'!W615/'Exp with units conversion'!$H615)*'Exp with units conversion'!$G615,'Exp Database'!W615*'Exp with units conversion'!$G615))</f>
        <v>0</v>
      </c>
      <c r="Y615" s="288">
        <f>IF(OR('Exp Database'!X615=Lists!$G$2,'Exp Database'!X615=Lists!$G$3,'Exp Database'!X615=0),0,IF($F615=Lists!$G$2,('Exp Database'!X615/'Exp with units conversion'!$H615)*'Exp with units conversion'!$G615,'Exp Database'!X615*'Exp with units conversion'!$G615))</f>
        <v>0</v>
      </c>
      <c r="Z615" s="288">
        <f>IF(OR('Exp Database'!Y615=Lists!$G$2,'Exp Database'!Y615=Lists!$G$3,'Exp Database'!Y615=0),0,IF($F615=Lists!$G$2,('Exp Database'!Y615/'Exp with units conversion'!$H615)*'Exp with units conversion'!$G615,'Exp Database'!Y615*'Exp with units conversion'!$G615))</f>
        <v>0</v>
      </c>
      <c r="AA615" s="288">
        <f>IF(OR('Exp Database'!Z615=Lists!$G$2,'Exp Database'!Z615=Lists!$G$3,'Exp Database'!Z615=0),0,IF($F615=Lists!$G$2,('Exp Database'!Z615/'Exp with units conversion'!$H615)*'Exp with units conversion'!$G615,'Exp Database'!Z615*'Exp with units conversion'!$G615))</f>
        <v>0</v>
      </c>
      <c r="AB615" s="288">
        <f>IF(OR('Exp Database'!AA615=Lists!$G$2,'Exp Database'!AA615=Lists!$G$3,'Exp Database'!AA615=0),0,IF($F615=Lists!$G$2,('Exp Database'!AA615/'Exp with units conversion'!$H615)*'Exp with units conversion'!$G615,'Exp Database'!AA615*'Exp with units conversion'!$G615))</f>
        <v>0</v>
      </c>
      <c r="AC615" s="288">
        <f>IF(OR('Exp Database'!AB615=Lists!$G$2,'Exp Database'!AB615=Lists!$G$3,'Exp Database'!AB615=0),0,IF($F615=Lists!$G$2,('Exp Database'!AB615/'Exp with units conversion'!$H615)*'Exp with units conversion'!$G615,'Exp Database'!AB615*'Exp with units conversion'!$G615))</f>
        <v>0</v>
      </c>
      <c r="AD615" s="288">
        <f>IF(OR('Exp Database'!AC615=Lists!$G$2,'Exp Database'!AC615=Lists!$G$3,'Exp Database'!AC615=0),0,IF($F615=Lists!$G$2,('Exp Database'!AC615/'Exp with units conversion'!$H615)*'Exp with units conversion'!$G615,'Exp Database'!AC615*'Exp with units conversion'!$G615))</f>
        <v>0</v>
      </c>
      <c r="AE615" s="288">
        <f>IF(OR('Exp Database'!AD615=Lists!$G$2,'Exp Database'!AD615=Lists!$G$3,'Exp Database'!AD615=0),0,IF($F615=Lists!$G$2,('Exp Database'!AD615/'Exp with units conversion'!$H615)*'Exp with units conversion'!$G615,'Exp Database'!AD615*'Exp with units conversion'!$G615))</f>
        <v>0</v>
      </c>
      <c r="AG615" s="288">
        <f t="shared" si="50"/>
        <v>1</v>
      </c>
      <c r="AH615" s="288">
        <f t="shared" si="51"/>
        <v>1</v>
      </c>
      <c r="AI615" s="288">
        <f t="shared" si="52"/>
        <v>1</v>
      </c>
      <c r="AJ615" s="288">
        <f t="shared" si="53"/>
        <v>1</v>
      </c>
    </row>
    <row r="616" spans="2:36" ht="30.75" thickBot="1">
      <c r="B616" s="288" t="str">
        <f t="shared" si="49"/>
        <v>Georgia2012</v>
      </c>
      <c r="C616" s="229" t="str">
        <f>'Exp Database'!C616</f>
        <v>Georgia</v>
      </c>
      <c r="D616" s="229">
        <f>'Exp Database'!D616</f>
        <v>2012</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02" t="str">
        <f>'Exp Database'!K616</f>
        <v>TB screening and diagnosis in PLHIV</v>
      </c>
      <c r="M616" s="288">
        <f>'Exp Database'!L616</f>
        <v>10.1</v>
      </c>
      <c r="N616" s="288">
        <f>IF(OR('Exp Database'!M616=Lists!$G$2,'Exp Database'!M616=Lists!$G$3,'Exp Database'!M616=0),0,IF($F616=Lists!$G$2,('Exp Database'!M616/'Exp with units conversion'!$H616)*'Exp with units conversion'!$G616,'Exp Database'!M616*'Exp with units conversion'!$G616))</f>
        <v>0</v>
      </c>
      <c r="O616" s="288">
        <f>IF(OR('Exp Database'!N616=Lists!$G$2,'Exp Database'!N616=Lists!$G$3,'Exp Database'!N616=0),0,IF($F616=Lists!$G$2,('Exp Database'!N616/'Exp with units conversion'!$H616)*'Exp with units conversion'!$G616,'Exp Database'!N616*'Exp with units conversion'!$G616))</f>
        <v>0</v>
      </c>
      <c r="P616" s="288">
        <f>IF(OR('Exp Database'!O616=Lists!$G$2,'Exp Database'!O616=Lists!$G$3,'Exp Database'!O616=0),0,IF($F616=Lists!$G$2,('Exp Database'!O616/'Exp with units conversion'!$H616)*'Exp with units conversion'!$G616,'Exp Database'!O616*'Exp with units conversion'!$G616))</f>
        <v>0</v>
      </c>
      <c r="Q616" s="288">
        <f>IF(OR('Exp Database'!P616=Lists!$G$2,'Exp Database'!P616=Lists!$G$3,'Exp Database'!P616=0),0,IF($F616=Lists!$G$2,('Exp Database'!P616/'Exp with units conversion'!$H616)*'Exp with units conversion'!$G616,'Exp Database'!P616*'Exp with units conversion'!$G616))</f>
        <v>0</v>
      </c>
      <c r="R616" s="288">
        <f>IF(OR('Exp Database'!Q616=Lists!$G$2,'Exp Database'!Q616=Lists!$G$3,'Exp Database'!Q616=0),0,IF($F616=Lists!$G$2,('Exp Database'!Q616/'Exp with units conversion'!$H616)*'Exp with units conversion'!$G616,'Exp Database'!Q616*'Exp with units conversion'!$G616))</f>
        <v>0</v>
      </c>
      <c r="S616" s="288">
        <f>IF(OR('Exp Database'!R616=Lists!$G$2,'Exp Database'!R616=Lists!$G$3,'Exp Database'!R616=0),0,IF($F616=Lists!$G$2,('Exp Database'!R616/'Exp with units conversion'!$H616)*'Exp with units conversion'!$G616,'Exp Database'!R616*'Exp with units conversion'!$G616))</f>
        <v>0</v>
      </c>
      <c r="T616" s="288">
        <f>IF(OR('Exp Database'!S616=Lists!$G$2,'Exp Database'!S616=Lists!$G$3,'Exp Database'!S616=0),0,IF($F616=Lists!$G$2,('Exp Database'!S616/'Exp with units conversion'!$H616)*'Exp with units conversion'!$G616,'Exp Database'!S616*'Exp with units conversion'!$G616))</f>
        <v>0</v>
      </c>
      <c r="U616" s="288">
        <f>IF(OR('Exp Database'!T616=Lists!$G$2,'Exp Database'!T616=Lists!$G$3,'Exp Database'!T616=0),0,IF($F616=Lists!$G$2,('Exp Database'!T616/'Exp with units conversion'!$H616)*'Exp with units conversion'!$G616,'Exp Database'!T616*'Exp with units conversion'!$G616))</f>
        <v>0</v>
      </c>
      <c r="V616" s="288">
        <f>IF(OR('Exp Database'!U616=Lists!$G$2,'Exp Database'!U616=Lists!$G$3,'Exp Database'!U616=0),0,IF($F616=Lists!$G$2,('Exp Database'!U616/'Exp with units conversion'!$H616)*'Exp with units conversion'!$G616,'Exp Database'!U616*'Exp with units conversion'!$G616))</f>
        <v>0</v>
      </c>
      <c r="W616" s="288">
        <f>IF(OR('Exp Database'!V616=Lists!$G$2,'Exp Database'!V616=Lists!$G$3,'Exp Database'!V616=0),0,IF($F616=Lists!$G$2,('Exp Database'!V616/'Exp with units conversion'!$H616)*'Exp with units conversion'!$G616,'Exp Database'!V616*'Exp with units conversion'!$G616))</f>
        <v>0</v>
      </c>
      <c r="X616" s="288">
        <f>IF(OR('Exp Database'!W616=Lists!$G$2,'Exp Database'!W616=Lists!$G$3,'Exp Database'!W616=0),0,IF($F616=Lists!$G$2,('Exp Database'!W616/'Exp with units conversion'!$H616)*'Exp with units conversion'!$G616,'Exp Database'!W616*'Exp with units conversion'!$G616))</f>
        <v>0</v>
      </c>
      <c r="Y616" s="288">
        <f>IF(OR('Exp Database'!X616=Lists!$G$2,'Exp Database'!X616=Lists!$G$3,'Exp Database'!X616=0),0,IF($F616=Lists!$G$2,('Exp Database'!X616/'Exp with units conversion'!$H616)*'Exp with units conversion'!$G616,'Exp Database'!X616*'Exp with units conversion'!$G616))</f>
        <v>0</v>
      </c>
      <c r="Z616" s="288">
        <f>IF(OR('Exp Database'!Y616=Lists!$G$2,'Exp Database'!Y616=Lists!$G$3,'Exp Database'!Y616=0),0,IF($F616=Lists!$G$2,('Exp Database'!Y616/'Exp with units conversion'!$H616)*'Exp with units conversion'!$G616,'Exp Database'!Y616*'Exp with units conversion'!$G616))</f>
        <v>0</v>
      </c>
      <c r="AA616" s="288">
        <f>IF(OR('Exp Database'!Z616=Lists!$G$2,'Exp Database'!Z616=Lists!$G$3,'Exp Database'!Z616=0),0,IF($F616=Lists!$G$2,('Exp Database'!Z616/'Exp with units conversion'!$H616)*'Exp with units conversion'!$G616,'Exp Database'!Z616*'Exp with units conversion'!$G616))</f>
        <v>0</v>
      </c>
      <c r="AB616" s="288">
        <f>IF(OR('Exp Database'!AA616=Lists!$G$2,'Exp Database'!AA616=Lists!$G$3,'Exp Database'!AA616=0),0,IF($F616=Lists!$G$2,('Exp Database'!AA616/'Exp with units conversion'!$H616)*'Exp with units conversion'!$G616,'Exp Database'!AA616*'Exp with units conversion'!$G616))</f>
        <v>0</v>
      </c>
      <c r="AC616" s="288">
        <f>IF(OR('Exp Database'!AB616=Lists!$G$2,'Exp Database'!AB616=Lists!$G$3,'Exp Database'!AB616=0),0,IF($F616=Lists!$G$2,('Exp Database'!AB616/'Exp with units conversion'!$H616)*'Exp with units conversion'!$G616,'Exp Database'!AB616*'Exp with units conversion'!$G616))</f>
        <v>0</v>
      </c>
      <c r="AD616" s="288">
        <f>IF(OR('Exp Database'!AC616=Lists!$G$2,'Exp Database'!AC616=Lists!$G$3,'Exp Database'!AC616=0),0,IF($F616=Lists!$G$2,('Exp Database'!AC616/'Exp with units conversion'!$H616)*'Exp with units conversion'!$G616,'Exp Database'!AC616*'Exp with units conversion'!$G616))</f>
        <v>0</v>
      </c>
      <c r="AE616" s="288">
        <f>IF(OR('Exp Database'!AD616=Lists!$G$2,'Exp Database'!AD616=Lists!$G$3,'Exp Database'!AD616=0),0,IF($F616=Lists!$G$2,('Exp Database'!AD616/'Exp with units conversion'!$H616)*'Exp with units conversion'!$G616,'Exp Database'!AD616*'Exp with units conversion'!$G616))</f>
        <v>0</v>
      </c>
      <c r="AG616" s="288">
        <f t="shared" si="50"/>
        <v>1</v>
      </c>
      <c r="AH616" s="288">
        <f t="shared" si="51"/>
        <v>1</v>
      </c>
      <c r="AI616" s="288">
        <f t="shared" si="52"/>
        <v>1</v>
      </c>
      <c r="AJ616" s="288">
        <f t="shared" si="53"/>
        <v>1</v>
      </c>
    </row>
    <row r="617" spans="2:36" ht="30.75" thickBot="1">
      <c r="B617" s="288" t="str">
        <f t="shared" si="49"/>
        <v>Georgia2012</v>
      </c>
      <c r="C617" s="229" t="str">
        <f>'Exp Database'!C617</f>
        <v>Georgia</v>
      </c>
      <c r="D617" s="229">
        <f>'Exp Database'!D617</f>
        <v>2012</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02" t="str">
        <f>'Exp Database'!K617</f>
        <v>TB prevention and treatment for PLHIV</v>
      </c>
      <c r="M617" s="288">
        <f>'Exp Database'!L617</f>
        <v>10.199999999999999</v>
      </c>
      <c r="N617" s="288">
        <f>IF(OR('Exp Database'!M617=Lists!$G$2,'Exp Database'!M617=Lists!$G$3,'Exp Database'!M617=0),0,IF($F617=Lists!$G$2,('Exp Database'!M617/'Exp with units conversion'!$H617)*'Exp with units conversion'!$G617,'Exp Database'!M617*'Exp with units conversion'!$G617))</f>
        <v>0</v>
      </c>
      <c r="O617" s="288">
        <f>IF(OR('Exp Database'!N617=Lists!$G$2,'Exp Database'!N617=Lists!$G$3,'Exp Database'!N617=0),0,IF($F617=Lists!$G$2,('Exp Database'!N617/'Exp with units conversion'!$H617)*'Exp with units conversion'!$G617,'Exp Database'!N617*'Exp with units conversion'!$G617))</f>
        <v>0</v>
      </c>
      <c r="P617" s="288">
        <f>IF(OR('Exp Database'!O617=Lists!$G$2,'Exp Database'!O617=Lists!$G$3,'Exp Database'!O617=0),0,IF($F617=Lists!$G$2,('Exp Database'!O617/'Exp with units conversion'!$H617)*'Exp with units conversion'!$G617,'Exp Database'!O617*'Exp with units conversion'!$G617))</f>
        <v>0</v>
      </c>
      <c r="Q617" s="288">
        <f>IF(OR('Exp Database'!P617=Lists!$G$2,'Exp Database'!P617=Lists!$G$3,'Exp Database'!P617=0),0,IF($F617=Lists!$G$2,('Exp Database'!P617/'Exp with units conversion'!$H617)*'Exp with units conversion'!$G617,'Exp Database'!P617*'Exp with units conversion'!$G617))</f>
        <v>0</v>
      </c>
      <c r="R617" s="288">
        <f>IF(OR('Exp Database'!Q617=Lists!$G$2,'Exp Database'!Q617=Lists!$G$3,'Exp Database'!Q617=0),0,IF($F617=Lists!$G$2,('Exp Database'!Q617/'Exp with units conversion'!$H617)*'Exp with units conversion'!$G617,'Exp Database'!Q617*'Exp with units conversion'!$G617))</f>
        <v>0</v>
      </c>
      <c r="S617" s="288">
        <f>IF(OR('Exp Database'!R617=Lists!$G$2,'Exp Database'!R617=Lists!$G$3,'Exp Database'!R617=0),0,IF($F617=Lists!$G$2,('Exp Database'!R617/'Exp with units conversion'!$H617)*'Exp with units conversion'!$G617,'Exp Database'!R617*'Exp with units conversion'!$G617))</f>
        <v>0</v>
      </c>
      <c r="T617" s="288">
        <f>IF(OR('Exp Database'!S617=Lists!$G$2,'Exp Database'!S617=Lists!$G$3,'Exp Database'!S617=0),0,IF($F617=Lists!$G$2,('Exp Database'!S617/'Exp with units conversion'!$H617)*'Exp with units conversion'!$G617,'Exp Database'!S617*'Exp with units conversion'!$G617))</f>
        <v>0</v>
      </c>
      <c r="U617" s="288">
        <f>IF(OR('Exp Database'!T617=Lists!$G$2,'Exp Database'!T617=Lists!$G$3,'Exp Database'!T617=0),0,IF($F617=Lists!$G$2,('Exp Database'!T617/'Exp with units conversion'!$H617)*'Exp with units conversion'!$G617,'Exp Database'!T617*'Exp with units conversion'!$G617))</f>
        <v>0</v>
      </c>
      <c r="V617" s="288">
        <f>IF(OR('Exp Database'!U617=Lists!$G$2,'Exp Database'!U617=Lists!$G$3,'Exp Database'!U617=0),0,IF($F617=Lists!$G$2,('Exp Database'!U617/'Exp with units conversion'!$H617)*'Exp with units conversion'!$G617,'Exp Database'!U617*'Exp with units conversion'!$G617))</f>
        <v>0</v>
      </c>
      <c r="W617" s="288">
        <f>IF(OR('Exp Database'!V617=Lists!$G$2,'Exp Database'!V617=Lists!$G$3,'Exp Database'!V617=0),0,IF($F617=Lists!$G$2,('Exp Database'!V617/'Exp with units conversion'!$H617)*'Exp with units conversion'!$G617,'Exp Database'!V617*'Exp with units conversion'!$G617))</f>
        <v>0</v>
      </c>
      <c r="X617" s="288">
        <f>IF(OR('Exp Database'!W617=Lists!$G$2,'Exp Database'!W617=Lists!$G$3,'Exp Database'!W617=0),0,IF($F617=Lists!$G$2,('Exp Database'!W617/'Exp with units conversion'!$H617)*'Exp with units conversion'!$G617,'Exp Database'!W617*'Exp with units conversion'!$G617))</f>
        <v>0</v>
      </c>
      <c r="Y617" s="288">
        <f>IF(OR('Exp Database'!X617=Lists!$G$2,'Exp Database'!X617=Lists!$G$3,'Exp Database'!X617=0),0,IF($F617=Lists!$G$2,('Exp Database'!X617/'Exp with units conversion'!$H617)*'Exp with units conversion'!$G617,'Exp Database'!X617*'Exp with units conversion'!$G617))</f>
        <v>0</v>
      </c>
      <c r="Z617" s="288">
        <f>IF(OR('Exp Database'!Y617=Lists!$G$2,'Exp Database'!Y617=Lists!$G$3,'Exp Database'!Y617=0),0,IF($F617=Lists!$G$2,('Exp Database'!Y617/'Exp with units conversion'!$H617)*'Exp with units conversion'!$G617,'Exp Database'!Y617*'Exp with units conversion'!$G617))</f>
        <v>0</v>
      </c>
      <c r="AA617" s="288">
        <f>IF(OR('Exp Database'!Z617=Lists!$G$2,'Exp Database'!Z617=Lists!$G$3,'Exp Database'!Z617=0),0,IF($F617=Lists!$G$2,('Exp Database'!Z617/'Exp with units conversion'!$H617)*'Exp with units conversion'!$G617,'Exp Database'!Z617*'Exp with units conversion'!$G617))</f>
        <v>0</v>
      </c>
      <c r="AB617" s="288">
        <f>IF(OR('Exp Database'!AA617=Lists!$G$2,'Exp Database'!AA617=Lists!$G$3,'Exp Database'!AA617=0),0,IF($F617=Lists!$G$2,('Exp Database'!AA617/'Exp with units conversion'!$H617)*'Exp with units conversion'!$G617,'Exp Database'!AA617*'Exp with units conversion'!$G617))</f>
        <v>0</v>
      </c>
      <c r="AC617" s="288">
        <f>IF(OR('Exp Database'!AB617=Lists!$G$2,'Exp Database'!AB617=Lists!$G$3,'Exp Database'!AB617=0),0,IF($F617=Lists!$G$2,('Exp Database'!AB617/'Exp with units conversion'!$H617)*'Exp with units conversion'!$G617,'Exp Database'!AB617*'Exp with units conversion'!$G617))</f>
        <v>0</v>
      </c>
      <c r="AD617" s="288">
        <f>IF(OR('Exp Database'!AC617=Lists!$G$2,'Exp Database'!AC617=Lists!$G$3,'Exp Database'!AC617=0),0,IF($F617=Lists!$G$2,('Exp Database'!AC617/'Exp with units conversion'!$H617)*'Exp with units conversion'!$G617,'Exp Database'!AC617*'Exp with units conversion'!$G617))</f>
        <v>0</v>
      </c>
      <c r="AE617" s="288">
        <f>IF(OR('Exp Database'!AD617=Lists!$G$2,'Exp Database'!AD617=Lists!$G$3,'Exp Database'!AD617=0),0,IF($F617=Lists!$G$2,('Exp Database'!AD617/'Exp with units conversion'!$H617)*'Exp with units conversion'!$G617,'Exp Database'!AD617*'Exp with units conversion'!$G617))</f>
        <v>0</v>
      </c>
      <c r="AG617" s="288">
        <f t="shared" si="50"/>
        <v>1</v>
      </c>
      <c r="AH617" s="288">
        <f t="shared" si="51"/>
        <v>1</v>
      </c>
      <c r="AI617" s="288">
        <f t="shared" si="52"/>
        <v>1</v>
      </c>
      <c r="AJ617" s="288">
        <f t="shared" si="53"/>
        <v>1</v>
      </c>
    </row>
    <row r="618" spans="2:36" ht="15.75" thickBot="1">
      <c r="B618" s="288" t="str">
        <f t="shared" si="49"/>
        <v>Georgia2012</v>
      </c>
      <c r="C618" s="229" t="str">
        <f>'Exp Database'!C618</f>
        <v>Georgia</v>
      </c>
      <c r="D618" s="229">
        <f>'Exp Database'!D618</f>
        <v>2012</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02">
        <f>'Exp Database'!K618</f>
        <v>0</v>
      </c>
      <c r="M618" s="288">
        <f>'Exp Database'!L618</f>
        <v>0</v>
      </c>
      <c r="N618" s="288">
        <f>IF(OR('Exp Database'!M618=Lists!$G$2,'Exp Database'!M618=Lists!$G$3,'Exp Database'!M618=0),0,IF($F618=Lists!$G$2,('Exp Database'!M618/'Exp with units conversion'!$H618)*'Exp with units conversion'!$G618,'Exp Database'!M618*'Exp with units conversion'!$G618))</f>
        <v>0</v>
      </c>
      <c r="O618" s="288">
        <f>IF(OR('Exp Database'!N618=Lists!$G$2,'Exp Database'!N618=Lists!$G$3,'Exp Database'!N618=0),0,IF($F618=Lists!$G$2,('Exp Database'!N618/'Exp with units conversion'!$H618)*'Exp with units conversion'!$G618,'Exp Database'!N618*'Exp with units conversion'!$G618))</f>
        <v>0</v>
      </c>
      <c r="P618" s="288">
        <f>IF(OR('Exp Database'!O618=Lists!$G$2,'Exp Database'!O618=Lists!$G$3,'Exp Database'!O618=0),0,IF($F618=Lists!$G$2,('Exp Database'!O618/'Exp with units conversion'!$H618)*'Exp with units conversion'!$G618,'Exp Database'!O618*'Exp with units conversion'!$G618))</f>
        <v>0</v>
      </c>
      <c r="Q618" s="288">
        <f>IF(OR('Exp Database'!P618=Lists!$G$2,'Exp Database'!P618=Lists!$G$3,'Exp Database'!P618=0),0,IF($F618=Lists!$G$2,('Exp Database'!P618/'Exp with units conversion'!$H618)*'Exp with units conversion'!$G618,'Exp Database'!P618*'Exp with units conversion'!$G618))</f>
        <v>0</v>
      </c>
      <c r="R618" s="288">
        <f>IF(OR('Exp Database'!Q618=Lists!$G$2,'Exp Database'!Q618=Lists!$G$3,'Exp Database'!Q618=0),0,IF($F618=Lists!$G$2,('Exp Database'!Q618/'Exp with units conversion'!$H618)*'Exp with units conversion'!$G618,'Exp Database'!Q618*'Exp with units conversion'!$G618))</f>
        <v>0</v>
      </c>
      <c r="S618" s="288">
        <f>IF(OR('Exp Database'!R618=Lists!$G$2,'Exp Database'!R618=Lists!$G$3,'Exp Database'!R618=0),0,IF($F618=Lists!$G$2,('Exp Database'!R618/'Exp with units conversion'!$H618)*'Exp with units conversion'!$G618,'Exp Database'!R618*'Exp with units conversion'!$G618))</f>
        <v>0</v>
      </c>
      <c r="T618" s="288">
        <f>IF(OR('Exp Database'!S618=Lists!$G$2,'Exp Database'!S618=Lists!$G$3,'Exp Database'!S618=0),0,IF($F618=Lists!$G$2,('Exp Database'!S618/'Exp with units conversion'!$H618)*'Exp with units conversion'!$G618,'Exp Database'!S618*'Exp with units conversion'!$G618))</f>
        <v>0</v>
      </c>
      <c r="U618" s="288">
        <f>IF(OR('Exp Database'!T618=Lists!$G$2,'Exp Database'!T618=Lists!$G$3,'Exp Database'!T618=0),0,IF($F618=Lists!$G$2,('Exp Database'!T618/'Exp with units conversion'!$H618)*'Exp with units conversion'!$G618,'Exp Database'!T618*'Exp with units conversion'!$G618))</f>
        <v>0</v>
      </c>
      <c r="V618" s="288">
        <f>IF(OR('Exp Database'!U618=Lists!$G$2,'Exp Database'!U618=Lists!$G$3,'Exp Database'!U618=0),0,IF($F618=Lists!$G$2,('Exp Database'!U618/'Exp with units conversion'!$H618)*'Exp with units conversion'!$G618,'Exp Database'!U618*'Exp with units conversion'!$G618))</f>
        <v>0</v>
      </c>
      <c r="W618" s="288">
        <f>IF(OR('Exp Database'!V618=Lists!$G$2,'Exp Database'!V618=Lists!$G$3,'Exp Database'!V618=0),0,IF($F618=Lists!$G$2,('Exp Database'!V618/'Exp with units conversion'!$H618)*'Exp with units conversion'!$G618,'Exp Database'!V618*'Exp with units conversion'!$G618))</f>
        <v>0</v>
      </c>
      <c r="X618" s="288">
        <f>IF(OR('Exp Database'!W618=Lists!$G$2,'Exp Database'!W618=Lists!$G$3,'Exp Database'!W618=0),0,IF($F618=Lists!$G$2,('Exp Database'!W618/'Exp with units conversion'!$H618)*'Exp with units conversion'!$G618,'Exp Database'!W618*'Exp with units conversion'!$G618))</f>
        <v>0</v>
      </c>
      <c r="Y618" s="288">
        <f>IF(OR('Exp Database'!X618=Lists!$G$2,'Exp Database'!X618=Lists!$G$3,'Exp Database'!X618=0),0,IF($F618=Lists!$G$2,('Exp Database'!X618/'Exp with units conversion'!$H618)*'Exp with units conversion'!$G618,'Exp Database'!X618*'Exp with units conversion'!$G618))</f>
        <v>0</v>
      </c>
      <c r="Z618" s="288">
        <f>IF(OR('Exp Database'!Y618=Lists!$G$2,'Exp Database'!Y618=Lists!$G$3,'Exp Database'!Y618=0),0,IF($F618=Lists!$G$2,('Exp Database'!Y618/'Exp with units conversion'!$H618)*'Exp with units conversion'!$G618,'Exp Database'!Y618*'Exp with units conversion'!$G618))</f>
        <v>0</v>
      </c>
      <c r="AA618" s="288">
        <f>IF(OR('Exp Database'!Z618=Lists!$G$2,'Exp Database'!Z618=Lists!$G$3,'Exp Database'!Z618=0),0,IF($F618=Lists!$G$2,('Exp Database'!Z618/'Exp with units conversion'!$H618)*'Exp with units conversion'!$G618,'Exp Database'!Z618*'Exp with units conversion'!$G618))</f>
        <v>0</v>
      </c>
      <c r="AB618" s="288">
        <f>IF(OR('Exp Database'!AA618=Lists!$G$2,'Exp Database'!AA618=Lists!$G$3,'Exp Database'!AA618=0),0,IF($F618=Lists!$G$2,('Exp Database'!AA618/'Exp with units conversion'!$H618)*'Exp with units conversion'!$G618,'Exp Database'!AA618*'Exp with units conversion'!$G618))</f>
        <v>0</v>
      </c>
      <c r="AC618" s="288">
        <f>IF(OR('Exp Database'!AB618=Lists!$G$2,'Exp Database'!AB618=Lists!$G$3,'Exp Database'!AB618=0),0,IF($F618=Lists!$G$2,('Exp Database'!AB618/'Exp with units conversion'!$H618)*'Exp with units conversion'!$G618,'Exp Database'!AB618*'Exp with units conversion'!$G618))</f>
        <v>0</v>
      </c>
      <c r="AD618" s="288">
        <f>IF(OR('Exp Database'!AC618=Lists!$G$2,'Exp Database'!AC618=Lists!$G$3,'Exp Database'!AC618=0),0,IF($F618=Lists!$G$2,('Exp Database'!AC618/'Exp with units conversion'!$H618)*'Exp with units conversion'!$G618,'Exp Database'!AC618*'Exp with units conversion'!$G618))</f>
        <v>0</v>
      </c>
      <c r="AE618" s="288">
        <f>IF(OR('Exp Database'!AD618=Lists!$G$2,'Exp Database'!AD618=Lists!$G$3,'Exp Database'!AD618=0),0,IF($F618=Lists!$G$2,('Exp Database'!AD618/'Exp with units conversion'!$H618)*'Exp with units conversion'!$G618,'Exp Database'!AD618*'Exp with units conversion'!$G618))</f>
        <v>0</v>
      </c>
      <c r="AG618" s="288">
        <f t="shared" si="50"/>
        <v>1</v>
      </c>
      <c r="AH618" s="288">
        <f t="shared" si="51"/>
        <v>1</v>
      </c>
      <c r="AI618" s="288">
        <f t="shared" si="52"/>
        <v>1</v>
      </c>
      <c r="AJ618" s="288">
        <f t="shared" si="53"/>
        <v>1</v>
      </c>
    </row>
    <row r="619" spans="2:36" ht="15.75" thickBot="1">
      <c r="B619" s="288" t="str">
        <f t="shared" si="49"/>
        <v>Georgia2012</v>
      </c>
      <c r="C619" s="229" t="str">
        <f>'Exp Database'!C619</f>
        <v>Georgia</v>
      </c>
      <c r="D619" s="229">
        <f>'Exp Database'!D619</f>
        <v>2012</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02" t="str">
        <f>'Exp Database'!K619</f>
        <v>Total</v>
      </c>
      <c r="M619" s="288">
        <f>'Exp Database'!L619</f>
        <v>0</v>
      </c>
      <c r="N619" s="288">
        <f>IF(OR('Exp Database'!M619=Lists!$G$2,'Exp Database'!M619=Lists!$G$3,'Exp Database'!M619=0),0,IF($F619=Lists!$G$2,('Exp Database'!M619/'Exp with units conversion'!$H619)*'Exp with units conversion'!$G619,'Exp Database'!M619*'Exp with units conversion'!$G619))</f>
        <v>0</v>
      </c>
      <c r="O619" s="288">
        <f>IF(OR('Exp Database'!N619=Lists!$G$2,'Exp Database'!N619=Lists!$G$3,'Exp Database'!N619=0),0,IF($F619=Lists!$G$2,('Exp Database'!N619/'Exp with units conversion'!$H619)*'Exp with units conversion'!$G619,'Exp Database'!N619*'Exp with units conversion'!$G619))</f>
        <v>0</v>
      </c>
      <c r="P619" s="288">
        <f>IF(OR('Exp Database'!O619=Lists!$G$2,'Exp Database'!O619=Lists!$G$3,'Exp Database'!O619=0),0,IF($F619=Lists!$G$2,('Exp Database'!O619/'Exp with units conversion'!$H619)*'Exp with units conversion'!$G619,'Exp Database'!O619*'Exp with units conversion'!$G619))</f>
        <v>0</v>
      </c>
      <c r="Q619" s="288">
        <f>IF(OR('Exp Database'!P619=Lists!$G$2,'Exp Database'!P619=Lists!$G$3,'Exp Database'!P619=0),0,IF($F619=Lists!$G$2,('Exp Database'!P619/'Exp with units conversion'!$H619)*'Exp with units conversion'!$G619,'Exp Database'!P619*'Exp with units conversion'!$G619))</f>
        <v>0</v>
      </c>
      <c r="R619" s="288">
        <f>IF(OR('Exp Database'!Q619=Lists!$G$2,'Exp Database'!Q619=Lists!$G$3,'Exp Database'!Q619=0),0,IF($F619=Lists!$G$2,('Exp Database'!Q619/'Exp with units conversion'!$H619)*'Exp with units conversion'!$G619,'Exp Database'!Q619*'Exp with units conversion'!$G619))</f>
        <v>0</v>
      </c>
      <c r="S619" s="288">
        <f>IF(OR('Exp Database'!R619=Lists!$G$2,'Exp Database'!R619=Lists!$G$3,'Exp Database'!R619=0),0,IF($F619=Lists!$G$2,('Exp Database'!R619/'Exp with units conversion'!$H619)*'Exp with units conversion'!$G619,'Exp Database'!R619*'Exp with units conversion'!$G619))</f>
        <v>0</v>
      </c>
      <c r="T619" s="288">
        <f>IF(OR('Exp Database'!S619=Lists!$G$2,'Exp Database'!S619=Lists!$G$3,'Exp Database'!S619=0),0,IF($F619=Lists!$G$2,('Exp Database'!S619/'Exp with units conversion'!$H619)*'Exp with units conversion'!$G619,'Exp Database'!S619*'Exp with units conversion'!$G619))</f>
        <v>0</v>
      </c>
      <c r="U619" s="288">
        <f>IF(OR('Exp Database'!T619=Lists!$G$2,'Exp Database'!T619=Lists!$G$3,'Exp Database'!T619=0),0,IF($F619=Lists!$G$2,('Exp Database'!T619/'Exp with units conversion'!$H619)*'Exp with units conversion'!$G619,'Exp Database'!T619*'Exp with units conversion'!$G619))</f>
        <v>0</v>
      </c>
      <c r="V619" s="288">
        <f>IF(OR('Exp Database'!U619=Lists!$G$2,'Exp Database'!U619=Lists!$G$3,'Exp Database'!U619=0),0,IF($F619=Lists!$G$2,('Exp Database'!U619/'Exp with units conversion'!$H619)*'Exp with units conversion'!$G619,'Exp Database'!U619*'Exp with units conversion'!$G619))</f>
        <v>0</v>
      </c>
      <c r="W619" s="288">
        <f>IF(OR('Exp Database'!V619=Lists!$G$2,'Exp Database'!V619=Lists!$G$3,'Exp Database'!V619=0),0,IF($F619=Lists!$G$2,('Exp Database'!V619/'Exp with units conversion'!$H619)*'Exp with units conversion'!$G619,'Exp Database'!V619*'Exp with units conversion'!$G619))</f>
        <v>0</v>
      </c>
      <c r="X619" s="288">
        <f>IF(OR('Exp Database'!W619=Lists!$G$2,'Exp Database'!W619=Lists!$G$3,'Exp Database'!W619=0),0,IF($F619=Lists!$G$2,('Exp Database'!W619/'Exp with units conversion'!$H619)*'Exp with units conversion'!$G619,'Exp Database'!W619*'Exp with units conversion'!$G619))</f>
        <v>0</v>
      </c>
      <c r="Y619" s="288">
        <f>IF(OR('Exp Database'!X619=Lists!$G$2,'Exp Database'!X619=Lists!$G$3,'Exp Database'!X619=0),0,IF($F619=Lists!$G$2,('Exp Database'!X619/'Exp with units conversion'!$H619)*'Exp with units conversion'!$G619,'Exp Database'!X619*'Exp with units conversion'!$G619))</f>
        <v>0</v>
      </c>
      <c r="Z619" s="288">
        <f>IF(OR('Exp Database'!Y619=Lists!$G$2,'Exp Database'!Y619=Lists!$G$3,'Exp Database'!Y619=0),0,IF($F619=Lists!$G$2,('Exp Database'!Y619/'Exp with units conversion'!$H619)*'Exp with units conversion'!$G619,'Exp Database'!Y619*'Exp with units conversion'!$G619))</f>
        <v>0</v>
      </c>
      <c r="AA619" s="288">
        <f>IF(OR('Exp Database'!Z619=Lists!$G$2,'Exp Database'!Z619=Lists!$G$3,'Exp Database'!Z619=0),0,IF($F619=Lists!$G$2,('Exp Database'!Z619/'Exp with units conversion'!$H619)*'Exp with units conversion'!$G619,'Exp Database'!Z619*'Exp with units conversion'!$G619))</f>
        <v>0</v>
      </c>
      <c r="AB619" s="288">
        <f>IF(OR('Exp Database'!AA619=Lists!$G$2,'Exp Database'!AA619=Lists!$G$3,'Exp Database'!AA619=0),0,IF($F619=Lists!$G$2,('Exp Database'!AA619/'Exp with units conversion'!$H619)*'Exp with units conversion'!$G619,'Exp Database'!AA619*'Exp with units conversion'!$G619))</f>
        <v>0</v>
      </c>
      <c r="AC619" s="288">
        <f>IF(OR('Exp Database'!AB619=Lists!$G$2,'Exp Database'!AB619=Lists!$G$3,'Exp Database'!AB619=0),0,IF($F619=Lists!$G$2,('Exp Database'!AB619/'Exp with units conversion'!$H619)*'Exp with units conversion'!$G619,'Exp Database'!AB619*'Exp with units conversion'!$G619))</f>
        <v>0</v>
      </c>
      <c r="AD619" s="288">
        <f>IF(OR('Exp Database'!AC619=Lists!$G$2,'Exp Database'!AC619=Lists!$G$3,'Exp Database'!AC619=0),0,IF($F619=Lists!$G$2,('Exp Database'!AC619/'Exp with units conversion'!$H619)*'Exp with units conversion'!$G619,'Exp Database'!AC619*'Exp with units conversion'!$G619))</f>
        <v>0</v>
      </c>
      <c r="AE619" s="288">
        <f>IF(OR('Exp Database'!AD619=Lists!$G$2,'Exp Database'!AD619=Lists!$G$3,'Exp Database'!AD619=0),0,IF($F619=Lists!$G$2,('Exp Database'!AD619/'Exp with units conversion'!$H619)*'Exp with units conversion'!$G619,'Exp Database'!AD619*'Exp with units conversion'!$G619))</f>
        <v>0</v>
      </c>
      <c r="AG619" s="288">
        <f t="shared" si="50"/>
        <v>1</v>
      </c>
      <c r="AH619" s="288">
        <f t="shared" si="51"/>
        <v>1</v>
      </c>
      <c r="AI619" s="288">
        <f t="shared" si="52"/>
        <v>1</v>
      </c>
      <c r="AJ619" s="288">
        <f t="shared" si="53"/>
        <v>1</v>
      </c>
    </row>
    <row r="620" spans="2:36" ht="15.75" thickBot="1">
      <c r="B620" s="288" t="str">
        <f t="shared" si="49"/>
        <v>Georgia2012</v>
      </c>
      <c r="C620" s="229" t="str">
        <f>'Exp Database'!C620</f>
        <v>Georgia</v>
      </c>
      <c r="D620" s="229">
        <f>'Exp Database'!D620</f>
        <v>2012</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02">
        <f>'Exp Database'!K620</f>
        <v>0</v>
      </c>
      <c r="M620" s="288">
        <f>'Exp Database'!L620</f>
        <v>0</v>
      </c>
      <c r="N620" s="288">
        <f>IF(OR('Exp Database'!M620=Lists!$G$2,'Exp Database'!M620=Lists!$G$3,'Exp Database'!M620=0),0,IF($F620=Lists!$G$2,('Exp Database'!M620/'Exp with units conversion'!$H620)*'Exp with units conversion'!$G620,'Exp Database'!M620*'Exp with units conversion'!$G620))</f>
        <v>0</v>
      </c>
      <c r="O620" s="288">
        <f>IF(OR('Exp Database'!N620=Lists!$G$2,'Exp Database'!N620=Lists!$G$3,'Exp Database'!N620=0),0,IF($F620=Lists!$G$2,('Exp Database'!N620/'Exp with units conversion'!$H620)*'Exp with units conversion'!$G620,'Exp Database'!N620*'Exp with units conversion'!$G620))</f>
        <v>0</v>
      </c>
      <c r="P620" s="288">
        <f>IF(OR('Exp Database'!O620=Lists!$G$2,'Exp Database'!O620=Lists!$G$3,'Exp Database'!O620=0),0,IF($F620=Lists!$G$2,('Exp Database'!O620/'Exp with units conversion'!$H620)*'Exp with units conversion'!$G620,'Exp Database'!O620*'Exp with units conversion'!$G620))</f>
        <v>0</v>
      </c>
      <c r="Q620" s="288">
        <f>IF(OR('Exp Database'!P620=Lists!$G$2,'Exp Database'!P620=Lists!$G$3,'Exp Database'!P620=0),0,IF($F620=Lists!$G$2,('Exp Database'!P620/'Exp with units conversion'!$H620)*'Exp with units conversion'!$G620,'Exp Database'!P620*'Exp with units conversion'!$G620))</f>
        <v>0</v>
      </c>
      <c r="R620" s="288">
        <f>IF(OR('Exp Database'!Q620=Lists!$G$2,'Exp Database'!Q620=Lists!$G$3,'Exp Database'!Q620=0),0,IF($F620=Lists!$G$2,('Exp Database'!Q620/'Exp with units conversion'!$H620)*'Exp with units conversion'!$G620,'Exp Database'!Q620*'Exp with units conversion'!$G620))</f>
        <v>0</v>
      </c>
      <c r="S620" s="288">
        <f>IF(OR('Exp Database'!R620=Lists!$G$2,'Exp Database'!R620=Lists!$G$3,'Exp Database'!R620=0),0,IF($F620=Lists!$G$2,('Exp Database'!R620/'Exp with units conversion'!$H620)*'Exp with units conversion'!$G620,'Exp Database'!R620*'Exp with units conversion'!$G620))</f>
        <v>0</v>
      </c>
      <c r="T620" s="288">
        <f>IF(OR('Exp Database'!S620=Lists!$G$2,'Exp Database'!S620=Lists!$G$3,'Exp Database'!S620=0),0,IF($F620=Lists!$G$2,('Exp Database'!S620/'Exp with units conversion'!$H620)*'Exp with units conversion'!$G620,'Exp Database'!S620*'Exp with units conversion'!$G620))</f>
        <v>0</v>
      </c>
      <c r="U620" s="288">
        <f>IF(OR('Exp Database'!T620=Lists!$G$2,'Exp Database'!T620=Lists!$G$3,'Exp Database'!T620=0),0,IF($F620=Lists!$G$2,('Exp Database'!T620/'Exp with units conversion'!$H620)*'Exp with units conversion'!$G620,'Exp Database'!T620*'Exp with units conversion'!$G620))</f>
        <v>0</v>
      </c>
      <c r="V620" s="288">
        <f>IF(OR('Exp Database'!U620=Lists!$G$2,'Exp Database'!U620=Lists!$G$3,'Exp Database'!U620=0),0,IF($F620=Lists!$G$2,('Exp Database'!U620/'Exp with units conversion'!$H620)*'Exp with units conversion'!$G620,'Exp Database'!U620*'Exp with units conversion'!$G620))</f>
        <v>0</v>
      </c>
      <c r="W620" s="288">
        <f>IF(OR('Exp Database'!V620=Lists!$G$2,'Exp Database'!V620=Lists!$G$3,'Exp Database'!V620=0),0,IF($F620=Lists!$G$2,('Exp Database'!V620/'Exp with units conversion'!$H620)*'Exp with units conversion'!$G620,'Exp Database'!V620*'Exp with units conversion'!$G620))</f>
        <v>0</v>
      </c>
      <c r="X620" s="288">
        <f>IF(OR('Exp Database'!W620=Lists!$G$2,'Exp Database'!W620=Lists!$G$3,'Exp Database'!W620=0),0,IF($F620=Lists!$G$2,('Exp Database'!W620/'Exp with units conversion'!$H620)*'Exp with units conversion'!$G620,'Exp Database'!W620*'Exp with units conversion'!$G620))</f>
        <v>0</v>
      </c>
      <c r="Y620" s="288">
        <f>IF(OR('Exp Database'!X620=Lists!$G$2,'Exp Database'!X620=Lists!$G$3,'Exp Database'!X620=0),0,IF($F620=Lists!$G$2,('Exp Database'!X620/'Exp with units conversion'!$H620)*'Exp with units conversion'!$G620,'Exp Database'!X620*'Exp with units conversion'!$G620))</f>
        <v>0</v>
      </c>
      <c r="Z620" s="288">
        <f>IF(OR('Exp Database'!Y620=Lists!$G$2,'Exp Database'!Y620=Lists!$G$3,'Exp Database'!Y620=0),0,IF($F620=Lists!$G$2,('Exp Database'!Y620/'Exp with units conversion'!$H620)*'Exp with units conversion'!$G620,'Exp Database'!Y620*'Exp with units conversion'!$G620))</f>
        <v>0</v>
      </c>
      <c r="AA620" s="288">
        <f>IF(OR('Exp Database'!Z620=Lists!$G$2,'Exp Database'!Z620=Lists!$G$3,'Exp Database'!Z620=0),0,IF($F620=Lists!$G$2,('Exp Database'!Z620/'Exp with units conversion'!$H620)*'Exp with units conversion'!$G620,'Exp Database'!Z620*'Exp with units conversion'!$G620))</f>
        <v>0</v>
      </c>
      <c r="AB620" s="288">
        <f>IF(OR('Exp Database'!AA620=Lists!$G$2,'Exp Database'!AA620=Lists!$G$3,'Exp Database'!AA620=0),0,IF($F620=Lists!$G$2,('Exp Database'!AA620/'Exp with units conversion'!$H620)*'Exp with units conversion'!$G620,'Exp Database'!AA620*'Exp with units conversion'!$G620))</f>
        <v>0</v>
      </c>
      <c r="AC620" s="288">
        <f>IF(OR('Exp Database'!AB620=Lists!$G$2,'Exp Database'!AB620=Lists!$G$3,'Exp Database'!AB620=0),0,IF($F620=Lists!$G$2,('Exp Database'!AB620/'Exp with units conversion'!$H620)*'Exp with units conversion'!$G620,'Exp Database'!AB620*'Exp with units conversion'!$G620))</f>
        <v>0</v>
      </c>
      <c r="AD620" s="288">
        <f>IF(OR('Exp Database'!AC620=Lists!$G$2,'Exp Database'!AC620=Lists!$G$3,'Exp Database'!AC620=0),0,IF($F620=Lists!$G$2,('Exp Database'!AC620/'Exp with units conversion'!$H620)*'Exp with units conversion'!$G620,'Exp Database'!AC620*'Exp with units conversion'!$G620))</f>
        <v>0</v>
      </c>
      <c r="AE620" s="288">
        <f>IF(OR('Exp Database'!AD620=Lists!$G$2,'Exp Database'!AD620=Lists!$G$3,'Exp Database'!AD620=0),0,IF($F620=Lists!$G$2,('Exp Database'!AD620/'Exp with units conversion'!$H620)*'Exp with units conversion'!$G620,'Exp Database'!AD620*'Exp with units conversion'!$G620))</f>
        <v>0</v>
      </c>
      <c r="AG620" s="288">
        <f t="shared" si="50"/>
        <v>1</v>
      </c>
      <c r="AH620" s="288">
        <f t="shared" si="51"/>
        <v>1</v>
      </c>
      <c r="AI620" s="288">
        <f t="shared" si="52"/>
        <v>1</v>
      </c>
      <c r="AJ620" s="288">
        <f t="shared" si="53"/>
        <v>1</v>
      </c>
    </row>
    <row r="621" spans="2:36" ht="135.75" thickBot="1">
      <c r="B621" s="288" t="str">
        <f t="shared" si="49"/>
        <v>Georgia2012</v>
      </c>
      <c r="C621" s="229" t="str">
        <f>'Exp Database'!C621</f>
        <v>Georgia</v>
      </c>
      <c r="D621" s="229">
        <f>'Exp Database'!D621</f>
        <v>2012</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02" t="str">
        <f>'Exp Database'!K621</f>
        <v>Other essential programmes outside the suggested framework of core HIV and AIDS programmes (please list below and specify)</v>
      </c>
      <c r="M621" s="288">
        <f>'Exp Database'!L621</f>
        <v>0</v>
      </c>
      <c r="N621" s="288">
        <f>IF(OR('Exp Database'!M621=Lists!$G$2,'Exp Database'!M621=Lists!$G$3,'Exp Database'!M621=0),0,IF($F621=Lists!$G$2,('Exp Database'!M621/'Exp with units conversion'!$H621)*'Exp with units conversion'!$G621,'Exp Database'!M621*'Exp with units conversion'!$G621))</f>
        <v>0</v>
      </c>
      <c r="O621" s="288">
        <f>IF(OR('Exp Database'!N621=Lists!$G$2,'Exp Database'!N621=Lists!$G$3,'Exp Database'!N621=0),0,IF($F621=Lists!$G$2,('Exp Database'!N621/'Exp with units conversion'!$H621)*'Exp with units conversion'!$G621,'Exp Database'!N621*'Exp with units conversion'!$G621))</f>
        <v>0</v>
      </c>
      <c r="P621" s="288">
        <f>IF(OR('Exp Database'!O621=Lists!$G$2,'Exp Database'!O621=Lists!$G$3,'Exp Database'!O621=0),0,IF($F621=Lists!$G$2,('Exp Database'!O621/'Exp with units conversion'!$H621)*'Exp with units conversion'!$G621,'Exp Database'!O621*'Exp with units conversion'!$G621))</f>
        <v>0</v>
      </c>
      <c r="Q621" s="288">
        <f>IF(OR('Exp Database'!P621=Lists!$G$2,'Exp Database'!P621=Lists!$G$3,'Exp Database'!P621=0),0,IF($F621=Lists!$G$2,('Exp Database'!P621/'Exp with units conversion'!$H621)*'Exp with units conversion'!$G621,'Exp Database'!P621*'Exp with units conversion'!$G621))</f>
        <v>0</v>
      </c>
      <c r="R621" s="288">
        <f>IF(OR('Exp Database'!Q621=Lists!$G$2,'Exp Database'!Q621=Lists!$G$3,'Exp Database'!Q621=0),0,IF($F621=Lists!$G$2,('Exp Database'!Q621/'Exp with units conversion'!$H621)*'Exp with units conversion'!$G621,'Exp Database'!Q621*'Exp with units conversion'!$G621))</f>
        <v>0</v>
      </c>
      <c r="S621" s="288">
        <f>IF(OR('Exp Database'!R621=Lists!$G$2,'Exp Database'!R621=Lists!$G$3,'Exp Database'!R621=0),0,IF($F621=Lists!$G$2,('Exp Database'!R621/'Exp with units conversion'!$H621)*'Exp with units conversion'!$G621,'Exp Database'!R621*'Exp with units conversion'!$G621))</f>
        <v>0</v>
      </c>
      <c r="T621" s="288">
        <f>IF(OR('Exp Database'!S621=Lists!$G$2,'Exp Database'!S621=Lists!$G$3,'Exp Database'!S621=0),0,IF($F621=Lists!$G$2,('Exp Database'!S621/'Exp with units conversion'!$H621)*'Exp with units conversion'!$G621,'Exp Database'!S621*'Exp with units conversion'!$G621))</f>
        <v>0</v>
      </c>
      <c r="U621" s="288">
        <f>IF(OR('Exp Database'!T621=Lists!$G$2,'Exp Database'!T621=Lists!$G$3,'Exp Database'!T621=0),0,IF($F621=Lists!$G$2,('Exp Database'!T621/'Exp with units conversion'!$H621)*'Exp with units conversion'!$G621,'Exp Database'!T621*'Exp with units conversion'!$G621))</f>
        <v>0</v>
      </c>
      <c r="V621" s="288">
        <f>IF(OR('Exp Database'!U621=Lists!$G$2,'Exp Database'!U621=Lists!$G$3,'Exp Database'!U621=0),0,IF($F621=Lists!$G$2,('Exp Database'!U621/'Exp with units conversion'!$H621)*'Exp with units conversion'!$G621,'Exp Database'!U621*'Exp with units conversion'!$G621))</f>
        <v>0</v>
      </c>
      <c r="W621" s="288">
        <f>IF(OR('Exp Database'!V621=Lists!$G$2,'Exp Database'!V621=Lists!$G$3,'Exp Database'!V621=0),0,IF($F621=Lists!$G$2,('Exp Database'!V621/'Exp with units conversion'!$H621)*'Exp with units conversion'!$G621,'Exp Database'!V621*'Exp with units conversion'!$G621))</f>
        <v>0</v>
      </c>
      <c r="X621" s="288">
        <f>IF(OR('Exp Database'!W621=Lists!$G$2,'Exp Database'!W621=Lists!$G$3,'Exp Database'!W621=0),0,IF($F621=Lists!$G$2,('Exp Database'!W621/'Exp with units conversion'!$H621)*'Exp with units conversion'!$G621,'Exp Database'!W621*'Exp with units conversion'!$G621))</f>
        <v>0</v>
      </c>
      <c r="Y621" s="288">
        <f>IF(OR('Exp Database'!X621=Lists!$G$2,'Exp Database'!X621=Lists!$G$3,'Exp Database'!X621=0),0,IF($F621=Lists!$G$2,('Exp Database'!X621/'Exp with units conversion'!$H621)*'Exp with units conversion'!$G621,'Exp Database'!X621*'Exp with units conversion'!$G621))</f>
        <v>0</v>
      </c>
      <c r="Z621" s="288">
        <f>IF(OR('Exp Database'!Y621=Lists!$G$2,'Exp Database'!Y621=Lists!$G$3,'Exp Database'!Y621=0),0,IF($F621=Lists!$G$2,('Exp Database'!Y621/'Exp with units conversion'!$H621)*'Exp with units conversion'!$G621,'Exp Database'!Y621*'Exp with units conversion'!$G621))</f>
        <v>0</v>
      </c>
      <c r="AA621" s="288">
        <f>IF(OR('Exp Database'!Z621=Lists!$G$2,'Exp Database'!Z621=Lists!$G$3,'Exp Database'!Z621=0),0,IF($F621=Lists!$G$2,('Exp Database'!Z621/'Exp with units conversion'!$H621)*'Exp with units conversion'!$G621,'Exp Database'!Z621*'Exp with units conversion'!$G621))</f>
        <v>0</v>
      </c>
      <c r="AB621" s="288">
        <f>IF(OR('Exp Database'!AA621=Lists!$G$2,'Exp Database'!AA621=Lists!$G$3,'Exp Database'!AA621=0),0,IF($F621=Lists!$G$2,('Exp Database'!AA621/'Exp with units conversion'!$H621)*'Exp with units conversion'!$G621,'Exp Database'!AA621*'Exp with units conversion'!$G621))</f>
        <v>0</v>
      </c>
      <c r="AC621" s="288">
        <f>IF(OR('Exp Database'!AB621=Lists!$G$2,'Exp Database'!AB621=Lists!$G$3,'Exp Database'!AB621=0),0,IF($F621=Lists!$G$2,('Exp Database'!AB621/'Exp with units conversion'!$H621)*'Exp with units conversion'!$G621,'Exp Database'!AB621*'Exp with units conversion'!$G621))</f>
        <v>0</v>
      </c>
      <c r="AD621" s="288">
        <f>IF(OR('Exp Database'!AC621=Lists!$G$2,'Exp Database'!AC621=Lists!$G$3,'Exp Database'!AC621=0),0,IF($F621=Lists!$G$2,('Exp Database'!AC621/'Exp with units conversion'!$H621)*'Exp with units conversion'!$G621,'Exp Database'!AC621*'Exp with units conversion'!$G621))</f>
        <v>0</v>
      </c>
      <c r="AE621" s="288">
        <f>IF(OR('Exp Database'!AD621=Lists!$G$2,'Exp Database'!AD621=Lists!$G$3,'Exp Database'!AD621=0),0,IF($F621=Lists!$G$2,('Exp Database'!AD621/'Exp with units conversion'!$H621)*'Exp with units conversion'!$G621,'Exp Database'!AD621*'Exp with units conversion'!$G621))</f>
        <v>0</v>
      </c>
      <c r="AG621" s="288">
        <f t="shared" si="50"/>
        <v>1</v>
      </c>
      <c r="AH621" s="288">
        <f t="shared" si="51"/>
        <v>1</v>
      </c>
      <c r="AI621" s="288">
        <f t="shared" si="52"/>
        <v>1</v>
      </c>
      <c r="AJ621" s="288">
        <f t="shared" si="53"/>
        <v>1</v>
      </c>
    </row>
    <row r="622" spans="2:36" ht="15.75" thickBot="1">
      <c r="B622" s="288" t="str">
        <f t="shared" si="49"/>
        <v>Georgia2012</v>
      </c>
      <c r="C622" s="229" t="str">
        <f>'Exp Database'!C622</f>
        <v>Georgia</v>
      </c>
      <c r="D622" s="229">
        <f>'Exp Database'!D622</f>
        <v>2012</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02">
        <f>'Exp Database'!K622</f>
        <v>0</v>
      </c>
      <c r="M622" s="288">
        <f>'Exp Database'!L622</f>
        <v>0</v>
      </c>
      <c r="N622" s="288">
        <f>IF(OR('Exp Database'!M622=Lists!$G$2,'Exp Database'!M622=Lists!$G$3,'Exp Database'!M622=0),0,IF($F622=Lists!$G$2,('Exp Database'!M622/'Exp with units conversion'!$H622)*'Exp with units conversion'!$G622,'Exp Database'!M622*'Exp with units conversion'!$G622))</f>
        <v>0</v>
      </c>
      <c r="O622" s="288">
        <f>IF(OR('Exp Database'!N622=Lists!$G$2,'Exp Database'!N622=Lists!$G$3,'Exp Database'!N622=0),0,IF($F622=Lists!$G$2,('Exp Database'!N622/'Exp with units conversion'!$H622)*'Exp with units conversion'!$G622,'Exp Database'!N622*'Exp with units conversion'!$G622))</f>
        <v>0</v>
      </c>
      <c r="P622" s="288">
        <f>IF(OR('Exp Database'!O622=Lists!$G$2,'Exp Database'!O622=Lists!$G$3,'Exp Database'!O622=0),0,IF($F622=Lists!$G$2,('Exp Database'!O622/'Exp with units conversion'!$H622)*'Exp with units conversion'!$G622,'Exp Database'!O622*'Exp with units conversion'!$G622))</f>
        <v>0</v>
      </c>
      <c r="Q622" s="288">
        <f>IF(OR('Exp Database'!P622=Lists!$G$2,'Exp Database'!P622=Lists!$G$3,'Exp Database'!P622=0),0,IF($F622=Lists!$G$2,('Exp Database'!P622/'Exp with units conversion'!$H622)*'Exp with units conversion'!$G622,'Exp Database'!P622*'Exp with units conversion'!$G622))</f>
        <v>0</v>
      </c>
      <c r="R622" s="288">
        <f>IF(OR('Exp Database'!Q622=Lists!$G$2,'Exp Database'!Q622=Lists!$G$3,'Exp Database'!Q622=0),0,IF($F622=Lists!$G$2,('Exp Database'!Q622/'Exp with units conversion'!$H622)*'Exp with units conversion'!$G622,'Exp Database'!Q622*'Exp with units conversion'!$G622))</f>
        <v>0</v>
      </c>
      <c r="S622" s="288">
        <f>IF(OR('Exp Database'!R622=Lists!$G$2,'Exp Database'!R622=Lists!$G$3,'Exp Database'!R622=0),0,IF($F622=Lists!$G$2,('Exp Database'!R622/'Exp with units conversion'!$H622)*'Exp with units conversion'!$G622,'Exp Database'!R622*'Exp with units conversion'!$G622))</f>
        <v>0</v>
      </c>
      <c r="T622" s="288">
        <f>IF(OR('Exp Database'!S622=Lists!$G$2,'Exp Database'!S622=Lists!$G$3,'Exp Database'!S622=0),0,IF($F622=Lists!$G$2,('Exp Database'!S622/'Exp with units conversion'!$H622)*'Exp with units conversion'!$G622,'Exp Database'!S622*'Exp with units conversion'!$G622))</f>
        <v>0</v>
      </c>
      <c r="U622" s="288">
        <f>IF(OR('Exp Database'!T622=Lists!$G$2,'Exp Database'!T622=Lists!$G$3,'Exp Database'!T622=0),0,IF($F622=Lists!$G$2,('Exp Database'!T622/'Exp with units conversion'!$H622)*'Exp with units conversion'!$G622,'Exp Database'!T622*'Exp with units conversion'!$G622))</f>
        <v>0</v>
      </c>
      <c r="V622" s="288">
        <f>IF(OR('Exp Database'!U622=Lists!$G$2,'Exp Database'!U622=Lists!$G$3,'Exp Database'!U622=0),0,IF($F622=Lists!$G$2,('Exp Database'!U622/'Exp with units conversion'!$H622)*'Exp with units conversion'!$G622,'Exp Database'!U622*'Exp with units conversion'!$G622))</f>
        <v>0</v>
      </c>
      <c r="W622" s="288">
        <f>IF(OR('Exp Database'!V622=Lists!$G$2,'Exp Database'!V622=Lists!$G$3,'Exp Database'!V622=0),0,IF($F622=Lists!$G$2,('Exp Database'!V622/'Exp with units conversion'!$H622)*'Exp with units conversion'!$G622,'Exp Database'!V622*'Exp with units conversion'!$G622))</f>
        <v>0</v>
      </c>
      <c r="X622" s="288">
        <f>IF(OR('Exp Database'!W622=Lists!$G$2,'Exp Database'!W622=Lists!$G$3,'Exp Database'!W622=0),0,IF($F622=Lists!$G$2,('Exp Database'!W622/'Exp with units conversion'!$H622)*'Exp with units conversion'!$G622,'Exp Database'!W622*'Exp with units conversion'!$G622))</f>
        <v>0</v>
      </c>
      <c r="Y622" s="288">
        <f>IF(OR('Exp Database'!X622=Lists!$G$2,'Exp Database'!X622=Lists!$G$3,'Exp Database'!X622=0),0,IF($F622=Lists!$G$2,('Exp Database'!X622/'Exp with units conversion'!$H622)*'Exp with units conversion'!$G622,'Exp Database'!X622*'Exp with units conversion'!$G622))</f>
        <v>0</v>
      </c>
      <c r="Z622" s="288">
        <f>IF(OR('Exp Database'!Y622=Lists!$G$2,'Exp Database'!Y622=Lists!$G$3,'Exp Database'!Y622=0),0,IF($F622=Lists!$G$2,('Exp Database'!Y622/'Exp with units conversion'!$H622)*'Exp with units conversion'!$G622,'Exp Database'!Y622*'Exp with units conversion'!$G622))</f>
        <v>0</v>
      </c>
      <c r="AA622" s="288">
        <f>IF(OR('Exp Database'!Z622=Lists!$G$2,'Exp Database'!Z622=Lists!$G$3,'Exp Database'!Z622=0),0,IF($F622=Lists!$G$2,('Exp Database'!Z622/'Exp with units conversion'!$H622)*'Exp with units conversion'!$G622,'Exp Database'!Z622*'Exp with units conversion'!$G622))</f>
        <v>0</v>
      </c>
      <c r="AB622" s="288">
        <f>IF(OR('Exp Database'!AA622=Lists!$G$2,'Exp Database'!AA622=Lists!$G$3,'Exp Database'!AA622=0),0,IF($F622=Lists!$G$2,('Exp Database'!AA622/'Exp with units conversion'!$H622)*'Exp with units conversion'!$G622,'Exp Database'!AA622*'Exp with units conversion'!$G622))</f>
        <v>0</v>
      </c>
      <c r="AC622" s="288">
        <f>IF(OR('Exp Database'!AB622=Lists!$G$2,'Exp Database'!AB622=Lists!$G$3,'Exp Database'!AB622=0),0,IF($F622=Lists!$G$2,('Exp Database'!AB622/'Exp with units conversion'!$H622)*'Exp with units conversion'!$G622,'Exp Database'!AB622*'Exp with units conversion'!$G622))</f>
        <v>0</v>
      </c>
      <c r="AD622" s="288">
        <f>IF(OR('Exp Database'!AC622=Lists!$G$2,'Exp Database'!AC622=Lists!$G$3,'Exp Database'!AC622=0),0,IF($F622=Lists!$G$2,('Exp Database'!AC622/'Exp with units conversion'!$H622)*'Exp with units conversion'!$G622,'Exp Database'!AC622*'Exp with units conversion'!$G622))</f>
        <v>0</v>
      </c>
      <c r="AE622" s="288">
        <f>IF(OR('Exp Database'!AD622=Lists!$G$2,'Exp Database'!AD622=Lists!$G$3,'Exp Database'!AD622=0),0,IF($F622=Lists!$G$2,('Exp Database'!AD622/'Exp with units conversion'!$H622)*'Exp with units conversion'!$G622,'Exp Database'!AD622*'Exp with units conversion'!$G622))</f>
        <v>0</v>
      </c>
      <c r="AG622" s="288">
        <f t="shared" si="50"/>
        <v>1</v>
      </c>
      <c r="AH622" s="288">
        <f t="shared" si="51"/>
        <v>1</v>
      </c>
      <c r="AI622" s="288">
        <f t="shared" si="52"/>
        <v>1</v>
      </c>
      <c r="AJ622" s="288">
        <f t="shared" si="53"/>
        <v>1</v>
      </c>
    </row>
    <row r="623" spans="2:36" ht="15.75" thickBot="1">
      <c r="B623" s="288" t="str">
        <f t="shared" si="49"/>
        <v>Georgia2012</v>
      </c>
      <c r="C623" s="229" t="str">
        <f>'Exp Database'!C623</f>
        <v>Georgia</v>
      </c>
      <c r="D623" s="229">
        <f>'Exp Database'!D623</f>
        <v>2012</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02">
        <f>'Exp Database'!K623</f>
        <v>0</v>
      </c>
      <c r="M623" s="288">
        <f>'Exp Database'!L623</f>
        <v>0</v>
      </c>
      <c r="N623" s="288">
        <f>IF(OR('Exp Database'!M623=Lists!$G$2,'Exp Database'!M623=Lists!$G$3,'Exp Database'!M623=0),0,IF($F623=Lists!$G$2,('Exp Database'!M623/'Exp with units conversion'!$H623)*'Exp with units conversion'!$G623,'Exp Database'!M623*'Exp with units conversion'!$G623))</f>
        <v>0</v>
      </c>
      <c r="O623" s="288">
        <f>IF(OR('Exp Database'!N623=Lists!$G$2,'Exp Database'!N623=Lists!$G$3,'Exp Database'!N623=0),0,IF($F623=Lists!$G$2,('Exp Database'!N623/'Exp with units conversion'!$H623)*'Exp with units conversion'!$G623,'Exp Database'!N623*'Exp with units conversion'!$G623))</f>
        <v>0</v>
      </c>
      <c r="P623" s="288">
        <f>IF(OR('Exp Database'!O623=Lists!$G$2,'Exp Database'!O623=Lists!$G$3,'Exp Database'!O623=0),0,IF($F623=Lists!$G$2,('Exp Database'!O623/'Exp with units conversion'!$H623)*'Exp with units conversion'!$G623,'Exp Database'!O623*'Exp with units conversion'!$G623))</f>
        <v>0</v>
      </c>
      <c r="Q623" s="288">
        <f>IF(OR('Exp Database'!P623=Lists!$G$2,'Exp Database'!P623=Lists!$G$3,'Exp Database'!P623=0),0,IF($F623=Lists!$G$2,('Exp Database'!P623/'Exp with units conversion'!$H623)*'Exp with units conversion'!$G623,'Exp Database'!P623*'Exp with units conversion'!$G623))</f>
        <v>0</v>
      </c>
      <c r="R623" s="288">
        <f>IF(OR('Exp Database'!Q623=Lists!$G$2,'Exp Database'!Q623=Lists!$G$3,'Exp Database'!Q623=0),0,IF($F623=Lists!$G$2,('Exp Database'!Q623/'Exp with units conversion'!$H623)*'Exp with units conversion'!$G623,'Exp Database'!Q623*'Exp with units conversion'!$G623))</f>
        <v>0</v>
      </c>
      <c r="S623" s="288">
        <f>IF(OR('Exp Database'!R623=Lists!$G$2,'Exp Database'!R623=Lists!$G$3,'Exp Database'!R623=0),0,IF($F623=Lists!$G$2,('Exp Database'!R623/'Exp with units conversion'!$H623)*'Exp with units conversion'!$G623,'Exp Database'!R623*'Exp with units conversion'!$G623))</f>
        <v>0</v>
      </c>
      <c r="T623" s="288">
        <f>IF(OR('Exp Database'!S623=Lists!$G$2,'Exp Database'!S623=Lists!$G$3,'Exp Database'!S623=0),0,IF($F623=Lists!$G$2,('Exp Database'!S623/'Exp with units conversion'!$H623)*'Exp with units conversion'!$G623,'Exp Database'!S623*'Exp with units conversion'!$G623))</f>
        <v>0</v>
      </c>
      <c r="U623" s="288">
        <f>IF(OR('Exp Database'!T623=Lists!$G$2,'Exp Database'!T623=Lists!$G$3,'Exp Database'!T623=0),0,IF($F623=Lists!$G$2,('Exp Database'!T623/'Exp with units conversion'!$H623)*'Exp with units conversion'!$G623,'Exp Database'!T623*'Exp with units conversion'!$G623))</f>
        <v>0</v>
      </c>
      <c r="V623" s="288">
        <f>IF(OR('Exp Database'!U623=Lists!$G$2,'Exp Database'!U623=Lists!$G$3,'Exp Database'!U623=0),0,IF($F623=Lists!$G$2,('Exp Database'!U623/'Exp with units conversion'!$H623)*'Exp with units conversion'!$G623,'Exp Database'!U623*'Exp with units conversion'!$G623))</f>
        <v>0</v>
      </c>
      <c r="W623" s="288">
        <f>IF(OR('Exp Database'!V623=Lists!$G$2,'Exp Database'!V623=Lists!$G$3,'Exp Database'!V623=0),0,IF($F623=Lists!$G$2,('Exp Database'!V623/'Exp with units conversion'!$H623)*'Exp with units conversion'!$G623,'Exp Database'!V623*'Exp with units conversion'!$G623))</f>
        <v>0</v>
      </c>
      <c r="X623" s="288">
        <f>IF(OR('Exp Database'!W623=Lists!$G$2,'Exp Database'!W623=Lists!$G$3,'Exp Database'!W623=0),0,IF($F623=Lists!$G$2,('Exp Database'!W623/'Exp with units conversion'!$H623)*'Exp with units conversion'!$G623,'Exp Database'!W623*'Exp with units conversion'!$G623))</f>
        <v>0</v>
      </c>
      <c r="Y623" s="288">
        <f>IF(OR('Exp Database'!X623=Lists!$G$2,'Exp Database'!X623=Lists!$G$3,'Exp Database'!X623=0),0,IF($F623=Lists!$G$2,('Exp Database'!X623/'Exp with units conversion'!$H623)*'Exp with units conversion'!$G623,'Exp Database'!X623*'Exp with units conversion'!$G623))</f>
        <v>0</v>
      </c>
      <c r="Z623" s="288">
        <f>IF(OR('Exp Database'!Y623=Lists!$G$2,'Exp Database'!Y623=Lists!$G$3,'Exp Database'!Y623=0),0,IF($F623=Lists!$G$2,('Exp Database'!Y623/'Exp with units conversion'!$H623)*'Exp with units conversion'!$G623,'Exp Database'!Y623*'Exp with units conversion'!$G623))</f>
        <v>0</v>
      </c>
      <c r="AA623" s="288">
        <f>IF(OR('Exp Database'!Z623=Lists!$G$2,'Exp Database'!Z623=Lists!$G$3,'Exp Database'!Z623=0),0,IF($F623=Lists!$G$2,('Exp Database'!Z623/'Exp with units conversion'!$H623)*'Exp with units conversion'!$G623,'Exp Database'!Z623*'Exp with units conversion'!$G623))</f>
        <v>0</v>
      </c>
      <c r="AB623" s="288">
        <f>IF(OR('Exp Database'!AA623=Lists!$G$2,'Exp Database'!AA623=Lists!$G$3,'Exp Database'!AA623=0),0,IF($F623=Lists!$G$2,('Exp Database'!AA623/'Exp with units conversion'!$H623)*'Exp with units conversion'!$G623,'Exp Database'!AA623*'Exp with units conversion'!$G623))</f>
        <v>0</v>
      </c>
      <c r="AC623" s="288">
        <f>IF(OR('Exp Database'!AB623=Lists!$G$2,'Exp Database'!AB623=Lists!$G$3,'Exp Database'!AB623=0),0,IF($F623=Lists!$G$2,('Exp Database'!AB623/'Exp with units conversion'!$H623)*'Exp with units conversion'!$G623,'Exp Database'!AB623*'Exp with units conversion'!$G623))</f>
        <v>0</v>
      </c>
      <c r="AD623" s="288">
        <f>IF(OR('Exp Database'!AC623=Lists!$G$2,'Exp Database'!AC623=Lists!$G$3,'Exp Database'!AC623=0),0,IF($F623=Lists!$G$2,('Exp Database'!AC623/'Exp with units conversion'!$H623)*'Exp with units conversion'!$G623,'Exp Database'!AC623*'Exp with units conversion'!$G623))</f>
        <v>0</v>
      </c>
      <c r="AE623" s="288">
        <f>IF(OR('Exp Database'!AD623=Lists!$G$2,'Exp Database'!AD623=Lists!$G$3,'Exp Database'!AD623=0),0,IF($F623=Lists!$G$2,('Exp Database'!AD623/'Exp with units conversion'!$H623)*'Exp with units conversion'!$G623,'Exp Database'!AD623*'Exp with units conversion'!$G623))</f>
        <v>0</v>
      </c>
      <c r="AG623" s="288">
        <f t="shared" si="50"/>
        <v>1</v>
      </c>
      <c r="AH623" s="288">
        <f t="shared" si="51"/>
        <v>1</v>
      </c>
      <c r="AI623" s="288">
        <f t="shared" si="52"/>
        <v>1</v>
      </c>
      <c r="AJ623" s="288">
        <f t="shared" si="53"/>
        <v>1</v>
      </c>
    </row>
    <row r="624" spans="2:36" ht="15.75" thickBot="1">
      <c r="B624" s="288" t="str">
        <f t="shared" si="49"/>
        <v>Georgia2012</v>
      </c>
      <c r="C624" s="229" t="str">
        <f>'Exp Database'!C624</f>
        <v>Georgia</v>
      </c>
      <c r="D624" s="229">
        <f>'Exp Database'!D624</f>
        <v>2012</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02">
        <f>'Exp Database'!K624</f>
        <v>0</v>
      </c>
      <c r="M624" s="288">
        <f>'Exp Database'!L624</f>
        <v>0</v>
      </c>
      <c r="N624" s="288">
        <f>IF(OR('Exp Database'!M624=Lists!$G$2,'Exp Database'!M624=Lists!$G$3,'Exp Database'!M624=0),0,IF($F624=Lists!$G$2,('Exp Database'!M624/'Exp with units conversion'!$H624)*'Exp with units conversion'!$G624,'Exp Database'!M624*'Exp with units conversion'!$G624))</f>
        <v>0</v>
      </c>
      <c r="O624" s="288">
        <f>IF(OR('Exp Database'!N624=Lists!$G$2,'Exp Database'!N624=Lists!$G$3,'Exp Database'!N624=0),0,IF($F624=Lists!$G$2,('Exp Database'!N624/'Exp with units conversion'!$H624)*'Exp with units conversion'!$G624,'Exp Database'!N624*'Exp with units conversion'!$G624))</f>
        <v>0</v>
      </c>
      <c r="P624" s="288">
        <f>IF(OR('Exp Database'!O624=Lists!$G$2,'Exp Database'!O624=Lists!$G$3,'Exp Database'!O624=0),0,IF($F624=Lists!$G$2,('Exp Database'!O624/'Exp with units conversion'!$H624)*'Exp with units conversion'!$G624,'Exp Database'!O624*'Exp with units conversion'!$G624))</f>
        <v>0</v>
      </c>
      <c r="Q624" s="288">
        <f>IF(OR('Exp Database'!P624=Lists!$G$2,'Exp Database'!P624=Lists!$G$3,'Exp Database'!P624=0),0,IF($F624=Lists!$G$2,('Exp Database'!P624/'Exp with units conversion'!$H624)*'Exp with units conversion'!$G624,'Exp Database'!P624*'Exp with units conversion'!$G624))</f>
        <v>0</v>
      </c>
      <c r="R624" s="288">
        <f>IF(OR('Exp Database'!Q624=Lists!$G$2,'Exp Database'!Q624=Lists!$G$3,'Exp Database'!Q624=0),0,IF($F624=Lists!$G$2,('Exp Database'!Q624/'Exp with units conversion'!$H624)*'Exp with units conversion'!$G624,'Exp Database'!Q624*'Exp with units conversion'!$G624))</f>
        <v>0</v>
      </c>
      <c r="S624" s="288">
        <f>IF(OR('Exp Database'!R624=Lists!$G$2,'Exp Database'!R624=Lists!$G$3,'Exp Database'!R624=0),0,IF($F624=Lists!$G$2,('Exp Database'!R624/'Exp with units conversion'!$H624)*'Exp with units conversion'!$G624,'Exp Database'!R624*'Exp with units conversion'!$G624))</f>
        <v>0</v>
      </c>
      <c r="T624" s="288">
        <f>IF(OR('Exp Database'!S624=Lists!$G$2,'Exp Database'!S624=Lists!$G$3,'Exp Database'!S624=0),0,IF($F624=Lists!$G$2,('Exp Database'!S624/'Exp with units conversion'!$H624)*'Exp with units conversion'!$G624,'Exp Database'!S624*'Exp with units conversion'!$G624))</f>
        <v>0</v>
      </c>
      <c r="U624" s="288">
        <f>IF(OR('Exp Database'!T624=Lists!$G$2,'Exp Database'!T624=Lists!$G$3,'Exp Database'!T624=0),0,IF($F624=Lists!$G$2,('Exp Database'!T624/'Exp with units conversion'!$H624)*'Exp with units conversion'!$G624,'Exp Database'!T624*'Exp with units conversion'!$G624))</f>
        <v>0</v>
      </c>
      <c r="V624" s="288">
        <f>IF(OR('Exp Database'!U624=Lists!$G$2,'Exp Database'!U624=Lists!$G$3,'Exp Database'!U624=0),0,IF($F624=Lists!$G$2,('Exp Database'!U624/'Exp with units conversion'!$H624)*'Exp with units conversion'!$G624,'Exp Database'!U624*'Exp with units conversion'!$G624))</f>
        <v>0</v>
      </c>
      <c r="W624" s="288">
        <f>IF(OR('Exp Database'!V624=Lists!$G$2,'Exp Database'!V624=Lists!$G$3,'Exp Database'!V624=0),0,IF($F624=Lists!$G$2,('Exp Database'!V624/'Exp with units conversion'!$H624)*'Exp with units conversion'!$G624,'Exp Database'!V624*'Exp with units conversion'!$G624))</f>
        <v>0</v>
      </c>
      <c r="X624" s="288">
        <f>IF(OR('Exp Database'!W624=Lists!$G$2,'Exp Database'!W624=Lists!$G$3,'Exp Database'!W624=0),0,IF($F624=Lists!$G$2,('Exp Database'!W624/'Exp with units conversion'!$H624)*'Exp with units conversion'!$G624,'Exp Database'!W624*'Exp with units conversion'!$G624))</f>
        <v>0</v>
      </c>
      <c r="Y624" s="288">
        <f>IF(OR('Exp Database'!X624=Lists!$G$2,'Exp Database'!X624=Lists!$G$3,'Exp Database'!X624=0),0,IF($F624=Lists!$G$2,('Exp Database'!X624/'Exp with units conversion'!$H624)*'Exp with units conversion'!$G624,'Exp Database'!X624*'Exp with units conversion'!$G624))</f>
        <v>0</v>
      </c>
      <c r="Z624" s="288">
        <f>IF(OR('Exp Database'!Y624=Lists!$G$2,'Exp Database'!Y624=Lists!$G$3,'Exp Database'!Y624=0),0,IF($F624=Lists!$G$2,('Exp Database'!Y624/'Exp with units conversion'!$H624)*'Exp with units conversion'!$G624,'Exp Database'!Y624*'Exp with units conversion'!$G624))</f>
        <v>0</v>
      </c>
      <c r="AA624" s="288">
        <f>IF(OR('Exp Database'!Z624=Lists!$G$2,'Exp Database'!Z624=Lists!$G$3,'Exp Database'!Z624=0),0,IF($F624=Lists!$G$2,('Exp Database'!Z624/'Exp with units conversion'!$H624)*'Exp with units conversion'!$G624,'Exp Database'!Z624*'Exp with units conversion'!$G624))</f>
        <v>0</v>
      </c>
      <c r="AB624" s="288">
        <f>IF(OR('Exp Database'!AA624=Lists!$G$2,'Exp Database'!AA624=Lists!$G$3,'Exp Database'!AA624=0),0,IF($F624=Lists!$G$2,('Exp Database'!AA624/'Exp with units conversion'!$H624)*'Exp with units conversion'!$G624,'Exp Database'!AA624*'Exp with units conversion'!$G624))</f>
        <v>0</v>
      </c>
      <c r="AC624" s="288">
        <f>IF(OR('Exp Database'!AB624=Lists!$G$2,'Exp Database'!AB624=Lists!$G$3,'Exp Database'!AB624=0),0,IF($F624=Lists!$G$2,('Exp Database'!AB624/'Exp with units conversion'!$H624)*'Exp with units conversion'!$G624,'Exp Database'!AB624*'Exp with units conversion'!$G624))</f>
        <v>0</v>
      </c>
      <c r="AD624" s="288">
        <f>IF(OR('Exp Database'!AC624=Lists!$G$2,'Exp Database'!AC624=Lists!$G$3,'Exp Database'!AC624=0),0,IF($F624=Lists!$G$2,('Exp Database'!AC624/'Exp with units conversion'!$H624)*'Exp with units conversion'!$G624,'Exp Database'!AC624*'Exp with units conversion'!$G624))</f>
        <v>0</v>
      </c>
      <c r="AE624" s="288">
        <f>IF(OR('Exp Database'!AD624=Lists!$G$2,'Exp Database'!AD624=Lists!$G$3,'Exp Database'!AD624=0),0,IF($F624=Lists!$G$2,('Exp Database'!AD624/'Exp with units conversion'!$H624)*'Exp with units conversion'!$G624,'Exp Database'!AD624*'Exp with units conversion'!$G624))</f>
        <v>0</v>
      </c>
      <c r="AG624" s="288">
        <f t="shared" si="50"/>
        <v>1</v>
      </c>
      <c r="AH624" s="288">
        <f t="shared" si="51"/>
        <v>1</v>
      </c>
      <c r="AI624" s="288">
        <f t="shared" si="52"/>
        <v>1</v>
      </c>
      <c r="AJ624" s="288">
        <f t="shared" si="53"/>
        <v>1</v>
      </c>
    </row>
    <row r="625" spans="2:36" ht="15.75" thickBot="1">
      <c r="B625" s="288" t="str">
        <f t="shared" si="49"/>
        <v>Georgia2012</v>
      </c>
      <c r="C625" s="229" t="str">
        <f>'Exp Database'!C625</f>
        <v>Georgia</v>
      </c>
      <c r="D625" s="229">
        <f>'Exp Database'!D625</f>
        <v>2012</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02">
        <f>'Exp Database'!K625</f>
        <v>0</v>
      </c>
      <c r="M625" s="288">
        <f>'Exp Database'!L625</f>
        <v>0</v>
      </c>
      <c r="N625" s="288">
        <f>IF(OR('Exp Database'!M625=Lists!$G$2,'Exp Database'!M625=Lists!$G$3,'Exp Database'!M625=0),0,IF($F625=Lists!$G$2,('Exp Database'!M625/'Exp with units conversion'!$H625)*'Exp with units conversion'!$G625,'Exp Database'!M625*'Exp with units conversion'!$G625))</f>
        <v>0</v>
      </c>
      <c r="O625" s="288">
        <f>IF(OR('Exp Database'!N625=Lists!$G$2,'Exp Database'!N625=Lists!$G$3,'Exp Database'!N625=0),0,IF($F625=Lists!$G$2,('Exp Database'!N625/'Exp with units conversion'!$H625)*'Exp with units conversion'!$G625,'Exp Database'!N625*'Exp with units conversion'!$G625))</f>
        <v>0</v>
      </c>
      <c r="P625" s="288">
        <f>IF(OR('Exp Database'!O625=Lists!$G$2,'Exp Database'!O625=Lists!$G$3,'Exp Database'!O625=0),0,IF($F625=Lists!$G$2,('Exp Database'!O625/'Exp with units conversion'!$H625)*'Exp with units conversion'!$G625,'Exp Database'!O625*'Exp with units conversion'!$G625))</f>
        <v>0</v>
      </c>
      <c r="Q625" s="288">
        <f>IF(OR('Exp Database'!P625=Lists!$G$2,'Exp Database'!P625=Lists!$G$3,'Exp Database'!P625=0),0,IF($F625=Lists!$G$2,('Exp Database'!P625/'Exp with units conversion'!$H625)*'Exp with units conversion'!$G625,'Exp Database'!P625*'Exp with units conversion'!$G625))</f>
        <v>0</v>
      </c>
      <c r="R625" s="288">
        <f>IF(OR('Exp Database'!Q625=Lists!$G$2,'Exp Database'!Q625=Lists!$G$3,'Exp Database'!Q625=0),0,IF($F625=Lists!$G$2,('Exp Database'!Q625/'Exp with units conversion'!$H625)*'Exp with units conversion'!$G625,'Exp Database'!Q625*'Exp with units conversion'!$G625))</f>
        <v>0</v>
      </c>
      <c r="S625" s="288">
        <f>IF(OR('Exp Database'!R625=Lists!$G$2,'Exp Database'!R625=Lists!$G$3,'Exp Database'!R625=0),0,IF($F625=Lists!$G$2,('Exp Database'!R625/'Exp with units conversion'!$H625)*'Exp with units conversion'!$G625,'Exp Database'!R625*'Exp with units conversion'!$G625))</f>
        <v>0</v>
      </c>
      <c r="T625" s="288">
        <f>IF(OR('Exp Database'!S625=Lists!$G$2,'Exp Database'!S625=Lists!$G$3,'Exp Database'!S625=0),0,IF($F625=Lists!$G$2,('Exp Database'!S625/'Exp with units conversion'!$H625)*'Exp with units conversion'!$G625,'Exp Database'!S625*'Exp with units conversion'!$G625))</f>
        <v>0</v>
      </c>
      <c r="U625" s="288">
        <f>IF(OR('Exp Database'!T625=Lists!$G$2,'Exp Database'!T625=Lists!$G$3,'Exp Database'!T625=0),0,IF($F625=Lists!$G$2,('Exp Database'!T625/'Exp with units conversion'!$H625)*'Exp with units conversion'!$G625,'Exp Database'!T625*'Exp with units conversion'!$G625))</f>
        <v>0</v>
      </c>
      <c r="V625" s="288">
        <f>IF(OR('Exp Database'!U625=Lists!$G$2,'Exp Database'!U625=Lists!$G$3,'Exp Database'!U625=0),0,IF($F625=Lists!$G$2,('Exp Database'!U625/'Exp with units conversion'!$H625)*'Exp with units conversion'!$G625,'Exp Database'!U625*'Exp with units conversion'!$G625))</f>
        <v>0</v>
      </c>
      <c r="W625" s="288">
        <f>IF(OR('Exp Database'!V625=Lists!$G$2,'Exp Database'!V625=Lists!$G$3,'Exp Database'!V625=0),0,IF($F625=Lists!$G$2,('Exp Database'!V625/'Exp with units conversion'!$H625)*'Exp with units conversion'!$G625,'Exp Database'!V625*'Exp with units conversion'!$G625))</f>
        <v>0</v>
      </c>
      <c r="X625" s="288">
        <f>IF(OR('Exp Database'!W625=Lists!$G$2,'Exp Database'!W625=Lists!$G$3,'Exp Database'!W625=0),0,IF($F625=Lists!$G$2,('Exp Database'!W625/'Exp with units conversion'!$H625)*'Exp with units conversion'!$G625,'Exp Database'!W625*'Exp with units conversion'!$G625))</f>
        <v>0</v>
      </c>
      <c r="Y625" s="288">
        <f>IF(OR('Exp Database'!X625=Lists!$G$2,'Exp Database'!X625=Lists!$G$3,'Exp Database'!X625=0),0,IF($F625=Lists!$G$2,('Exp Database'!X625/'Exp with units conversion'!$H625)*'Exp with units conversion'!$G625,'Exp Database'!X625*'Exp with units conversion'!$G625))</f>
        <v>0</v>
      </c>
      <c r="Z625" s="288">
        <f>IF(OR('Exp Database'!Y625=Lists!$G$2,'Exp Database'!Y625=Lists!$G$3,'Exp Database'!Y625=0),0,IF($F625=Lists!$G$2,('Exp Database'!Y625/'Exp with units conversion'!$H625)*'Exp with units conversion'!$G625,'Exp Database'!Y625*'Exp with units conversion'!$G625))</f>
        <v>0</v>
      </c>
      <c r="AA625" s="288">
        <f>IF(OR('Exp Database'!Z625=Lists!$G$2,'Exp Database'!Z625=Lists!$G$3,'Exp Database'!Z625=0),0,IF($F625=Lists!$G$2,('Exp Database'!Z625/'Exp with units conversion'!$H625)*'Exp with units conversion'!$G625,'Exp Database'!Z625*'Exp with units conversion'!$G625))</f>
        <v>0</v>
      </c>
      <c r="AB625" s="288">
        <f>IF(OR('Exp Database'!AA625=Lists!$G$2,'Exp Database'!AA625=Lists!$G$3,'Exp Database'!AA625=0),0,IF($F625=Lists!$G$2,('Exp Database'!AA625/'Exp with units conversion'!$H625)*'Exp with units conversion'!$G625,'Exp Database'!AA625*'Exp with units conversion'!$G625))</f>
        <v>0</v>
      </c>
      <c r="AC625" s="288">
        <f>IF(OR('Exp Database'!AB625=Lists!$G$2,'Exp Database'!AB625=Lists!$G$3,'Exp Database'!AB625=0),0,IF($F625=Lists!$G$2,('Exp Database'!AB625/'Exp with units conversion'!$H625)*'Exp with units conversion'!$G625,'Exp Database'!AB625*'Exp with units conversion'!$G625))</f>
        <v>0</v>
      </c>
      <c r="AD625" s="288">
        <f>IF(OR('Exp Database'!AC625=Lists!$G$2,'Exp Database'!AC625=Lists!$G$3,'Exp Database'!AC625=0),0,IF($F625=Lists!$G$2,('Exp Database'!AC625/'Exp with units conversion'!$H625)*'Exp with units conversion'!$G625,'Exp Database'!AC625*'Exp with units conversion'!$G625))</f>
        <v>0</v>
      </c>
      <c r="AE625" s="288">
        <f>IF(OR('Exp Database'!AD625=Lists!$G$2,'Exp Database'!AD625=Lists!$G$3,'Exp Database'!AD625=0),0,IF($F625=Lists!$G$2,('Exp Database'!AD625/'Exp with units conversion'!$H625)*'Exp with units conversion'!$G625,'Exp Database'!AD625*'Exp with units conversion'!$G625))</f>
        <v>0</v>
      </c>
      <c r="AG625" s="288">
        <f t="shared" si="50"/>
        <v>1</v>
      </c>
      <c r="AH625" s="288">
        <f t="shared" si="51"/>
        <v>1</v>
      </c>
      <c r="AI625" s="288">
        <f t="shared" si="52"/>
        <v>1</v>
      </c>
      <c r="AJ625" s="288">
        <f t="shared" si="53"/>
        <v>1</v>
      </c>
    </row>
    <row r="626" spans="2:36" ht="15.75" thickBot="1">
      <c r="B626" s="288" t="str">
        <f t="shared" si="49"/>
        <v>Georgia2012</v>
      </c>
      <c r="C626" s="229" t="str">
        <f>'Exp Database'!C626</f>
        <v>Georgia</v>
      </c>
      <c r="D626" s="229">
        <f>'Exp Database'!D626</f>
        <v>2012</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02">
        <f>'Exp Database'!K626</f>
        <v>0</v>
      </c>
      <c r="M626" s="288">
        <f>'Exp Database'!L626</f>
        <v>0</v>
      </c>
      <c r="N626" s="288">
        <f>IF(OR('Exp Database'!M626=Lists!$G$2,'Exp Database'!M626=Lists!$G$3,'Exp Database'!M626=0),0,IF($F626=Lists!$G$2,('Exp Database'!M626/'Exp with units conversion'!$H626)*'Exp with units conversion'!$G626,'Exp Database'!M626*'Exp with units conversion'!$G626))</f>
        <v>0</v>
      </c>
      <c r="O626" s="288">
        <f>IF(OR('Exp Database'!N626=Lists!$G$2,'Exp Database'!N626=Lists!$G$3,'Exp Database'!N626=0),0,IF($F626=Lists!$G$2,('Exp Database'!N626/'Exp with units conversion'!$H626)*'Exp with units conversion'!$G626,'Exp Database'!N626*'Exp with units conversion'!$G626))</f>
        <v>0</v>
      </c>
      <c r="P626" s="288">
        <f>IF(OR('Exp Database'!O626=Lists!$G$2,'Exp Database'!O626=Lists!$G$3,'Exp Database'!O626=0),0,IF($F626=Lists!$G$2,('Exp Database'!O626/'Exp with units conversion'!$H626)*'Exp with units conversion'!$G626,'Exp Database'!O626*'Exp with units conversion'!$G626))</f>
        <v>0</v>
      </c>
      <c r="Q626" s="288">
        <f>IF(OR('Exp Database'!P626=Lists!$G$2,'Exp Database'!P626=Lists!$G$3,'Exp Database'!P626=0),0,IF($F626=Lists!$G$2,('Exp Database'!P626/'Exp with units conversion'!$H626)*'Exp with units conversion'!$G626,'Exp Database'!P626*'Exp with units conversion'!$G626))</f>
        <v>0</v>
      </c>
      <c r="R626" s="288">
        <f>IF(OR('Exp Database'!Q626=Lists!$G$2,'Exp Database'!Q626=Lists!$G$3,'Exp Database'!Q626=0),0,IF($F626=Lists!$G$2,('Exp Database'!Q626/'Exp with units conversion'!$H626)*'Exp with units conversion'!$G626,'Exp Database'!Q626*'Exp with units conversion'!$G626))</f>
        <v>0</v>
      </c>
      <c r="S626" s="288">
        <f>IF(OR('Exp Database'!R626=Lists!$G$2,'Exp Database'!R626=Lists!$G$3,'Exp Database'!R626=0),0,IF($F626=Lists!$G$2,('Exp Database'!R626/'Exp with units conversion'!$H626)*'Exp with units conversion'!$G626,'Exp Database'!R626*'Exp with units conversion'!$G626))</f>
        <v>0</v>
      </c>
      <c r="T626" s="288">
        <f>IF(OR('Exp Database'!S626=Lists!$G$2,'Exp Database'!S626=Lists!$G$3,'Exp Database'!S626=0),0,IF($F626=Lists!$G$2,('Exp Database'!S626/'Exp with units conversion'!$H626)*'Exp with units conversion'!$G626,'Exp Database'!S626*'Exp with units conversion'!$G626))</f>
        <v>0</v>
      </c>
      <c r="U626" s="288">
        <f>IF(OR('Exp Database'!T626=Lists!$G$2,'Exp Database'!T626=Lists!$G$3,'Exp Database'!T626=0),0,IF($F626=Lists!$G$2,('Exp Database'!T626/'Exp with units conversion'!$H626)*'Exp with units conversion'!$G626,'Exp Database'!T626*'Exp with units conversion'!$G626))</f>
        <v>0</v>
      </c>
      <c r="V626" s="288">
        <f>IF(OR('Exp Database'!U626=Lists!$G$2,'Exp Database'!U626=Lists!$G$3,'Exp Database'!U626=0),0,IF($F626=Lists!$G$2,('Exp Database'!U626/'Exp with units conversion'!$H626)*'Exp with units conversion'!$G626,'Exp Database'!U626*'Exp with units conversion'!$G626))</f>
        <v>0</v>
      </c>
      <c r="W626" s="288">
        <f>IF(OR('Exp Database'!V626=Lists!$G$2,'Exp Database'!V626=Lists!$G$3,'Exp Database'!V626=0),0,IF($F626=Lists!$G$2,('Exp Database'!V626/'Exp with units conversion'!$H626)*'Exp with units conversion'!$G626,'Exp Database'!V626*'Exp with units conversion'!$G626))</f>
        <v>0</v>
      </c>
      <c r="X626" s="288">
        <f>IF(OR('Exp Database'!W626=Lists!$G$2,'Exp Database'!W626=Lists!$G$3,'Exp Database'!W626=0),0,IF($F626=Lists!$G$2,('Exp Database'!W626/'Exp with units conversion'!$H626)*'Exp with units conversion'!$G626,'Exp Database'!W626*'Exp with units conversion'!$G626))</f>
        <v>0</v>
      </c>
      <c r="Y626" s="288">
        <f>IF(OR('Exp Database'!X626=Lists!$G$2,'Exp Database'!X626=Lists!$G$3,'Exp Database'!X626=0),0,IF($F626=Lists!$G$2,('Exp Database'!X626/'Exp with units conversion'!$H626)*'Exp with units conversion'!$G626,'Exp Database'!X626*'Exp with units conversion'!$G626))</f>
        <v>0</v>
      </c>
      <c r="Z626" s="288">
        <f>IF(OR('Exp Database'!Y626=Lists!$G$2,'Exp Database'!Y626=Lists!$G$3,'Exp Database'!Y626=0),0,IF($F626=Lists!$G$2,('Exp Database'!Y626/'Exp with units conversion'!$H626)*'Exp with units conversion'!$G626,'Exp Database'!Y626*'Exp with units conversion'!$G626))</f>
        <v>0</v>
      </c>
      <c r="AA626" s="288">
        <f>IF(OR('Exp Database'!Z626=Lists!$G$2,'Exp Database'!Z626=Lists!$G$3,'Exp Database'!Z626=0),0,IF($F626=Lists!$G$2,('Exp Database'!Z626/'Exp with units conversion'!$H626)*'Exp with units conversion'!$G626,'Exp Database'!Z626*'Exp with units conversion'!$G626))</f>
        <v>0</v>
      </c>
      <c r="AB626" s="288">
        <f>IF(OR('Exp Database'!AA626=Lists!$G$2,'Exp Database'!AA626=Lists!$G$3,'Exp Database'!AA626=0),0,IF($F626=Lists!$G$2,('Exp Database'!AA626/'Exp with units conversion'!$H626)*'Exp with units conversion'!$G626,'Exp Database'!AA626*'Exp with units conversion'!$G626))</f>
        <v>0</v>
      </c>
      <c r="AC626" s="288">
        <f>IF(OR('Exp Database'!AB626=Lists!$G$2,'Exp Database'!AB626=Lists!$G$3,'Exp Database'!AB626=0),0,IF($F626=Lists!$G$2,('Exp Database'!AB626/'Exp with units conversion'!$H626)*'Exp with units conversion'!$G626,'Exp Database'!AB626*'Exp with units conversion'!$G626))</f>
        <v>0</v>
      </c>
      <c r="AD626" s="288">
        <f>IF(OR('Exp Database'!AC626=Lists!$G$2,'Exp Database'!AC626=Lists!$G$3,'Exp Database'!AC626=0),0,IF($F626=Lists!$G$2,('Exp Database'!AC626/'Exp with units conversion'!$H626)*'Exp with units conversion'!$G626,'Exp Database'!AC626*'Exp with units conversion'!$G626))</f>
        <v>0</v>
      </c>
      <c r="AE626" s="288">
        <f>IF(OR('Exp Database'!AD626=Lists!$G$2,'Exp Database'!AD626=Lists!$G$3,'Exp Database'!AD626=0),0,IF($F626=Lists!$G$2,('Exp Database'!AD626/'Exp with units conversion'!$H626)*'Exp with units conversion'!$G626,'Exp Database'!AD626*'Exp with units conversion'!$G626))</f>
        <v>0</v>
      </c>
      <c r="AG626" s="288">
        <f t="shared" si="50"/>
        <v>1</v>
      </c>
      <c r="AH626" s="288">
        <f t="shared" si="51"/>
        <v>1</v>
      </c>
      <c r="AI626" s="288">
        <f t="shared" si="52"/>
        <v>1</v>
      </c>
      <c r="AJ626" s="288">
        <f t="shared" si="53"/>
        <v>1</v>
      </c>
    </row>
    <row r="627" spans="2:36" ht="15.75" thickBot="1">
      <c r="B627" s="288" t="str">
        <f t="shared" si="49"/>
        <v>Georgia2012</v>
      </c>
      <c r="C627" s="229" t="str">
        <f>'Exp Database'!C627</f>
        <v>Georgia</v>
      </c>
      <c r="D627" s="229">
        <f>'Exp Database'!D627</f>
        <v>2012</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02">
        <f>'Exp Database'!K627</f>
        <v>0</v>
      </c>
      <c r="M627" s="288">
        <f>'Exp Database'!L627</f>
        <v>0</v>
      </c>
      <c r="N627" s="288">
        <f>IF(OR('Exp Database'!M627=Lists!$G$2,'Exp Database'!M627=Lists!$G$3,'Exp Database'!M627=0),0,IF($F627=Lists!$G$2,('Exp Database'!M627/'Exp with units conversion'!$H627)*'Exp with units conversion'!$G627,'Exp Database'!M627*'Exp with units conversion'!$G627))</f>
        <v>0</v>
      </c>
      <c r="O627" s="288">
        <f>IF(OR('Exp Database'!N627=Lists!$G$2,'Exp Database'!N627=Lists!$G$3,'Exp Database'!N627=0),0,IF($F627=Lists!$G$2,('Exp Database'!N627/'Exp with units conversion'!$H627)*'Exp with units conversion'!$G627,'Exp Database'!N627*'Exp with units conversion'!$G627))</f>
        <v>0</v>
      </c>
      <c r="P627" s="288">
        <f>IF(OR('Exp Database'!O627=Lists!$G$2,'Exp Database'!O627=Lists!$G$3,'Exp Database'!O627=0),0,IF($F627=Lists!$G$2,('Exp Database'!O627/'Exp with units conversion'!$H627)*'Exp with units conversion'!$G627,'Exp Database'!O627*'Exp with units conversion'!$G627))</f>
        <v>0</v>
      </c>
      <c r="Q627" s="288">
        <f>IF(OR('Exp Database'!P627=Lists!$G$2,'Exp Database'!P627=Lists!$G$3,'Exp Database'!P627=0),0,IF($F627=Lists!$G$2,('Exp Database'!P627/'Exp with units conversion'!$H627)*'Exp with units conversion'!$G627,'Exp Database'!P627*'Exp with units conversion'!$G627))</f>
        <v>0</v>
      </c>
      <c r="R627" s="288">
        <f>IF(OR('Exp Database'!Q627=Lists!$G$2,'Exp Database'!Q627=Lists!$G$3,'Exp Database'!Q627=0),0,IF($F627=Lists!$G$2,('Exp Database'!Q627/'Exp with units conversion'!$H627)*'Exp with units conversion'!$G627,'Exp Database'!Q627*'Exp with units conversion'!$G627))</f>
        <v>0</v>
      </c>
      <c r="S627" s="288">
        <f>IF(OR('Exp Database'!R627=Lists!$G$2,'Exp Database'!R627=Lists!$G$3,'Exp Database'!R627=0),0,IF($F627=Lists!$G$2,('Exp Database'!R627/'Exp with units conversion'!$H627)*'Exp with units conversion'!$G627,'Exp Database'!R627*'Exp with units conversion'!$G627))</f>
        <v>0</v>
      </c>
      <c r="T627" s="288">
        <f>IF(OR('Exp Database'!S627=Lists!$G$2,'Exp Database'!S627=Lists!$G$3,'Exp Database'!S627=0),0,IF($F627=Lists!$G$2,('Exp Database'!S627/'Exp with units conversion'!$H627)*'Exp with units conversion'!$G627,'Exp Database'!S627*'Exp with units conversion'!$G627))</f>
        <v>0</v>
      </c>
      <c r="U627" s="288">
        <f>IF(OR('Exp Database'!T627=Lists!$G$2,'Exp Database'!T627=Lists!$G$3,'Exp Database'!T627=0),0,IF($F627=Lists!$G$2,('Exp Database'!T627/'Exp with units conversion'!$H627)*'Exp with units conversion'!$G627,'Exp Database'!T627*'Exp with units conversion'!$G627))</f>
        <v>0</v>
      </c>
      <c r="V627" s="288">
        <f>IF(OR('Exp Database'!U627=Lists!$G$2,'Exp Database'!U627=Lists!$G$3,'Exp Database'!U627=0),0,IF($F627=Lists!$G$2,('Exp Database'!U627/'Exp with units conversion'!$H627)*'Exp with units conversion'!$G627,'Exp Database'!U627*'Exp with units conversion'!$G627))</f>
        <v>0</v>
      </c>
      <c r="W627" s="288">
        <f>IF(OR('Exp Database'!V627=Lists!$G$2,'Exp Database'!V627=Lists!$G$3,'Exp Database'!V627=0),0,IF($F627=Lists!$G$2,('Exp Database'!V627/'Exp with units conversion'!$H627)*'Exp with units conversion'!$G627,'Exp Database'!V627*'Exp with units conversion'!$G627))</f>
        <v>0</v>
      </c>
      <c r="X627" s="288">
        <f>IF(OR('Exp Database'!W627=Lists!$G$2,'Exp Database'!W627=Lists!$G$3,'Exp Database'!W627=0),0,IF($F627=Lists!$G$2,('Exp Database'!W627/'Exp with units conversion'!$H627)*'Exp with units conversion'!$G627,'Exp Database'!W627*'Exp with units conversion'!$G627))</f>
        <v>0</v>
      </c>
      <c r="Y627" s="288">
        <f>IF(OR('Exp Database'!X627=Lists!$G$2,'Exp Database'!X627=Lists!$G$3,'Exp Database'!X627=0),0,IF($F627=Lists!$G$2,('Exp Database'!X627/'Exp with units conversion'!$H627)*'Exp with units conversion'!$G627,'Exp Database'!X627*'Exp with units conversion'!$G627))</f>
        <v>0</v>
      </c>
      <c r="Z627" s="288">
        <f>IF(OR('Exp Database'!Y627=Lists!$G$2,'Exp Database'!Y627=Lists!$G$3,'Exp Database'!Y627=0),0,IF($F627=Lists!$G$2,('Exp Database'!Y627/'Exp with units conversion'!$H627)*'Exp with units conversion'!$G627,'Exp Database'!Y627*'Exp with units conversion'!$G627))</f>
        <v>0</v>
      </c>
      <c r="AA627" s="288">
        <f>IF(OR('Exp Database'!Z627=Lists!$G$2,'Exp Database'!Z627=Lists!$G$3,'Exp Database'!Z627=0),0,IF($F627=Lists!$G$2,('Exp Database'!Z627/'Exp with units conversion'!$H627)*'Exp with units conversion'!$G627,'Exp Database'!Z627*'Exp with units conversion'!$G627))</f>
        <v>0</v>
      </c>
      <c r="AB627" s="288">
        <f>IF(OR('Exp Database'!AA627=Lists!$G$2,'Exp Database'!AA627=Lists!$G$3,'Exp Database'!AA627=0),0,IF($F627=Lists!$G$2,('Exp Database'!AA627/'Exp with units conversion'!$H627)*'Exp with units conversion'!$G627,'Exp Database'!AA627*'Exp with units conversion'!$G627))</f>
        <v>0</v>
      </c>
      <c r="AC627" s="288">
        <f>IF(OR('Exp Database'!AB627=Lists!$G$2,'Exp Database'!AB627=Lists!$G$3,'Exp Database'!AB627=0),0,IF($F627=Lists!$G$2,('Exp Database'!AB627/'Exp with units conversion'!$H627)*'Exp with units conversion'!$G627,'Exp Database'!AB627*'Exp with units conversion'!$G627))</f>
        <v>0</v>
      </c>
      <c r="AD627" s="288">
        <f>IF(OR('Exp Database'!AC627=Lists!$G$2,'Exp Database'!AC627=Lists!$G$3,'Exp Database'!AC627=0),0,IF($F627=Lists!$G$2,('Exp Database'!AC627/'Exp with units conversion'!$H627)*'Exp with units conversion'!$G627,'Exp Database'!AC627*'Exp with units conversion'!$G627))</f>
        <v>0</v>
      </c>
      <c r="AE627" s="288">
        <f>IF(OR('Exp Database'!AD627=Lists!$G$2,'Exp Database'!AD627=Lists!$G$3,'Exp Database'!AD627=0),0,IF($F627=Lists!$G$2,('Exp Database'!AD627/'Exp with units conversion'!$H627)*'Exp with units conversion'!$G627,'Exp Database'!AD627*'Exp with units conversion'!$G627))</f>
        <v>0</v>
      </c>
      <c r="AG627" s="288">
        <f t="shared" si="50"/>
        <v>1</v>
      </c>
      <c r="AH627" s="288">
        <f t="shared" si="51"/>
        <v>1</v>
      </c>
      <c r="AI627" s="288">
        <f t="shared" si="52"/>
        <v>1</v>
      </c>
      <c r="AJ627" s="288">
        <f t="shared" si="53"/>
        <v>1</v>
      </c>
    </row>
    <row r="628" spans="2:36" ht="15.75" thickBot="1">
      <c r="B628" s="288" t="str">
        <f t="shared" si="49"/>
        <v>Georgia2012</v>
      </c>
      <c r="C628" s="229" t="str">
        <f>'Exp Database'!C628</f>
        <v>Georgia</v>
      </c>
      <c r="D628" s="229">
        <f>'Exp Database'!D628</f>
        <v>2012</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02">
        <f>'Exp Database'!K628</f>
        <v>0</v>
      </c>
      <c r="M628" s="288">
        <f>'Exp Database'!L628</f>
        <v>0</v>
      </c>
      <c r="N628" s="288">
        <f>IF(OR('Exp Database'!M628=Lists!$G$2,'Exp Database'!M628=Lists!$G$3,'Exp Database'!M628=0),0,IF($F628=Lists!$G$2,('Exp Database'!M628/'Exp with units conversion'!$H628)*'Exp with units conversion'!$G628,'Exp Database'!M628*'Exp with units conversion'!$G628))</f>
        <v>0</v>
      </c>
      <c r="O628" s="288">
        <f>IF(OR('Exp Database'!N628=Lists!$G$2,'Exp Database'!N628=Lists!$G$3,'Exp Database'!N628=0),0,IF($F628=Lists!$G$2,('Exp Database'!N628/'Exp with units conversion'!$H628)*'Exp with units conversion'!$G628,'Exp Database'!N628*'Exp with units conversion'!$G628))</f>
        <v>0</v>
      </c>
      <c r="P628" s="288">
        <f>IF(OR('Exp Database'!O628=Lists!$G$2,'Exp Database'!O628=Lists!$G$3,'Exp Database'!O628=0),0,IF($F628=Lists!$G$2,('Exp Database'!O628/'Exp with units conversion'!$H628)*'Exp with units conversion'!$G628,'Exp Database'!O628*'Exp with units conversion'!$G628))</f>
        <v>0</v>
      </c>
      <c r="Q628" s="288">
        <f>IF(OR('Exp Database'!P628=Lists!$G$2,'Exp Database'!P628=Lists!$G$3,'Exp Database'!P628=0),0,IF($F628=Lists!$G$2,('Exp Database'!P628/'Exp with units conversion'!$H628)*'Exp with units conversion'!$G628,'Exp Database'!P628*'Exp with units conversion'!$G628))</f>
        <v>0</v>
      </c>
      <c r="R628" s="288">
        <f>IF(OR('Exp Database'!Q628=Lists!$G$2,'Exp Database'!Q628=Lists!$G$3,'Exp Database'!Q628=0),0,IF($F628=Lists!$G$2,('Exp Database'!Q628/'Exp with units conversion'!$H628)*'Exp with units conversion'!$G628,'Exp Database'!Q628*'Exp with units conversion'!$G628))</f>
        <v>0</v>
      </c>
      <c r="S628" s="288">
        <f>IF(OR('Exp Database'!R628=Lists!$G$2,'Exp Database'!R628=Lists!$G$3,'Exp Database'!R628=0),0,IF($F628=Lists!$G$2,('Exp Database'!R628/'Exp with units conversion'!$H628)*'Exp with units conversion'!$G628,'Exp Database'!R628*'Exp with units conversion'!$G628))</f>
        <v>0</v>
      </c>
      <c r="T628" s="288">
        <f>IF(OR('Exp Database'!S628=Lists!$G$2,'Exp Database'!S628=Lists!$G$3,'Exp Database'!S628=0),0,IF($F628=Lists!$G$2,('Exp Database'!S628/'Exp with units conversion'!$H628)*'Exp with units conversion'!$G628,'Exp Database'!S628*'Exp with units conversion'!$G628))</f>
        <v>0</v>
      </c>
      <c r="U628" s="288">
        <f>IF(OR('Exp Database'!T628=Lists!$G$2,'Exp Database'!T628=Lists!$G$3,'Exp Database'!T628=0),0,IF($F628=Lists!$G$2,('Exp Database'!T628/'Exp with units conversion'!$H628)*'Exp with units conversion'!$G628,'Exp Database'!T628*'Exp with units conversion'!$G628))</f>
        <v>0</v>
      </c>
      <c r="V628" s="288">
        <f>IF(OR('Exp Database'!U628=Lists!$G$2,'Exp Database'!U628=Lists!$G$3,'Exp Database'!U628=0),0,IF($F628=Lists!$G$2,('Exp Database'!U628/'Exp with units conversion'!$H628)*'Exp with units conversion'!$G628,'Exp Database'!U628*'Exp with units conversion'!$G628))</f>
        <v>0</v>
      </c>
      <c r="W628" s="288">
        <f>IF(OR('Exp Database'!V628=Lists!$G$2,'Exp Database'!V628=Lists!$G$3,'Exp Database'!V628=0),0,IF($F628=Lists!$G$2,('Exp Database'!V628/'Exp with units conversion'!$H628)*'Exp with units conversion'!$G628,'Exp Database'!V628*'Exp with units conversion'!$G628))</f>
        <v>0</v>
      </c>
      <c r="X628" s="288">
        <f>IF(OR('Exp Database'!W628=Lists!$G$2,'Exp Database'!W628=Lists!$G$3,'Exp Database'!W628=0),0,IF($F628=Lists!$G$2,('Exp Database'!W628/'Exp with units conversion'!$H628)*'Exp with units conversion'!$G628,'Exp Database'!W628*'Exp with units conversion'!$G628))</f>
        <v>0</v>
      </c>
      <c r="Y628" s="288">
        <f>IF(OR('Exp Database'!X628=Lists!$G$2,'Exp Database'!X628=Lists!$G$3,'Exp Database'!X628=0),0,IF($F628=Lists!$G$2,('Exp Database'!X628/'Exp with units conversion'!$H628)*'Exp with units conversion'!$G628,'Exp Database'!X628*'Exp with units conversion'!$G628))</f>
        <v>0</v>
      </c>
      <c r="Z628" s="288">
        <f>IF(OR('Exp Database'!Y628=Lists!$G$2,'Exp Database'!Y628=Lists!$G$3,'Exp Database'!Y628=0),0,IF($F628=Lists!$G$2,('Exp Database'!Y628/'Exp with units conversion'!$H628)*'Exp with units conversion'!$G628,'Exp Database'!Y628*'Exp with units conversion'!$G628))</f>
        <v>0</v>
      </c>
      <c r="AA628" s="288">
        <f>IF(OR('Exp Database'!Z628=Lists!$G$2,'Exp Database'!Z628=Lists!$G$3,'Exp Database'!Z628=0),0,IF($F628=Lists!$G$2,('Exp Database'!Z628/'Exp with units conversion'!$H628)*'Exp with units conversion'!$G628,'Exp Database'!Z628*'Exp with units conversion'!$G628))</f>
        <v>0</v>
      </c>
      <c r="AB628" s="288">
        <f>IF(OR('Exp Database'!AA628=Lists!$G$2,'Exp Database'!AA628=Lists!$G$3,'Exp Database'!AA628=0),0,IF($F628=Lists!$G$2,('Exp Database'!AA628/'Exp with units conversion'!$H628)*'Exp with units conversion'!$G628,'Exp Database'!AA628*'Exp with units conversion'!$G628))</f>
        <v>0</v>
      </c>
      <c r="AC628" s="288">
        <f>IF(OR('Exp Database'!AB628=Lists!$G$2,'Exp Database'!AB628=Lists!$G$3,'Exp Database'!AB628=0),0,IF($F628=Lists!$G$2,('Exp Database'!AB628/'Exp with units conversion'!$H628)*'Exp with units conversion'!$G628,'Exp Database'!AB628*'Exp with units conversion'!$G628))</f>
        <v>0</v>
      </c>
      <c r="AD628" s="288">
        <f>IF(OR('Exp Database'!AC628=Lists!$G$2,'Exp Database'!AC628=Lists!$G$3,'Exp Database'!AC628=0),0,IF($F628=Lists!$G$2,('Exp Database'!AC628/'Exp with units conversion'!$H628)*'Exp with units conversion'!$G628,'Exp Database'!AC628*'Exp with units conversion'!$G628))</f>
        <v>0</v>
      </c>
      <c r="AE628" s="288">
        <f>IF(OR('Exp Database'!AD628=Lists!$G$2,'Exp Database'!AD628=Lists!$G$3,'Exp Database'!AD628=0),0,IF($F628=Lists!$G$2,('Exp Database'!AD628/'Exp with units conversion'!$H628)*'Exp with units conversion'!$G628,'Exp Database'!AD628*'Exp with units conversion'!$G628))</f>
        <v>0</v>
      </c>
      <c r="AG628" s="288">
        <f t="shared" si="50"/>
        <v>1</v>
      </c>
      <c r="AH628" s="288">
        <f t="shared" si="51"/>
        <v>1</v>
      </c>
      <c r="AI628" s="288">
        <f t="shared" si="52"/>
        <v>1</v>
      </c>
      <c r="AJ628" s="288">
        <f t="shared" si="53"/>
        <v>1</v>
      </c>
    </row>
    <row r="629" spans="2:36" ht="15.75" thickBot="1">
      <c r="B629" s="288" t="str">
        <f t="shared" si="49"/>
        <v>Georgia2012</v>
      </c>
      <c r="C629" s="229" t="str">
        <f>'Exp Database'!C629</f>
        <v>Georgia</v>
      </c>
      <c r="D629" s="229">
        <f>'Exp Database'!D629</f>
        <v>2012</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02">
        <f>'Exp Database'!K629</f>
        <v>0</v>
      </c>
      <c r="M629" s="288">
        <f>'Exp Database'!L629</f>
        <v>0</v>
      </c>
      <c r="N629" s="288">
        <f>IF(OR('Exp Database'!M629=Lists!$G$2,'Exp Database'!M629=Lists!$G$3,'Exp Database'!M629=0),0,IF($F629=Lists!$G$2,('Exp Database'!M629/'Exp with units conversion'!$H629)*'Exp with units conversion'!$G629,'Exp Database'!M629*'Exp with units conversion'!$G629))</f>
        <v>0</v>
      </c>
      <c r="O629" s="288">
        <f>IF(OR('Exp Database'!N629=Lists!$G$2,'Exp Database'!N629=Lists!$G$3,'Exp Database'!N629=0),0,IF($F629=Lists!$G$2,('Exp Database'!N629/'Exp with units conversion'!$H629)*'Exp with units conversion'!$G629,'Exp Database'!N629*'Exp with units conversion'!$G629))</f>
        <v>0</v>
      </c>
      <c r="P629" s="288">
        <f>IF(OR('Exp Database'!O629=Lists!$G$2,'Exp Database'!O629=Lists!$G$3,'Exp Database'!O629=0),0,IF($F629=Lists!$G$2,('Exp Database'!O629/'Exp with units conversion'!$H629)*'Exp with units conversion'!$G629,'Exp Database'!O629*'Exp with units conversion'!$G629))</f>
        <v>0</v>
      </c>
      <c r="Q629" s="288">
        <f>IF(OR('Exp Database'!P629=Lists!$G$2,'Exp Database'!P629=Lists!$G$3,'Exp Database'!P629=0),0,IF($F629=Lists!$G$2,('Exp Database'!P629/'Exp with units conversion'!$H629)*'Exp with units conversion'!$G629,'Exp Database'!P629*'Exp with units conversion'!$G629))</f>
        <v>0</v>
      </c>
      <c r="R629" s="288">
        <f>IF(OR('Exp Database'!Q629=Lists!$G$2,'Exp Database'!Q629=Lists!$G$3,'Exp Database'!Q629=0),0,IF($F629=Lists!$G$2,('Exp Database'!Q629/'Exp with units conversion'!$H629)*'Exp with units conversion'!$G629,'Exp Database'!Q629*'Exp with units conversion'!$G629))</f>
        <v>0</v>
      </c>
      <c r="S629" s="288">
        <f>IF(OR('Exp Database'!R629=Lists!$G$2,'Exp Database'!R629=Lists!$G$3,'Exp Database'!R629=0),0,IF($F629=Lists!$G$2,('Exp Database'!R629/'Exp with units conversion'!$H629)*'Exp with units conversion'!$G629,'Exp Database'!R629*'Exp with units conversion'!$G629))</f>
        <v>0</v>
      </c>
      <c r="T629" s="288">
        <f>IF(OR('Exp Database'!S629=Lists!$G$2,'Exp Database'!S629=Lists!$G$3,'Exp Database'!S629=0),0,IF($F629=Lists!$G$2,('Exp Database'!S629/'Exp with units conversion'!$H629)*'Exp with units conversion'!$G629,'Exp Database'!S629*'Exp with units conversion'!$G629))</f>
        <v>0</v>
      </c>
      <c r="U629" s="288">
        <f>IF(OR('Exp Database'!T629=Lists!$G$2,'Exp Database'!T629=Lists!$G$3,'Exp Database'!T629=0),0,IF($F629=Lists!$G$2,('Exp Database'!T629/'Exp with units conversion'!$H629)*'Exp with units conversion'!$G629,'Exp Database'!T629*'Exp with units conversion'!$G629))</f>
        <v>0</v>
      </c>
      <c r="V629" s="288">
        <f>IF(OR('Exp Database'!U629=Lists!$G$2,'Exp Database'!U629=Lists!$G$3,'Exp Database'!U629=0),0,IF($F629=Lists!$G$2,('Exp Database'!U629/'Exp with units conversion'!$H629)*'Exp with units conversion'!$G629,'Exp Database'!U629*'Exp with units conversion'!$G629))</f>
        <v>0</v>
      </c>
      <c r="W629" s="288">
        <f>IF(OR('Exp Database'!V629=Lists!$G$2,'Exp Database'!V629=Lists!$G$3,'Exp Database'!V629=0),0,IF($F629=Lists!$G$2,('Exp Database'!V629/'Exp with units conversion'!$H629)*'Exp with units conversion'!$G629,'Exp Database'!V629*'Exp with units conversion'!$G629))</f>
        <v>0</v>
      </c>
      <c r="X629" s="288">
        <f>IF(OR('Exp Database'!W629=Lists!$G$2,'Exp Database'!W629=Lists!$G$3,'Exp Database'!W629=0),0,IF($F629=Lists!$G$2,('Exp Database'!W629/'Exp with units conversion'!$H629)*'Exp with units conversion'!$G629,'Exp Database'!W629*'Exp with units conversion'!$G629))</f>
        <v>0</v>
      </c>
      <c r="Y629" s="288">
        <f>IF(OR('Exp Database'!X629=Lists!$G$2,'Exp Database'!X629=Lists!$G$3,'Exp Database'!X629=0),0,IF($F629=Lists!$G$2,('Exp Database'!X629/'Exp with units conversion'!$H629)*'Exp with units conversion'!$G629,'Exp Database'!X629*'Exp with units conversion'!$G629))</f>
        <v>0</v>
      </c>
      <c r="Z629" s="288">
        <f>IF(OR('Exp Database'!Y629=Lists!$G$2,'Exp Database'!Y629=Lists!$G$3,'Exp Database'!Y629=0),0,IF($F629=Lists!$G$2,('Exp Database'!Y629/'Exp with units conversion'!$H629)*'Exp with units conversion'!$G629,'Exp Database'!Y629*'Exp with units conversion'!$G629))</f>
        <v>0</v>
      </c>
      <c r="AA629" s="288">
        <f>IF(OR('Exp Database'!Z629=Lists!$G$2,'Exp Database'!Z629=Lists!$G$3,'Exp Database'!Z629=0),0,IF($F629=Lists!$G$2,('Exp Database'!Z629/'Exp with units conversion'!$H629)*'Exp with units conversion'!$G629,'Exp Database'!Z629*'Exp with units conversion'!$G629))</f>
        <v>0</v>
      </c>
      <c r="AB629" s="288">
        <f>IF(OR('Exp Database'!AA629=Lists!$G$2,'Exp Database'!AA629=Lists!$G$3,'Exp Database'!AA629=0),0,IF($F629=Lists!$G$2,('Exp Database'!AA629/'Exp with units conversion'!$H629)*'Exp with units conversion'!$G629,'Exp Database'!AA629*'Exp with units conversion'!$G629))</f>
        <v>0</v>
      </c>
      <c r="AC629" s="288">
        <f>IF(OR('Exp Database'!AB629=Lists!$G$2,'Exp Database'!AB629=Lists!$G$3,'Exp Database'!AB629=0),0,IF($F629=Lists!$G$2,('Exp Database'!AB629/'Exp with units conversion'!$H629)*'Exp with units conversion'!$G629,'Exp Database'!AB629*'Exp with units conversion'!$G629))</f>
        <v>0</v>
      </c>
      <c r="AD629" s="288">
        <f>IF(OR('Exp Database'!AC629=Lists!$G$2,'Exp Database'!AC629=Lists!$G$3,'Exp Database'!AC629=0),0,IF($F629=Lists!$G$2,('Exp Database'!AC629/'Exp with units conversion'!$H629)*'Exp with units conversion'!$G629,'Exp Database'!AC629*'Exp with units conversion'!$G629))</f>
        <v>0</v>
      </c>
      <c r="AE629" s="288">
        <f>IF(OR('Exp Database'!AD629=Lists!$G$2,'Exp Database'!AD629=Lists!$G$3,'Exp Database'!AD629=0),0,IF($F629=Lists!$G$2,('Exp Database'!AD629/'Exp with units conversion'!$H629)*'Exp with units conversion'!$G629,'Exp Database'!AD629*'Exp with units conversion'!$G629))</f>
        <v>0</v>
      </c>
      <c r="AG629" s="288">
        <f t="shared" si="50"/>
        <v>1</v>
      </c>
      <c r="AH629" s="288">
        <f t="shared" si="51"/>
        <v>1</v>
      </c>
      <c r="AI629" s="288">
        <f t="shared" si="52"/>
        <v>1</v>
      </c>
      <c r="AJ629" s="288">
        <f t="shared" si="53"/>
        <v>1</v>
      </c>
    </row>
    <row r="630" spans="2:36" ht="15.75" thickBot="1">
      <c r="B630" s="288" t="str">
        <f t="shared" si="49"/>
        <v>Georgia2012</v>
      </c>
      <c r="C630" s="229" t="str">
        <f>'Exp Database'!C630</f>
        <v>Georgia</v>
      </c>
      <c r="D630" s="229">
        <f>'Exp Database'!D630</f>
        <v>2012</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02">
        <f>'Exp Database'!K630</f>
        <v>0</v>
      </c>
      <c r="M630" s="288">
        <f>'Exp Database'!L630</f>
        <v>0</v>
      </c>
      <c r="N630" s="288">
        <f>IF(OR('Exp Database'!M630=Lists!$G$2,'Exp Database'!M630=Lists!$G$3,'Exp Database'!M630=0),0,IF($F630=Lists!$G$2,('Exp Database'!M630/'Exp with units conversion'!$H630)*'Exp with units conversion'!$G630,'Exp Database'!M630*'Exp with units conversion'!$G630))</f>
        <v>0</v>
      </c>
      <c r="O630" s="288">
        <f>IF(OR('Exp Database'!N630=Lists!$G$2,'Exp Database'!N630=Lists!$G$3,'Exp Database'!N630=0),0,IF($F630=Lists!$G$2,('Exp Database'!N630/'Exp with units conversion'!$H630)*'Exp with units conversion'!$G630,'Exp Database'!N630*'Exp with units conversion'!$G630))</f>
        <v>0</v>
      </c>
      <c r="P630" s="288">
        <f>IF(OR('Exp Database'!O630=Lists!$G$2,'Exp Database'!O630=Lists!$G$3,'Exp Database'!O630=0),0,IF($F630=Lists!$G$2,('Exp Database'!O630/'Exp with units conversion'!$H630)*'Exp with units conversion'!$G630,'Exp Database'!O630*'Exp with units conversion'!$G630))</f>
        <v>0</v>
      </c>
      <c r="Q630" s="288">
        <f>IF(OR('Exp Database'!P630=Lists!$G$2,'Exp Database'!P630=Lists!$G$3,'Exp Database'!P630=0),0,IF($F630=Lists!$G$2,('Exp Database'!P630/'Exp with units conversion'!$H630)*'Exp with units conversion'!$G630,'Exp Database'!P630*'Exp with units conversion'!$G630))</f>
        <v>0</v>
      </c>
      <c r="R630" s="288">
        <f>IF(OR('Exp Database'!Q630=Lists!$G$2,'Exp Database'!Q630=Lists!$G$3,'Exp Database'!Q630=0),0,IF($F630=Lists!$G$2,('Exp Database'!Q630/'Exp with units conversion'!$H630)*'Exp with units conversion'!$G630,'Exp Database'!Q630*'Exp with units conversion'!$G630))</f>
        <v>0</v>
      </c>
      <c r="S630" s="288">
        <f>IF(OR('Exp Database'!R630=Lists!$G$2,'Exp Database'!R630=Lists!$G$3,'Exp Database'!R630=0),0,IF($F630=Lists!$G$2,('Exp Database'!R630/'Exp with units conversion'!$H630)*'Exp with units conversion'!$G630,'Exp Database'!R630*'Exp with units conversion'!$G630))</f>
        <v>0</v>
      </c>
      <c r="T630" s="288">
        <f>IF(OR('Exp Database'!S630=Lists!$G$2,'Exp Database'!S630=Lists!$G$3,'Exp Database'!S630=0),0,IF($F630=Lists!$G$2,('Exp Database'!S630/'Exp with units conversion'!$H630)*'Exp with units conversion'!$G630,'Exp Database'!S630*'Exp with units conversion'!$G630))</f>
        <v>0</v>
      </c>
      <c r="U630" s="288">
        <f>IF(OR('Exp Database'!T630=Lists!$G$2,'Exp Database'!T630=Lists!$G$3,'Exp Database'!T630=0),0,IF($F630=Lists!$G$2,('Exp Database'!T630/'Exp with units conversion'!$H630)*'Exp with units conversion'!$G630,'Exp Database'!T630*'Exp with units conversion'!$G630))</f>
        <v>0</v>
      </c>
      <c r="V630" s="288">
        <f>IF(OR('Exp Database'!U630=Lists!$G$2,'Exp Database'!U630=Lists!$G$3,'Exp Database'!U630=0),0,IF($F630=Lists!$G$2,('Exp Database'!U630/'Exp with units conversion'!$H630)*'Exp with units conversion'!$G630,'Exp Database'!U630*'Exp with units conversion'!$G630))</f>
        <v>0</v>
      </c>
      <c r="W630" s="288">
        <f>IF(OR('Exp Database'!V630=Lists!$G$2,'Exp Database'!V630=Lists!$G$3,'Exp Database'!V630=0),0,IF($F630=Lists!$G$2,('Exp Database'!V630/'Exp with units conversion'!$H630)*'Exp with units conversion'!$G630,'Exp Database'!V630*'Exp with units conversion'!$G630))</f>
        <v>0</v>
      </c>
      <c r="X630" s="288">
        <f>IF(OR('Exp Database'!W630=Lists!$G$2,'Exp Database'!W630=Lists!$G$3,'Exp Database'!W630=0),0,IF($F630=Lists!$G$2,('Exp Database'!W630/'Exp with units conversion'!$H630)*'Exp with units conversion'!$G630,'Exp Database'!W630*'Exp with units conversion'!$G630))</f>
        <v>0</v>
      </c>
      <c r="Y630" s="288">
        <f>IF(OR('Exp Database'!X630=Lists!$G$2,'Exp Database'!X630=Lists!$G$3,'Exp Database'!X630=0),0,IF($F630=Lists!$G$2,('Exp Database'!X630/'Exp with units conversion'!$H630)*'Exp with units conversion'!$G630,'Exp Database'!X630*'Exp with units conversion'!$G630))</f>
        <v>0</v>
      </c>
      <c r="Z630" s="288">
        <f>IF(OR('Exp Database'!Y630=Lists!$G$2,'Exp Database'!Y630=Lists!$G$3,'Exp Database'!Y630=0),0,IF($F630=Lists!$G$2,('Exp Database'!Y630/'Exp with units conversion'!$H630)*'Exp with units conversion'!$G630,'Exp Database'!Y630*'Exp with units conversion'!$G630))</f>
        <v>0</v>
      </c>
      <c r="AA630" s="288">
        <f>IF(OR('Exp Database'!Z630=Lists!$G$2,'Exp Database'!Z630=Lists!$G$3,'Exp Database'!Z630=0),0,IF($F630=Lists!$G$2,('Exp Database'!Z630/'Exp with units conversion'!$H630)*'Exp with units conversion'!$G630,'Exp Database'!Z630*'Exp with units conversion'!$G630))</f>
        <v>0</v>
      </c>
      <c r="AB630" s="288">
        <f>IF(OR('Exp Database'!AA630=Lists!$G$2,'Exp Database'!AA630=Lists!$G$3,'Exp Database'!AA630=0),0,IF($F630=Lists!$G$2,('Exp Database'!AA630/'Exp with units conversion'!$H630)*'Exp with units conversion'!$G630,'Exp Database'!AA630*'Exp with units conversion'!$G630))</f>
        <v>0</v>
      </c>
      <c r="AC630" s="288">
        <f>IF(OR('Exp Database'!AB630=Lists!$G$2,'Exp Database'!AB630=Lists!$G$3,'Exp Database'!AB630=0),0,IF($F630=Lists!$G$2,('Exp Database'!AB630/'Exp with units conversion'!$H630)*'Exp with units conversion'!$G630,'Exp Database'!AB630*'Exp with units conversion'!$G630))</f>
        <v>0</v>
      </c>
      <c r="AD630" s="288">
        <f>IF(OR('Exp Database'!AC630=Lists!$G$2,'Exp Database'!AC630=Lists!$G$3,'Exp Database'!AC630=0),0,IF($F630=Lists!$G$2,('Exp Database'!AC630/'Exp with units conversion'!$H630)*'Exp with units conversion'!$G630,'Exp Database'!AC630*'Exp with units conversion'!$G630))</f>
        <v>0</v>
      </c>
      <c r="AE630" s="288">
        <f>IF(OR('Exp Database'!AD630=Lists!$G$2,'Exp Database'!AD630=Lists!$G$3,'Exp Database'!AD630=0),0,IF($F630=Lists!$G$2,('Exp Database'!AD630/'Exp with units conversion'!$H630)*'Exp with units conversion'!$G630,'Exp Database'!AD630*'Exp with units conversion'!$G630))</f>
        <v>0</v>
      </c>
      <c r="AG630" s="288">
        <f t="shared" si="50"/>
        <v>1</v>
      </c>
      <c r="AH630" s="288">
        <f t="shared" si="51"/>
        <v>1</v>
      </c>
      <c r="AI630" s="288">
        <f t="shared" si="52"/>
        <v>1</v>
      </c>
      <c r="AJ630" s="288">
        <f t="shared" si="53"/>
        <v>1</v>
      </c>
    </row>
    <row r="631" spans="2:36" ht="15.75" thickBot="1">
      <c r="B631" s="288" t="str">
        <f t="shared" si="49"/>
        <v>Georgia2012</v>
      </c>
      <c r="C631" s="229" t="str">
        <f>'Exp Database'!C631</f>
        <v>Georgia</v>
      </c>
      <c r="D631" s="229">
        <f>'Exp Database'!D631</f>
        <v>2012</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02">
        <f>'Exp Database'!K631</f>
        <v>0</v>
      </c>
      <c r="M631" s="288">
        <f>'Exp Database'!L631</f>
        <v>0</v>
      </c>
      <c r="N631" s="288">
        <f>IF(OR('Exp Database'!M631=Lists!$G$2,'Exp Database'!M631=Lists!$G$3,'Exp Database'!M631=0),0,IF($F631=Lists!$G$2,('Exp Database'!M631/'Exp with units conversion'!$H631)*'Exp with units conversion'!$G631,'Exp Database'!M631*'Exp with units conversion'!$G631))</f>
        <v>0</v>
      </c>
      <c r="O631" s="288">
        <f>IF(OR('Exp Database'!N631=Lists!$G$2,'Exp Database'!N631=Lists!$G$3,'Exp Database'!N631=0),0,IF($F631=Lists!$G$2,('Exp Database'!N631/'Exp with units conversion'!$H631)*'Exp with units conversion'!$G631,'Exp Database'!N631*'Exp with units conversion'!$G631))</f>
        <v>0</v>
      </c>
      <c r="P631" s="288">
        <f>IF(OR('Exp Database'!O631=Lists!$G$2,'Exp Database'!O631=Lists!$G$3,'Exp Database'!O631=0),0,IF($F631=Lists!$G$2,('Exp Database'!O631/'Exp with units conversion'!$H631)*'Exp with units conversion'!$G631,'Exp Database'!O631*'Exp with units conversion'!$G631))</f>
        <v>0</v>
      </c>
      <c r="Q631" s="288">
        <f>IF(OR('Exp Database'!P631=Lists!$G$2,'Exp Database'!P631=Lists!$G$3,'Exp Database'!P631=0),0,IF($F631=Lists!$G$2,('Exp Database'!P631/'Exp with units conversion'!$H631)*'Exp with units conversion'!$G631,'Exp Database'!P631*'Exp with units conversion'!$G631))</f>
        <v>0</v>
      </c>
      <c r="R631" s="288">
        <f>IF(OR('Exp Database'!Q631=Lists!$G$2,'Exp Database'!Q631=Lists!$G$3,'Exp Database'!Q631=0),0,IF($F631=Lists!$G$2,('Exp Database'!Q631/'Exp with units conversion'!$H631)*'Exp with units conversion'!$G631,'Exp Database'!Q631*'Exp with units conversion'!$G631))</f>
        <v>0</v>
      </c>
      <c r="S631" s="288">
        <f>IF(OR('Exp Database'!R631=Lists!$G$2,'Exp Database'!R631=Lists!$G$3,'Exp Database'!R631=0),0,IF($F631=Lists!$G$2,('Exp Database'!R631/'Exp with units conversion'!$H631)*'Exp with units conversion'!$G631,'Exp Database'!R631*'Exp with units conversion'!$G631))</f>
        <v>0</v>
      </c>
      <c r="T631" s="288">
        <f>IF(OR('Exp Database'!S631=Lists!$G$2,'Exp Database'!S631=Lists!$G$3,'Exp Database'!S631=0),0,IF($F631=Lists!$G$2,('Exp Database'!S631/'Exp with units conversion'!$H631)*'Exp with units conversion'!$G631,'Exp Database'!S631*'Exp with units conversion'!$G631))</f>
        <v>0</v>
      </c>
      <c r="U631" s="288">
        <f>IF(OR('Exp Database'!T631=Lists!$G$2,'Exp Database'!T631=Lists!$G$3,'Exp Database'!T631=0),0,IF($F631=Lists!$G$2,('Exp Database'!T631/'Exp with units conversion'!$H631)*'Exp with units conversion'!$G631,'Exp Database'!T631*'Exp with units conversion'!$G631))</f>
        <v>0</v>
      </c>
      <c r="V631" s="288">
        <f>IF(OR('Exp Database'!U631=Lists!$G$2,'Exp Database'!U631=Lists!$G$3,'Exp Database'!U631=0),0,IF($F631=Lists!$G$2,('Exp Database'!U631/'Exp with units conversion'!$H631)*'Exp with units conversion'!$G631,'Exp Database'!U631*'Exp with units conversion'!$G631))</f>
        <v>0</v>
      </c>
      <c r="W631" s="288">
        <f>IF(OR('Exp Database'!V631=Lists!$G$2,'Exp Database'!V631=Lists!$G$3,'Exp Database'!V631=0),0,IF($F631=Lists!$G$2,('Exp Database'!V631/'Exp with units conversion'!$H631)*'Exp with units conversion'!$G631,'Exp Database'!V631*'Exp with units conversion'!$G631))</f>
        <v>0</v>
      </c>
      <c r="X631" s="288">
        <f>IF(OR('Exp Database'!W631=Lists!$G$2,'Exp Database'!W631=Lists!$G$3,'Exp Database'!W631=0),0,IF($F631=Lists!$G$2,('Exp Database'!W631/'Exp with units conversion'!$H631)*'Exp with units conversion'!$G631,'Exp Database'!W631*'Exp with units conversion'!$G631))</f>
        <v>0</v>
      </c>
      <c r="Y631" s="288">
        <f>IF(OR('Exp Database'!X631=Lists!$G$2,'Exp Database'!X631=Lists!$G$3,'Exp Database'!X631=0),0,IF($F631=Lists!$G$2,('Exp Database'!X631/'Exp with units conversion'!$H631)*'Exp with units conversion'!$G631,'Exp Database'!X631*'Exp with units conversion'!$G631))</f>
        <v>0</v>
      </c>
      <c r="Z631" s="288">
        <f>IF(OR('Exp Database'!Y631=Lists!$G$2,'Exp Database'!Y631=Lists!$G$3,'Exp Database'!Y631=0),0,IF($F631=Lists!$G$2,('Exp Database'!Y631/'Exp with units conversion'!$H631)*'Exp with units conversion'!$G631,'Exp Database'!Y631*'Exp with units conversion'!$G631))</f>
        <v>0</v>
      </c>
      <c r="AA631" s="288">
        <f>IF(OR('Exp Database'!Z631=Lists!$G$2,'Exp Database'!Z631=Lists!$G$3,'Exp Database'!Z631=0),0,IF($F631=Lists!$G$2,('Exp Database'!Z631/'Exp with units conversion'!$H631)*'Exp with units conversion'!$G631,'Exp Database'!Z631*'Exp with units conversion'!$G631))</f>
        <v>0</v>
      </c>
      <c r="AB631" s="288">
        <f>IF(OR('Exp Database'!AA631=Lists!$G$2,'Exp Database'!AA631=Lists!$G$3,'Exp Database'!AA631=0),0,IF($F631=Lists!$G$2,('Exp Database'!AA631/'Exp with units conversion'!$H631)*'Exp with units conversion'!$G631,'Exp Database'!AA631*'Exp with units conversion'!$G631))</f>
        <v>0</v>
      </c>
      <c r="AC631" s="288">
        <f>IF(OR('Exp Database'!AB631=Lists!$G$2,'Exp Database'!AB631=Lists!$G$3,'Exp Database'!AB631=0),0,IF($F631=Lists!$G$2,('Exp Database'!AB631/'Exp with units conversion'!$H631)*'Exp with units conversion'!$G631,'Exp Database'!AB631*'Exp with units conversion'!$G631))</f>
        <v>0</v>
      </c>
      <c r="AD631" s="288">
        <f>IF(OR('Exp Database'!AC631=Lists!$G$2,'Exp Database'!AC631=Lists!$G$3,'Exp Database'!AC631=0),0,IF($F631=Lists!$G$2,('Exp Database'!AC631/'Exp with units conversion'!$H631)*'Exp with units conversion'!$G631,'Exp Database'!AC631*'Exp with units conversion'!$G631))</f>
        <v>0</v>
      </c>
      <c r="AE631" s="288">
        <f>IF(OR('Exp Database'!AD631=Lists!$G$2,'Exp Database'!AD631=Lists!$G$3,'Exp Database'!AD631=0),0,IF($F631=Lists!$G$2,('Exp Database'!AD631/'Exp with units conversion'!$H631)*'Exp with units conversion'!$G631,'Exp Database'!AD631*'Exp with units conversion'!$G631))</f>
        <v>0</v>
      </c>
      <c r="AG631" s="288">
        <f t="shared" si="50"/>
        <v>1</v>
      </c>
      <c r="AH631" s="288">
        <f t="shared" si="51"/>
        <v>1</v>
      </c>
      <c r="AI631" s="288">
        <f t="shared" si="52"/>
        <v>1</v>
      </c>
      <c r="AJ631" s="288">
        <f t="shared" si="53"/>
        <v>1</v>
      </c>
    </row>
    <row r="632" spans="2:36" ht="15.75" thickBot="1">
      <c r="B632" s="288" t="str">
        <f t="shared" si="49"/>
        <v>Georgia2012</v>
      </c>
      <c r="C632" s="229" t="str">
        <f>'Exp Database'!C632</f>
        <v>Georgia</v>
      </c>
      <c r="D632" s="229">
        <f>'Exp Database'!D632</f>
        <v>2012</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02">
        <f>'Exp Database'!K632</f>
        <v>0</v>
      </c>
      <c r="M632" s="288">
        <f>'Exp Database'!L632</f>
        <v>0</v>
      </c>
      <c r="N632" s="288">
        <f>IF(OR('Exp Database'!M632=Lists!$G$2,'Exp Database'!M632=Lists!$G$3,'Exp Database'!M632=0),0,IF($F632=Lists!$G$2,('Exp Database'!M632/'Exp with units conversion'!$H632)*'Exp with units conversion'!$G632,'Exp Database'!M632*'Exp with units conversion'!$G632))</f>
        <v>0</v>
      </c>
      <c r="O632" s="288">
        <f>IF(OR('Exp Database'!N632=Lists!$G$2,'Exp Database'!N632=Lists!$G$3,'Exp Database'!N632=0),0,IF($F632=Lists!$G$2,('Exp Database'!N632/'Exp with units conversion'!$H632)*'Exp with units conversion'!$G632,'Exp Database'!N632*'Exp with units conversion'!$G632))</f>
        <v>0</v>
      </c>
      <c r="P632" s="288">
        <f>IF(OR('Exp Database'!O632=Lists!$G$2,'Exp Database'!O632=Lists!$G$3,'Exp Database'!O632=0),0,IF($F632=Lists!$G$2,('Exp Database'!O632/'Exp with units conversion'!$H632)*'Exp with units conversion'!$G632,'Exp Database'!O632*'Exp with units conversion'!$G632))</f>
        <v>0</v>
      </c>
      <c r="Q632" s="288">
        <f>IF(OR('Exp Database'!P632=Lists!$G$2,'Exp Database'!P632=Lists!$G$3,'Exp Database'!P632=0),0,IF($F632=Lists!$G$2,('Exp Database'!P632/'Exp with units conversion'!$H632)*'Exp with units conversion'!$G632,'Exp Database'!P632*'Exp with units conversion'!$G632))</f>
        <v>0</v>
      </c>
      <c r="R632" s="288">
        <f>IF(OR('Exp Database'!Q632=Lists!$G$2,'Exp Database'!Q632=Lists!$G$3,'Exp Database'!Q632=0),0,IF($F632=Lists!$G$2,('Exp Database'!Q632/'Exp with units conversion'!$H632)*'Exp with units conversion'!$G632,'Exp Database'!Q632*'Exp with units conversion'!$G632))</f>
        <v>0</v>
      </c>
      <c r="S632" s="288">
        <f>IF(OR('Exp Database'!R632=Lists!$G$2,'Exp Database'!R632=Lists!$G$3,'Exp Database'!R632=0),0,IF($F632=Lists!$G$2,('Exp Database'!R632/'Exp with units conversion'!$H632)*'Exp with units conversion'!$G632,'Exp Database'!R632*'Exp with units conversion'!$G632))</f>
        <v>0</v>
      </c>
      <c r="T632" s="288">
        <f>IF(OR('Exp Database'!S632=Lists!$G$2,'Exp Database'!S632=Lists!$G$3,'Exp Database'!S632=0),0,IF($F632=Lists!$G$2,('Exp Database'!S632/'Exp with units conversion'!$H632)*'Exp with units conversion'!$G632,'Exp Database'!S632*'Exp with units conversion'!$G632))</f>
        <v>0</v>
      </c>
      <c r="U632" s="288">
        <f>IF(OR('Exp Database'!T632=Lists!$G$2,'Exp Database'!T632=Lists!$G$3,'Exp Database'!T632=0),0,IF($F632=Lists!$G$2,('Exp Database'!T632/'Exp with units conversion'!$H632)*'Exp with units conversion'!$G632,'Exp Database'!T632*'Exp with units conversion'!$G632))</f>
        <v>0</v>
      </c>
      <c r="V632" s="288">
        <f>IF(OR('Exp Database'!U632=Lists!$G$2,'Exp Database'!U632=Lists!$G$3,'Exp Database'!U632=0),0,IF($F632=Lists!$G$2,('Exp Database'!U632/'Exp with units conversion'!$H632)*'Exp with units conversion'!$G632,'Exp Database'!U632*'Exp with units conversion'!$G632))</f>
        <v>0</v>
      </c>
      <c r="W632" s="288">
        <f>IF(OR('Exp Database'!V632=Lists!$G$2,'Exp Database'!V632=Lists!$G$3,'Exp Database'!V632=0),0,IF($F632=Lists!$G$2,('Exp Database'!V632/'Exp with units conversion'!$H632)*'Exp with units conversion'!$G632,'Exp Database'!V632*'Exp with units conversion'!$G632))</f>
        <v>0</v>
      </c>
      <c r="X632" s="288">
        <f>IF(OR('Exp Database'!W632=Lists!$G$2,'Exp Database'!W632=Lists!$G$3,'Exp Database'!W632=0),0,IF($F632=Lists!$G$2,('Exp Database'!W632/'Exp with units conversion'!$H632)*'Exp with units conversion'!$G632,'Exp Database'!W632*'Exp with units conversion'!$G632))</f>
        <v>0</v>
      </c>
      <c r="Y632" s="288">
        <f>IF(OR('Exp Database'!X632=Lists!$G$2,'Exp Database'!X632=Lists!$G$3,'Exp Database'!X632=0),0,IF($F632=Lists!$G$2,('Exp Database'!X632/'Exp with units conversion'!$H632)*'Exp with units conversion'!$G632,'Exp Database'!X632*'Exp with units conversion'!$G632))</f>
        <v>0</v>
      </c>
      <c r="Z632" s="288">
        <f>IF(OR('Exp Database'!Y632=Lists!$G$2,'Exp Database'!Y632=Lists!$G$3,'Exp Database'!Y632=0),0,IF($F632=Lists!$G$2,('Exp Database'!Y632/'Exp with units conversion'!$H632)*'Exp with units conversion'!$G632,'Exp Database'!Y632*'Exp with units conversion'!$G632))</f>
        <v>0</v>
      </c>
      <c r="AA632" s="288">
        <f>IF(OR('Exp Database'!Z632=Lists!$G$2,'Exp Database'!Z632=Lists!$G$3,'Exp Database'!Z632=0),0,IF($F632=Lists!$G$2,('Exp Database'!Z632/'Exp with units conversion'!$H632)*'Exp with units conversion'!$G632,'Exp Database'!Z632*'Exp with units conversion'!$G632))</f>
        <v>0</v>
      </c>
      <c r="AB632" s="288">
        <f>IF(OR('Exp Database'!AA632=Lists!$G$2,'Exp Database'!AA632=Lists!$G$3,'Exp Database'!AA632=0),0,IF($F632=Lists!$G$2,('Exp Database'!AA632/'Exp with units conversion'!$H632)*'Exp with units conversion'!$G632,'Exp Database'!AA632*'Exp with units conversion'!$G632))</f>
        <v>0</v>
      </c>
      <c r="AC632" s="288">
        <f>IF(OR('Exp Database'!AB632=Lists!$G$2,'Exp Database'!AB632=Lists!$G$3,'Exp Database'!AB632=0),0,IF($F632=Lists!$G$2,('Exp Database'!AB632/'Exp with units conversion'!$H632)*'Exp with units conversion'!$G632,'Exp Database'!AB632*'Exp with units conversion'!$G632))</f>
        <v>0</v>
      </c>
      <c r="AD632" s="288">
        <f>IF(OR('Exp Database'!AC632=Lists!$G$2,'Exp Database'!AC632=Lists!$G$3,'Exp Database'!AC632=0),0,IF($F632=Lists!$G$2,('Exp Database'!AC632/'Exp with units conversion'!$H632)*'Exp with units conversion'!$G632,'Exp Database'!AC632*'Exp with units conversion'!$G632))</f>
        <v>0</v>
      </c>
      <c r="AE632" s="288">
        <f>IF(OR('Exp Database'!AD632=Lists!$G$2,'Exp Database'!AD632=Lists!$G$3,'Exp Database'!AD632=0),0,IF($F632=Lists!$G$2,('Exp Database'!AD632/'Exp with units conversion'!$H632)*'Exp with units conversion'!$G632,'Exp Database'!AD632*'Exp with units conversion'!$G632))</f>
        <v>0</v>
      </c>
      <c r="AG632" s="288">
        <f t="shared" si="50"/>
        <v>1</v>
      </c>
      <c r="AH632" s="288">
        <f t="shared" si="51"/>
        <v>1</v>
      </c>
      <c r="AI632" s="288">
        <f t="shared" si="52"/>
        <v>1</v>
      </c>
      <c r="AJ632" s="288">
        <f t="shared" si="53"/>
        <v>1</v>
      </c>
    </row>
    <row r="633" spans="2:36" ht="15.75" thickBot="1">
      <c r="B633" s="288" t="str">
        <f t="shared" si="49"/>
        <v>Georgia2012</v>
      </c>
      <c r="C633" s="229" t="str">
        <f>'Exp Database'!C633</f>
        <v>Georgia</v>
      </c>
      <c r="D633" s="229">
        <f>'Exp Database'!D633</f>
        <v>2012</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02">
        <f>'Exp Database'!K633</f>
        <v>0</v>
      </c>
      <c r="M633" s="288">
        <f>'Exp Database'!L633</f>
        <v>0</v>
      </c>
      <c r="N633" s="288">
        <f>IF(OR('Exp Database'!M633=Lists!$G$2,'Exp Database'!M633=Lists!$G$3,'Exp Database'!M633=0),0,IF($F633=Lists!$G$2,('Exp Database'!M633/'Exp with units conversion'!$H633)*'Exp with units conversion'!$G633,'Exp Database'!M633*'Exp with units conversion'!$G633))</f>
        <v>0</v>
      </c>
      <c r="O633" s="288">
        <f>IF(OR('Exp Database'!N633=Lists!$G$2,'Exp Database'!N633=Lists!$G$3,'Exp Database'!N633=0),0,IF($F633=Lists!$G$2,('Exp Database'!N633/'Exp with units conversion'!$H633)*'Exp with units conversion'!$G633,'Exp Database'!N633*'Exp with units conversion'!$G633))</f>
        <v>0</v>
      </c>
      <c r="P633" s="288">
        <f>IF(OR('Exp Database'!O633=Lists!$G$2,'Exp Database'!O633=Lists!$G$3,'Exp Database'!O633=0),0,IF($F633=Lists!$G$2,('Exp Database'!O633/'Exp with units conversion'!$H633)*'Exp with units conversion'!$G633,'Exp Database'!O633*'Exp with units conversion'!$G633))</f>
        <v>0</v>
      </c>
      <c r="Q633" s="288">
        <f>IF(OR('Exp Database'!P633=Lists!$G$2,'Exp Database'!P633=Lists!$G$3,'Exp Database'!P633=0),0,IF($F633=Lists!$G$2,('Exp Database'!P633/'Exp with units conversion'!$H633)*'Exp with units conversion'!$G633,'Exp Database'!P633*'Exp with units conversion'!$G633))</f>
        <v>0</v>
      </c>
      <c r="R633" s="288">
        <f>IF(OR('Exp Database'!Q633=Lists!$G$2,'Exp Database'!Q633=Lists!$G$3,'Exp Database'!Q633=0),0,IF($F633=Lists!$G$2,('Exp Database'!Q633/'Exp with units conversion'!$H633)*'Exp with units conversion'!$G633,'Exp Database'!Q633*'Exp with units conversion'!$G633))</f>
        <v>0</v>
      </c>
      <c r="S633" s="288">
        <f>IF(OR('Exp Database'!R633=Lists!$G$2,'Exp Database'!R633=Lists!$G$3,'Exp Database'!R633=0),0,IF($F633=Lists!$G$2,('Exp Database'!R633/'Exp with units conversion'!$H633)*'Exp with units conversion'!$G633,'Exp Database'!R633*'Exp with units conversion'!$G633))</f>
        <v>0</v>
      </c>
      <c r="T633" s="288">
        <f>IF(OR('Exp Database'!S633=Lists!$G$2,'Exp Database'!S633=Lists!$G$3,'Exp Database'!S633=0),0,IF($F633=Lists!$G$2,('Exp Database'!S633/'Exp with units conversion'!$H633)*'Exp with units conversion'!$G633,'Exp Database'!S633*'Exp with units conversion'!$G633))</f>
        <v>0</v>
      </c>
      <c r="U633" s="288">
        <f>IF(OR('Exp Database'!T633=Lists!$G$2,'Exp Database'!T633=Lists!$G$3,'Exp Database'!T633=0),0,IF($F633=Lists!$G$2,('Exp Database'!T633/'Exp with units conversion'!$H633)*'Exp with units conversion'!$G633,'Exp Database'!T633*'Exp with units conversion'!$G633))</f>
        <v>0</v>
      </c>
      <c r="V633" s="288">
        <f>IF(OR('Exp Database'!U633=Lists!$G$2,'Exp Database'!U633=Lists!$G$3,'Exp Database'!U633=0),0,IF($F633=Lists!$G$2,('Exp Database'!U633/'Exp with units conversion'!$H633)*'Exp with units conversion'!$G633,'Exp Database'!U633*'Exp with units conversion'!$G633))</f>
        <v>0</v>
      </c>
      <c r="W633" s="288">
        <f>IF(OR('Exp Database'!V633=Lists!$G$2,'Exp Database'!V633=Lists!$G$3,'Exp Database'!V633=0),0,IF($F633=Lists!$G$2,('Exp Database'!V633/'Exp with units conversion'!$H633)*'Exp with units conversion'!$G633,'Exp Database'!V633*'Exp with units conversion'!$G633))</f>
        <v>0</v>
      </c>
      <c r="X633" s="288">
        <f>IF(OR('Exp Database'!W633=Lists!$G$2,'Exp Database'!W633=Lists!$G$3,'Exp Database'!W633=0),0,IF($F633=Lists!$G$2,('Exp Database'!W633/'Exp with units conversion'!$H633)*'Exp with units conversion'!$G633,'Exp Database'!W633*'Exp with units conversion'!$G633))</f>
        <v>0</v>
      </c>
      <c r="Y633" s="288">
        <f>IF(OR('Exp Database'!X633=Lists!$G$2,'Exp Database'!X633=Lists!$G$3,'Exp Database'!X633=0),0,IF($F633=Lists!$G$2,('Exp Database'!X633/'Exp with units conversion'!$H633)*'Exp with units conversion'!$G633,'Exp Database'!X633*'Exp with units conversion'!$G633))</f>
        <v>0</v>
      </c>
      <c r="Z633" s="288">
        <f>IF(OR('Exp Database'!Y633=Lists!$G$2,'Exp Database'!Y633=Lists!$G$3,'Exp Database'!Y633=0),0,IF($F633=Lists!$G$2,('Exp Database'!Y633/'Exp with units conversion'!$H633)*'Exp with units conversion'!$G633,'Exp Database'!Y633*'Exp with units conversion'!$G633))</f>
        <v>0</v>
      </c>
      <c r="AA633" s="288">
        <f>IF(OR('Exp Database'!Z633=Lists!$G$2,'Exp Database'!Z633=Lists!$G$3,'Exp Database'!Z633=0),0,IF($F633=Lists!$G$2,('Exp Database'!Z633/'Exp with units conversion'!$H633)*'Exp with units conversion'!$G633,'Exp Database'!Z633*'Exp with units conversion'!$G633))</f>
        <v>0</v>
      </c>
      <c r="AB633" s="288">
        <f>IF(OR('Exp Database'!AA633=Lists!$G$2,'Exp Database'!AA633=Lists!$G$3,'Exp Database'!AA633=0),0,IF($F633=Lists!$G$2,('Exp Database'!AA633/'Exp with units conversion'!$H633)*'Exp with units conversion'!$G633,'Exp Database'!AA633*'Exp with units conversion'!$G633))</f>
        <v>0</v>
      </c>
      <c r="AC633" s="288">
        <f>IF(OR('Exp Database'!AB633=Lists!$G$2,'Exp Database'!AB633=Lists!$G$3,'Exp Database'!AB633=0),0,IF($F633=Lists!$G$2,('Exp Database'!AB633/'Exp with units conversion'!$H633)*'Exp with units conversion'!$G633,'Exp Database'!AB633*'Exp with units conversion'!$G633))</f>
        <v>0</v>
      </c>
      <c r="AD633" s="288">
        <f>IF(OR('Exp Database'!AC633=Lists!$G$2,'Exp Database'!AC633=Lists!$G$3,'Exp Database'!AC633=0),0,IF($F633=Lists!$G$2,('Exp Database'!AC633/'Exp with units conversion'!$H633)*'Exp with units conversion'!$G633,'Exp Database'!AC633*'Exp with units conversion'!$G633))</f>
        <v>0</v>
      </c>
      <c r="AE633" s="288">
        <f>IF(OR('Exp Database'!AD633=Lists!$G$2,'Exp Database'!AD633=Lists!$G$3,'Exp Database'!AD633=0),0,IF($F633=Lists!$G$2,('Exp Database'!AD633/'Exp with units conversion'!$H633)*'Exp with units conversion'!$G633,'Exp Database'!AD633*'Exp with units conversion'!$G633))</f>
        <v>0</v>
      </c>
      <c r="AG633" s="288">
        <f t="shared" si="50"/>
        <v>1</v>
      </c>
      <c r="AH633" s="288">
        <f t="shared" si="51"/>
        <v>1</v>
      </c>
      <c r="AI633" s="288">
        <f t="shared" si="52"/>
        <v>1</v>
      </c>
      <c r="AJ633" s="288">
        <f t="shared" si="53"/>
        <v>1</v>
      </c>
    </row>
    <row r="634" spans="2:36" ht="15.75" thickBot="1">
      <c r="B634" s="288" t="str">
        <f t="shared" si="49"/>
        <v>Georgia2012</v>
      </c>
      <c r="C634" s="229" t="str">
        <f>'Exp Database'!C634</f>
        <v>Georgia</v>
      </c>
      <c r="D634" s="229">
        <f>'Exp Database'!D634</f>
        <v>2012</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02">
        <f>'Exp Database'!K634</f>
        <v>0</v>
      </c>
      <c r="M634" s="288">
        <f>'Exp Database'!L634</f>
        <v>0</v>
      </c>
      <c r="N634" s="288">
        <f>IF(OR('Exp Database'!M634=Lists!$G$2,'Exp Database'!M634=Lists!$G$3,'Exp Database'!M634=0),0,IF($F634=Lists!$G$2,('Exp Database'!M634/'Exp with units conversion'!$H634)*'Exp with units conversion'!$G634,'Exp Database'!M634*'Exp with units conversion'!$G634))</f>
        <v>0</v>
      </c>
      <c r="O634" s="288">
        <f>IF(OR('Exp Database'!N634=Lists!$G$2,'Exp Database'!N634=Lists!$G$3,'Exp Database'!N634=0),0,IF($F634=Lists!$G$2,('Exp Database'!N634/'Exp with units conversion'!$H634)*'Exp with units conversion'!$G634,'Exp Database'!N634*'Exp with units conversion'!$G634))</f>
        <v>0</v>
      </c>
      <c r="P634" s="288">
        <f>IF(OR('Exp Database'!O634=Lists!$G$2,'Exp Database'!O634=Lists!$G$3,'Exp Database'!O634=0),0,IF($F634=Lists!$G$2,('Exp Database'!O634/'Exp with units conversion'!$H634)*'Exp with units conversion'!$G634,'Exp Database'!O634*'Exp with units conversion'!$G634))</f>
        <v>0</v>
      </c>
      <c r="Q634" s="288">
        <f>IF(OR('Exp Database'!P634=Lists!$G$2,'Exp Database'!P634=Lists!$G$3,'Exp Database'!P634=0),0,IF($F634=Lists!$G$2,('Exp Database'!P634/'Exp with units conversion'!$H634)*'Exp with units conversion'!$G634,'Exp Database'!P634*'Exp with units conversion'!$G634))</f>
        <v>0</v>
      </c>
      <c r="R634" s="288">
        <f>IF(OR('Exp Database'!Q634=Lists!$G$2,'Exp Database'!Q634=Lists!$G$3,'Exp Database'!Q634=0),0,IF($F634=Lists!$G$2,('Exp Database'!Q634/'Exp with units conversion'!$H634)*'Exp with units conversion'!$G634,'Exp Database'!Q634*'Exp with units conversion'!$G634))</f>
        <v>0</v>
      </c>
      <c r="S634" s="288">
        <f>IF(OR('Exp Database'!R634=Lists!$G$2,'Exp Database'!R634=Lists!$G$3,'Exp Database'!R634=0),0,IF($F634=Lists!$G$2,('Exp Database'!R634/'Exp with units conversion'!$H634)*'Exp with units conversion'!$G634,'Exp Database'!R634*'Exp with units conversion'!$G634))</f>
        <v>0</v>
      </c>
      <c r="T634" s="288">
        <f>IF(OR('Exp Database'!S634=Lists!$G$2,'Exp Database'!S634=Lists!$G$3,'Exp Database'!S634=0),0,IF($F634=Lists!$G$2,('Exp Database'!S634/'Exp with units conversion'!$H634)*'Exp with units conversion'!$G634,'Exp Database'!S634*'Exp with units conversion'!$G634))</f>
        <v>0</v>
      </c>
      <c r="U634" s="288">
        <f>IF(OR('Exp Database'!T634=Lists!$G$2,'Exp Database'!T634=Lists!$G$3,'Exp Database'!T634=0),0,IF($F634=Lists!$G$2,('Exp Database'!T634/'Exp with units conversion'!$H634)*'Exp with units conversion'!$G634,'Exp Database'!T634*'Exp with units conversion'!$G634))</f>
        <v>0</v>
      </c>
      <c r="V634" s="288">
        <f>IF(OR('Exp Database'!U634=Lists!$G$2,'Exp Database'!U634=Lists!$G$3,'Exp Database'!U634=0),0,IF($F634=Lists!$G$2,('Exp Database'!U634/'Exp with units conversion'!$H634)*'Exp with units conversion'!$G634,'Exp Database'!U634*'Exp with units conversion'!$G634))</f>
        <v>0</v>
      </c>
      <c r="W634" s="288">
        <f>IF(OR('Exp Database'!V634=Lists!$G$2,'Exp Database'!V634=Lists!$G$3,'Exp Database'!V634=0),0,IF($F634=Lists!$G$2,('Exp Database'!V634/'Exp with units conversion'!$H634)*'Exp with units conversion'!$G634,'Exp Database'!V634*'Exp with units conversion'!$G634))</f>
        <v>0</v>
      </c>
      <c r="X634" s="288">
        <f>IF(OR('Exp Database'!W634=Lists!$G$2,'Exp Database'!W634=Lists!$G$3,'Exp Database'!W634=0),0,IF($F634=Lists!$G$2,('Exp Database'!W634/'Exp with units conversion'!$H634)*'Exp with units conversion'!$G634,'Exp Database'!W634*'Exp with units conversion'!$G634))</f>
        <v>0</v>
      </c>
      <c r="Y634" s="288">
        <f>IF(OR('Exp Database'!X634=Lists!$G$2,'Exp Database'!X634=Lists!$G$3,'Exp Database'!X634=0),0,IF($F634=Lists!$G$2,('Exp Database'!X634/'Exp with units conversion'!$H634)*'Exp with units conversion'!$G634,'Exp Database'!X634*'Exp with units conversion'!$G634))</f>
        <v>0</v>
      </c>
      <c r="Z634" s="288">
        <f>IF(OR('Exp Database'!Y634=Lists!$G$2,'Exp Database'!Y634=Lists!$G$3,'Exp Database'!Y634=0),0,IF($F634=Lists!$G$2,('Exp Database'!Y634/'Exp with units conversion'!$H634)*'Exp with units conversion'!$G634,'Exp Database'!Y634*'Exp with units conversion'!$G634))</f>
        <v>0</v>
      </c>
      <c r="AA634" s="288">
        <f>IF(OR('Exp Database'!Z634=Lists!$G$2,'Exp Database'!Z634=Lists!$G$3,'Exp Database'!Z634=0),0,IF($F634=Lists!$G$2,('Exp Database'!Z634/'Exp with units conversion'!$H634)*'Exp with units conversion'!$G634,'Exp Database'!Z634*'Exp with units conversion'!$G634))</f>
        <v>0</v>
      </c>
      <c r="AB634" s="288">
        <f>IF(OR('Exp Database'!AA634=Lists!$G$2,'Exp Database'!AA634=Lists!$G$3,'Exp Database'!AA634=0),0,IF($F634=Lists!$G$2,('Exp Database'!AA634/'Exp with units conversion'!$H634)*'Exp with units conversion'!$G634,'Exp Database'!AA634*'Exp with units conversion'!$G634))</f>
        <v>0</v>
      </c>
      <c r="AC634" s="288">
        <f>IF(OR('Exp Database'!AB634=Lists!$G$2,'Exp Database'!AB634=Lists!$G$3,'Exp Database'!AB634=0),0,IF($F634=Lists!$G$2,('Exp Database'!AB634/'Exp with units conversion'!$H634)*'Exp with units conversion'!$G634,'Exp Database'!AB634*'Exp with units conversion'!$G634))</f>
        <v>0</v>
      </c>
      <c r="AD634" s="288">
        <f>IF(OR('Exp Database'!AC634=Lists!$G$2,'Exp Database'!AC634=Lists!$G$3,'Exp Database'!AC634=0),0,IF($F634=Lists!$G$2,('Exp Database'!AC634/'Exp with units conversion'!$H634)*'Exp with units conversion'!$G634,'Exp Database'!AC634*'Exp with units conversion'!$G634))</f>
        <v>0</v>
      </c>
      <c r="AE634" s="288">
        <f>IF(OR('Exp Database'!AD634=Lists!$G$2,'Exp Database'!AD634=Lists!$G$3,'Exp Database'!AD634=0),0,IF($F634=Lists!$G$2,('Exp Database'!AD634/'Exp with units conversion'!$H634)*'Exp with units conversion'!$G634,'Exp Database'!AD634*'Exp with units conversion'!$G634))</f>
        <v>0</v>
      </c>
      <c r="AG634" s="288">
        <f t="shared" si="50"/>
        <v>1</v>
      </c>
      <c r="AH634" s="288">
        <f t="shared" si="51"/>
        <v>1</v>
      </c>
      <c r="AI634" s="288">
        <f t="shared" si="52"/>
        <v>1</v>
      </c>
      <c r="AJ634" s="288">
        <f t="shared" si="53"/>
        <v>1</v>
      </c>
    </row>
    <row r="635" spans="2:36" ht="15.75" thickBot="1">
      <c r="B635" s="288" t="str">
        <f t="shared" si="49"/>
        <v>Georgia2012</v>
      </c>
      <c r="C635" s="229" t="str">
        <f>'Exp Database'!C635</f>
        <v>Georgia</v>
      </c>
      <c r="D635" s="229">
        <f>'Exp Database'!D635</f>
        <v>2012</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02">
        <f>'Exp Database'!K635</f>
        <v>0</v>
      </c>
      <c r="M635" s="288">
        <f>'Exp Database'!L635</f>
        <v>0</v>
      </c>
      <c r="N635" s="288">
        <f>IF(OR('Exp Database'!M635=Lists!$G$2,'Exp Database'!M635=Lists!$G$3,'Exp Database'!M635=0),0,IF($F635=Lists!$G$2,('Exp Database'!M635/'Exp with units conversion'!$H635)*'Exp with units conversion'!$G635,'Exp Database'!M635*'Exp with units conversion'!$G635))</f>
        <v>0</v>
      </c>
      <c r="O635" s="288">
        <f>IF(OR('Exp Database'!N635=Lists!$G$2,'Exp Database'!N635=Lists!$G$3,'Exp Database'!N635=0),0,IF($F635=Lists!$G$2,('Exp Database'!N635/'Exp with units conversion'!$H635)*'Exp with units conversion'!$G635,'Exp Database'!N635*'Exp with units conversion'!$G635))</f>
        <v>0</v>
      </c>
      <c r="P635" s="288">
        <f>IF(OR('Exp Database'!O635=Lists!$G$2,'Exp Database'!O635=Lists!$G$3,'Exp Database'!O635=0),0,IF($F635=Lists!$G$2,('Exp Database'!O635/'Exp with units conversion'!$H635)*'Exp with units conversion'!$G635,'Exp Database'!O635*'Exp with units conversion'!$G635))</f>
        <v>0</v>
      </c>
      <c r="Q635" s="288">
        <f>IF(OR('Exp Database'!P635=Lists!$G$2,'Exp Database'!P635=Lists!$G$3,'Exp Database'!P635=0),0,IF($F635=Lists!$G$2,('Exp Database'!P635/'Exp with units conversion'!$H635)*'Exp with units conversion'!$G635,'Exp Database'!P635*'Exp with units conversion'!$G635))</f>
        <v>0</v>
      </c>
      <c r="R635" s="288">
        <f>IF(OR('Exp Database'!Q635=Lists!$G$2,'Exp Database'!Q635=Lists!$G$3,'Exp Database'!Q635=0),0,IF($F635=Lists!$G$2,('Exp Database'!Q635/'Exp with units conversion'!$H635)*'Exp with units conversion'!$G635,'Exp Database'!Q635*'Exp with units conversion'!$G635))</f>
        <v>0</v>
      </c>
      <c r="S635" s="288">
        <f>IF(OR('Exp Database'!R635=Lists!$G$2,'Exp Database'!R635=Lists!$G$3,'Exp Database'!R635=0),0,IF($F635=Lists!$G$2,('Exp Database'!R635/'Exp with units conversion'!$H635)*'Exp with units conversion'!$G635,'Exp Database'!R635*'Exp with units conversion'!$G635))</f>
        <v>0</v>
      </c>
      <c r="T635" s="288">
        <f>IF(OR('Exp Database'!S635=Lists!$G$2,'Exp Database'!S635=Lists!$G$3,'Exp Database'!S635=0),0,IF($F635=Lists!$G$2,('Exp Database'!S635/'Exp with units conversion'!$H635)*'Exp with units conversion'!$G635,'Exp Database'!S635*'Exp with units conversion'!$G635))</f>
        <v>0</v>
      </c>
      <c r="U635" s="288">
        <f>IF(OR('Exp Database'!T635=Lists!$G$2,'Exp Database'!T635=Lists!$G$3,'Exp Database'!T635=0),0,IF($F635=Lists!$G$2,('Exp Database'!T635/'Exp with units conversion'!$H635)*'Exp with units conversion'!$G635,'Exp Database'!T635*'Exp with units conversion'!$G635))</f>
        <v>0</v>
      </c>
      <c r="V635" s="288">
        <f>IF(OR('Exp Database'!U635=Lists!$G$2,'Exp Database'!U635=Lists!$G$3,'Exp Database'!U635=0),0,IF($F635=Lists!$G$2,('Exp Database'!U635/'Exp with units conversion'!$H635)*'Exp with units conversion'!$G635,'Exp Database'!U635*'Exp with units conversion'!$G635))</f>
        <v>0</v>
      </c>
      <c r="W635" s="288">
        <f>IF(OR('Exp Database'!V635=Lists!$G$2,'Exp Database'!V635=Lists!$G$3,'Exp Database'!V635=0),0,IF($F635=Lists!$G$2,('Exp Database'!V635/'Exp with units conversion'!$H635)*'Exp with units conversion'!$G635,'Exp Database'!V635*'Exp with units conversion'!$G635))</f>
        <v>0</v>
      </c>
      <c r="X635" s="288">
        <f>IF(OR('Exp Database'!W635=Lists!$G$2,'Exp Database'!W635=Lists!$G$3,'Exp Database'!W635=0),0,IF($F635=Lists!$G$2,('Exp Database'!W635/'Exp with units conversion'!$H635)*'Exp with units conversion'!$G635,'Exp Database'!W635*'Exp with units conversion'!$G635))</f>
        <v>0</v>
      </c>
      <c r="Y635" s="288">
        <f>IF(OR('Exp Database'!X635=Lists!$G$2,'Exp Database'!X635=Lists!$G$3,'Exp Database'!X635=0),0,IF($F635=Lists!$G$2,('Exp Database'!X635/'Exp with units conversion'!$H635)*'Exp with units conversion'!$G635,'Exp Database'!X635*'Exp with units conversion'!$G635))</f>
        <v>0</v>
      </c>
      <c r="Z635" s="288">
        <f>IF(OR('Exp Database'!Y635=Lists!$G$2,'Exp Database'!Y635=Lists!$G$3,'Exp Database'!Y635=0),0,IF($F635=Lists!$G$2,('Exp Database'!Y635/'Exp with units conversion'!$H635)*'Exp with units conversion'!$G635,'Exp Database'!Y635*'Exp with units conversion'!$G635))</f>
        <v>0</v>
      </c>
      <c r="AA635" s="288">
        <f>IF(OR('Exp Database'!Z635=Lists!$G$2,'Exp Database'!Z635=Lists!$G$3,'Exp Database'!Z635=0),0,IF($F635=Lists!$G$2,('Exp Database'!Z635/'Exp with units conversion'!$H635)*'Exp with units conversion'!$G635,'Exp Database'!Z635*'Exp with units conversion'!$G635))</f>
        <v>0</v>
      </c>
      <c r="AB635" s="288">
        <f>IF(OR('Exp Database'!AA635=Lists!$G$2,'Exp Database'!AA635=Lists!$G$3,'Exp Database'!AA635=0),0,IF($F635=Lists!$G$2,('Exp Database'!AA635/'Exp with units conversion'!$H635)*'Exp with units conversion'!$G635,'Exp Database'!AA635*'Exp with units conversion'!$G635))</f>
        <v>0</v>
      </c>
      <c r="AC635" s="288">
        <f>IF(OR('Exp Database'!AB635=Lists!$G$2,'Exp Database'!AB635=Lists!$G$3,'Exp Database'!AB635=0),0,IF($F635=Lists!$G$2,('Exp Database'!AB635/'Exp with units conversion'!$H635)*'Exp with units conversion'!$G635,'Exp Database'!AB635*'Exp with units conversion'!$G635))</f>
        <v>0</v>
      </c>
      <c r="AD635" s="288">
        <f>IF(OR('Exp Database'!AC635=Lists!$G$2,'Exp Database'!AC635=Lists!$G$3,'Exp Database'!AC635=0),0,IF($F635=Lists!$G$2,('Exp Database'!AC635/'Exp with units conversion'!$H635)*'Exp with units conversion'!$G635,'Exp Database'!AC635*'Exp with units conversion'!$G635))</f>
        <v>0</v>
      </c>
      <c r="AE635" s="288">
        <f>IF(OR('Exp Database'!AD635=Lists!$G$2,'Exp Database'!AD635=Lists!$G$3,'Exp Database'!AD635=0),0,IF($F635=Lists!$G$2,('Exp Database'!AD635/'Exp with units conversion'!$H635)*'Exp with units conversion'!$G635,'Exp Database'!AD635*'Exp with units conversion'!$G635))</f>
        <v>0</v>
      </c>
      <c r="AG635" s="288">
        <f t="shared" si="50"/>
        <v>1</v>
      </c>
      <c r="AH635" s="288">
        <f t="shared" si="51"/>
        <v>1</v>
      </c>
      <c r="AI635" s="288">
        <f t="shared" si="52"/>
        <v>1</v>
      </c>
      <c r="AJ635" s="288">
        <f t="shared" si="53"/>
        <v>1</v>
      </c>
    </row>
    <row r="636" spans="2:36">
      <c r="D636" s="229"/>
    </row>
    <row r="637" spans="2:36">
      <c r="D637" s="229"/>
    </row>
    <row r="638" spans="2:36">
      <c r="D638" s="229"/>
    </row>
    <row r="639" spans="2:36">
      <c r="D639" s="229"/>
    </row>
    <row r="640" spans="2:36">
      <c r="D640" s="229"/>
    </row>
    <row r="641" spans="4:4">
      <c r="D641" s="229"/>
    </row>
    <row r="642" spans="4:4">
      <c r="D642" s="229"/>
    </row>
    <row r="643" spans="4:4">
      <c r="D643" s="229"/>
    </row>
    <row r="644" spans="4:4">
      <c r="D644" s="229"/>
    </row>
    <row r="645" spans="4:4">
      <c r="D645" s="229"/>
    </row>
    <row r="646" spans="4:4">
      <c r="D646" s="229"/>
    </row>
    <row r="647" spans="4:4">
      <c r="D647" s="229"/>
    </row>
    <row r="648" spans="4:4">
      <c r="D648" s="229"/>
    </row>
    <row r="649" spans="4:4">
      <c r="D649" s="229"/>
    </row>
    <row r="650" spans="4:4">
      <c r="D650" s="229"/>
    </row>
    <row r="651" spans="4:4">
      <c r="D651" s="229"/>
    </row>
    <row r="652" spans="4:4">
      <c r="D652" s="229"/>
    </row>
    <row r="653" spans="4:4">
      <c r="D653" s="229"/>
    </row>
    <row r="654" spans="4:4">
      <c r="D654" s="229"/>
    </row>
    <row r="655" spans="4:4">
      <c r="D655" s="229"/>
    </row>
    <row r="656" spans="4:4">
      <c r="D656" s="229"/>
    </row>
    <row r="657" spans="4:4">
      <c r="D657" s="229"/>
    </row>
    <row r="658" spans="4:4">
      <c r="D658" s="229"/>
    </row>
    <row r="659" spans="4:4">
      <c r="D659" s="229"/>
    </row>
    <row r="660" spans="4:4">
      <c r="D660" s="229"/>
    </row>
    <row r="661" spans="4:4">
      <c r="D661" s="229"/>
    </row>
    <row r="662" spans="4:4">
      <c r="D662" s="229"/>
    </row>
    <row r="663" spans="4:4">
      <c r="D663" s="229"/>
    </row>
    <row r="664" spans="4:4">
      <c r="D664" s="229"/>
    </row>
    <row r="665" spans="4:4">
      <c r="D665" s="229"/>
    </row>
    <row r="666" spans="4:4">
      <c r="D666" s="229"/>
    </row>
    <row r="667" spans="4:4">
      <c r="D667" s="229"/>
    </row>
    <row r="668" spans="4:4">
      <c r="D668" s="229"/>
    </row>
    <row r="669" spans="4:4">
      <c r="D669" s="229"/>
    </row>
    <row r="670" spans="4:4">
      <c r="D670" s="229"/>
    </row>
    <row r="671" spans="4:4">
      <c r="D671" s="229"/>
    </row>
    <row r="672" spans="4:4">
      <c r="D672" s="229"/>
    </row>
    <row r="673" spans="4:4">
      <c r="D673" s="229"/>
    </row>
    <row r="674" spans="4:4">
      <c r="D674" s="229"/>
    </row>
    <row r="675" spans="4:4">
      <c r="D675" s="229"/>
    </row>
    <row r="676" spans="4:4">
      <c r="D676" s="229"/>
    </row>
    <row r="677" spans="4:4">
      <c r="D677" s="229"/>
    </row>
    <row r="678" spans="4:4">
      <c r="D678" s="229"/>
    </row>
    <row r="679" spans="4:4">
      <c r="D679" s="229"/>
    </row>
    <row r="680" spans="4:4">
      <c r="D680" s="229"/>
    </row>
    <row r="681" spans="4:4">
      <c r="D681" s="229"/>
    </row>
    <row r="682" spans="4:4">
      <c r="D682" s="229"/>
    </row>
    <row r="683" spans="4:4">
      <c r="D683" s="229"/>
    </row>
    <row r="684" spans="4:4">
      <c r="D684" s="229"/>
    </row>
    <row r="685" spans="4:4">
      <c r="D685" s="229"/>
    </row>
    <row r="686" spans="4:4">
      <c r="D686" s="229"/>
    </row>
    <row r="687" spans="4:4">
      <c r="D687" s="229"/>
    </row>
    <row r="688" spans="4:4">
      <c r="D688" s="229"/>
    </row>
    <row r="689" spans="4:4">
      <c r="D689" s="229"/>
    </row>
    <row r="690" spans="4:4">
      <c r="D690" s="229"/>
    </row>
    <row r="691" spans="4:4">
      <c r="D691" s="229"/>
    </row>
    <row r="692" spans="4:4">
      <c r="D692" s="229"/>
    </row>
    <row r="693" spans="4:4">
      <c r="D693" s="229"/>
    </row>
    <row r="694" spans="4:4">
      <c r="D694" s="229"/>
    </row>
    <row r="695" spans="4:4">
      <c r="D695" s="229"/>
    </row>
    <row r="696" spans="4:4">
      <c r="D696" s="229"/>
    </row>
    <row r="697" spans="4:4">
      <c r="D697" s="229"/>
    </row>
    <row r="698" spans="4:4">
      <c r="D698" s="229"/>
    </row>
    <row r="699" spans="4:4">
      <c r="D699" s="229"/>
    </row>
    <row r="700" spans="4:4">
      <c r="D700" s="229"/>
    </row>
    <row r="701" spans="4:4">
      <c r="D701" s="229"/>
    </row>
    <row r="702" spans="4:4">
      <c r="D702" s="229"/>
    </row>
    <row r="703" spans="4:4">
      <c r="D703" s="229"/>
    </row>
    <row r="704" spans="4:4">
      <c r="D704" s="229"/>
    </row>
    <row r="705" spans="4:4">
      <c r="D705" s="229"/>
    </row>
    <row r="706" spans="4:4">
      <c r="D706" s="229"/>
    </row>
    <row r="707" spans="4:4">
      <c r="D707" s="229"/>
    </row>
    <row r="708" spans="4:4">
      <c r="D708" s="229"/>
    </row>
    <row r="709" spans="4:4">
      <c r="D709" s="229"/>
    </row>
    <row r="710" spans="4:4">
      <c r="D710" s="229"/>
    </row>
    <row r="711" spans="4:4">
      <c r="D711" s="229"/>
    </row>
    <row r="712" spans="4:4">
      <c r="D712" s="229"/>
    </row>
    <row r="713" spans="4:4">
      <c r="D713" s="229"/>
    </row>
    <row r="714" spans="4:4">
      <c r="D714" s="229"/>
    </row>
    <row r="715" spans="4:4">
      <c r="D715" s="229"/>
    </row>
    <row r="716" spans="4:4">
      <c r="D716" s="229"/>
    </row>
    <row r="717" spans="4:4">
      <c r="D717" s="229"/>
    </row>
    <row r="718" spans="4:4">
      <c r="D718" s="229"/>
    </row>
    <row r="719" spans="4:4">
      <c r="D719" s="229"/>
    </row>
    <row r="720" spans="4:4">
      <c r="D720" s="229"/>
    </row>
    <row r="721" spans="4:4">
      <c r="D721" s="229"/>
    </row>
    <row r="722" spans="4:4">
      <c r="D722" s="229"/>
    </row>
    <row r="723" spans="4:4">
      <c r="D723" s="229"/>
    </row>
    <row r="724" spans="4:4">
      <c r="D724" s="229"/>
    </row>
    <row r="725" spans="4:4">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cols>
    <col min="3" max="3" width="66.42578125" customWidth="1"/>
  </cols>
  <sheetData>
    <row r="1" spans="3:8" s="288" customFormat="1">
      <c r="C1" s="288" t="s">
        <v>1188</v>
      </c>
    </row>
    <row r="3" spans="3:8" ht="15.75" thickBot="1">
      <c r="C3" s="228" t="s">
        <v>358</v>
      </c>
      <c r="D3" s="228">
        <v>2016</v>
      </c>
      <c r="E3" s="228">
        <v>2015</v>
      </c>
      <c r="F3" s="228">
        <v>2014</v>
      </c>
      <c r="G3" s="228">
        <v>2013</v>
      </c>
      <c r="H3" s="228">
        <v>2012</v>
      </c>
    </row>
    <row r="4" spans="3:8" ht="15.75" thickBot="1">
      <c r="C4" s="267" t="s">
        <v>655</v>
      </c>
      <c r="D4" s="288">
        <f>IF($C4='2016'!$B15,1,0)</f>
        <v>1</v>
      </c>
      <c r="E4" s="288">
        <f>IF($C4='2015'!$B15,1,0)</f>
        <v>1</v>
      </c>
      <c r="F4" s="288">
        <f>IF($C4='2014'!$B15,1,0)</f>
        <v>1</v>
      </c>
      <c r="G4" s="288">
        <f>IF($C4='2013'!$B15,1,0)</f>
        <v>1</v>
      </c>
      <c r="H4" s="288">
        <f>IF($C4='2012'!$B15,1,0)</f>
        <v>1</v>
      </c>
    </row>
    <row r="5" spans="3:8">
      <c r="C5" s="263" t="s">
        <v>656</v>
      </c>
      <c r="D5" s="288">
        <f>IF($C5='2016'!$B16,1,0)</f>
        <v>1</v>
      </c>
      <c r="E5" s="288">
        <f>IF($C5='2015'!$B16,1,0)</f>
        <v>1</v>
      </c>
      <c r="F5" s="288">
        <f>IF($C5='2014'!$B16,1,0)</f>
        <v>1</v>
      </c>
      <c r="G5" s="288">
        <f>IF($C5='2013'!$B16,1,0)</f>
        <v>1</v>
      </c>
      <c r="H5" s="288">
        <f>IF($C5='2012'!$B16,1,0)</f>
        <v>1</v>
      </c>
    </row>
    <row r="6" spans="3:8">
      <c r="C6" s="291" t="s">
        <v>1213</v>
      </c>
      <c r="D6" s="288">
        <f>IF($C6='2016'!$B17,1,0)</f>
        <v>1</v>
      </c>
      <c r="E6" s="288">
        <f>IF($C6='2015'!$B17,1,0)</f>
        <v>1</v>
      </c>
      <c r="F6" s="288">
        <f>IF($C6='2014'!$B17,1,0)</f>
        <v>1</v>
      </c>
      <c r="G6" s="288">
        <f>IF($C6='2013'!$B17,1,0)</f>
        <v>1</v>
      </c>
      <c r="H6" s="288">
        <f>IF($C6='2012'!$B17,1,0)</f>
        <v>1</v>
      </c>
    </row>
    <row r="7" spans="3:8">
      <c r="C7" s="291" t="s">
        <v>1198</v>
      </c>
      <c r="D7" s="288">
        <f>IF($C7='2016'!$B18,1,0)</f>
        <v>1</v>
      </c>
      <c r="E7" s="288">
        <f>IF($C7='2015'!$B18,1,0)</f>
        <v>1</v>
      </c>
      <c r="F7" s="288">
        <f>IF($C7='2014'!$B18,1,0)</f>
        <v>1</v>
      </c>
      <c r="G7" s="288">
        <f>IF($C7='2013'!$B18,1,0)</f>
        <v>1</v>
      </c>
      <c r="H7" s="288">
        <f>IF($C7='2012'!$B18,1,0)</f>
        <v>1</v>
      </c>
    </row>
    <row r="8" spans="3:8">
      <c r="C8" s="291" t="s">
        <v>1204</v>
      </c>
      <c r="D8" s="288">
        <f>IF($C8='2016'!$B19,1,0)</f>
        <v>1</v>
      </c>
      <c r="E8" s="288">
        <f>IF($C8='2015'!$B19,1,0)</f>
        <v>1</v>
      </c>
      <c r="F8" s="288">
        <f>IF($C8='2014'!$B19,1,0)</f>
        <v>1</v>
      </c>
      <c r="G8" s="288">
        <f>IF($C8='2013'!$B19,1,0)</f>
        <v>1</v>
      </c>
      <c r="H8" s="288">
        <f>IF($C8='2012'!$B19,1,0)</f>
        <v>1</v>
      </c>
    </row>
    <row r="9" spans="3:8">
      <c r="C9" s="263" t="s">
        <v>668</v>
      </c>
      <c r="D9" s="288">
        <f>IF($C9='2016'!$B20,1,0)</f>
        <v>1</v>
      </c>
      <c r="E9" s="288">
        <f>IF($C9='2015'!$B20,1,0)</f>
        <v>1</v>
      </c>
      <c r="F9" s="288">
        <f>IF($C9='2014'!$B20,1,0)</f>
        <v>1</v>
      </c>
      <c r="G9" s="288">
        <f>IF($C9='2013'!$B20,1,0)</f>
        <v>1</v>
      </c>
      <c r="H9" s="288">
        <f>IF($C9='2012'!$B20,1,0)</f>
        <v>1</v>
      </c>
    </row>
    <row r="10" spans="3:8">
      <c r="C10" s="295" t="s">
        <v>1216</v>
      </c>
      <c r="D10" s="288">
        <f>IF($C10='2016'!$B21,1,0)</f>
        <v>1</v>
      </c>
      <c r="E10" s="288">
        <f>IF($C10='2015'!$B21,1,0)</f>
        <v>1</v>
      </c>
      <c r="F10" s="288">
        <f>IF($C10='2014'!$B21,1,0)</f>
        <v>1</v>
      </c>
      <c r="G10" s="288">
        <f>IF($C10='2013'!$B21,1,0)</f>
        <v>1</v>
      </c>
      <c r="H10" s="288">
        <f>IF($C10='2012'!$B21,1,0)</f>
        <v>1</v>
      </c>
    </row>
    <row r="11" spans="3:8">
      <c r="C11" s="291" t="s">
        <v>1215</v>
      </c>
      <c r="D11" s="288">
        <f>IF($C11='2016'!$B22,1,0)</f>
        <v>1</v>
      </c>
      <c r="E11" s="288">
        <f>IF($C11='2015'!$B22,1,0)</f>
        <v>1</v>
      </c>
      <c r="F11" s="288">
        <f>IF($C11='2014'!$B22,1,0)</f>
        <v>1</v>
      </c>
      <c r="G11" s="288">
        <f>IF($C11='2013'!$B22,1,0)</f>
        <v>1</v>
      </c>
      <c r="H11" s="288">
        <f>IF($C11='2012'!$B22,1,0)</f>
        <v>1</v>
      </c>
    </row>
    <row r="12" spans="3:8">
      <c r="C12" s="291" t="s">
        <v>1203</v>
      </c>
      <c r="D12" s="288">
        <f>IF($C12='2016'!$B23,1,0)</f>
        <v>1</v>
      </c>
      <c r="E12" s="288">
        <f>IF($C12='2015'!$B23,1,0)</f>
        <v>1</v>
      </c>
      <c r="F12" s="288">
        <f>IF($C12='2014'!$B23,1,0)</f>
        <v>1</v>
      </c>
      <c r="G12" s="288">
        <f>IF($C12='2013'!$B23,1,0)</f>
        <v>1</v>
      </c>
      <c r="H12" s="288">
        <f>IF($C12='2012'!$B23,1,0)</f>
        <v>1</v>
      </c>
    </row>
    <row r="13" spans="3:8">
      <c r="C13" s="291" t="s">
        <v>1204</v>
      </c>
      <c r="D13" s="288">
        <f>IF($C13='2016'!$B24,1,0)</f>
        <v>1</v>
      </c>
      <c r="E13" s="288">
        <f>IF($C13='2015'!$B24,1,0)</f>
        <v>1</v>
      </c>
      <c r="F13" s="288">
        <f>IF($C13='2014'!$B24,1,0)</f>
        <v>1</v>
      </c>
      <c r="G13" s="288">
        <f>IF($C13='2013'!$B24,1,0)</f>
        <v>1</v>
      </c>
      <c r="H13" s="288">
        <f>IF($C13='2012'!$B24,1,0)</f>
        <v>1</v>
      </c>
    </row>
    <row r="14" spans="3:8">
      <c r="C14" s="295" t="s">
        <v>1217</v>
      </c>
      <c r="D14" s="288">
        <f>IF($C14='2016'!$B25,1,0)</f>
        <v>0</v>
      </c>
      <c r="E14" s="288">
        <f>IF($C14='2015'!$B25,1,0)</f>
        <v>0</v>
      </c>
      <c r="F14" s="288">
        <f>IF($C14='2014'!$B25,1,0)</f>
        <v>0</v>
      </c>
      <c r="G14" s="288">
        <f>IF($C14='2013'!$B25,1,0)</f>
        <v>0</v>
      </c>
      <c r="H14" s="288">
        <f>IF($C14='2012'!$B25,1,0)</f>
        <v>0</v>
      </c>
    </row>
    <row r="15" spans="3:8">
      <c r="C15" s="291" t="s">
        <v>1212</v>
      </c>
      <c r="D15" s="288">
        <f>IF($C15='2016'!$B26,1,0)</f>
        <v>1</v>
      </c>
      <c r="E15" s="288">
        <f>IF($C15='2015'!$B26,1,0)</f>
        <v>1</v>
      </c>
      <c r="F15" s="288">
        <f>IF($C15='2014'!$B26,1,0)</f>
        <v>1</v>
      </c>
      <c r="G15" s="288">
        <f>IF($C15='2013'!$B26,1,0)</f>
        <v>1</v>
      </c>
      <c r="H15" s="288">
        <f>IF($C15='2012'!$B26,1,0)</f>
        <v>1</v>
      </c>
    </row>
    <row r="16" spans="3:8">
      <c r="C16" s="291" t="s">
        <v>1203</v>
      </c>
      <c r="D16" s="288">
        <f>IF($C16='2016'!$B27,1,0)</f>
        <v>1</v>
      </c>
      <c r="E16" s="288">
        <f>IF($C16='2015'!$B27,1,0)</f>
        <v>1</v>
      </c>
      <c r="F16" s="288">
        <f>IF($C16='2014'!$B27,1,0)</f>
        <v>1</v>
      </c>
      <c r="G16" s="288">
        <f>IF($C16='2013'!$B27,1,0)</f>
        <v>1</v>
      </c>
      <c r="H16" s="288">
        <f>IF($C16='2012'!$B27,1,0)</f>
        <v>1</v>
      </c>
    </row>
    <row r="17" spans="3:8">
      <c r="C17" s="291" t="s">
        <v>1199</v>
      </c>
      <c r="D17" s="288">
        <f>IF($C17='2016'!$B28,1,0)</f>
        <v>1</v>
      </c>
      <c r="E17" s="288">
        <f>IF($C17='2015'!$B28,1,0)</f>
        <v>1</v>
      </c>
      <c r="F17" s="288">
        <f>IF($C17='2014'!$B28,1,0)</f>
        <v>1</v>
      </c>
      <c r="G17" s="288">
        <f>IF($C17='2013'!$B28,1,0)</f>
        <v>1</v>
      </c>
      <c r="H17" s="288">
        <f>IF($C17='2012'!$B28,1,0)</f>
        <v>1</v>
      </c>
    </row>
    <row r="18" spans="3:8">
      <c r="C18" s="263" t="s">
        <v>678</v>
      </c>
      <c r="D18" s="288">
        <f>IF($C18='2016'!$B29,1,0)</f>
        <v>1</v>
      </c>
      <c r="E18" s="288">
        <f>IF($C18='2015'!$B29,1,0)</f>
        <v>1</v>
      </c>
      <c r="F18" s="288">
        <f>IF($C18='2014'!$B29,1,0)</f>
        <v>1</v>
      </c>
      <c r="G18" s="288">
        <f>IF($C18='2013'!$B29,1,0)</f>
        <v>1</v>
      </c>
      <c r="H18" s="288">
        <f>IF($C18='2012'!$B29,1,0)</f>
        <v>1</v>
      </c>
    </row>
    <row r="19" spans="3:8">
      <c r="C19" s="291" t="s">
        <v>1214</v>
      </c>
      <c r="D19" s="288">
        <f>IF($C19='2016'!$B30,1,0)</f>
        <v>1</v>
      </c>
      <c r="E19" s="288">
        <f>IF($C19='2015'!$B30,1,0)</f>
        <v>1</v>
      </c>
      <c r="F19" s="288">
        <f>IF($C19='2014'!$B30,1,0)</f>
        <v>1</v>
      </c>
      <c r="G19" s="288">
        <f>IF($C19='2013'!$B30,1,0)</f>
        <v>1</v>
      </c>
      <c r="H19" s="288">
        <f>IF($C19='2012'!$B30,1,0)</f>
        <v>1</v>
      </c>
    </row>
    <row r="20" spans="3:8">
      <c r="C20" s="291" t="s">
        <v>1198</v>
      </c>
      <c r="D20" s="288">
        <f>IF($C20='2016'!$B31,1,0)</f>
        <v>1</v>
      </c>
      <c r="E20" s="288">
        <f>IF($C20='2015'!$B31,1,0)</f>
        <v>1</v>
      </c>
      <c r="F20" s="288">
        <f>IF($C20='2014'!$B31,1,0)</f>
        <v>1</v>
      </c>
      <c r="G20" s="288">
        <f>IF($C20='2013'!$B31,1,0)</f>
        <v>1</v>
      </c>
      <c r="H20" s="288">
        <f>IF($C20='2012'!$B31,1,0)</f>
        <v>1</v>
      </c>
    </row>
    <row r="21" spans="3:8">
      <c r="C21" s="291" t="s">
        <v>1199</v>
      </c>
      <c r="D21" s="288">
        <f>IF($C21='2016'!$B32,1,0)</f>
        <v>1</v>
      </c>
      <c r="E21" s="288">
        <f>IF($C21='2015'!$B32,1,0)</f>
        <v>1</v>
      </c>
      <c r="F21" s="288">
        <f>IF($C21='2014'!$B32,1,0)</f>
        <v>1</v>
      </c>
      <c r="G21" s="288">
        <f>IF($C21='2013'!$B32,1,0)</f>
        <v>1</v>
      </c>
      <c r="H21" s="288">
        <f>IF($C21='2012'!$B32,1,0)</f>
        <v>1</v>
      </c>
    </row>
    <row r="22" spans="3:8" ht="30">
      <c r="C22" s="263" t="s">
        <v>682</v>
      </c>
      <c r="D22" s="288">
        <f>IF($C22='2016'!$B33,1,0)</f>
        <v>1</v>
      </c>
      <c r="E22" s="288">
        <f>IF($C22='2015'!$B33,1,0)</f>
        <v>1</v>
      </c>
      <c r="F22" s="288">
        <f>IF($C22='2014'!$B33,1,0)</f>
        <v>1</v>
      </c>
      <c r="G22" s="288">
        <f>IF($C22='2013'!$B33,1,0)</f>
        <v>1</v>
      </c>
      <c r="H22" s="288">
        <f>IF($C22='2012'!$B33,1,0)</f>
        <v>1</v>
      </c>
    </row>
    <row r="23" spans="3:8">
      <c r="C23" s="263" t="s">
        <v>684</v>
      </c>
      <c r="D23" s="288">
        <f>IF($C23='2016'!$B34,1,0)</f>
        <v>1</v>
      </c>
      <c r="E23" s="288">
        <f>IF($C23='2015'!$B34,1,0)</f>
        <v>1</v>
      </c>
      <c r="F23" s="288">
        <f>IF($C23='2014'!$B34,1,0)</f>
        <v>1</v>
      </c>
      <c r="G23" s="288">
        <f>IF($C23='2013'!$B34,1,0)</f>
        <v>1</v>
      </c>
      <c r="H23" s="288">
        <f>IF($C23='2012'!$B34,1,0)</f>
        <v>1</v>
      </c>
    </row>
    <row r="24" spans="3:8">
      <c r="C24" s="263" t="s">
        <v>688</v>
      </c>
      <c r="D24" s="288">
        <f>IF($C24='2016'!$B35,1,0)</f>
        <v>1</v>
      </c>
      <c r="E24" s="288">
        <f>IF($C24='2015'!$B35,1,0)</f>
        <v>1</v>
      </c>
      <c r="F24" s="288">
        <f>IF($C24='2014'!$B35,1,0)</f>
        <v>1</v>
      </c>
      <c r="G24" s="288">
        <f>IF($C24='2013'!$B35,1,0)</f>
        <v>1</v>
      </c>
      <c r="H24" s="288">
        <f>IF($C24='2012'!$B35,1,0)</f>
        <v>1</v>
      </c>
    </row>
    <row r="25" spans="3:8" ht="15.75" thickBot="1">
      <c r="C25" s="291"/>
      <c r="D25" s="288">
        <f>IF($C25='2016'!$B36,1,0)</f>
        <v>1</v>
      </c>
      <c r="E25" s="288">
        <f>IF($C25='2015'!$B36,1,0)</f>
        <v>1</v>
      </c>
      <c r="F25" s="288">
        <f>IF($C25='2014'!$B36,1,0)</f>
        <v>1</v>
      </c>
      <c r="G25" s="288">
        <f>IF($C25='2013'!$B36,1,0)</f>
        <v>1</v>
      </c>
      <c r="H25" s="288">
        <f>IF($C25='2012'!$B36,1,0)</f>
        <v>1</v>
      </c>
    </row>
    <row r="26" spans="3:8" ht="15.75" thickBot="1">
      <c r="C26" s="267" t="s">
        <v>694</v>
      </c>
      <c r="D26" s="288">
        <f>IF($C26='2016'!$B37,1,0)</f>
        <v>1</v>
      </c>
      <c r="E26" s="288">
        <f>IF($C26='2015'!$B37,1,0)</f>
        <v>1</v>
      </c>
      <c r="F26" s="288">
        <f>IF($C26='2014'!$B37,1,0)</f>
        <v>1</v>
      </c>
      <c r="G26" s="288">
        <f>IF($C26='2013'!$B37,1,0)</f>
        <v>1</v>
      </c>
      <c r="H26" s="288">
        <f>IF($C26='2012'!$B37,1,0)</f>
        <v>1</v>
      </c>
    </row>
    <row r="27" spans="3:8">
      <c r="C27" s="263" t="s">
        <v>697</v>
      </c>
      <c r="D27" s="288">
        <f>IF($C27='2016'!$B38,1,0)</f>
        <v>0</v>
      </c>
      <c r="E27" s="288">
        <f>IF($C27='2015'!$B38,1,0)</f>
        <v>0</v>
      </c>
      <c r="F27" s="288">
        <f>IF($C27='2014'!$B38,1,0)</f>
        <v>0</v>
      </c>
      <c r="G27" s="288">
        <f>IF($C27='2013'!$B38,1,0)</f>
        <v>0</v>
      </c>
      <c r="H27" s="288">
        <f>IF($C27='2012'!$B38,1,0)</f>
        <v>0</v>
      </c>
    </row>
    <row r="28" spans="3:8">
      <c r="C28" s="291" t="s">
        <v>1213</v>
      </c>
      <c r="D28" s="288">
        <f>IF($C28='2016'!$B39,1,0)</f>
        <v>1</v>
      </c>
      <c r="E28" s="288">
        <f>IF($C28='2015'!$B39,1,0)</f>
        <v>1</v>
      </c>
      <c r="F28" s="288">
        <f>IF($C28='2014'!$B39,1,0)</f>
        <v>1</v>
      </c>
      <c r="G28" s="288">
        <f>IF($C28='2013'!$B39,1,0)</f>
        <v>1</v>
      </c>
      <c r="H28" s="288">
        <f>IF($C28='2012'!$B39,1,0)</f>
        <v>1</v>
      </c>
    </row>
    <row r="29" spans="3:8">
      <c r="C29" s="291" t="s">
        <v>1203</v>
      </c>
      <c r="D29" s="288">
        <f>IF($C29='2016'!$B40,1,0)</f>
        <v>1</v>
      </c>
      <c r="E29" s="288">
        <f>IF($C29='2015'!$B40,1,0)</f>
        <v>1</v>
      </c>
      <c r="F29" s="288">
        <f>IF($C29='2014'!$B40,1,0)</f>
        <v>1</v>
      </c>
      <c r="G29" s="288">
        <f>IF($C29='2013'!$B40,1,0)</f>
        <v>1</v>
      </c>
      <c r="H29" s="288">
        <f>IF($C29='2012'!$B40,1,0)</f>
        <v>1</v>
      </c>
    </row>
    <row r="30" spans="3:8">
      <c r="C30" s="291" t="s">
        <v>1204</v>
      </c>
      <c r="D30" s="288">
        <f>IF($C30='2016'!$B41,1,0)</f>
        <v>1</v>
      </c>
      <c r="E30" s="288">
        <f>IF($C30='2015'!$B41,1,0)</f>
        <v>1</v>
      </c>
      <c r="F30" s="288">
        <f>IF($C30='2014'!$B41,1,0)</f>
        <v>1</v>
      </c>
      <c r="G30" s="288">
        <f>IF($C30='2013'!$B41,1,0)</f>
        <v>1</v>
      </c>
      <c r="H30" s="288">
        <f>IF($C30='2012'!$B41,1,0)</f>
        <v>1</v>
      </c>
    </row>
    <row r="31" spans="3:8">
      <c r="C31" s="263" t="s">
        <v>699</v>
      </c>
      <c r="D31" s="288">
        <f>IF($C31='2016'!$B42,1,0)</f>
        <v>1</v>
      </c>
      <c r="E31" s="288">
        <f>IF($C31='2015'!$B42,1,0)</f>
        <v>1</v>
      </c>
      <c r="F31" s="288">
        <f>IF($C31='2014'!$B42,1,0)</f>
        <v>1</v>
      </c>
      <c r="G31" s="288">
        <f>IF($C31='2013'!$B42,1,0)</f>
        <v>1</v>
      </c>
      <c r="H31" s="288">
        <f>IF($C31='2012'!$B42,1,0)</f>
        <v>1</v>
      </c>
    </row>
    <row r="32" spans="3:8">
      <c r="C32" s="291" t="s">
        <v>1213</v>
      </c>
      <c r="D32" s="288">
        <f>IF($C32='2016'!$B43,1,0)</f>
        <v>1</v>
      </c>
      <c r="E32" s="288">
        <f>IF($C32='2015'!$B43,1,0)</f>
        <v>1</v>
      </c>
      <c r="F32" s="288">
        <f>IF($C32='2014'!$B43,1,0)</f>
        <v>1</v>
      </c>
      <c r="G32" s="288">
        <f>IF($C32='2013'!$B43,1,0)</f>
        <v>1</v>
      </c>
      <c r="H32" s="288">
        <f>IF($C32='2012'!$B43,1,0)</f>
        <v>1</v>
      </c>
    </row>
    <row r="33" spans="3:8">
      <c r="C33" s="291" t="s">
        <v>1203</v>
      </c>
      <c r="D33" s="288">
        <f>IF($C33='2016'!$B44,1,0)</f>
        <v>1</v>
      </c>
      <c r="E33" s="288">
        <f>IF($C33='2015'!$B44,1,0)</f>
        <v>1</v>
      </c>
      <c r="F33" s="288">
        <f>IF($C33='2014'!$B44,1,0)</f>
        <v>1</v>
      </c>
      <c r="G33" s="288">
        <f>IF($C33='2013'!$B44,1,0)</f>
        <v>1</v>
      </c>
      <c r="H33" s="288">
        <f>IF($C33='2012'!$B44,1,0)</f>
        <v>1</v>
      </c>
    </row>
    <row r="34" spans="3:8">
      <c r="C34" s="291" t="s">
        <v>1204</v>
      </c>
      <c r="D34" s="288">
        <f>IF($C34='2016'!$B45,1,0)</f>
        <v>1</v>
      </c>
      <c r="E34" s="288">
        <f>IF($C34='2015'!$B45,1,0)</f>
        <v>1</v>
      </c>
      <c r="F34" s="288">
        <f>IF($C34='2014'!$B45,1,0)</f>
        <v>1</v>
      </c>
      <c r="G34" s="288">
        <f>IF($C34='2013'!$B45,1,0)</f>
        <v>1</v>
      </c>
      <c r="H34" s="288">
        <f>IF($C34='2012'!$B45,1,0)</f>
        <v>1</v>
      </c>
    </row>
    <row r="35" spans="3:8" ht="30">
      <c r="C35" s="263" t="s">
        <v>701</v>
      </c>
      <c r="D35" s="288">
        <f>IF($C35='2016'!$B46,1,0)</f>
        <v>0</v>
      </c>
      <c r="E35" s="288">
        <f>IF($C35='2015'!$B46,1,0)</f>
        <v>0</v>
      </c>
      <c r="F35" s="288">
        <f>IF($C35='2014'!$B46,1,0)</f>
        <v>0</v>
      </c>
      <c r="G35" s="288">
        <f>IF($C35='2013'!$B46,1,0)</f>
        <v>0</v>
      </c>
      <c r="H35" s="288">
        <f>IF($C35='2012'!$B46,1,0)</f>
        <v>0</v>
      </c>
    </row>
    <row r="36" spans="3:8">
      <c r="C36" s="291" t="s">
        <v>1212</v>
      </c>
      <c r="D36" s="288">
        <f>IF($C36='2016'!$B47,1,0)</f>
        <v>1</v>
      </c>
      <c r="E36" s="288">
        <f>IF($C36='2015'!$B47,1,0)</f>
        <v>1</v>
      </c>
      <c r="F36" s="288">
        <f>IF($C36='2014'!$B47,1,0)</f>
        <v>1</v>
      </c>
      <c r="G36" s="288">
        <f>IF($C36='2013'!$B47,1,0)</f>
        <v>1</v>
      </c>
      <c r="H36" s="288">
        <f>IF($C36='2012'!$B47,1,0)</f>
        <v>1</v>
      </c>
    </row>
    <row r="37" spans="3:8">
      <c r="C37" s="291" t="s">
        <v>1203</v>
      </c>
      <c r="D37" s="288">
        <f>IF($C37='2016'!$B48,1,0)</f>
        <v>1</v>
      </c>
      <c r="E37" s="288">
        <f>IF($C37='2015'!$B48,1,0)</f>
        <v>1</v>
      </c>
      <c r="F37" s="288">
        <f>IF($C37='2014'!$B48,1,0)</f>
        <v>1</v>
      </c>
      <c r="G37" s="288">
        <f>IF($C37='2013'!$B48,1,0)</f>
        <v>1</v>
      </c>
      <c r="H37" s="288">
        <f>IF($C37='2012'!$B48,1,0)</f>
        <v>1</v>
      </c>
    </row>
    <row r="38" spans="3:8">
      <c r="C38" s="291" t="s">
        <v>1204</v>
      </c>
      <c r="D38" s="288">
        <f>IF($C38='2016'!$B49,1,0)</f>
        <v>1</v>
      </c>
      <c r="E38" s="288">
        <f>IF($C38='2015'!$B49,1,0)</f>
        <v>1</v>
      </c>
      <c r="F38" s="288">
        <f>IF($C38='2014'!$B49,1,0)</f>
        <v>1</v>
      </c>
      <c r="G38" s="288">
        <f>IF($C38='2013'!$B49,1,0)</f>
        <v>1</v>
      </c>
      <c r="H38" s="288">
        <f>IF($C38='2012'!$B49,1,0)</f>
        <v>1</v>
      </c>
    </row>
    <row r="39" spans="3:8">
      <c r="C39" s="263" t="s">
        <v>703</v>
      </c>
      <c r="D39" s="288">
        <f>IF($C39='2016'!$B50,1,0)</f>
        <v>1</v>
      </c>
      <c r="E39" s="288">
        <f>IF($C39='2015'!$B50,1,0)</f>
        <v>1</v>
      </c>
      <c r="F39" s="288">
        <f>IF($C39='2014'!$B50,1,0)</f>
        <v>1</v>
      </c>
      <c r="G39" s="288">
        <f>IF($C39='2013'!$B50,1,0)</f>
        <v>1</v>
      </c>
      <c r="H39" s="288">
        <f>IF($C39='2012'!$B50,1,0)</f>
        <v>1</v>
      </c>
    </row>
    <row r="40" spans="3:8" ht="15.75" thickBot="1">
      <c r="C40" s="291"/>
      <c r="D40" s="288">
        <f>IF($C40='2016'!$B51,1,0)</f>
        <v>1</v>
      </c>
      <c r="E40" s="288">
        <f>IF($C40='2015'!$B51,1,0)</f>
        <v>1</v>
      </c>
      <c r="F40" s="288">
        <f>IF($C40='2014'!$B51,1,0)</f>
        <v>1</v>
      </c>
      <c r="G40" s="288">
        <f>IF($C40='2013'!$B51,1,0)</f>
        <v>1</v>
      </c>
      <c r="H40" s="288">
        <f>IF($C40='2012'!$B51,1,0)</f>
        <v>1</v>
      </c>
    </row>
    <row r="41" spans="3:8" ht="15.75" thickBot="1">
      <c r="C41" s="267" t="s">
        <v>708</v>
      </c>
      <c r="D41" s="288">
        <f>IF($C41='2016'!$B52,1,0)</f>
        <v>1</v>
      </c>
      <c r="E41" s="288">
        <f>IF($C41='2015'!$B52,1,0)</f>
        <v>1</v>
      </c>
      <c r="F41" s="288">
        <f>IF($C41='2014'!$B52,1,0)</f>
        <v>1</v>
      </c>
      <c r="G41" s="288">
        <f>IF($C41='2013'!$B52,1,0)</f>
        <v>1</v>
      </c>
      <c r="H41" s="288">
        <f>IF($C41='2012'!$B52,1,0)</f>
        <v>1</v>
      </c>
    </row>
    <row r="42" spans="3:8">
      <c r="C42" s="263" t="s">
        <v>709</v>
      </c>
      <c r="D42" s="288">
        <f>IF($C42='2016'!$B53,1,0)</f>
        <v>1</v>
      </c>
      <c r="E42" s="288">
        <f>IF($C42='2015'!$B53,1,0)</f>
        <v>1</v>
      </c>
      <c r="F42" s="288">
        <f>IF($C42='2014'!$B53,1,0)</f>
        <v>1</v>
      </c>
      <c r="G42" s="288">
        <f>IF($C42='2013'!$B53,1,0)</f>
        <v>1</v>
      </c>
      <c r="H42" s="288">
        <f>IF($C42='2012'!$B53,1,0)</f>
        <v>1</v>
      </c>
    </row>
    <row r="43" spans="3:8">
      <c r="C43" s="263" t="s">
        <v>845</v>
      </c>
      <c r="D43" s="288">
        <f>IF($C43='2016'!$B54,1,0)</f>
        <v>1</v>
      </c>
      <c r="E43" s="288">
        <f>IF($C43='2015'!$B54,1,0)</f>
        <v>1</v>
      </c>
      <c r="F43" s="288">
        <f>IF($C43='2014'!$B54,1,0)</f>
        <v>1</v>
      </c>
      <c r="G43" s="288">
        <f>IF($C43='2013'!$B54,1,0)</f>
        <v>1</v>
      </c>
      <c r="H43" s="288">
        <f>IF($C43='2012'!$B54,1,0)</f>
        <v>1</v>
      </c>
    </row>
    <row r="44" spans="3:8">
      <c r="C44" s="291" t="s">
        <v>1202</v>
      </c>
      <c r="D44" s="288">
        <f>IF($C44='2016'!$B55,1,0)</f>
        <v>1</v>
      </c>
      <c r="E44" s="288">
        <f>IF($C44='2015'!$B55,1,0)</f>
        <v>1</v>
      </c>
      <c r="F44" s="288">
        <f>IF($C44='2014'!$B55,1,0)</f>
        <v>1</v>
      </c>
      <c r="G44" s="288">
        <f>IF($C44='2013'!$B55,1,0)</f>
        <v>1</v>
      </c>
      <c r="H44" s="288">
        <f>IF($C44='2012'!$B55,1,0)</f>
        <v>1</v>
      </c>
    </row>
    <row r="45" spans="3:8">
      <c r="C45" s="291" t="s">
        <v>1203</v>
      </c>
      <c r="D45" s="288">
        <f>IF($C45='2016'!$B56,1,0)</f>
        <v>1</v>
      </c>
      <c r="E45" s="288">
        <f>IF($C45='2015'!$B56,1,0)</f>
        <v>1</v>
      </c>
      <c r="F45" s="288">
        <f>IF($C45='2014'!$B56,1,0)</f>
        <v>1</v>
      </c>
      <c r="G45" s="288">
        <f>IF($C45='2013'!$B56,1,0)</f>
        <v>1</v>
      </c>
      <c r="H45" s="288">
        <f>IF($C45='2012'!$B56,1,0)</f>
        <v>1</v>
      </c>
    </row>
    <row r="46" spans="3:8">
      <c r="C46" s="291" t="s">
        <v>1204</v>
      </c>
      <c r="D46" s="288">
        <f>IF($C46='2016'!$B57,1,0)</f>
        <v>1</v>
      </c>
      <c r="E46" s="288">
        <f>IF($C46='2015'!$B57,1,0)</f>
        <v>1</v>
      </c>
      <c r="F46" s="288">
        <f>IF($C46='2014'!$B57,1,0)</f>
        <v>1</v>
      </c>
      <c r="G46" s="288">
        <f>IF($C46='2013'!$B57,1,0)</f>
        <v>1</v>
      </c>
      <c r="H46" s="288">
        <f>IF($C46='2012'!$B57,1,0)</f>
        <v>1</v>
      </c>
    </row>
    <row r="47" spans="3:8" ht="30">
      <c r="C47" s="263" t="s">
        <v>721</v>
      </c>
      <c r="D47" s="288">
        <f>IF($C47='2016'!$B58,1,0)</f>
        <v>1</v>
      </c>
      <c r="E47" s="288">
        <f>IF($C47='2015'!$B58,1,0)</f>
        <v>1</v>
      </c>
      <c r="F47" s="288">
        <f>IF($C47='2014'!$B58,1,0)</f>
        <v>1</v>
      </c>
      <c r="G47" s="288">
        <f>IF($C47='2013'!$B58,1,0)</f>
        <v>1</v>
      </c>
      <c r="H47" s="288">
        <f>IF($C47='2012'!$B58,1,0)</f>
        <v>1</v>
      </c>
    </row>
    <row r="48" spans="3:8">
      <c r="C48" s="291" t="s">
        <v>1205</v>
      </c>
      <c r="D48" s="288">
        <f>IF($C48='2016'!$B59,1,0)</f>
        <v>1</v>
      </c>
      <c r="E48" s="288">
        <f>IF($C48='2015'!$B59,1,0)</f>
        <v>1</v>
      </c>
      <c r="F48" s="288">
        <f>IF($C48='2014'!$B59,1,0)</f>
        <v>1</v>
      </c>
      <c r="G48" s="288">
        <f>IF($C48='2013'!$B59,1,0)</f>
        <v>1</v>
      </c>
      <c r="H48" s="288">
        <f>IF($C48='2012'!$B59,1,0)</f>
        <v>1</v>
      </c>
    </row>
    <row r="49" spans="3:8">
      <c r="C49" s="291" t="s">
        <v>1206</v>
      </c>
      <c r="D49" s="288">
        <f>IF($C49='2016'!$B60,1,0)</f>
        <v>1</v>
      </c>
      <c r="E49" s="288">
        <f>IF($C49='2015'!$B60,1,0)</f>
        <v>1</v>
      </c>
      <c r="F49" s="288">
        <f>IF($C49='2014'!$B60,1,0)</f>
        <v>1</v>
      </c>
      <c r="G49" s="288">
        <f>IF($C49='2013'!$B60,1,0)</f>
        <v>1</v>
      </c>
      <c r="H49" s="288">
        <f>IF($C49='2012'!$B60,1,0)</f>
        <v>1</v>
      </c>
    </row>
    <row r="50" spans="3:8">
      <c r="C50" s="291" t="s">
        <v>1207</v>
      </c>
      <c r="D50" s="288">
        <f>IF($C50='2016'!$B61,1,0)</f>
        <v>1</v>
      </c>
      <c r="E50" s="288">
        <f>IF($C50='2015'!$B61,1,0)</f>
        <v>1</v>
      </c>
      <c r="F50" s="288">
        <f>IF($C50='2014'!$B61,1,0)</f>
        <v>1</v>
      </c>
      <c r="G50" s="288">
        <f>IF($C50='2013'!$B61,1,0)</f>
        <v>1</v>
      </c>
      <c r="H50" s="288">
        <f>IF($C50='2012'!$B61,1,0)</f>
        <v>1</v>
      </c>
    </row>
    <row r="51" spans="3:8">
      <c r="C51" s="291" t="s">
        <v>1208</v>
      </c>
      <c r="D51" s="288">
        <f>IF($C51='2016'!$B62,1,0)</f>
        <v>1</v>
      </c>
      <c r="E51" s="288">
        <f>IF($C51='2015'!$B62,1,0)</f>
        <v>1</v>
      </c>
      <c r="F51" s="288">
        <f>IF($C51='2014'!$B62,1,0)</f>
        <v>1</v>
      </c>
      <c r="G51" s="288">
        <f>IF($C51='2013'!$B62,1,0)</f>
        <v>1</v>
      </c>
      <c r="H51" s="288">
        <f>IF($C51='2012'!$B62,1,0)</f>
        <v>1</v>
      </c>
    </row>
    <row r="52" spans="3:8">
      <c r="C52" s="291" t="s">
        <v>1209</v>
      </c>
      <c r="D52" s="288">
        <f>IF($C52='2016'!$B63,1,0)</f>
        <v>1</v>
      </c>
      <c r="E52" s="288">
        <f>IF($C52='2015'!$B63,1,0)</f>
        <v>1</v>
      </c>
      <c r="F52" s="288">
        <f>IF($C52='2014'!$B63,1,0)</f>
        <v>1</v>
      </c>
      <c r="G52" s="288">
        <f>IF($C52='2013'!$B63,1,0)</f>
        <v>1</v>
      </c>
      <c r="H52" s="288">
        <f>IF($C52='2012'!$B63,1,0)</f>
        <v>1</v>
      </c>
    </row>
    <row r="53" spans="3:8" ht="30">
      <c r="C53" s="291" t="s">
        <v>1211</v>
      </c>
      <c r="D53" s="288">
        <f>IF($C53='2016'!$B64,1,0)</f>
        <v>1</v>
      </c>
      <c r="E53" s="288">
        <f>IF($C53='2015'!$B64,1,0)</f>
        <v>1</v>
      </c>
      <c r="F53" s="288">
        <f>IF($C53='2014'!$B64,1,0)</f>
        <v>1</v>
      </c>
      <c r="G53" s="288">
        <f>IF($C53='2013'!$B64,1,0)</f>
        <v>1</v>
      </c>
      <c r="H53" s="288">
        <f>IF($C53='2012'!$B64,1,0)</f>
        <v>1</v>
      </c>
    </row>
    <row r="54" spans="3:8">
      <c r="C54" s="291" t="s">
        <v>1210</v>
      </c>
      <c r="D54" s="288">
        <f>IF($C54='2016'!$B65,1,0)</f>
        <v>1</v>
      </c>
      <c r="E54" s="288">
        <f>IF($C54='2015'!$B65,1,0)</f>
        <v>1</v>
      </c>
      <c r="F54" s="288">
        <f>IF($C54='2014'!$B65,1,0)</f>
        <v>1</v>
      </c>
      <c r="G54" s="288">
        <f>IF($C54='2013'!$B65,1,0)</f>
        <v>1</v>
      </c>
      <c r="H54" s="288">
        <f>IF($C54='2012'!$B65,1,0)</f>
        <v>1</v>
      </c>
    </row>
    <row r="55" spans="3:8" ht="30">
      <c r="C55" s="263" t="s">
        <v>740</v>
      </c>
      <c r="D55" s="288">
        <f>IF($C55='2016'!$B66,1,0)</f>
        <v>1</v>
      </c>
      <c r="E55" s="288">
        <f>IF($C55='2015'!$B66,1,0)</f>
        <v>1</v>
      </c>
      <c r="F55" s="288">
        <f>IF($C55='2014'!$B66,1,0)</f>
        <v>1</v>
      </c>
      <c r="G55" s="288">
        <f>IF($C55='2013'!$B66,1,0)</f>
        <v>1</v>
      </c>
      <c r="H55" s="288">
        <f>IF($C55='2012'!$B66,1,0)</f>
        <v>1</v>
      </c>
    </row>
    <row r="56" spans="3:8" ht="30">
      <c r="C56" s="263" t="s">
        <v>743</v>
      </c>
      <c r="D56" s="288">
        <f>IF($C56='2016'!$B67,1,0)</f>
        <v>1</v>
      </c>
      <c r="E56" s="288">
        <f>IF($C56='2015'!$B67,1,0)</f>
        <v>1</v>
      </c>
      <c r="F56" s="288">
        <f>IF($C56='2014'!$B67,1,0)</f>
        <v>1</v>
      </c>
      <c r="G56" s="288">
        <f>IF($C56='2013'!$B67,1,0)</f>
        <v>1</v>
      </c>
      <c r="H56" s="288">
        <f>IF($C56='2012'!$B67,1,0)</f>
        <v>1</v>
      </c>
    </row>
    <row r="57" spans="3:8">
      <c r="C57" s="291" t="s">
        <v>1196</v>
      </c>
      <c r="D57" s="288">
        <f>IF($C57='2016'!$B68,1,0)</f>
        <v>1</v>
      </c>
      <c r="E57" s="288">
        <f>IF($C57='2015'!$B68,1,0)</f>
        <v>1</v>
      </c>
      <c r="F57" s="288">
        <f>IF($C57='2014'!$B68,1,0)</f>
        <v>1</v>
      </c>
      <c r="G57" s="288">
        <f>IF($C57='2013'!$B68,1,0)</f>
        <v>1</v>
      </c>
      <c r="H57" s="288">
        <f>IF($C57='2012'!$B68,1,0)</f>
        <v>1</v>
      </c>
    </row>
    <row r="58" spans="3:8">
      <c r="C58" s="291" t="s">
        <v>1197</v>
      </c>
    </row>
    <row r="59" spans="3:8">
      <c r="C59" s="291" t="s">
        <v>1198</v>
      </c>
    </row>
    <row r="60" spans="3:8">
      <c r="C60" s="291" t="s">
        <v>1199</v>
      </c>
    </row>
    <row r="61" spans="3:8" ht="30">
      <c r="C61" s="263" t="s">
        <v>749</v>
      </c>
    </row>
    <row r="62" spans="3:8">
      <c r="C62" s="291" t="s">
        <v>1196</v>
      </c>
    </row>
    <row r="63" spans="3:8">
      <c r="C63" s="291" t="s">
        <v>1197</v>
      </c>
    </row>
    <row r="64" spans="3:8">
      <c r="C64" s="291" t="s">
        <v>1198</v>
      </c>
    </row>
    <row r="65" spans="3:3">
      <c r="C65" s="291" t="s">
        <v>1199</v>
      </c>
    </row>
    <row r="66" spans="3:3" ht="30">
      <c r="C66" s="263" t="s">
        <v>751</v>
      </c>
    </row>
    <row r="67" spans="3:3" ht="45">
      <c r="C67" s="294" t="s">
        <v>1218</v>
      </c>
    </row>
    <row r="68" spans="3:3">
      <c r="C68" s="291" t="s">
        <v>1191</v>
      </c>
    </row>
    <row r="69" spans="3:3">
      <c r="C69" s="291" t="s">
        <v>1192</v>
      </c>
    </row>
    <row r="70" spans="3:3">
      <c r="C70" s="291" t="s">
        <v>1193</v>
      </c>
    </row>
    <row r="71" spans="3:3">
      <c r="C71" s="291" t="s">
        <v>1194</v>
      </c>
    </row>
    <row r="72" spans="3:3">
      <c r="C72" s="291" t="s">
        <v>1195</v>
      </c>
    </row>
    <row r="73" spans="3:3">
      <c r="C73" s="291" t="s">
        <v>913</v>
      </c>
    </row>
    <row r="74" spans="3:3" ht="30">
      <c r="C74" s="291" t="s">
        <v>1200</v>
      </c>
    </row>
    <row r="75" spans="3:3">
      <c r="C75" s="291" t="s">
        <v>1194</v>
      </c>
    </row>
    <row r="76" spans="3:3">
      <c r="C76" s="291" t="s">
        <v>1195</v>
      </c>
    </row>
    <row r="77" spans="3:3" ht="30">
      <c r="C77" s="263" t="s">
        <v>765</v>
      </c>
    </row>
    <row r="78" spans="3:3" ht="30">
      <c r="C78" s="263" t="s">
        <v>767</v>
      </c>
    </row>
    <row r="79" spans="3:3" ht="45">
      <c r="C79" s="263" t="s">
        <v>768</v>
      </c>
    </row>
    <row r="80" spans="3:3">
      <c r="C80" s="263" t="s">
        <v>772</v>
      </c>
    </row>
    <row r="81" spans="3:3">
      <c r="C81" s="291" t="s">
        <v>1201</v>
      </c>
    </row>
    <row r="82" spans="3:3">
      <c r="C82" s="263" t="s">
        <v>776</v>
      </c>
    </row>
    <row r="83" spans="3:3">
      <c r="C83" s="263" t="s">
        <v>779</v>
      </c>
    </row>
    <row r="84" spans="3:3">
      <c r="C84" s="263" t="s">
        <v>781</v>
      </c>
    </row>
    <row r="85" spans="3:3">
      <c r="C85" s="263" t="s">
        <v>783</v>
      </c>
    </row>
    <row r="86" spans="3:3" ht="15.75" thickBot="1">
      <c r="C86" s="291"/>
    </row>
    <row r="87" spans="3:3" ht="15.75" thickBot="1">
      <c r="C87" s="267" t="s">
        <v>790</v>
      </c>
    </row>
    <row r="88" spans="3:3" ht="15.75" thickBot="1">
      <c r="C88" s="291"/>
    </row>
    <row r="89" spans="3:3" ht="15.75" thickBot="1">
      <c r="C89" s="267" t="s">
        <v>793</v>
      </c>
    </row>
    <row r="90" spans="3:3" ht="15.75" thickBot="1">
      <c r="C90" s="291"/>
    </row>
    <row r="91" spans="3:3" ht="15.75" thickBot="1">
      <c r="C91" s="267" t="s">
        <v>795</v>
      </c>
    </row>
    <row r="92" spans="3:3" ht="15.75" thickBot="1">
      <c r="C92" s="264"/>
    </row>
    <row r="93" spans="3:3" ht="15.75" thickBot="1">
      <c r="C93" s="267" t="s">
        <v>798</v>
      </c>
    </row>
    <row r="94" spans="3:3" ht="15.75" thickBot="1">
      <c r="C94" s="267"/>
    </row>
    <row r="95" spans="3:3" ht="15.75" thickBot="1">
      <c r="C95" s="267" t="s">
        <v>801</v>
      </c>
    </row>
    <row r="96" spans="3:3">
      <c r="C96" s="263" t="s">
        <v>802</v>
      </c>
    </row>
    <row r="97" spans="3:3">
      <c r="C97" s="263" t="s">
        <v>809</v>
      </c>
    </row>
    <row r="98" spans="3:3">
      <c r="C98" s="263" t="s">
        <v>811</v>
      </c>
    </row>
    <row r="99" spans="3:3">
      <c r="C99" s="263" t="s">
        <v>814</v>
      </c>
    </row>
    <row r="100" spans="3:3">
      <c r="C100" s="263" t="s">
        <v>818</v>
      </c>
    </row>
    <row r="101" spans="3:3">
      <c r="C101" s="263" t="s">
        <v>820</v>
      </c>
    </row>
    <row r="102" spans="3:3" ht="15.75" thickBot="1">
      <c r="C102" s="291"/>
    </row>
    <row r="103" spans="3:3" ht="15.75" thickBot="1">
      <c r="C103" s="267" t="s">
        <v>825</v>
      </c>
    </row>
    <row r="104" spans="3:3">
      <c r="C104" s="263" t="s">
        <v>826</v>
      </c>
    </row>
    <row r="105" spans="3:3">
      <c r="C105" s="263" t="s">
        <v>828</v>
      </c>
    </row>
    <row r="106" spans="3:3">
      <c r="C106" s="263" t="s">
        <v>830</v>
      </c>
    </row>
    <row r="107" spans="3:3">
      <c r="C107" s="263" t="s">
        <v>831</v>
      </c>
    </row>
    <row r="108" spans="3:3" ht="15.75" thickBot="1">
      <c r="C108" s="263"/>
    </row>
    <row r="109" spans="3:3" ht="15.75" thickBot="1">
      <c r="C109" s="267" t="s">
        <v>833</v>
      </c>
    </row>
    <row r="110" spans="3:3">
      <c r="C110" s="263" t="s">
        <v>836</v>
      </c>
    </row>
    <row r="111" spans="3:3">
      <c r="C111" s="263" t="s">
        <v>837</v>
      </c>
    </row>
    <row r="112" spans="3:3" ht="15.75" thickBot="1">
      <c r="C112" s="263"/>
    </row>
    <row r="113" spans="3:3" ht="19.5" thickBot="1">
      <c r="C113" s="266" t="s">
        <v>1219</v>
      </c>
    </row>
    <row r="114" spans="3:3" ht="17.25">
      <c r="C114" s="265"/>
    </row>
    <row r="115" spans="3:3" ht="30">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cols>
    <col min="3" max="3" width="30.42578125" customWidth="1"/>
  </cols>
  <sheetData>
    <row r="3" spans="3:10">
      <c r="C3" t="s">
        <v>642</v>
      </c>
      <c r="D3" t="s">
        <v>1179</v>
      </c>
    </row>
    <row r="4" spans="3:10">
      <c r="C4" t="s">
        <v>643</v>
      </c>
      <c r="D4" t="s">
        <v>1189</v>
      </c>
    </row>
    <row r="5" spans="3:10" ht="219" customHeight="1">
      <c r="C5" s="241" t="s">
        <v>644</v>
      </c>
      <c r="D5" s="460" t="s">
        <v>645</v>
      </c>
      <c r="E5" s="460"/>
      <c r="F5" s="460"/>
      <c r="G5" s="460"/>
      <c r="H5" s="460"/>
      <c r="I5" s="460"/>
      <c r="J5" t="s">
        <v>1190</v>
      </c>
    </row>
  </sheetData>
  <mergeCells count="1">
    <mergeCell ref="D5:I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cols>
    <col min="1" max="1" width="27.140625" customWidth="1"/>
    <col min="2" max="2" width="62.5703125" customWidth="1"/>
    <col min="3" max="3" width="28.85546875" customWidth="1"/>
    <col min="4" max="4" width="46" customWidth="1"/>
    <col min="5" max="5" width="28.42578125" customWidth="1"/>
  </cols>
  <sheetData>
    <row r="1" spans="1:5" ht="31.5" customHeight="1">
      <c r="A1" s="487" t="s">
        <v>649</v>
      </c>
      <c r="B1" s="487" t="s">
        <v>650</v>
      </c>
      <c r="C1" s="487" t="s">
        <v>651</v>
      </c>
      <c r="D1" s="243" t="s">
        <v>652</v>
      </c>
      <c r="E1" s="487" t="s">
        <v>654</v>
      </c>
    </row>
    <row r="2" spans="1:5" ht="84.75" customHeight="1" thickBot="1">
      <c r="A2" s="488"/>
      <c r="B2" s="488"/>
      <c r="C2" s="488"/>
      <c r="D2" s="244" t="s">
        <v>653</v>
      </c>
      <c r="E2" s="488"/>
    </row>
    <row r="3" spans="1:5" ht="15.75" thickBot="1">
      <c r="A3" s="245">
        <v>1</v>
      </c>
      <c r="B3" s="246" t="s">
        <v>655</v>
      </c>
      <c r="C3" s="247"/>
      <c r="D3" s="247"/>
      <c r="E3" s="247"/>
    </row>
    <row r="4" spans="1:5" ht="56.25" customHeight="1">
      <c r="A4" s="467">
        <v>1.1000000000000001</v>
      </c>
      <c r="B4" s="248" t="s">
        <v>656</v>
      </c>
      <c r="C4" s="470" t="s">
        <v>660</v>
      </c>
      <c r="D4" s="248" t="s">
        <v>661</v>
      </c>
      <c r="E4" s="470" t="s">
        <v>667</v>
      </c>
    </row>
    <row r="5" spans="1:5" ht="154.5" customHeight="1">
      <c r="A5" s="468"/>
      <c r="B5" s="249" t="s">
        <v>657</v>
      </c>
      <c r="C5" s="471"/>
      <c r="D5" s="248" t="s">
        <v>662</v>
      </c>
      <c r="E5" s="471"/>
    </row>
    <row r="6" spans="1:5" ht="177" customHeight="1">
      <c r="A6" s="468"/>
      <c r="B6" s="249" t="s">
        <v>658</v>
      </c>
      <c r="C6" s="471"/>
      <c r="D6" s="248" t="s">
        <v>663</v>
      </c>
      <c r="E6" s="471"/>
    </row>
    <row r="7" spans="1:5" ht="177" customHeight="1">
      <c r="A7" s="468"/>
      <c r="B7" s="249" t="s">
        <v>659</v>
      </c>
      <c r="C7" s="471"/>
      <c r="D7" s="252"/>
      <c r="E7" s="471"/>
    </row>
    <row r="8" spans="1:5" ht="225" customHeight="1">
      <c r="A8" s="468"/>
      <c r="B8" s="250"/>
      <c r="C8" s="471"/>
      <c r="D8" s="248" t="s">
        <v>664</v>
      </c>
      <c r="E8" s="471"/>
    </row>
    <row r="9" spans="1:5" ht="191.25" customHeight="1">
      <c r="A9" s="468"/>
      <c r="B9" s="250"/>
      <c r="C9" s="471"/>
      <c r="D9" s="248" t="s">
        <v>665</v>
      </c>
      <c r="E9" s="471"/>
    </row>
    <row r="10" spans="1:5" ht="214.5" customHeight="1" thickBot="1">
      <c r="A10" s="469"/>
      <c r="B10" s="251"/>
      <c r="C10" s="472"/>
      <c r="D10" s="253" t="s">
        <v>666</v>
      </c>
      <c r="E10" s="472"/>
    </row>
    <row r="11" spans="1:5" ht="23.25" thickBot="1">
      <c r="A11" s="254">
        <v>1.2</v>
      </c>
      <c r="B11" s="253" t="s">
        <v>668</v>
      </c>
      <c r="C11" s="253" t="s">
        <v>669</v>
      </c>
      <c r="D11" s="253" t="s">
        <v>670</v>
      </c>
      <c r="E11" s="255"/>
    </row>
    <row r="12" spans="1:5" ht="56.25" customHeight="1">
      <c r="A12" s="484"/>
      <c r="B12" s="248" t="s">
        <v>671</v>
      </c>
      <c r="C12" s="470" t="s">
        <v>673</v>
      </c>
      <c r="D12" s="248" t="s">
        <v>674</v>
      </c>
      <c r="E12" s="470" t="s">
        <v>667</v>
      </c>
    </row>
    <row r="13" spans="1:5" ht="191.25" customHeight="1">
      <c r="A13" s="485"/>
      <c r="B13" s="249" t="s">
        <v>672</v>
      </c>
      <c r="C13" s="471"/>
      <c r="D13" s="248" t="s">
        <v>675</v>
      </c>
      <c r="E13" s="471"/>
    </row>
    <row r="14" spans="1:5" ht="213.75" customHeight="1">
      <c r="A14" s="485"/>
      <c r="B14" s="249" t="s">
        <v>658</v>
      </c>
      <c r="C14" s="471"/>
      <c r="D14" s="248" t="s">
        <v>666</v>
      </c>
      <c r="E14" s="471"/>
    </row>
    <row r="15" spans="1:5" ht="177.75" customHeight="1" thickBot="1">
      <c r="A15" s="486"/>
      <c r="B15" s="256" t="s">
        <v>659</v>
      </c>
      <c r="C15" s="472"/>
      <c r="D15" s="251"/>
      <c r="E15" s="472"/>
    </row>
    <row r="16" spans="1:5">
      <c r="A16" s="484"/>
      <c r="B16" s="248" t="s">
        <v>676</v>
      </c>
      <c r="C16" s="470" t="s">
        <v>673</v>
      </c>
      <c r="D16" s="248" t="s">
        <v>677</v>
      </c>
      <c r="E16" s="470" t="s">
        <v>667</v>
      </c>
    </row>
    <row r="17" spans="1:5" ht="191.25" customHeight="1">
      <c r="A17" s="485"/>
      <c r="B17" s="249" t="s">
        <v>672</v>
      </c>
      <c r="C17" s="471"/>
      <c r="D17" s="248" t="s">
        <v>675</v>
      </c>
      <c r="E17" s="471"/>
    </row>
    <row r="18" spans="1:5" ht="213.75" customHeight="1">
      <c r="A18" s="485"/>
      <c r="B18" s="249" t="s">
        <v>658</v>
      </c>
      <c r="C18" s="471"/>
      <c r="D18" s="248" t="s">
        <v>666</v>
      </c>
      <c r="E18" s="471"/>
    </row>
    <row r="19" spans="1:5" ht="177.75" customHeight="1" thickBot="1">
      <c r="A19" s="486"/>
      <c r="B19" s="256" t="s">
        <v>659</v>
      </c>
      <c r="C19" s="472"/>
      <c r="D19" s="251"/>
      <c r="E19" s="472"/>
    </row>
    <row r="20" spans="1:5">
      <c r="A20" s="467">
        <v>1.3</v>
      </c>
      <c r="B20" s="248" t="s">
        <v>678</v>
      </c>
      <c r="C20" s="470" t="s">
        <v>680</v>
      </c>
      <c r="D20" s="248" t="s">
        <v>681</v>
      </c>
      <c r="E20" s="470" t="s">
        <v>667</v>
      </c>
    </row>
    <row r="21" spans="1:5" ht="267" customHeight="1">
      <c r="A21" s="468"/>
      <c r="B21" s="249" t="s">
        <v>679</v>
      </c>
      <c r="C21" s="471"/>
      <c r="D21" s="248" t="s">
        <v>675</v>
      </c>
      <c r="E21" s="471"/>
    </row>
    <row r="22" spans="1:5" ht="213.75" customHeight="1">
      <c r="A22" s="468"/>
      <c r="B22" s="249" t="s">
        <v>658</v>
      </c>
      <c r="C22" s="471"/>
      <c r="D22" s="248" t="s">
        <v>666</v>
      </c>
      <c r="E22" s="471"/>
    </row>
    <row r="23" spans="1:5" ht="177.75" customHeight="1" thickBot="1">
      <c r="A23" s="469"/>
      <c r="B23" s="256" t="s">
        <v>659</v>
      </c>
      <c r="C23" s="472"/>
      <c r="D23" s="251"/>
      <c r="E23" s="472"/>
    </row>
    <row r="24" spans="1:5" ht="34.5" thickBot="1">
      <c r="A24" s="254">
        <v>1.4</v>
      </c>
      <c r="B24" s="253" t="s">
        <v>682</v>
      </c>
      <c r="C24" s="255"/>
      <c r="D24" s="253" t="s">
        <v>683</v>
      </c>
      <c r="E24" s="255"/>
    </row>
    <row r="25" spans="1:5">
      <c r="A25" s="467">
        <v>1.5</v>
      </c>
      <c r="B25" s="470" t="s">
        <v>684</v>
      </c>
      <c r="C25" s="473"/>
      <c r="D25" s="252"/>
      <c r="E25" s="473"/>
    </row>
    <row r="26" spans="1:5" ht="45" customHeight="1">
      <c r="A26" s="468"/>
      <c r="B26" s="471"/>
      <c r="C26" s="474"/>
      <c r="D26" s="248" t="s">
        <v>685</v>
      </c>
      <c r="E26" s="474"/>
    </row>
    <row r="27" spans="1:5" ht="33.75" customHeight="1">
      <c r="A27" s="468"/>
      <c r="B27" s="471"/>
      <c r="C27" s="474"/>
      <c r="D27" s="248" t="s">
        <v>686</v>
      </c>
      <c r="E27" s="474"/>
    </row>
    <row r="28" spans="1:5" ht="45.75" customHeight="1" thickBot="1">
      <c r="A28" s="469"/>
      <c r="B28" s="472"/>
      <c r="C28" s="475"/>
      <c r="D28" s="253" t="s">
        <v>687</v>
      </c>
      <c r="E28" s="475"/>
    </row>
    <row r="29" spans="1:5" ht="22.5">
      <c r="A29" s="467">
        <v>1.6</v>
      </c>
      <c r="B29" s="470" t="s">
        <v>688</v>
      </c>
      <c r="C29" s="473"/>
      <c r="D29" s="248" t="s">
        <v>689</v>
      </c>
      <c r="E29" s="248" t="s">
        <v>692</v>
      </c>
    </row>
    <row r="30" spans="1:5" ht="135" customHeight="1">
      <c r="A30" s="468"/>
      <c r="B30" s="471"/>
      <c r="C30" s="474"/>
      <c r="D30" s="248" t="s">
        <v>690</v>
      </c>
      <c r="E30" s="248" t="s">
        <v>693</v>
      </c>
    </row>
    <row r="31" spans="1:5">
      <c r="A31" s="468"/>
      <c r="B31" s="471"/>
      <c r="C31" s="474"/>
      <c r="D31" s="252"/>
      <c r="E31" s="250"/>
    </row>
    <row r="32" spans="1:5" ht="45.75" customHeight="1" thickBot="1">
      <c r="A32" s="469"/>
      <c r="B32" s="472"/>
      <c r="C32" s="475"/>
      <c r="D32" s="253" t="s">
        <v>691</v>
      </c>
      <c r="E32" s="251"/>
    </row>
    <row r="33" spans="1:5" ht="23.25" thickBot="1">
      <c r="A33" s="245">
        <v>2</v>
      </c>
      <c r="B33" s="246" t="s">
        <v>694</v>
      </c>
      <c r="C33" s="257" t="s">
        <v>695</v>
      </c>
      <c r="D33" s="257" t="s">
        <v>696</v>
      </c>
      <c r="E33" s="247"/>
    </row>
    <row r="34" spans="1:5" ht="78.75" customHeight="1">
      <c r="A34" s="467">
        <v>2.1</v>
      </c>
      <c r="B34" s="248" t="s">
        <v>697</v>
      </c>
      <c r="C34" s="470" t="s">
        <v>695</v>
      </c>
      <c r="D34" s="248" t="s">
        <v>698</v>
      </c>
      <c r="E34" s="470" t="s">
        <v>667</v>
      </c>
    </row>
    <row r="35" spans="1:5" ht="191.25" customHeight="1">
      <c r="A35" s="468"/>
      <c r="B35" s="249" t="s">
        <v>657</v>
      </c>
      <c r="C35" s="471"/>
      <c r="D35" s="248" t="s">
        <v>675</v>
      </c>
      <c r="E35" s="471"/>
    </row>
    <row r="36" spans="1:5" ht="213.75" customHeight="1">
      <c r="A36" s="468"/>
      <c r="B36" s="249" t="s">
        <v>658</v>
      </c>
      <c r="C36" s="471"/>
      <c r="D36" s="248" t="s">
        <v>666</v>
      </c>
      <c r="E36" s="471"/>
    </row>
    <row r="37" spans="1:5" ht="177.75" customHeight="1" thickBot="1">
      <c r="A37" s="469"/>
      <c r="B37" s="256" t="s">
        <v>659</v>
      </c>
      <c r="C37" s="472"/>
      <c r="D37" s="251"/>
      <c r="E37" s="472"/>
    </row>
    <row r="38" spans="1:5">
      <c r="A38" s="467">
        <v>2.2000000000000002</v>
      </c>
      <c r="B38" s="248" t="s">
        <v>699</v>
      </c>
      <c r="C38" s="470" t="s">
        <v>695</v>
      </c>
      <c r="D38" s="248" t="s">
        <v>700</v>
      </c>
      <c r="E38" s="470" t="s">
        <v>667</v>
      </c>
    </row>
    <row r="39" spans="1:5" ht="154.5" customHeight="1">
      <c r="A39" s="468"/>
      <c r="B39" s="249" t="s">
        <v>657</v>
      </c>
      <c r="C39" s="471"/>
      <c r="D39" s="252"/>
      <c r="E39" s="471"/>
    </row>
    <row r="40" spans="1:5" ht="191.25" customHeight="1">
      <c r="A40" s="468"/>
      <c r="B40" s="249" t="s">
        <v>658</v>
      </c>
      <c r="C40" s="471"/>
      <c r="D40" s="248" t="s">
        <v>675</v>
      </c>
      <c r="E40" s="471"/>
    </row>
    <row r="41" spans="1:5" ht="214.5" customHeight="1" thickBot="1">
      <c r="A41" s="469"/>
      <c r="B41" s="256" t="s">
        <v>659</v>
      </c>
      <c r="C41" s="472"/>
      <c r="D41" s="253" t="s">
        <v>666</v>
      </c>
      <c r="E41" s="472"/>
    </row>
    <row r="42" spans="1:5" ht="22.5">
      <c r="A42" s="467">
        <v>2.2999999999999998</v>
      </c>
      <c r="B42" s="248" t="s">
        <v>701</v>
      </c>
      <c r="C42" s="470" t="s">
        <v>695</v>
      </c>
      <c r="D42" s="248" t="s">
        <v>702</v>
      </c>
      <c r="E42" s="470" t="s">
        <v>667</v>
      </c>
    </row>
    <row r="43" spans="1:5" ht="191.25" customHeight="1">
      <c r="A43" s="468"/>
      <c r="B43" s="249" t="s">
        <v>672</v>
      </c>
      <c r="C43" s="471"/>
      <c r="D43" s="248" t="s">
        <v>675</v>
      </c>
      <c r="E43" s="471"/>
    </row>
    <row r="44" spans="1:5" ht="213.75" customHeight="1">
      <c r="A44" s="468"/>
      <c r="B44" s="249" t="s">
        <v>658</v>
      </c>
      <c r="C44" s="471"/>
      <c r="D44" s="248" t="s">
        <v>666</v>
      </c>
      <c r="E44" s="471"/>
    </row>
    <row r="45" spans="1:5" ht="177.75" customHeight="1" thickBot="1">
      <c r="A45" s="469"/>
      <c r="B45" s="256" t="s">
        <v>659</v>
      </c>
      <c r="C45" s="472"/>
      <c r="D45" s="251"/>
      <c r="E45" s="472"/>
    </row>
    <row r="46" spans="1:5" ht="22.5">
      <c r="A46" s="467">
        <v>2.4</v>
      </c>
      <c r="B46" s="470" t="s">
        <v>703</v>
      </c>
      <c r="C46" s="470" t="s">
        <v>695</v>
      </c>
      <c r="D46" s="248" t="s">
        <v>704</v>
      </c>
      <c r="E46" s="473"/>
    </row>
    <row r="47" spans="1:5" ht="67.5" customHeight="1">
      <c r="A47" s="468"/>
      <c r="B47" s="471"/>
      <c r="C47" s="471"/>
      <c r="D47" s="248" t="s">
        <v>705</v>
      </c>
      <c r="E47" s="474"/>
    </row>
    <row r="48" spans="1:5" ht="123.75" customHeight="1">
      <c r="A48" s="468"/>
      <c r="B48" s="471"/>
      <c r="C48" s="471"/>
      <c r="D48" s="248" t="s">
        <v>706</v>
      </c>
      <c r="E48" s="474"/>
    </row>
    <row r="49" spans="1:5" ht="57" customHeight="1" thickBot="1">
      <c r="A49" s="469"/>
      <c r="B49" s="472"/>
      <c r="C49" s="472"/>
      <c r="D49" s="253" t="s">
        <v>707</v>
      </c>
      <c r="E49" s="475"/>
    </row>
    <row r="50" spans="1:5">
      <c r="A50" s="476">
        <v>3</v>
      </c>
      <c r="B50" s="478" t="s">
        <v>708</v>
      </c>
      <c r="C50" s="465"/>
      <c r="D50" s="463" t="s">
        <v>700</v>
      </c>
      <c r="E50" s="465"/>
    </row>
    <row r="51" spans="1:5">
      <c r="A51" s="480"/>
      <c r="B51" s="481"/>
      <c r="C51" s="483"/>
      <c r="D51" s="482"/>
      <c r="E51" s="483"/>
    </row>
    <row r="52" spans="1:5" ht="15.75" thickBot="1">
      <c r="A52" s="477"/>
      <c r="B52" s="479"/>
      <c r="C52" s="466"/>
      <c r="D52" s="464"/>
      <c r="E52" s="466"/>
    </row>
    <row r="53" spans="1:5" ht="67.5" customHeight="1">
      <c r="A53" s="467">
        <v>3.1</v>
      </c>
      <c r="B53" s="470" t="s">
        <v>709</v>
      </c>
      <c r="C53" s="470" t="s">
        <v>710</v>
      </c>
      <c r="D53" s="248" t="s">
        <v>711</v>
      </c>
      <c r="E53" s="473"/>
    </row>
    <row r="54" spans="1:5" ht="180.75" customHeight="1" thickBot="1">
      <c r="A54" s="469"/>
      <c r="B54" s="472"/>
      <c r="C54" s="472"/>
      <c r="D54" s="253" t="s">
        <v>712</v>
      </c>
      <c r="E54" s="475"/>
    </row>
    <row r="55" spans="1:5">
      <c r="A55" s="467">
        <v>3.2</v>
      </c>
      <c r="B55" s="248" t="s">
        <v>713</v>
      </c>
      <c r="C55" s="470" t="s">
        <v>715</v>
      </c>
      <c r="D55" s="248" t="s">
        <v>716</v>
      </c>
      <c r="E55" s="470" t="s">
        <v>667</v>
      </c>
    </row>
    <row r="56" spans="1:5" ht="165.75" customHeight="1">
      <c r="A56" s="468"/>
      <c r="B56" s="249" t="s">
        <v>714</v>
      </c>
      <c r="C56" s="471"/>
      <c r="D56" s="248" t="s">
        <v>717</v>
      </c>
      <c r="E56" s="471"/>
    </row>
    <row r="57" spans="1:5" ht="177" customHeight="1">
      <c r="A57" s="468"/>
      <c r="B57" s="249" t="s">
        <v>658</v>
      </c>
      <c r="C57" s="471"/>
      <c r="D57" s="248" t="s">
        <v>718</v>
      </c>
      <c r="E57" s="471"/>
    </row>
    <row r="58" spans="1:5" ht="177" customHeight="1">
      <c r="A58" s="468"/>
      <c r="B58" s="249" t="s">
        <v>659</v>
      </c>
      <c r="C58" s="471"/>
      <c r="D58" s="252"/>
      <c r="E58" s="471"/>
    </row>
    <row r="59" spans="1:5" ht="247.5" customHeight="1">
      <c r="A59" s="468"/>
      <c r="B59" s="252"/>
      <c r="C59" s="471"/>
      <c r="D59" s="248" t="s">
        <v>719</v>
      </c>
      <c r="E59" s="471"/>
    </row>
    <row r="60" spans="1:5" ht="191.25" customHeight="1">
      <c r="A60" s="468"/>
      <c r="B60" s="252"/>
      <c r="C60" s="471"/>
      <c r="D60" s="248" t="s">
        <v>720</v>
      </c>
      <c r="E60" s="471"/>
    </row>
    <row r="61" spans="1:5" ht="214.5" customHeight="1" thickBot="1">
      <c r="A61" s="469"/>
      <c r="B61" s="251"/>
      <c r="C61" s="472"/>
      <c r="D61" s="253" t="s">
        <v>666</v>
      </c>
      <c r="E61" s="472"/>
    </row>
    <row r="62" spans="1:5">
      <c r="A62" s="467">
        <v>3.3</v>
      </c>
      <c r="B62" s="470" t="s">
        <v>721</v>
      </c>
      <c r="C62" s="470" t="s">
        <v>722</v>
      </c>
      <c r="D62" s="248" t="s">
        <v>700</v>
      </c>
      <c r="E62" s="470" t="s">
        <v>724</v>
      </c>
    </row>
    <row r="63" spans="1:5">
      <c r="A63" s="468"/>
      <c r="B63" s="471"/>
      <c r="C63" s="471"/>
      <c r="D63" s="252"/>
      <c r="E63" s="471"/>
    </row>
    <row r="64" spans="1:5" ht="203.25" customHeight="1" thickBot="1">
      <c r="A64" s="469"/>
      <c r="B64" s="472"/>
      <c r="C64" s="472"/>
      <c r="D64" s="253" t="s">
        <v>723</v>
      </c>
      <c r="E64" s="472"/>
    </row>
    <row r="65" spans="1:5">
      <c r="A65" s="484"/>
      <c r="B65" s="470" t="s">
        <v>725</v>
      </c>
      <c r="C65" s="470" t="s">
        <v>722</v>
      </c>
      <c r="D65" s="248" t="s">
        <v>700</v>
      </c>
      <c r="E65" s="470" t="s">
        <v>724</v>
      </c>
    </row>
    <row r="66" spans="1:5">
      <c r="A66" s="485"/>
      <c r="B66" s="471"/>
      <c r="C66" s="471"/>
      <c r="D66" s="252"/>
      <c r="E66" s="471"/>
    </row>
    <row r="67" spans="1:5" ht="180.75" customHeight="1" thickBot="1">
      <c r="A67" s="486"/>
      <c r="B67" s="472"/>
      <c r="C67" s="472"/>
      <c r="D67" s="253" t="s">
        <v>726</v>
      </c>
      <c r="E67" s="472"/>
    </row>
    <row r="68" spans="1:5">
      <c r="A68" s="484"/>
      <c r="B68" s="470" t="s">
        <v>727</v>
      </c>
      <c r="C68" s="470" t="s">
        <v>722</v>
      </c>
      <c r="D68" s="248" t="s">
        <v>700</v>
      </c>
      <c r="E68" s="470" t="s">
        <v>724</v>
      </c>
    </row>
    <row r="69" spans="1:5">
      <c r="A69" s="485"/>
      <c r="B69" s="471"/>
      <c r="C69" s="471"/>
      <c r="D69" s="252"/>
      <c r="E69" s="471"/>
    </row>
    <row r="70" spans="1:5" ht="180.75" customHeight="1" thickBot="1">
      <c r="A70" s="486"/>
      <c r="B70" s="472"/>
      <c r="C70" s="472"/>
      <c r="D70" s="253" t="s">
        <v>728</v>
      </c>
      <c r="E70" s="472"/>
    </row>
    <row r="71" spans="1:5">
      <c r="A71" s="484"/>
      <c r="B71" s="470" t="s">
        <v>729</v>
      </c>
      <c r="C71" s="470" t="s">
        <v>722</v>
      </c>
      <c r="D71" s="248" t="s">
        <v>700</v>
      </c>
      <c r="E71" s="470" t="s">
        <v>724</v>
      </c>
    </row>
    <row r="72" spans="1:5">
      <c r="A72" s="485"/>
      <c r="B72" s="471"/>
      <c r="C72" s="471"/>
      <c r="D72" s="252"/>
      <c r="E72" s="471"/>
    </row>
    <row r="73" spans="1:5" ht="203.25" customHeight="1" thickBot="1">
      <c r="A73" s="486"/>
      <c r="B73" s="472"/>
      <c r="C73" s="472"/>
      <c r="D73" s="253" t="s">
        <v>730</v>
      </c>
      <c r="E73" s="472"/>
    </row>
    <row r="74" spans="1:5">
      <c r="A74" s="484"/>
      <c r="B74" s="470" t="s">
        <v>731</v>
      </c>
      <c r="C74" s="470" t="s">
        <v>722</v>
      </c>
      <c r="D74" s="248" t="s">
        <v>700</v>
      </c>
      <c r="E74" s="470" t="s">
        <v>724</v>
      </c>
    </row>
    <row r="75" spans="1:5">
      <c r="A75" s="485"/>
      <c r="B75" s="471"/>
      <c r="C75" s="471"/>
      <c r="D75" s="252"/>
      <c r="E75" s="471"/>
    </row>
    <row r="76" spans="1:5" ht="214.5" customHeight="1" thickBot="1">
      <c r="A76" s="486"/>
      <c r="B76" s="472"/>
      <c r="C76" s="472"/>
      <c r="D76" s="253" t="s">
        <v>732</v>
      </c>
      <c r="E76" s="472"/>
    </row>
    <row r="77" spans="1:5">
      <c r="A77" s="484"/>
      <c r="B77" s="470" t="s">
        <v>733</v>
      </c>
      <c r="C77" s="470" t="s">
        <v>722</v>
      </c>
      <c r="D77" s="248" t="s">
        <v>700</v>
      </c>
      <c r="E77" s="470" t="s">
        <v>724</v>
      </c>
    </row>
    <row r="78" spans="1:5">
      <c r="A78" s="485"/>
      <c r="B78" s="471"/>
      <c r="C78" s="471"/>
      <c r="D78" s="252"/>
      <c r="E78" s="471"/>
    </row>
    <row r="79" spans="1:5" ht="203.25" customHeight="1" thickBot="1">
      <c r="A79" s="486"/>
      <c r="B79" s="472"/>
      <c r="C79" s="472"/>
      <c r="D79" s="253" t="s">
        <v>734</v>
      </c>
      <c r="E79" s="472"/>
    </row>
    <row r="80" spans="1:5">
      <c r="A80" s="484"/>
      <c r="B80" s="470" t="s">
        <v>735</v>
      </c>
      <c r="C80" s="470" t="s">
        <v>722</v>
      </c>
      <c r="D80" s="248" t="s">
        <v>700</v>
      </c>
      <c r="E80" s="470" t="s">
        <v>737</v>
      </c>
    </row>
    <row r="81" spans="1:5">
      <c r="A81" s="485"/>
      <c r="B81" s="471"/>
      <c r="C81" s="471"/>
      <c r="D81" s="252"/>
      <c r="E81" s="471"/>
    </row>
    <row r="82" spans="1:5" ht="282" customHeight="1" thickBot="1">
      <c r="A82" s="486"/>
      <c r="B82" s="472"/>
      <c r="C82" s="472"/>
      <c r="D82" s="253" t="s">
        <v>736</v>
      </c>
      <c r="E82" s="472"/>
    </row>
    <row r="83" spans="1:5">
      <c r="A83" s="484"/>
      <c r="B83" s="470" t="s">
        <v>738</v>
      </c>
      <c r="C83" s="470" t="s">
        <v>722</v>
      </c>
      <c r="D83" s="248" t="s">
        <v>700</v>
      </c>
      <c r="E83" s="470" t="s">
        <v>667</v>
      </c>
    </row>
    <row r="84" spans="1:5">
      <c r="A84" s="485"/>
      <c r="B84" s="471"/>
      <c r="C84" s="471"/>
      <c r="D84" s="252"/>
      <c r="E84" s="471"/>
    </row>
    <row r="85" spans="1:5" ht="214.5" customHeight="1" thickBot="1">
      <c r="A85" s="486"/>
      <c r="B85" s="472"/>
      <c r="C85" s="472"/>
      <c r="D85" s="253" t="s">
        <v>739</v>
      </c>
      <c r="E85" s="472"/>
    </row>
    <row r="86" spans="1:5" ht="23.25" thickBot="1">
      <c r="A86" s="254">
        <v>3.4</v>
      </c>
      <c r="B86" s="253" t="s">
        <v>740</v>
      </c>
      <c r="C86" s="253" t="s">
        <v>741</v>
      </c>
      <c r="D86" s="253" t="s">
        <v>742</v>
      </c>
      <c r="E86" s="255"/>
    </row>
    <row r="87" spans="1:5" ht="135" customHeight="1">
      <c r="A87" s="467">
        <v>3.5</v>
      </c>
      <c r="B87" s="248" t="s">
        <v>743</v>
      </c>
      <c r="C87" s="470" t="s">
        <v>746</v>
      </c>
      <c r="D87" s="248" t="s">
        <v>747</v>
      </c>
      <c r="E87" s="470" t="s">
        <v>667</v>
      </c>
    </row>
    <row r="88" spans="1:5">
      <c r="A88" s="468"/>
      <c r="B88" s="248" t="s">
        <v>744</v>
      </c>
      <c r="C88" s="471"/>
      <c r="D88" s="248" t="s">
        <v>748</v>
      </c>
      <c r="E88" s="471"/>
    </row>
    <row r="89" spans="1:5" ht="191.25" customHeight="1">
      <c r="A89" s="468"/>
      <c r="B89" s="249" t="s">
        <v>657</v>
      </c>
      <c r="C89" s="471"/>
      <c r="D89" s="248" t="s">
        <v>675</v>
      </c>
      <c r="E89" s="471"/>
    </row>
    <row r="90" spans="1:5" ht="255.75" customHeight="1">
      <c r="A90" s="468"/>
      <c r="B90" s="249" t="s">
        <v>745</v>
      </c>
      <c r="C90" s="471"/>
      <c r="D90" s="248" t="s">
        <v>666</v>
      </c>
      <c r="E90" s="471"/>
    </row>
    <row r="91" spans="1:5" ht="177" customHeight="1">
      <c r="A91" s="468"/>
      <c r="B91" s="249" t="s">
        <v>658</v>
      </c>
      <c r="C91" s="471"/>
      <c r="D91" s="250"/>
      <c r="E91" s="471"/>
    </row>
    <row r="92" spans="1:5" ht="177.75" customHeight="1" thickBot="1">
      <c r="A92" s="469"/>
      <c r="B92" s="256" t="s">
        <v>659</v>
      </c>
      <c r="C92" s="472"/>
      <c r="D92" s="251"/>
      <c r="E92" s="472"/>
    </row>
    <row r="93" spans="1:5" ht="22.5">
      <c r="A93" s="467">
        <v>3.6</v>
      </c>
      <c r="B93" s="248" t="s">
        <v>749</v>
      </c>
      <c r="C93" s="470" t="s">
        <v>746</v>
      </c>
      <c r="D93" s="470" t="s">
        <v>750</v>
      </c>
      <c r="E93" s="470" t="s">
        <v>667</v>
      </c>
    </row>
    <row r="94" spans="1:5" ht="154.5" customHeight="1">
      <c r="A94" s="468"/>
      <c r="B94" s="249" t="s">
        <v>657</v>
      </c>
      <c r="C94" s="471"/>
      <c r="D94" s="471"/>
      <c r="E94" s="471"/>
    </row>
    <row r="95" spans="1:5" ht="255.75" customHeight="1">
      <c r="A95" s="468"/>
      <c r="B95" s="249" t="s">
        <v>745</v>
      </c>
      <c r="C95" s="471"/>
      <c r="D95" s="471"/>
      <c r="E95" s="471"/>
    </row>
    <row r="96" spans="1:5" ht="177" customHeight="1">
      <c r="A96" s="468"/>
      <c r="B96" s="249" t="s">
        <v>658</v>
      </c>
      <c r="C96" s="471"/>
      <c r="D96" s="471"/>
      <c r="E96" s="471"/>
    </row>
    <row r="97" spans="1:5" ht="177.75" customHeight="1" thickBot="1">
      <c r="A97" s="469"/>
      <c r="B97" s="256" t="s">
        <v>659</v>
      </c>
      <c r="C97" s="472"/>
      <c r="D97" s="472"/>
      <c r="E97" s="472"/>
    </row>
    <row r="98" spans="1:5">
      <c r="A98" s="467">
        <v>3.7</v>
      </c>
      <c r="B98" s="470" t="s">
        <v>751</v>
      </c>
      <c r="C98" s="470" t="s">
        <v>746</v>
      </c>
      <c r="D98" s="248" t="s">
        <v>752</v>
      </c>
      <c r="E98" s="470" t="s">
        <v>667</v>
      </c>
    </row>
    <row r="99" spans="1:5">
      <c r="A99" s="468"/>
      <c r="B99" s="471"/>
      <c r="C99" s="471"/>
      <c r="D99" s="248" t="s">
        <v>748</v>
      </c>
      <c r="E99" s="471"/>
    </row>
    <row r="100" spans="1:5" ht="191.25" customHeight="1">
      <c r="A100" s="468"/>
      <c r="B100" s="471"/>
      <c r="C100" s="471"/>
      <c r="D100" s="248" t="s">
        <v>675</v>
      </c>
      <c r="E100" s="471"/>
    </row>
    <row r="101" spans="1:5" ht="214.5" customHeight="1" thickBot="1">
      <c r="A101" s="469"/>
      <c r="B101" s="472"/>
      <c r="C101" s="472"/>
      <c r="D101" s="253" t="s">
        <v>666</v>
      </c>
      <c r="E101" s="472"/>
    </row>
    <row r="102" spans="1:5" ht="22.5">
      <c r="A102" s="484"/>
      <c r="B102" s="248" t="s">
        <v>753</v>
      </c>
      <c r="C102" s="470" t="s">
        <v>746</v>
      </c>
      <c r="D102" s="248" t="s">
        <v>755</v>
      </c>
      <c r="E102" s="470" t="s">
        <v>667</v>
      </c>
    </row>
    <row r="103" spans="1:5" ht="132" customHeight="1">
      <c r="A103" s="485"/>
      <c r="B103" s="249" t="s">
        <v>754</v>
      </c>
      <c r="C103" s="471"/>
      <c r="D103" s="248" t="s">
        <v>756</v>
      </c>
      <c r="E103" s="471"/>
    </row>
    <row r="104" spans="1:5" ht="154.5" customHeight="1">
      <c r="A104" s="485"/>
      <c r="B104" s="249" t="s">
        <v>657</v>
      </c>
      <c r="C104" s="471"/>
      <c r="D104" s="248" t="s">
        <v>757</v>
      </c>
      <c r="E104" s="471"/>
    </row>
    <row r="105" spans="1:5" ht="255.75" customHeight="1">
      <c r="A105" s="485"/>
      <c r="B105" s="249" t="s">
        <v>745</v>
      </c>
      <c r="C105" s="471"/>
      <c r="D105" s="248" t="s">
        <v>758</v>
      </c>
      <c r="E105" s="471"/>
    </row>
    <row r="106" spans="1:5" ht="177" customHeight="1">
      <c r="A106" s="485"/>
      <c r="B106" s="249" t="s">
        <v>658</v>
      </c>
      <c r="C106" s="471"/>
      <c r="D106" s="248" t="s">
        <v>759</v>
      </c>
      <c r="E106" s="471"/>
    </row>
    <row r="107" spans="1:5" ht="177" customHeight="1">
      <c r="A107" s="485"/>
      <c r="B107" s="249" t="s">
        <v>659</v>
      </c>
      <c r="C107" s="471"/>
      <c r="D107" s="248" t="s">
        <v>760</v>
      </c>
      <c r="E107" s="471"/>
    </row>
    <row r="108" spans="1:5">
      <c r="A108" s="485"/>
      <c r="B108" s="252"/>
      <c r="C108" s="471"/>
      <c r="D108" s="248" t="s">
        <v>748</v>
      </c>
      <c r="E108" s="471"/>
    </row>
    <row r="109" spans="1:5" ht="191.25" customHeight="1">
      <c r="A109" s="485"/>
      <c r="B109" s="250"/>
      <c r="C109" s="471"/>
      <c r="D109" s="248" t="s">
        <v>675</v>
      </c>
      <c r="E109" s="471"/>
    </row>
    <row r="110" spans="1:5" ht="214.5" customHeight="1" thickBot="1">
      <c r="A110" s="486"/>
      <c r="B110" s="251"/>
      <c r="C110" s="472"/>
      <c r="D110" s="253" t="s">
        <v>666</v>
      </c>
      <c r="E110" s="472"/>
    </row>
    <row r="111" spans="1:5" ht="22.5">
      <c r="A111" s="484"/>
      <c r="B111" s="248" t="s">
        <v>761</v>
      </c>
      <c r="C111" s="470" t="s">
        <v>746</v>
      </c>
      <c r="D111" s="248" t="s">
        <v>763</v>
      </c>
      <c r="E111" s="470" t="s">
        <v>667</v>
      </c>
    </row>
    <row r="112" spans="1:5" ht="402" customHeight="1">
      <c r="A112" s="485"/>
      <c r="B112" s="249" t="s">
        <v>762</v>
      </c>
      <c r="C112" s="471"/>
      <c r="D112" s="248" t="s">
        <v>748</v>
      </c>
      <c r="E112" s="471"/>
    </row>
    <row r="113" spans="1:5" ht="191.25" customHeight="1">
      <c r="A113" s="485"/>
      <c r="B113" s="249" t="s">
        <v>658</v>
      </c>
      <c r="C113" s="471"/>
      <c r="D113" s="248" t="s">
        <v>675</v>
      </c>
      <c r="E113" s="471"/>
    </row>
    <row r="114" spans="1:5" ht="214.5" customHeight="1" thickBot="1">
      <c r="A114" s="486"/>
      <c r="B114" s="256" t="s">
        <v>659</v>
      </c>
      <c r="C114" s="472"/>
      <c r="D114" s="253" t="s">
        <v>764</v>
      </c>
      <c r="E114" s="472"/>
    </row>
    <row r="115" spans="1:5">
      <c r="A115" s="467">
        <v>3.8</v>
      </c>
      <c r="B115" s="470" t="s">
        <v>765</v>
      </c>
      <c r="C115" s="470" t="s">
        <v>746</v>
      </c>
      <c r="D115" s="248" t="s">
        <v>700</v>
      </c>
      <c r="E115" s="470" t="s">
        <v>724</v>
      </c>
    </row>
    <row r="116" spans="1:5">
      <c r="A116" s="468"/>
      <c r="B116" s="471"/>
      <c r="C116" s="471"/>
      <c r="D116" s="252"/>
      <c r="E116" s="471"/>
    </row>
    <row r="117" spans="1:5" ht="169.5" customHeight="1" thickBot="1">
      <c r="A117" s="469"/>
      <c r="B117" s="472"/>
      <c r="C117" s="472"/>
      <c r="D117" s="253" t="s">
        <v>766</v>
      </c>
      <c r="E117" s="472"/>
    </row>
    <row r="118" spans="1:5">
      <c r="A118" s="467">
        <v>3.9</v>
      </c>
      <c r="B118" s="470" t="s">
        <v>767</v>
      </c>
      <c r="C118" s="470" t="s">
        <v>746</v>
      </c>
      <c r="D118" s="248" t="s">
        <v>700</v>
      </c>
      <c r="E118" s="470" t="s">
        <v>737</v>
      </c>
    </row>
    <row r="119" spans="1:5">
      <c r="A119" s="468"/>
      <c r="B119" s="471"/>
      <c r="C119" s="471"/>
      <c r="D119" s="252"/>
      <c r="E119" s="471"/>
    </row>
    <row r="120" spans="1:5" ht="169.5" customHeight="1" thickBot="1">
      <c r="A120" s="469"/>
      <c r="B120" s="472"/>
      <c r="C120" s="472"/>
      <c r="D120" s="253" t="s">
        <v>766</v>
      </c>
      <c r="E120" s="472"/>
    </row>
    <row r="121" spans="1:5">
      <c r="A121" s="467">
        <v>3.1</v>
      </c>
      <c r="B121" s="470" t="s">
        <v>768</v>
      </c>
      <c r="C121" s="470" t="s">
        <v>746</v>
      </c>
      <c r="D121" s="248" t="s">
        <v>700</v>
      </c>
      <c r="E121" s="470" t="s">
        <v>724</v>
      </c>
    </row>
    <row r="122" spans="1:5">
      <c r="A122" s="468"/>
      <c r="B122" s="471"/>
      <c r="C122" s="471"/>
      <c r="D122" s="252"/>
      <c r="E122" s="471"/>
    </row>
    <row r="123" spans="1:5" ht="303.75" customHeight="1">
      <c r="A123" s="468"/>
      <c r="B123" s="471"/>
      <c r="C123" s="471"/>
      <c r="D123" s="248" t="s">
        <v>769</v>
      </c>
      <c r="E123" s="471"/>
    </row>
    <row r="124" spans="1:5" ht="45" customHeight="1">
      <c r="A124" s="468"/>
      <c r="B124" s="471"/>
      <c r="C124" s="471"/>
      <c r="D124" s="248" t="s">
        <v>770</v>
      </c>
      <c r="E124" s="471"/>
    </row>
    <row r="125" spans="1:5" ht="45.75" customHeight="1" thickBot="1">
      <c r="A125" s="469"/>
      <c r="B125" s="472"/>
      <c r="C125" s="472"/>
      <c r="D125" s="253" t="s">
        <v>771</v>
      </c>
      <c r="E125" s="472"/>
    </row>
    <row r="126" spans="1:5">
      <c r="A126" s="467">
        <v>3.11</v>
      </c>
      <c r="B126" s="248" t="s">
        <v>772</v>
      </c>
      <c r="C126" s="470" t="s">
        <v>774</v>
      </c>
      <c r="D126" s="248" t="s">
        <v>700</v>
      </c>
      <c r="E126" s="473"/>
    </row>
    <row r="127" spans="1:5" ht="188.25" customHeight="1">
      <c r="A127" s="468"/>
      <c r="B127" s="249" t="s">
        <v>773</v>
      </c>
      <c r="C127" s="471"/>
      <c r="D127" s="252"/>
      <c r="E127" s="474"/>
    </row>
    <row r="128" spans="1:5" ht="304.5" customHeight="1" thickBot="1">
      <c r="A128" s="469"/>
      <c r="B128" s="251"/>
      <c r="C128" s="472"/>
      <c r="D128" s="253" t="s">
        <v>775</v>
      </c>
      <c r="E128" s="475"/>
    </row>
    <row r="129" spans="1:5">
      <c r="A129" s="467">
        <v>3.12</v>
      </c>
      <c r="B129" s="470" t="s">
        <v>776</v>
      </c>
      <c r="C129" s="473"/>
      <c r="D129" s="248" t="s">
        <v>777</v>
      </c>
      <c r="E129" s="473"/>
    </row>
    <row r="130" spans="1:5" ht="169.5" customHeight="1" thickBot="1">
      <c r="A130" s="469"/>
      <c r="B130" s="472"/>
      <c r="C130" s="475"/>
      <c r="D130" s="253" t="s">
        <v>778</v>
      </c>
      <c r="E130" s="475"/>
    </row>
    <row r="131" spans="1:5" ht="15.75" thickBot="1">
      <c r="A131" s="254">
        <v>3.13</v>
      </c>
      <c r="B131" s="253" t="s">
        <v>779</v>
      </c>
      <c r="C131" s="255"/>
      <c r="D131" s="253" t="s">
        <v>780</v>
      </c>
      <c r="E131" s="255"/>
    </row>
    <row r="132" spans="1:5" ht="15.75" thickBot="1">
      <c r="A132" s="254">
        <v>3.14</v>
      </c>
      <c r="B132" s="253" t="s">
        <v>781</v>
      </c>
      <c r="C132" s="255"/>
      <c r="D132" s="253" t="s">
        <v>782</v>
      </c>
      <c r="E132" s="255"/>
    </row>
    <row r="133" spans="1:5" ht="101.25" customHeight="1">
      <c r="A133" s="467">
        <v>3.15</v>
      </c>
      <c r="B133" s="470" t="s">
        <v>783</v>
      </c>
      <c r="C133" s="473"/>
      <c r="D133" s="248" t="s">
        <v>784</v>
      </c>
      <c r="E133" s="473"/>
    </row>
    <row r="134" spans="1:5" ht="22.5" customHeight="1">
      <c r="A134" s="468"/>
      <c r="B134" s="471"/>
      <c r="C134" s="474"/>
      <c r="D134" s="248" t="s">
        <v>785</v>
      </c>
      <c r="E134" s="474"/>
    </row>
    <row r="135" spans="1:5" ht="33.75" customHeight="1">
      <c r="A135" s="468"/>
      <c r="B135" s="471"/>
      <c r="C135" s="474"/>
      <c r="D135" s="248" t="s">
        <v>786</v>
      </c>
      <c r="E135" s="474"/>
    </row>
    <row r="136" spans="1:5" ht="33.75" customHeight="1">
      <c r="A136" s="468"/>
      <c r="B136" s="471"/>
      <c r="C136" s="474"/>
      <c r="D136" s="248" t="s">
        <v>787</v>
      </c>
      <c r="E136" s="474"/>
    </row>
    <row r="137" spans="1:5" ht="45" customHeight="1">
      <c r="A137" s="468"/>
      <c r="B137" s="471"/>
      <c r="C137" s="474"/>
      <c r="D137" s="248" t="s">
        <v>788</v>
      </c>
      <c r="E137" s="474"/>
    </row>
    <row r="138" spans="1:5" ht="68.25" customHeight="1" thickBot="1">
      <c r="A138" s="469"/>
      <c r="B138" s="472"/>
      <c r="C138" s="475"/>
      <c r="D138" s="253" t="s">
        <v>789</v>
      </c>
      <c r="E138" s="475"/>
    </row>
    <row r="139" spans="1:5" ht="110.25" customHeight="1">
      <c r="A139" s="476">
        <v>4</v>
      </c>
      <c r="B139" s="478" t="s">
        <v>790</v>
      </c>
      <c r="C139" s="465"/>
      <c r="D139" s="259" t="s">
        <v>791</v>
      </c>
      <c r="E139" s="465"/>
    </row>
    <row r="140" spans="1:5" ht="68.25" customHeight="1" thickBot="1">
      <c r="A140" s="477"/>
      <c r="B140" s="479"/>
      <c r="C140" s="466"/>
      <c r="D140" s="257" t="s">
        <v>792</v>
      </c>
      <c r="E140" s="466"/>
    </row>
    <row r="141" spans="1:5" ht="152.25" customHeight="1">
      <c r="A141" s="476">
        <v>5</v>
      </c>
      <c r="B141" s="478" t="s">
        <v>793</v>
      </c>
      <c r="C141" s="465"/>
      <c r="D141" s="259" t="s">
        <v>770</v>
      </c>
      <c r="E141" s="465"/>
    </row>
    <row r="142" spans="1:5" ht="45" customHeight="1">
      <c r="A142" s="480"/>
      <c r="B142" s="481"/>
      <c r="C142" s="483"/>
      <c r="D142" s="259" t="s">
        <v>771</v>
      </c>
      <c r="E142" s="483"/>
    </row>
    <row r="143" spans="1:5">
      <c r="A143" s="480"/>
      <c r="B143" s="481"/>
      <c r="C143" s="483"/>
      <c r="D143" s="258"/>
      <c r="E143" s="483"/>
    </row>
    <row r="144" spans="1:5" ht="124.5" customHeight="1" thickBot="1">
      <c r="A144" s="477"/>
      <c r="B144" s="479"/>
      <c r="C144" s="466"/>
      <c r="D144" s="257" t="s">
        <v>794</v>
      </c>
      <c r="E144" s="466"/>
    </row>
    <row r="145" spans="1:5" ht="22.5" customHeight="1">
      <c r="A145" s="476">
        <v>6</v>
      </c>
      <c r="B145" s="478" t="s">
        <v>795</v>
      </c>
      <c r="C145" s="465"/>
      <c r="D145" s="259" t="s">
        <v>796</v>
      </c>
      <c r="E145" s="465"/>
    </row>
    <row r="146" spans="1:5" ht="79.5" customHeight="1" thickBot="1">
      <c r="A146" s="477"/>
      <c r="B146" s="479"/>
      <c r="C146" s="466"/>
      <c r="D146" s="257" t="s">
        <v>797</v>
      </c>
      <c r="E146" s="466"/>
    </row>
    <row r="147" spans="1:5" ht="15.75" thickBot="1">
      <c r="A147" s="245">
        <v>7</v>
      </c>
      <c r="B147" s="246" t="s">
        <v>798</v>
      </c>
      <c r="C147" s="257" t="s">
        <v>799</v>
      </c>
      <c r="D147" s="257" t="s">
        <v>800</v>
      </c>
      <c r="E147" s="247"/>
    </row>
    <row r="148" spans="1:5" ht="152.25" customHeight="1">
      <c r="A148" s="476">
        <v>8</v>
      </c>
      <c r="B148" s="478" t="s">
        <v>801</v>
      </c>
      <c r="C148" s="465"/>
      <c r="D148" s="463" t="s">
        <v>700</v>
      </c>
      <c r="E148" s="465"/>
    </row>
    <row r="149" spans="1:5" ht="15.75" thickBot="1">
      <c r="A149" s="477"/>
      <c r="B149" s="479"/>
      <c r="C149" s="466"/>
      <c r="D149" s="464"/>
      <c r="E149" s="466"/>
    </row>
    <row r="150" spans="1:5">
      <c r="A150" s="467">
        <v>8.1</v>
      </c>
      <c r="B150" s="470" t="s">
        <v>802</v>
      </c>
      <c r="C150" s="473"/>
      <c r="D150" s="248" t="s">
        <v>803</v>
      </c>
      <c r="E150" s="473"/>
    </row>
    <row r="151" spans="1:5" ht="56.25" customHeight="1">
      <c r="A151" s="468"/>
      <c r="B151" s="471"/>
      <c r="C151" s="474"/>
      <c r="D151" s="248" t="s">
        <v>804</v>
      </c>
      <c r="E151" s="474"/>
    </row>
    <row r="152" spans="1:5" ht="45" customHeight="1">
      <c r="A152" s="468"/>
      <c r="B152" s="471"/>
      <c r="C152" s="474"/>
      <c r="D152" s="248" t="s">
        <v>805</v>
      </c>
      <c r="E152" s="474"/>
    </row>
    <row r="153" spans="1:5" ht="33.75" customHeight="1">
      <c r="A153" s="468"/>
      <c r="B153" s="471"/>
      <c r="C153" s="474"/>
      <c r="D153" s="248" t="s">
        <v>806</v>
      </c>
      <c r="E153" s="474"/>
    </row>
    <row r="154" spans="1:5" ht="45" customHeight="1">
      <c r="A154" s="468"/>
      <c r="B154" s="471"/>
      <c r="C154" s="474"/>
      <c r="D154" s="248" t="s">
        <v>807</v>
      </c>
      <c r="E154" s="474"/>
    </row>
    <row r="155" spans="1:5" ht="34.5" customHeight="1" thickBot="1">
      <c r="A155" s="469"/>
      <c r="B155" s="472"/>
      <c r="C155" s="475"/>
      <c r="D155" s="253" t="s">
        <v>808</v>
      </c>
      <c r="E155" s="475"/>
    </row>
    <row r="156" spans="1:5" ht="15.75" thickBot="1">
      <c r="A156" s="254">
        <v>8.1999999999999993</v>
      </c>
      <c r="B156" s="253" t="s">
        <v>809</v>
      </c>
      <c r="C156" s="255"/>
      <c r="D156" s="253" t="s">
        <v>810</v>
      </c>
      <c r="E156" s="255"/>
    </row>
    <row r="157" spans="1:5" ht="123.75" customHeight="1">
      <c r="A157" s="467">
        <v>8.3000000000000007</v>
      </c>
      <c r="B157" s="470" t="s">
        <v>811</v>
      </c>
      <c r="C157" s="473"/>
      <c r="D157" s="248" t="s">
        <v>812</v>
      </c>
      <c r="E157" s="473"/>
    </row>
    <row r="158" spans="1:5" ht="34.5" customHeight="1" thickBot="1">
      <c r="A158" s="469"/>
      <c r="B158" s="472"/>
      <c r="C158" s="475"/>
      <c r="D158" s="253" t="s">
        <v>813</v>
      </c>
      <c r="E158" s="475"/>
    </row>
    <row r="159" spans="1:5">
      <c r="A159" s="467">
        <v>8.4</v>
      </c>
      <c r="B159" s="470" t="s">
        <v>814</v>
      </c>
      <c r="C159" s="473"/>
      <c r="D159" s="248" t="s">
        <v>815</v>
      </c>
      <c r="E159" s="473"/>
    </row>
    <row r="160" spans="1:5" ht="78.75" customHeight="1">
      <c r="A160" s="468"/>
      <c r="B160" s="471"/>
      <c r="C160" s="474"/>
      <c r="D160" s="248" t="s">
        <v>816</v>
      </c>
      <c r="E160" s="474"/>
    </row>
    <row r="161" spans="1:5" ht="23.25" customHeight="1" thickBot="1">
      <c r="A161" s="469"/>
      <c r="B161" s="472"/>
      <c r="C161" s="475"/>
      <c r="D161" s="253" t="s">
        <v>817</v>
      </c>
      <c r="E161" s="475"/>
    </row>
    <row r="162" spans="1:5" ht="15.75" thickBot="1">
      <c r="A162" s="254">
        <v>8.5</v>
      </c>
      <c r="B162" s="253" t="s">
        <v>818</v>
      </c>
      <c r="C162" s="255"/>
      <c r="D162" s="253" t="s">
        <v>819</v>
      </c>
      <c r="E162" s="255"/>
    </row>
    <row r="163" spans="1:5" ht="33.75" customHeight="1">
      <c r="A163" s="476">
        <v>8.6</v>
      </c>
      <c r="B163" s="470" t="s">
        <v>820</v>
      </c>
      <c r="C163" s="473"/>
      <c r="D163" s="248" t="s">
        <v>821</v>
      </c>
      <c r="E163" s="465"/>
    </row>
    <row r="164" spans="1:5" ht="33.75" customHeight="1">
      <c r="A164" s="480"/>
      <c r="B164" s="471"/>
      <c r="C164" s="474"/>
      <c r="D164" s="248" t="s">
        <v>822</v>
      </c>
      <c r="E164" s="483"/>
    </row>
    <row r="165" spans="1:5" ht="45" customHeight="1">
      <c r="A165" s="480"/>
      <c r="B165" s="471"/>
      <c r="C165" s="474"/>
      <c r="D165" s="248" t="s">
        <v>823</v>
      </c>
      <c r="E165" s="483"/>
    </row>
    <row r="166" spans="1:5" ht="34.5" customHeight="1" thickBot="1">
      <c r="A166" s="477"/>
      <c r="B166" s="472"/>
      <c r="C166" s="475"/>
      <c r="D166" s="253" t="s">
        <v>824</v>
      </c>
      <c r="E166" s="466"/>
    </row>
    <row r="167" spans="1:5">
      <c r="A167" s="476">
        <v>9</v>
      </c>
      <c r="B167" s="478" t="s">
        <v>825</v>
      </c>
      <c r="C167" s="465"/>
      <c r="D167" s="463" t="s">
        <v>700</v>
      </c>
      <c r="E167" s="465"/>
    </row>
    <row r="168" spans="1:5" ht="15.75" thickBot="1">
      <c r="A168" s="477"/>
      <c r="B168" s="479"/>
      <c r="C168" s="466"/>
      <c r="D168" s="464"/>
      <c r="E168" s="466"/>
    </row>
    <row r="169" spans="1:5" ht="15.75" thickBot="1">
      <c r="A169" s="254">
        <v>9.1</v>
      </c>
      <c r="B169" s="253" t="s">
        <v>826</v>
      </c>
      <c r="C169" s="253" t="s">
        <v>799</v>
      </c>
      <c r="D169" s="253" t="s">
        <v>827</v>
      </c>
      <c r="E169" s="255"/>
    </row>
    <row r="170" spans="1:5" ht="15.75" thickBot="1">
      <c r="A170" s="254">
        <v>9.1999999999999993</v>
      </c>
      <c r="B170" s="253" t="s">
        <v>828</v>
      </c>
      <c r="C170" s="253" t="s">
        <v>799</v>
      </c>
      <c r="D170" s="253" t="s">
        <v>829</v>
      </c>
      <c r="E170" s="255"/>
    </row>
    <row r="171" spans="1:5" ht="15.75" thickBot="1">
      <c r="A171" s="254">
        <v>9.3000000000000007</v>
      </c>
      <c r="B171" s="253" t="s">
        <v>830</v>
      </c>
      <c r="C171" s="253" t="s">
        <v>799</v>
      </c>
      <c r="D171" s="253" t="s">
        <v>724</v>
      </c>
      <c r="E171" s="255"/>
    </row>
    <row r="172" spans="1:5" ht="15.75" thickBot="1">
      <c r="A172" s="254">
        <v>9.4</v>
      </c>
      <c r="B172" s="253" t="s">
        <v>831</v>
      </c>
      <c r="C172" s="253" t="s">
        <v>799</v>
      </c>
      <c r="D172" s="253" t="s">
        <v>832</v>
      </c>
      <c r="E172" s="255"/>
    </row>
    <row r="173" spans="1:5" ht="22.5" customHeight="1">
      <c r="A173" s="476">
        <v>10</v>
      </c>
      <c r="B173" s="478" t="s">
        <v>833</v>
      </c>
      <c r="C173" s="463" t="s">
        <v>834</v>
      </c>
      <c r="D173" s="259" t="s">
        <v>700</v>
      </c>
      <c r="E173" s="465"/>
    </row>
    <row r="174" spans="1:5">
      <c r="A174" s="480"/>
      <c r="B174" s="481"/>
      <c r="C174" s="482"/>
      <c r="D174" s="258"/>
      <c r="E174" s="483"/>
    </row>
    <row r="175" spans="1:5" ht="259.5" customHeight="1" thickBot="1">
      <c r="A175" s="477"/>
      <c r="B175" s="479"/>
      <c r="C175" s="464"/>
      <c r="D175" s="257" t="s">
        <v>835</v>
      </c>
      <c r="E175" s="466"/>
    </row>
    <row r="176" spans="1:5" ht="25.5" customHeight="1">
      <c r="A176" s="467">
        <v>10.1</v>
      </c>
      <c r="B176" s="470" t="s">
        <v>836</v>
      </c>
      <c r="C176" s="470" t="s">
        <v>834</v>
      </c>
      <c r="D176" s="470" t="s">
        <v>700</v>
      </c>
      <c r="E176" s="473"/>
    </row>
    <row r="177" spans="1:5">
      <c r="A177" s="468"/>
      <c r="B177" s="471"/>
      <c r="C177" s="471"/>
      <c r="D177" s="471"/>
      <c r="E177" s="474"/>
    </row>
    <row r="178" spans="1:5" ht="15.75" thickBot="1">
      <c r="A178" s="469"/>
      <c r="B178" s="472"/>
      <c r="C178" s="472"/>
      <c r="D178" s="472"/>
      <c r="E178" s="475"/>
    </row>
    <row r="179" spans="1:5" ht="25.5" customHeight="1">
      <c r="A179" s="467">
        <v>10.199999999999999</v>
      </c>
      <c r="B179" s="470" t="s">
        <v>837</v>
      </c>
      <c r="C179" s="470" t="s">
        <v>834</v>
      </c>
      <c r="D179" s="470" t="s">
        <v>700</v>
      </c>
      <c r="E179" s="473"/>
    </row>
    <row r="180" spans="1:5">
      <c r="A180" s="468"/>
      <c r="B180" s="471"/>
      <c r="C180" s="471"/>
      <c r="D180" s="471"/>
      <c r="E180" s="474"/>
    </row>
    <row r="181" spans="1:5" ht="15.75" thickBot="1">
      <c r="A181" s="469"/>
      <c r="B181" s="472"/>
      <c r="C181" s="472"/>
      <c r="D181" s="472"/>
      <c r="E181" s="475"/>
    </row>
    <row r="182" spans="1:5" ht="119.25" customHeight="1">
      <c r="A182" s="461"/>
      <c r="B182" s="463" t="s">
        <v>838</v>
      </c>
      <c r="C182" s="465"/>
      <c r="D182" s="463" t="s">
        <v>700</v>
      </c>
      <c r="E182" s="465"/>
    </row>
    <row r="183" spans="1:5" ht="15.75" thickBot="1">
      <c r="A183" s="462"/>
      <c r="B183" s="464"/>
      <c r="C183" s="466"/>
      <c r="D183" s="464"/>
      <c r="E183" s="466"/>
    </row>
    <row r="184" spans="1:5" ht="15.75" thickBot="1">
      <c r="A184" s="260"/>
      <c r="B184" s="255"/>
      <c r="C184" s="255"/>
      <c r="D184" s="255"/>
      <c r="E184" s="255"/>
    </row>
    <row r="185" spans="1:5" ht="15.75" thickBot="1">
      <c r="A185" s="260"/>
      <c r="B185" s="255"/>
      <c r="C185" s="255"/>
      <c r="D185" s="255"/>
      <c r="E185" s="255"/>
    </row>
    <row r="186" spans="1:5" ht="15.75" thickBot="1">
      <c r="A186" s="260"/>
      <c r="B186" s="255"/>
      <c r="C186" s="255"/>
      <c r="D186" s="255"/>
      <c r="E186" s="255"/>
    </row>
    <row r="187" spans="1:5" ht="15.75" thickBot="1">
      <c r="A187" s="260"/>
      <c r="B187" s="255"/>
      <c r="C187" s="255"/>
      <c r="D187" s="255"/>
      <c r="E187" s="255"/>
    </row>
    <row r="188" spans="1:5" ht="15.75" thickBot="1">
      <c r="A188" s="261"/>
      <c r="B188" s="246" t="s">
        <v>839</v>
      </c>
      <c r="C188" s="257" t="s">
        <v>840</v>
      </c>
      <c r="D188" s="257" t="s">
        <v>700</v>
      </c>
      <c r="E188" s="247"/>
    </row>
  </sheetData>
  <mergeCells count="177">
    <mergeCell ref="A1:A2"/>
    <mergeCell ref="B1:B2"/>
    <mergeCell ref="C1:C2"/>
    <mergeCell ref="E1:E2"/>
    <mergeCell ref="A4:A10"/>
    <mergeCell ref="C4:C10"/>
    <mergeCell ref="E4:E10"/>
    <mergeCell ref="A20:A23"/>
    <mergeCell ref="C20:C23"/>
    <mergeCell ref="E20:E23"/>
    <mergeCell ref="A25:A28"/>
    <mergeCell ref="B25:B28"/>
    <mergeCell ref="C25:C28"/>
    <mergeCell ref="E25:E28"/>
    <mergeCell ref="A12:A15"/>
    <mergeCell ref="C12:C15"/>
    <mergeCell ref="E12:E15"/>
    <mergeCell ref="A16:A19"/>
    <mergeCell ref="C16:C19"/>
    <mergeCell ref="E16:E19"/>
    <mergeCell ref="E34:E37"/>
    <mergeCell ref="A38:A41"/>
    <mergeCell ref="C38:C41"/>
    <mergeCell ref="E38:E41"/>
    <mergeCell ref="A42:A45"/>
    <mergeCell ref="C42:C45"/>
    <mergeCell ref="E42:E45"/>
    <mergeCell ref="A29:A32"/>
    <mergeCell ref="B29:B32"/>
    <mergeCell ref="C29:C32"/>
    <mergeCell ref="A34:A37"/>
    <mergeCell ref="C34:C3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82:A183"/>
    <mergeCell ref="B182:B183"/>
    <mergeCell ref="C182:C183"/>
    <mergeCell ref="D182:D183"/>
    <mergeCell ref="E182:E183"/>
    <mergeCell ref="A179:A181"/>
    <mergeCell ref="B179:B181"/>
    <mergeCell ref="C179:C181"/>
    <mergeCell ref="D179:D181"/>
    <mergeCell ref="E179:E18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topLeftCell="A39" zoomScale="90" zoomScaleNormal="90" workbookViewId="0">
      <selection activeCell="E47" sqref="E47"/>
    </sheetView>
  </sheetViews>
  <sheetFormatPr defaultRowHeight="12.75"/>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c r="A1" s="408" t="s">
        <v>917</v>
      </c>
      <c r="B1" s="409"/>
      <c r="C1" s="409"/>
      <c r="D1" s="409"/>
      <c r="E1" s="409"/>
      <c r="F1" s="409"/>
      <c r="G1" s="409"/>
      <c r="H1" s="409"/>
      <c r="I1" s="409"/>
      <c r="J1" s="409"/>
      <c r="K1" s="410"/>
    </row>
    <row r="2" spans="1:43" ht="38.25" customHeight="1">
      <c r="A2" s="182"/>
      <c r="B2" s="242" t="s">
        <v>648</v>
      </c>
      <c r="C2" s="149"/>
      <c r="D2" s="149"/>
      <c r="E2" s="149"/>
      <c r="F2" s="149"/>
      <c r="G2" s="149"/>
      <c r="H2" s="149"/>
      <c r="I2" s="149"/>
      <c r="J2" s="149"/>
      <c r="K2" s="183"/>
    </row>
    <row r="3" spans="1:43" ht="21.75" customHeight="1">
      <c r="A3" s="182" t="s">
        <v>301</v>
      </c>
      <c r="B3" s="149"/>
      <c r="C3" s="423" t="s">
        <v>483</v>
      </c>
      <c r="D3" s="424"/>
      <c r="E3" s="424"/>
      <c r="F3" s="424"/>
      <c r="G3" s="425"/>
      <c r="H3" s="153" t="s">
        <v>640</v>
      </c>
      <c r="J3" s="151"/>
      <c r="K3" s="183"/>
      <c r="AQ3" s="222" t="str">
        <f>C3</f>
        <v>Georgia</v>
      </c>
    </row>
    <row r="4" spans="1:43" s="152" customFormat="1" ht="15.75">
      <c r="A4" s="182"/>
      <c r="K4" s="184"/>
    </row>
    <row r="5" spans="1:43" ht="15.75">
      <c r="A5" s="182" t="s">
        <v>416</v>
      </c>
      <c r="B5" s="149"/>
      <c r="C5" s="426">
        <v>42822</v>
      </c>
      <c r="D5" s="427"/>
      <c r="E5" s="153" t="s">
        <v>1220</v>
      </c>
      <c r="I5" s="149"/>
      <c r="J5" s="149"/>
      <c r="K5" s="183"/>
    </row>
    <row r="6" spans="1:43" ht="15.75">
      <c r="A6" s="182"/>
      <c r="B6" s="149"/>
      <c r="C6" s="149"/>
      <c r="D6" s="154"/>
      <c r="E6" s="149"/>
      <c r="F6" s="149"/>
      <c r="G6" s="149"/>
      <c r="H6" s="149"/>
      <c r="I6" s="149"/>
      <c r="J6" s="149"/>
      <c r="K6" s="183"/>
    </row>
    <row r="7" spans="1:43" ht="15.75">
      <c r="A7" s="182" t="s">
        <v>417</v>
      </c>
      <c r="B7" s="149"/>
      <c r="C7" s="149"/>
      <c r="D7" s="149"/>
      <c r="E7" s="149"/>
      <c r="F7" s="149"/>
      <c r="G7" s="149"/>
      <c r="H7" s="149"/>
      <c r="I7" s="149"/>
      <c r="J7" s="149"/>
      <c r="K7" s="183"/>
    </row>
    <row r="8" spans="1:43" ht="15.75">
      <c r="A8" s="182"/>
      <c r="B8" s="149"/>
      <c r="C8" s="149"/>
      <c r="D8" s="175" t="s">
        <v>342</v>
      </c>
      <c r="E8" s="176" t="s">
        <v>400</v>
      </c>
      <c r="G8" s="149"/>
      <c r="H8" s="149"/>
      <c r="I8" s="149"/>
      <c r="J8" s="149"/>
      <c r="K8" s="183"/>
    </row>
    <row r="9" spans="1:43" ht="15.75">
      <c r="A9" s="182" t="s">
        <v>418</v>
      </c>
      <c r="B9" s="149"/>
      <c r="C9" s="155"/>
      <c r="D9" s="415" t="s">
        <v>1233</v>
      </c>
      <c r="E9" s="416"/>
      <c r="F9" s="416"/>
      <c r="G9" s="416"/>
      <c r="H9" s="417"/>
      <c r="I9" s="153"/>
      <c r="J9" s="149"/>
      <c r="K9" s="183"/>
    </row>
    <row r="10" spans="1:43" ht="8.25" customHeight="1">
      <c r="A10" s="182"/>
      <c r="B10" s="149"/>
      <c r="C10" s="155"/>
      <c r="D10" s="418"/>
      <c r="E10" s="419"/>
      <c r="F10" s="419"/>
      <c r="G10" s="419"/>
      <c r="H10" s="420"/>
      <c r="I10" s="149"/>
      <c r="J10" s="149"/>
      <c r="K10" s="183"/>
    </row>
    <row r="11" spans="1:43" ht="15.75">
      <c r="A11" s="182"/>
      <c r="B11" s="149"/>
      <c r="C11" s="149"/>
      <c r="D11" s="154"/>
      <c r="E11" s="154"/>
      <c r="F11" s="154"/>
      <c r="G11" s="154"/>
      <c r="H11" s="154"/>
      <c r="I11" s="154"/>
      <c r="J11" s="149"/>
      <c r="K11" s="183"/>
    </row>
    <row r="12" spans="1:43" s="178" customFormat="1" ht="23.25" customHeight="1">
      <c r="A12" s="421" t="s">
        <v>918</v>
      </c>
      <c r="B12" s="422"/>
      <c r="C12" s="422"/>
      <c r="D12" s="422"/>
      <c r="E12" s="422"/>
      <c r="F12" s="422"/>
      <c r="G12" s="422"/>
      <c r="H12" s="422"/>
      <c r="I12" s="177"/>
      <c r="J12" s="177"/>
      <c r="K12" s="185"/>
    </row>
    <row r="13" spans="1:43" ht="15.75" hidden="1">
      <c r="A13" s="182"/>
      <c r="B13" s="149"/>
      <c r="C13" s="149"/>
      <c r="D13" s="149"/>
      <c r="E13" s="149"/>
      <c r="F13" s="149"/>
      <c r="G13" s="149"/>
      <c r="H13" s="149"/>
      <c r="I13" s="149"/>
      <c r="J13" s="149"/>
      <c r="K13" s="183"/>
    </row>
    <row r="14" spans="1:43" ht="15.75">
      <c r="A14" s="186" t="s">
        <v>321</v>
      </c>
      <c r="B14" s="411" t="s">
        <v>1234</v>
      </c>
      <c r="C14" s="412"/>
      <c r="D14" s="412"/>
      <c r="E14" s="412"/>
      <c r="F14" s="412"/>
      <c r="G14" s="412"/>
      <c r="H14" s="412"/>
      <c r="I14" s="413"/>
      <c r="J14" s="156"/>
      <c r="K14" s="183"/>
    </row>
    <row r="15" spans="1:43" ht="15.75">
      <c r="A15" s="186" t="s">
        <v>322</v>
      </c>
      <c r="B15" s="411" t="s">
        <v>1235</v>
      </c>
      <c r="C15" s="412"/>
      <c r="D15" s="412"/>
      <c r="E15" s="412"/>
      <c r="F15" s="412"/>
      <c r="G15" s="412"/>
      <c r="H15" s="412"/>
      <c r="I15" s="413"/>
      <c r="J15" s="156"/>
      <c r="K15" s="183"/>
    </row>
    <row r="16" spans="1:43" ht="15.75" hidden="1">
      <c r="A16" s="186" t="s">
        <v>323</v>
      </c>
      <c r="B16" s="440"/>
      <c r="C16" s="441"/>
      <c r="D16" s="441"/>
      <c r="E16" s="441"/>
      <c r="F16" s="441"/>
      <c r="G16" s="441"/>
      <c r="H16" s="441"/>
      <c r="I16" s="442"/>
      <c r="J16" s="156"/>
      <c r="K16" s="183"/>
    </row>
    <row r="17" spans="1:11" ht="15.75">
      <c r="A17" s="186" t="s">
        <v>303</v>
      </c>
      <c r="B17" s="440" t="s">
        <v>1236</v>
      </c>
      <c r="C17" s="441"/>
      <c r="D17" s="441"/>
      <c r="E17" s="441"/>
      <c r="F17" s="441"/>
      <c r="G17" s="441"/>
      <c r="H17" s="441"/>
      <c r="I17" s="442"/>
      <c r="J17" s="156"/>
      <c r="K17" s="183"/>
    </row>
    <row r="18" spans="1:11" ht="15.75">
      <c r="A18" s="186" t="s">
        <v>304</v>
      </c>
      <c r="B18" s="440" t="s">
        <v>1237</v>
      </c>
      <c r="C18" s="441"/>
      <c r="D18" s="441"/>
      <c r="E18" s="441"/>
      <c r="F18" s="441"/>
      <c r="G18" s="441"/>
      <c r="H18" s="441"/>
      <c r="I18" s="442"/>
      <c r="J18" s="156"/>
      <c r="K18" s="183"/>
    </row>
    <row r="19" spans="1:11" ht="15.75">
      <c r="A19" s="186" t="s">
        <v>305</v>
      </c>
      <c r="B19" s="440" t="s">
        <v>1238</v>
      </c>
      <c r="C19" s="441"/>
      <c r="D19" s="441"/>
      <c r="E19" s="441"/>
      <c r="F19" s="441"/>
      <c r="G19" s="441"/>
      <c r="H19" s="441"/>
      <c r="I19" s="442"/>
      <c r="J19" s="156"/>
      <c r="K19" s="183"/>
    </row>
    <row r="20" spans="1:11" s="157" customFormat="1" ht="15.75">
      <c r="A20" s="186"/>
      <c r="K20" s="187"/>
    </row>
    <row r="21" spans="1:11" s="157" customFormat="1" ht="15.75">
      <c r="A21" s="182" t="s">
        <v>345</v>
      </c>
      <c r="D21" s="269">
        <v>2016</v>
      </c>
      <c r="E21" s="159" t="s">
        <v>312</v>
      </c>
      <c r="F21" s="153" t="s">
        <v>311</v>
      </c>
      <c r="K21" s="187"/>
    </row>
    <row r="22" spans="1:11" s="152" customFormat="1" ht="15.75">
      <c r="D22" s="269">
        <v>2015</v>
      </c>
      <c r="E22" s="159"/>
      <c r="F22" s="153"/>
      <c r="K22" s="184"/>
    </row>
    <row r="23" spans="1:11" s="152" customFormat="1" ht="15.75">
      <c r="A23" s="182"/>
      <c r="D23" s="269">
        <v>2014</v>
      </c>
      <c r="E23" s="159"/>
      <c r="F23" s="153"/>
      <c r="K23" s="184"/>
    </row>
    <row r="24" spans="1:11" s="152" customFormat="1" ht="15.75">
      <c r="A24" s="182"/>
      <c r="D24" s="269">
        <v>2013</v>
      </c>
      <c r="E24" s="159"/>
      <c r="F24" s="153"/>
      <c r="K24" s="184"/>
    </row>
    <row r="25" spans="1:11" s="152" customFormat="1" ht="15.75">
      <c r="A25" s="182"/>
      <c r="D25" s="269">
        <v>2012</v>
      </c>
      <c r="E25" s="159"/>
      <c r="F25" s="153"/>
      <c r="K25" s="184"/>
    </row>
    <row r="26" spans="1:11" s="152" customFormat="1" ht="15.75">
      <c r="A26" s="182"/>
      <c r="D26" s="158"/>
      <c r="E26" s="160"/>
      <c r="F26" s="153"/>
      <c r="K26" s="184"/>
    </row>
    <row r="27" spans="1:11" s="152" customFormat="1" ht="15.75">
      <c r="A27" s="182" t="s">
        <v>419</v>
      </c>
      <c r="K27" s="184"/>
    </row>
    <row r="28" spans="1:11" s="152" customFormat="1" ht="15.75">
      <c r="A28" s="182"/>
      <c r="C28" s="161"/>
      <c r="D28" s="270">
        <v>2016</v>
      </c>
      <c r="E28" s="148" t="s">
        <v>313</v>
      </c>
      <c r="F28" s="148" t="s">
        <v>314</v>
      </c>
      <c r="G28" s="148"/>
      <c r="K28" s="184"/>
    </row>
    <row r="29" spans="1:11" s="152" customFormat="1" ht="15.75">
      <c r="A29" s="182"/>
      <c r="C29" s="161"/>
      <c r="D29" s="162" t="s">
        <v>315</v>
      </c>
      <c r="E29" s="163">
        <v>1</v>
      </c>
      <c r="F29" s="164">
        <v>2016</v>
      </c>
      <c r="G29" s="148"/>
      <c r="K29" s="184"/>
    </row>
    <row r="30" spans="1:11" s="152" customFormat="1" ht="15.75">
      <c r="A30" s="182"/>
      <c r="C30" s="161"/>
      <c r="D30" s="162" t="s">
        <v>316</v>
      </c>
      <c r="E30" s="163">
        <v>12</v>
      </c>
      <c r="F30" s="164"/>
      <c r="G30" s="148"/>
      <c r="K30" s="184"/>
    </row>
    <row r="31" spans="1:11" s="152" customFormat="1" ht="15.75">
      <c r="A31" s="182"/>
      <c r="C31" s="161"/>
      <c r="D31" s="270">
        <v>2015</v>
      </c>
      <c r="E31" s="148" t="s">
        <v>313</v>
      </c>
      <c r="F31" s="148" t="s">
        <v>314</v>
      </c>
      <c r="G31" s="148"/>
      <c r="K31" s="184"/>
    </row>
    <row r="32" spans="1:11" s="152" customFormat="1" ht="15.75">
      <c r="A32" s="182"/>
      <c r="C32" s="161"/>
      <c r="D32" s="162" t="s">
        <v>315</v>
      </c>
      <c r="E32" s="163"/>
      <c r="F32" s="164"/>
      <c r="K32" s="184"/>
    </row>
    <row r="33" spans="1:11" s="152" customFormat="1" ht="15.75">
      <c r="A33" s="182"/>
      <c r="C33" s="161"/>
      <c r="D33" s="162" t="s">
        <v>316</v>
      </c>
      <c r="E33" s="163"/>
      <c r="F33" s="164"/>
      <c r="K33" s="184"/>
    </row>
    <row r="34" spans="1:11" s="152" customFormat="1" ht="15.75">
      <c r="A34" s="182"/>
      <c r="D34" s="270">
        <v>2014</v>
      </c>
      <c r="E34" s="148" t="s">
        <v>313</v>
      </c>
      <c r="F34" s="148" t="s">
        <v>314</v>
      </c>
      <c r="K34" s="184"/>
    </row>
    <row r="35" spans="1:11" s="152" customFormat="1" ht="15.75">
      <c r="A35" s="182"/>
      <c r="D35" s="162" t="s">
        <v>315</v>
      </c>
      <c r="E35" s="163"/>
      <c r="F35" s="164"/>
      <c r="K35" s="184"/>
    </row>
    <row r="36" spans="1:11" s="152" customFormat="1" ht="15.75">
      <c r="A36" s="182"/>
      <c r="D36" s="162" t="s">
        <v>316</v>
      </c>
      <c r="E36" s="163"/>
      <c r="F36" s="164"/>
      <c r="K36" s="184"/>
    </row>
    <row r="37" spans="1:11" s="152" customFormat="1" ht="15.75">
      <c r="A37" s="182"/>
      <c r="D37" s="270">
        <v>2013</v>
      </c>
      <c r="E37" s="148" t="s">
        <v>313</v>
      </c>
      <c r="F37" s="148" t="s">
        <v>314</v>
      </c>
      <c r="K37" s="184"/>
    </row>
    <row r="38" spans="1:11" s="152" customFormat="1" ht="15.75">
      <c r="A38" s="182"/>
      <c r="D38" s="162" t="s">
        <v>315</v>
      </c>
      <c r="E38" s="163"/>
      <c r="F38" s="164"/>
      <c r="K38" s="184"/>
    </row>
    <row r="39" spans="1:11" s="152" customFormat="1" ht="15.75">
      <c r="A39" s="182"/>
      <c r="D39" s="162" t="s">
        <v>316</v>
      </c>
      <c r="E39" s="163"/>
      <c r="F39" s="164"/>
      <c r="K39" s="184"/>
    </row>
    <row r="40" spans="1:11" s="152" customFormat="1" ht="15.75" hidden="1">
      <c r="A40" s="182"/>
      <c r="D40" s="162"/>
      <c r="E40" s="165"/>
      <c r="F40" s="165"/>
      <c r="K40" s="184"/>
    </row>
    <row r="41" spans="1:11" s="152" customFormat="1" ht="15.75">
      <c r="A41" s="182"/>
      <c r="C41" s="161"/>
      <c r="D41" s="270">
        <v>2012</v>
      </c>
      <c r="E41" s="148" t="s">
        <v>313</v>
      </c>
      <c r="F41" s="148" t="s">
        <v>314</v>
      </c>
      <c r="G41" s="148"/>
      <c r="K41" s="184"/>
    </row>
    <row r="42" spans="1:11" s="152" customFormat="1" ht="15.75">
      <c r="A42" s="182"/>
      <c r="C42" s="161"/>
      <c r="D42" s="162" t="s">
        <v>315</v>
      </c>
      <c r="E42" s="163"/>
      <c r="F42" s="164"/>
      <c r="K42" s="184"/>
    </row>
    <row r="43" spans="1:11" s="152" customFormat="1" ht="15.75">
      <c r="A43" s="182"/>
      <c r="C43" s="161"/>
      <c r="D43" s="162" t="s">
        <v>316</v>
      </c>
      <c r="E43" s="163"/>
      <c r="F43" s="164"/>
      <c r="K43" s="184"/>
    </row>
    <row r="44" spans="1:11" s="152" customFormat="1" ht="15.75">
      <c r="A44" s="182"/>
      <c r="D44" s="162"/>
      <c r="E44" s="166"/>
      <c r="F44" s="166"/>
      <c r="K44" s="184"/>
    </row>
    <row r="45" spans="1:11" ht="15.75">
      <c r="A45" s="182" t="s">
        <v>420</v>
      </c>
      <c r="E45" s="443" t="s">
        <v>1239</v>
      </c>
      <c r="F45" s="444"/>
      <c r="G45" s="444"/>
      <c r="H45" s="167"/>
      <c r="I45" s="168"/>
      <c r="K45" s="183"/>
    </row>
    <row r="46" spans="1:11" ht="15.75">
      <c r="A46" s="182"/>
      <c r="B46" s="149"/>
      <c r="C46" s="149"/>
      <c r="D46" s="154"/>
      <c r="E46" s="154"/>
      <c r="F46" s="154"/>
      <c r="G46" s="154"/>
      <c r="H46" s="154"/>
      <c r="I46" s="154"/>
      <c r="J46" s="149"/>
      <c r="K46" s="183"/>
    </row>
    <row r="47" spans="1:11" ht="15.75">
      <c r="A47" s="182" t="s">
        <v>428</v>
      </c>
      <c r="B47" s="149"/>
      <c r="C47" s="149"/>
      <c r="D47" s="269">
        <v>2016</v>
      </c>
      <c r="E47" s="169" t="s">
        <v>306</v>
      </c>
      <c r="F47" s="153" t="s">
        <v>307</v>
      </c>
      <c r="G47" s="154"/>
      <c r="H47" s="154"/>
      <c r="I47" s="154"/>
      <c r="J47" s="149"/>
      <c r="K47" s="183"/>
    </row>
    <row r="48" spans="1:11" ht="15.75">
      <c r="A48" s="150"/>
      <c r="B48" s="149"/>
      <c r="C48" s="149"/>
      <c r="D48" s="269">
        <v>2015</v>
      </c>
      <c r="E48" s="169"/>
      <c r="F48" s="153"/>
      <c r="G48" s="161"/>
      <c r="H48" s="161"/>
      <c r="I48" s="161"/>
      <c r="J48" s="161"/>
      <c r="K48" s="183"/>
    </row>
    <row r="49" spans="1:11" ht="15.75">
      <c r="A49" s="182"/>
      <c r="B49" s="149"/>
      <c r="C49" s="161"/>
      <c r="D49" s="269">
        <v>2014</v>
      </c>
      <c r="E49" s="169"/>
      <c r="F49" s="153"/>
      <c r="G49" s="161"/>
      <c r="H49" s="161"/>
      <c r="I49" s="161"/>
      <c r="J49" s="161"/>
      <c r="K49" s="183"/>
    </row>
    <row r="50" spans="1:11" s="152" customFormat="1" ht="15.75">
      <c r="A50" s="182"/>
      <c r="D50" s="269">
        <v>2013</v>
      </c>
      <c r="E50" s="169"/>
      <c r="F50" s="153"/>
      <c r="K50" s="184"/>
    </row>
    <row r="51" spans="1:11" s="152" customFormat="1" ht="15.75">
      <c r="A51" s="182"/>
      <c r="D51" s="269">
        <v>2012</v>
      </c>
      <c r="E51" s="169"/>
      <c r="F51" s="153"/>
      <c r="K51" s="184"/>
    </row>
    <row r="52" spans="1:11" s="152" customFormat="1" ht="15.75">
      <c r="A52" s="182"/>
      <c r="E52" s="179"/>
      <c r="K52" s="184"/>
    </row>
    <row r="53" spans="1:11" s="152" customFormat="1" ht="15.75">
      <c r="A53" s="182" t="s">
        <v>427</v>
      </c>
      <c r="D53" s="269">
        <v>2016</v>
      </c>
      <c r="E53" s="169" t="s">
        <v>334</v>
      </c>
      <c r="F53" s="153" t="s">
        <v>308</v>
      </c>
      <c r="G53" s="161"/>
      <c r="K53" s="184"/>
    </row>
    <row r="54" spans="1:11" ht="15.75">
      <c r="A54" s="150"/>
      <c r="B54" s="149"/>
      <c r="C54" s="149"/>
      <c r="D54" s="269">
        <v>2015</v>
      </c>
      <c r="E54" s="169"/>
      <c r="F54" s="153" t="s">
        <v>421</v>
      </c>
      <c r="G54" s="161"/>
      <c r="H54" s="152"/>
      <c r="I54" s="161"/>
      <c r="J54" s="161"/>
      <c r="K54" s="183"/>
    </row>
    <row r="55" spans="1:11" ht="15.75">
      <c r="A55" s="182"/>
      <c r="B55" s="149"/>
      <c r="C55" s="161"/>
      <c r="D55" s="269">
        <v>2014</v>
      </c>
      <c r="E55" s="169"/>
      <c r="F55" s="153" t="s">
        <v>424</v>
      </c>
      <c r="G55" s="161"/>
      <c r="H55" s="152"/>
      <c r="I55" s="161"/>
      <c r="J55" s="161"/>
      <c r="K55" s="183"/>
    </row>
    <row r="56" spans="1:11" s="152" customFormat="1" ht="15.75">
      <c r="A56" s="182"/>
      <c r="D56" s="269">
        <v>2013</v>
      </c>
      <c r="E56" s="169"/>
      <c r="F56" s="153" t="s">
        <v>423</v>
      </c>
      <c r="K56" s="184"/>
    </row>
    <row r="57" spans="1:11" s="152" customFormat="1" ht="15.75">
      <c r="A57" s="182"/>
      <c r="D57" s="269">
        <v>2012</v>
      </c>
      <c r="E57" s="169"/>
      <c r="F57" s="153" t="s">
        <v>422</v>
      </c>
      <c r="K57" s="184"/>
    </row>
    <row r="58" spans="1:11" s="152" customFormat="1" ht="15.75">
      <c r="A58" s="182"/>
      <c r="E58" s="180"/>
      <c r="K58" s="184"/>
    </row>
    <row r="59" spans="1:11" ht="15.75">
      <c r="A59" s="182" t="s">
        <v>412</v>
      </c>
      <c r="B59" s="149"/>
      <c r="C59" s="149"/>
      <c r="F59" s="161"/>
      <c r="G59" s="161"/>
      <c r="H59" s="161"/>
      <c r="I59" s="161"/>
      <c r="J59" s="161"/>
      <c r="K59" s="183"/>
    </row>
    <row r="60" spans="1:11" ht="15.75">
      <c r="A60" s="182"/>
      <c r="B60" s="149"/>
      <c r="C60" s="149"/>
      <c r="D60" s="269">
        <v>2016</v>
      </c>
      <c r="E60" s="234">
        <v>2.3666999999999998</v>
      </c>
      <c r="F60" s="402" t="s">
        <v>414</v>
      </c>
      <c r="G60" s="161"/>
      <c r="H60" s="403">
        <f>IFERROR(VLOOKUP($AQ$3,'Exchange Rates'!$A$2:$Q$195,17,0),"")</f>
        <v>2.2693416666666701</v>
      </c>
      <c r="I60" s="404"/>
      <c r="J60" s="438" t="s">
        <v>1222</v>
      </c>
      <c r="K60" s="439"/>
    </row>
    <row r="61" spans="1:11" ht="15.75">
      <c r="A61" s="182"/>
      <c r="B61" s="149"/>
      <c r="C61" s="161"/>
      <c r="D61" s="269">
        <v>2015</v>
      </c>
      <c r="E61" s="234"/>
      <c r="F61" s="402"/>
      <c r="G61" s="161"/>
      <c r="H61" s="403">
        <f>IFERROR(VLOOKUP($AQ$3,'Exchange Rates'!$A$2:$Q$195,16,0),"")</f>
        <v>1.76566666666667</v>
      </c>
      <c r="I61" s="404"/>
      <c r="J61" s="438"/>
      <c r="K61" s="439"/>
    </row>
    <row r="62" spans="1:11" s="152" customFormat="1" ht="15.75">
      <c r="A62" s="182"/>
      <c r="D62" s="269">
        <v>2014</v>
      </c>
      <c r="E62" s="234"/>
      <c r="F62" s="402"/>
      <c r="H62" s="403">
        <f>IFERROR(VLOOKUP($AQ$3,'Exchange Rates'!$A$2:$Q$195,15,0),"")</f>
        <v>1.6633500000000001</v>
      </c>
      <c r="I62" s="404"/>
      <c r="J62" s="438"/>
      <c r="K62" s="439"/>
    </row>
    <row r="63" spans="1:11" s="152" customFormat="1" ht="15.75">
      <c r="A63" s="182"/>
      <c r="D63" s="269">
        <v>2013</v>
      </c>
      <c r="E63" s="235"/>
      <c r="F63" s="153"/>
      <c r="H63" s="403">
        <f>IFERROR(VLOOKUP($AQ$3,'Exchange Rates'!$A$2:$Q$195,14,0),"")</f>
        <v>1.6512583333333299</v>
      </c>
      <c r="I63" s="404"/>
      <c r="J63" s="438"/>
      <c r="K63" s="439"/>
    </row>
    <row r="64" spans="1:11" s="152" customFormat="1" ht="15.75">
      <c r="A64" s="182"/>
      <c r="D64" s="269">
        <v>2012</v>
      </c>
      <c r="E64" s="235"/>
      <c r="F64" s="153"/>
      <c r="G64" s="223"/>
      <c r="H64" s="403">
        <f>IFERROR(VLOOKUP($AQ$3,'Exchange Rates'!$A$2:$Q$195,13,0),"")</f>
        <v>1.6864954301075299</v>
      </c>
      <c r="I64" s="404"/>
      <c r="J64" s="438"/>
      <c r="K64" s="439"/>
    </row>
    <row r="65" spans="1:12" s="152" customFormat="1" ht="15.75">
      <c r="A65" s="182"/>
      <c r="H65" s="224"/>
      <c r="I65" s="221"/>
      <c r="K65" s="184"/>
    </row>
    <row r="66" spans="1:12" s="152" customFormat="1" ht="15.75">
      <c r="A66" s="182"/>
      <c r="K66" s="184"/>
    </row>
    <row r="67" spans="1:12" s="152" customFormat="1" ht="15.75" customHeight="1">
      <c r="A67" s="188" t="s">
        <v>317</v>
      </c>
      <c r="D67" s="269">
        <v>2016</v>
      </c>
      <c r="E67" s="236"/>
      <c r="F67" s="400"/>
      <c r="G67" s="401"/>
      <c r="H67" s="153" t="s">
        <v>415</v>
      </c>
      <c r="I67" s="153"/>
      <c r="J67" s="153"/>
      <c r="K67" s="184"/>
    </row>
    <row r="68" spans="1:12" ht="15.75" customHeight="1">
      <c r="A68" s="150"/>
      <c r="B68" s="149"/>
      <c r="C68" s="149"/>
      <c r="D68" s="269">
        <v>2015</v>
      </c>
      <c r="E68" s="236"/>
      <c r="F68" s="400"/>
      <c r="G68" s="401"/>
      <c r="H68" s="153"/>
      <c r="I68" s="153"/>
      <c r="J68" s="153"/>
      <c r="K68" s="183"/>
    </row>
    <row r="69" spans="1:12" ht="15.75" customHeight="1">
      <c r="A69" s="188"/>
      <c r="B69" s="149"/>
      <c r="C69" s="149"/>
      <c r="D69" s="269">
        <v>2014</v>
      </c>
      <c r="E69" s="236"/>
      <c r="F69" s="400"/>
      <c r="G69" s="401"/>
      <c r="H69" s="153"/>
      <c r="I69" s="153"/>
      <c r="J69" s="153"/>
      <c r="K69" s="183"/>
    </row>
    <row r="70" spans="1:12" ht="15.75" customHeight="1">
      <c r="A70" s="188"/>
      <c r="B70" s="149"/>
      <c r="C70" s="149"/>
      <c r="D70" s="269">
        <v>2013</v>
      </c>
      <c r="E70" s="236"/>
      <c r="F70" s="400"/>
      <c r="G70" s="401"/>
      <c r="H70" s="153"/>
      <c r="I70" s="153"/>
      <c r="J70" s="153"/>
      <c r="K70" s="183"/>
    </row>
    <row r="71" spans="1:12" ht="15.75" customHeight="1">
      <c r="A71" s="188"/>
      <c r="B71" s="149"/>
      <c r="C71" s="149"/>
      <c r="D71" s="269">
        <v>2012</v>
      </c>
      <c r="E71" s="236"/>
      <c r="F71" s="400"/>
      <c r="G71" s="401"/>
      <c r="H71" s="153"/>
      <c r="I71" s="153"/>
      <c r="J71" s="153"/>
      <c r="K71" s="183"/>
    </row>
    <row r="72" spans="1:12" s="170" customFormat="1" ht="15.75">
      <c r="A72" s="188"/>
      <c r="K72" s="189"/>
    </row>
    <row r="73" spans="1:12" ht="15.75">
      <c r="A73" s="182" t="s">
        <v>413</v>
      </c>
      <c r="B73" s="149"/>
      <c r="C73" s="149"/>
      <c r="D73" s="149"/>
      <c r="E73" s="149"/>
      <c r="F73" s="149"/>
      <c r="G73" s="149"/>
      <c r="K73" s="183"/>
    </row>
    <row r="74" spans="1:12" ht="30.75" customHeight="1">
      <c r="A74" s="182"/>
      <c r="B74" s="149"/>
      <c r="C74" s="149"/>
      <c r="D74" s="170"/>
      <c r="E74" s="215" t="s">
        <v>326</v>
      </c>
      <c r="F74" s="414" t="s">
        <v>425</v>
      </c>
      <c r="G74" s="405"/>
      <c r="H74" s="405"/>
      <c r="I74" s="405"/>
      <c r="J74" s="405"/>
      <c r="K74" s="183"/>
    </row>
    <row r="75" spans="1:12" ht="15.75">
      <c r="A75" s="182"/>
      <c r="B75" s="149"/>
      <c r="C75" s="149"/>
      <c r="D75" s="149"/>
      <c r="E75" s="149"/>
      <c r="F75" s="149"/>
      <c r="G75" s="149"/>
      <c r="K75" s="183"/>
    </row>
    <row r="76" spans="1:12" ht="15.75" customHeight="1">
      <c r="A76" s="182"/>
      <c r="B76" s="149"/>
      <c r="C76" s="149"/>
      <c r="D76" s="181"/>
      <c r="E76" s="428"/>
      <c r="F76" s="429"/>
      <c r="G76" s="430"/>
      <c r="H76" s="414" t="s">
        <v>426</v>
      </c>
      <c r="I76" s="405"/>
      <c r="J76" s="405"/>
      <c r="K76" s="190"/>
      <c r="L76" s="171"/>
    </row>
    <row r="77" spans="1:12" ht="15.75">
      <c r="A77" s="182"/>
      <c r="B77" s="149"/>
      <c r="C77" s="149"/>
      <c r="D77" s="181"/>
      <c r="E77" s="431"/>
      <c r="F77" s="432"/>
      <c r="G77" s="433"/>
      <c r="H77" s="414"/>
      <c r="I77" s="405"/>
      <c r="J77" s="405"/>
      <c r="K77" s="190"/>
      <c r="L77" s="171"/>
    </row>
    <row r="78" spans="1:12" ht="15.75">
      <c r="A78" s="182"/>
      <c r="B78" s="149"/>
      <c r="C78" s="149"/>
      <c r="D78" s="181"/>
      <c r="E78" s="431"/>
      <c r="F78" s="432"/>
      <c r="G78" s="433"/>
      <c r="H78" s="414"/>
      <c r="I78" s="405"/>
      <c r="J78" s="405"/>
      <c r="K78" s="183"/>
    </row>
    <row r="79" spans="1:12" ht="15.75">
      <c r="A79" s="182"/>
      <c r="B79" s="149"/>
      <c r="C79" s="149"/>
      <c r="D79" s="181"/>
      <c r="E79" s="431"/>
      <c r="F79" s="432"/>
      <c r="G79" s="433"/>
      <c r="H79" s="414"/>
      <c r="I79" s="405"/>
      <c r="J79" s="405"/>
      <c r="K79" s="183"/>
    </row>
    <row r="80" spans="1:12" ht="15.75">
      <c r="A80" s="182"/>
      <c r="B80" s="149"/>
      <c r="C80" s="149"/>
      <c r="D80" s="181"/>
      <c r="E80" s="431"/>
      <c r="F80" s="432"/>
      <c r="G80" s="433"/>
      <c r="H80" s="414"/>
      <c r="I80" s="405"/>
      <c r="J80" s="405"/>
      <c r="K80" s="183"/>
    </row>
    <row r="81" spans="1:11" ht="15.75">
      <c r="A81" s="182"/>
      <c r="B81" s="149"/>
      <c r="C81" s="149"/>
      <c r="D81" s="181"/>
      <c r="E81" s="431"/>
      <c r="F81" s="432"/>
      <c r="G81" s="433"/>
      <c r="H81" s="414"/>
      <c r="I81" s="405"/>
      <c r="J81" s="405"/>
      <c r="K81" s="183"/>
    </row>
    <row r="82" spans="1:11" ht="15.75">
      <c r="A82" s="182"/>
      <c r="B82" s="149"/>
      <c r="C82" s="149"/>
      <c r="D82" s="181"/>
      <c r="E82" s="431"/>
      <c r="F82" s="432"/>
      <c r="G82" s="433"/>
      <c r="H82" s="414"/>
      <c r="I82" s="405"/>
      <c r="J82" s="405"/>
      <c r="K82" s="183"/>
    </row>
    <row r="83" spans="1:11" ht="15.75">
      <c r="A83" s="182"/>
      <c r="B83" s="149"/>
      <c r="C83" s="149"/>
      <c r="D83" s="181"/>
      <c r="E83" s="434"/>
      <c r="F83" s="435"/>
      <c r="G83" s="436"/>
      <c r="H83" s="414"/>
      <c r="I83" s="405"/>
      <c r="J83" s="405"/>
      <c r="K83" s="183"/>
    </row>
    <row r="84" spans="1:11" ht="15.75">
      <c r="A84" s="182"/>
      <c r="B84" s="149"/>
      <c r="C84" s="149"/>
      <c r="D84" s="149"/>
      <c r="E84" s="149"/>
      <c r="F84" s="149"/>
      <c r="G84" s="149"/>
      <c r="H84" s="149"/>
      <c r="I84" s="149"/>
      <c r="J84" s="149"/>
      <c r="K84" s="183"/>
    </row>
    <row r="85" spans="1:11" ht="32.25" customHeight="1">
      <c r="A85" s="445" t="s">
        <v>401</v>
      </c>
      <c r="B85" s="446"/>
      <c r="C85" s="446"/>
      <c r="D85" s="446"/>
      <c r="E85" s="446"/>
      <c r="F85" s="446"/>
      <c r="G85" s="446"/>
      <c r="H85" s="446"/>
      <c r="I85" s="446"/>
      <c r="J85" s="149"/>
      <c r="K85" s="183"/>
    </row>
    <row r="86" spans="1:11" ht="50.45" customHeight="1">
      <c r="A86" s="219"/>
      <c r="B86" s="220"/>
      <c r="C86" s="220"/>
      <c r="D86" s="269">
        <v>2016</v>
      </c>
      <c r="E86" s="237" t="s">
        <v>326</v>
      </c>
      <c r="F86" s="437" t="s">
        <v>409</v>
      </c>
      <c r="G86" s="405"/>
      <c r="H86" s="405"/>
      <c r="I86" s="405"/>
      <c r="J86" s="405"/>
      <c r="K86" s="183"/>
    </row>
    <row r="87" spans="1:11" ht="32.25" customHeight="1">
      <c r="A87" s="219"/>
      <c r="B87" s="220"/>
      <c r="C87" s="220"/>
      <c r="D87" s="149"/>
      <c r="E87" s="195"/>
      <c r="F87" s="405" t="s">
        <v>410</v>
      </c>
      <c r="G87" s="405"/>
      <c r="H87" s="405"/>
      <c r="I87" s="220"/>
      <c r="J87" s="149"/>
      <c r="K87" s="183"/>
    </row>
    <row r="88" spans="1:11" ht="17.45" customHeight="1">
      <c r="A88" s="219"/>
      <c r="B88" s="220"/>
      <c r="C88" s="220"/>
      <c r="D88" s="149"/>
      <c r="E88" s="173"/>
      <c r="F88" s="218"/>
      <c r="G88" s="218"/>
      <c r="H88" s="218"/>
      <c r="I88" s="220"/>
      <c r="J88" s="149"/>
      <c r="K88" s="183"/>
    </row>
    <row r="89" spans="1:11" ht="52.5" customHeight="1">
      <c r="A89" s="182"/>
      <c r="B89" s="149"/>
      <c r="D89" s="269">
        <v>2015</v>
      </c>
      <c r="E89" s="237"/>
      <c r="F89" s="406"/>
      <c r="G89" s="407"/>
      <c r="H89" s="407"/>
      <c r="I89" s="407"/>
      <c r="J89" s="407"/>
      <c r="K89" s="183"/>
    </row>
    <row r="90" spans="1:11" ht="30" customHeight="1">
      <c r="A90" s="182"/>
      <c r="B90" s="149"/>
      <c r="C90" s="149"/>
      <c r="D90" s="149"/>
      <c r="E90" s="195"/>
      <c r="F90" s="407"/>
      <c r="G90" s="407"/>
      <c r="H90" s="407"/>
      <c r="I90" s="149"/>
      <c r="J90" s="149"/>
      <c r="K90" s="183"/>
    </row>
    <row r="91" spans="1:11" ht="15.75" hidden="1">
      <c r="A91" s="182"/>
      <c r="B91" s="149"/>
      <c r="C91" s="149"/>
      <c r="D91" s="149"/>
      <c r="E91" s="172"/>
      <c r="F91" s="149"/>
      <c r="G91" s="196"/>
      <c r="H91" s="149"/>
      <c r="I91" s="149"/>
      <c r="J91" s="149"/>
      <c r="K91" s="183"/>
    </row>
    <row r="92" spans="1:11" ht="15.75">
      <c r="A92" s="182"/>
      <c r="B92" s="149"/>
      <c r="C92" s="149"/>
      <c r="D92" s="149"/>
      <c r="E92" s="173"/>
      <c r="F92" s="149"/>
      <c r="G92" s="149"/>
      <c r="H92" s="149"/>
      <c r="I92" s="149"/>
      <c r="J92" s="149"/>
      <c r="K92" s="183"/>
    </row>
    <row r="93" spans="1:11" ht="52.5" customHeight="1">
      <c r="A93" s="182"/>
      <c r="B93" s="149"/>
      <c r="D93" s="269">
        <v>2014</v>
      </c>
      <c r="E93" s="237"/>
      <c r="F93" s="406"/>
      <c r="G93" s="407"/>
      <c r="H93" s="407"/>
      <c r="I93" s="407"/>
      <c r="J93" s="407"/>
      <c r="K93" s="183"/>
    </row>
    <row r="94" spans="1:11" ht="30" customHeight="1">
      <c r="A94" s="182"/>
      <c r="B94" s="149"/>
      <c r="C94" s="149"/>
      <c r="D94" s="149"/>
      <c r="E94" s="195"/>
      <c r="F94" s="407"/>
      <c r="G94" s="407"/>
      <c r="H94" s="407"/>
      <c r="I94" s="149"/>
      <c r="J94" s="149"/>
      <c r="K94" s="183"/>
    </row>
    <row r="95" spans="1:11" ht="15.75" hidden="1">
      <c r="A95" s="182"/>
      <c r="B95" s="149"/>
      <c r="C95" s="149"/>
      <c r="D95" s="149"/>
      <c r="E95" s="172"/>
      <c r="F95" s="216"/>
      <c r="G95" s="217"/>
      <c r="H95" s="216"/>
      <c r="I95" s="149"/>
      <c r="J95" s="149"/>
      <c r="K95" s="183"/>
    </row>
    <row r="96" spans="1:11" ht="15.75">
      <c r="A96" s="182"/>
      <c r="B96" s="149"/>
      <c r="C96" s="149"/>
      <c r="D96" s="149"/>
      <c r="E96" s="149"/>
      <c r="F96" s="216"/>
      <c r="G96" s="216"/>
      <c r="H96" s="216"/>
      <c r="I96" s="149"/>
      <c r="J96" s="149"/>
      <c r="K96" s="183"/>
    </row>
    <row r="97" spans="1:11" ht="52.5" customHeight="1">
      <c r="A97" s="182"/>
      <c r="B97" s="149"/>
      <c r="D97" s="269">
        <v>2013</v>
      </c>
      <c r="E97" s="237"/>
      <c r="F97" s="406"/>
      <c r="G97" s="407"/>
      <c r="H97" s="407"/>
      <c r="I97" s="407"/>
      <c r="J97" s="407"/>
      <c r="K97" s="183"/>
    </row>
    <row r="98" spans="1:11" ht="30" customHeight="1">
      <c r="A98" s="182"/>
      <c r="B98" s="149"/>
      <c r="C98" s="149"/>
      <c r="D98" s="149"/>
      <c r="E98" s="195"/>
      <c r="F98" s="407"/>
      <c r="G98" s="407"/>
      <c r="H98" s="407"/>
      <c r="I98" s="149"/>
      <c r="J98" s="149"/>
      <c r="K98" s="183"/>
    </row>
    <row r="99" spans="1:11" ht="15.75" hidden="1">
      <c r="A99" s="182"/>
      <c r="B99" s="149"/>
      <c r="C99" s="149"/>
      <c r="D99" s="149"/>
      <c r="E99" s="172"/>
      <c r="F99" s="216"/>
      <c r="G99" s="217"/>
      <c r="H99" s="216"/>
      <c r="I99" s="149"/>
      <c r="J99" s="149"/>
      <c r="K99" s="183"/>
    </row>
    <row r="100" spans="1:11" ht="15.75">
      <c r="A100" s="182"/>
      <c r="B100" s="149"/>
      <c r="C100" s="149"/>
      <c r="D100" s="149"/>
      <c r="E100" s="149"/>
      <c r="F100" s="216"/>
      <c r="G100" s="216"/>
      <c r="H100" s="216"/>
      <c r="I100" s="149"/>
      <c r="J100" s="149"/>
      <c r="K100" s="183"/>
    </row>
    <row r="101" spans="1:11" ht="52.5" customHeight="1">
      <c r="A101" s="182"/>
      <c r="B101" s="149"/>
      <c r="D101" s="269">
        <v>2012</v>
      </c>
      <c r="E101" s="237"/>
      <c r="F101" s="406"/>
      <c r="G101" s="407"/>
      <c r="H101" s="407"/>
      <c r="I101" s="407"/>
      <c r="J101" s="407"/>
      <c r="K101" s="183"/>
    </row>
    <row r="102" spans="1:11" ht="30" customHeight="1">
      <c r="A102" s="182"/>
      <c r="B102" s="149"/>
      <c r="C102" s="149"/>
      <c r="D102" s="149"/>
      <c r="E102" s="195"/>
      <c r="F102" s="407"/>
      <c r="G102" s="407"/>
      <c r="H102" s="407"/>
      <c r="I102" s="149"/>
      <c r="J102" s="149"/>
      <c r="K102" s="183"/>
    </row>
    <row r="103" spans="1:11" ht="15.75" hidden="1">
      <c r="A103" s="182"/>
      <c r="B103" s="149"/>
      <c r="C103" s="149"/>
      <c r="D103" s="149"/>
      <c r="E103" s="172"/>
      <c r="F103" s="216" t="s">
        <v>329</v>
      </c>
      <c r="G103" s="217"/>
      <c r="H103" s="216" t="s">
        <v>330</v>
      </c>
      <c r="I103" s="149"/>
      <c r="J103" s="149"/>
      <c r="K103" s="183"/>
    </row>
    <row r="104" spans="1:11" ht="15.75">
      <c r="A104" s="182"/>
      <c r="B104" s="149"/>
      <c r="C104" s="149"/>
      <c r="D104" s="149"/>
      <c r="E104" s="149"/>
      <c r="F104" s="216"/>
      <c r="G104" s="216"/>
      <c r="H104" s="216"/>
      <c r="I104" s="149"/>
      <c r="J104" s="149"/>
      <c r="K104" s="183"/>
    </row>
    <row r="105" spans="1:11" ht="15.75" hidden="1">
      <c r="A105" s="182"/>
      <c r="B105" s="149"/>
      <c r="C105" s="149"/>
      <c r="D105" s="149"/>
      <c r="E105" s="172"/>
      <c r="F105" s="149" t="s">
        <v>329</v>
      </c>
      <c r="G105" s="172"/>
      <c r="H105" s="149" t="s">
        <v>330</v>
      </c>
      <c r="I105" s="149"/>
      <c r="J105" s="149"/>
      <c r="K105" s="183"/>
    </row>
    <row r="106" spans="1:11">
      <c r="A106" s="191"/>
      <c r="K106" s="183"/>
    </row>
    <row r="107" spans="1:11" ht="13.5" thickBot="1">
      <c r="A107" s="192"/>
      <c r="B107" s="193"/>
      <c r="C107" s="193"/>
      <c r="D107" s="193"/>
      <c r="E107" s="193"/>
      <c r="F107" s="193"/>
      <c r="G107" s="193"/>
      <c r="H107" s="193"/>
      <c r="I107" s="193"/>
      <c r="J107" s="193"/>
      <c r="K107" s="194"/>
    </row>
  </sheetData>
  <sheetProtection password="ED91" sheet="1" objects="1" scenarios="1"/>
  <mergeCells count="38">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67:G67"/>
    <mergeCell ref="F60:F62"/>
    <mergeCell ref="H60:I60"/>
    <mergeCell ref="H61:I61"/>
    <mergeCell ref="H62:I62"/>
    <mergeCell ref="H63:I63"/>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10">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xm:sqref>
        </x14:dataValidation>
        <x14:dataValidation type="list" allowBlank="1" showInputMessage="1" showErrorMessage="1">
          <x14:formula1>
            <xm:f>Lists!$N$3:$N$16</xm:f>
          </x14:formula1>
          <xm:sqref>F35:F36</xm:sqref>
        </x14:dataValidation>
        <x14:dataValidation type="list" allowBlank="1" showInputMessage="1" showErrorMessage="1">
          <x14:formula1>
            <xm:f>Lists!$N$3:$N$16</xm:f>
          </x14:formula1>
          <xm:sqref>F38:F39</xm:sqref>
        </x14:dataValidation>
        <x14:dataValidation type="list" allowBlank="1" showInputMessage="1" showErrorMessage="1">
          <x14:formula1>
            <xm:f>Lists!$N$3:$N$16</xm:f>
          </x14:formula1>
          <xm:sqref>F42:F43</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xm:sqref>
        </x14:dataValidation>
        <x14:dataValidation type="list" allowBlank="1" showInputMessage="1" showErrorMessage="1">
          <x14:formula1>
            <xm:f>Lists!$O$2:$O$17</xm:f>
          </x14:formula1>
          <xm:sqref>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sheetData>
    <row r="1" spans="1:21">
      <c r="A1" s="289" t="s">
        <v>596</v>
      </c>
      <c r="B1" s="289" t="s">
        <v>919</v>
      </c>
      <c r="C1" s="289" t="s">
        <v>920</v>
      </c>
      <c r="D1" s="289" t="s">
        <v>921</v>
      </c>
      <c r="E1" s="290">
        <v>2000</v>
      </c>
      <c r="F1" s="290">
        <v>2001</v>
      </c>
      <c r="G1" s="290">
        <v>2002</v>
      </c>
      <c r="H1" s="290">
        <v>2003</v>
      </c>
      <c r="I1" s="290">
        <v>2004</v>
      </c>
      <c r="J1" s="290">
        <v>2005</v>
      </c>
      <c r="K1" s="290">
        <v>2006</v>
      </c>
      <c r="L1" s="290">
        <v>2007</v>
      </c>
      <c r="M1" s="290">
        <v>2008</v>
      </c>
      <c r="N1" s="290">
        <v>2009</v>
      </c>
      <c r="O1" s="290">
        <v>2010</v>
      </c>
      <c r="P1" s="290">
        <v>2011</v>
      </c>
      <c r="Q1" s="290">
        <v>2012</v>
      </c>
      <c r="R1" s="290">
        <v>2013</v>
      </c>
      <c r="S1" s="290">
        <v>2014</v>
      </c>
      <c r="T1" s="290">
        <v>2015</v>
      </c>
      <c r="U1" s="290">
        <v>2016</v>
      </c>
    </row>
    <row r="2" spans="1:21">
      <c r="A2" s="288" t="s">
        <v>436</v>
      </c>
      <c r="B2" s="288" t="s">
        <v>922</v>
      </c>
      <c r="C2" s="288" t="s">
        <v>923</v>
      </c>
      <c r="D2" s="288" t="s">
        <v>924</v>
      </c>
      <c r="E2" s="288">
        <v>1.79</v>
      </c>
      <c r="F2" s="288">
        <v>1.79</v>
      </c>
      <c r="G2" s="288">
        <v>1.79</v>
      </c>
      <c r="H2" s="288">
        <v>1.79</v>
      </c>
      <c r="I2" s="288">
        <v>1.79</v>
      </c>
      <c r="J2" s="288">
        <v>1.79</v>
      </c>
      <c r="K2" s="288">
        <v>1.79</v>
      </c>
      <c r="L2" s="288">
        <v>1.79</v>
      </c>
      <c r="M2" s="288">
        <v>1.79</v>
      </c>
      <c r="N2" s="288">
        <v>1.79</v>
      </c>
      <c r="O2" s="288">
        <v>1.79</v>
      </c>
      <c r="P2" s="288">
        <v>1.79</v>
      </c>
      <c r="Q2" s="288">
        <v>1.79</v>
      </c>
      <c r="R2" s="288">
        <v>1.79</v>
      </c>
      <c r="S2" s="288">
        <v>1.79</v>
      </c>
      <c r="T2" s="288">
        <v>1.79</v>
      </c>
      <c r="U2" s="288">
        <v>1.79</v>
      </c>
    </row>
    <row r="3" spans="1:21">
      <c r="A3" s="288" t="s">
        <v>925</v>
      </c>
      <c r="B3" s="288" t="s">
        <v>926</v>
      </c>
      <c r="C3" s="288" t="s">
        <v>923</v>
      </c>
      <c r="D3" s="288" t="s">
        <v>924</v>
      </c>
      <c r="E3" s="288"/>
      <c r="F3" s="288"/>
      <c r="G3" s="288"/>
      <c r="H3" s="288"/>
      <c r="I3" s="288"/>
      <c r="J3" s="288"/>
      <c r="K3" s="288"/>
      <c r="L3" s="288"/>
      <c r="M3" s="288"/>
      <c r="N3" s="288"/>
      <c r="O3" s="288"/>
      <c r="P3" s="288"/>
      <c r="Q3" s="288"/>
      <c r="R3" s="288"/>
      <c r="S3" s="288"/>
      <c r="T3" s="288"/>
      <c r="U3" s="288" t="s">
        <v>927</v>
      </c>
    </row>
    <row r="4" spans="1:21">
      <c r="A4" s="288" t="s">
        <v>429</v>
      </c>
      <c r="B4" s="288" t="s">
        <v>928</v>
      </c>
      <c r="C4" s="288" t="s">
        <v>923</v>
      </c>
      <c r="D4" s="288" t="s">
        <v>924</v>
      </c>
      <c r="E4" s="288">
        <v>47.357574731182801</v>
      </c>
      <c r="F4" s="288">
        <v>47.500014516128999</v>
      </c>
      <c r="G4" s="288">
        <v>47.262999999999998</v>
      </c>
      <c r="H4" s="288">
        <v>48.7627535833333</v>
      </c>
      <c r="I4" s="288">
        <v>47.845312499999999</v>
      </c>
      <c r="J4" s="288">
        <v>49.494597499999998</v>
      </c>
      <c r="K4" s="288">
        <v>49.925330833333298</v>
      </c>
      <c r="L4" s="288">
        <v>49.962017770397203</v>
      </c>
      <c r="M4" s="288">
        <v>50.249614743589703</v>
      </c>
      <c r="N4" s="288">
        <v>50.325000000000003</v>
      </c>
      <c r="O4" s="288">
        <v>46.452461001317502</v>
      </c>
      <c r="P4" s="288">
        <v>46.747007738580997</v>
      </c>
      <c r="Q4" s="288">
        <v>50.921399999999998</v>
      </c>
      <c r="R4" s="288">
        <v>55.377499999999998</v>
      </c>
      <c r="S4" s="288">
        <v>57.247500000000002</v>
      </c>
      <c r="T4" s="288">
        <v>61.143461541666703</v>
      </c>
      <c r="U4" s="288">
        <v>61.143461541666703</v>
      </c>
    </row>
    <row r="5" spans="1:21">
      <c r="A5" s="288" t="s">
        <v>432</v>
      </c>
      <c r="B5" s="288" t="s">
        <v>929</v>
      </c>
      <c r="C5" s="288" t="s">
        <v>923</v>
      </c>
      <c r="D5" s="288" t="s">
        <v>924</v>
      </c>
      <c r="E5" s="288">
        <v>10.040544166666701</v>
      </c>
      <c r="F5" s="288">
        <v>22.0578616666667</v>
      </c>
      <c r="G5" s="288">
        <v>43.5302066666667</v>
      </c>
      <c r="H5" s="288">
        <v>74.606300833333293</v>
      </c>
      <c r="I5" s="288">
        <v>83.541362500000005</v>
      </c>
      <c r="J5" s="288">
        <v>87.159141666666699</v>
      </c>
      <c r="K5" s="288">
        <v>80.368072055555601</v>
      </c>
      <c r="L5" s="288">
        <v>76.706142749999998</v>
      </c>
      <c r="M5" s="288">
        <v>75.033354166666697</v>
      </c>
      <c r="N5" s="288">
        <v>79.328166666666704</v>
      </c>
      <c r="O5" s="288">
        <v>91.905720340501802</v>
      </c>
      <c r="P5" s="288">
        <v>93.934749999999994</v>
      </c>
      <c r="Q5" s="288">
        <v>95.467955421311004</v>
      </c>
      <c r="R5" s="288">
        <v>96.518279479152596</v>
      </c>
      <c r="S5" s="288">
        <v>98.302416855633496</v>
      </c>
      <c r="T5" s="288">
        <v>120.060701665019</v>
      </c>
      <c r="U5" s="288">
        <v>120.060701665019</v>
      </c>
    </row>
    <row r="6" spans="1:21">
      <c r="A6" s="288" t="s">
        <v>430</v>
      </c>
      <c r="B6" s="288" t="s">
        <v>930</v>
      </c>
      <c r="C6" s="288" t="s">
        <v>923</v>
      </c>
      <c r="D6" s="288" t="s">
        <v>924</v>
      </c>
      <c r="E6" s="288">
        <v>143.70941666666701</v>
      </c>
      <c r="F6" s="288">
        <v>143.484833333333</v>
      </c>
      <c r="G6" s="288">
        <v>140.15451587499999</v>
      </c>
      <c r="H6" s="288">
        <v>121.86324999999999</v>
      </c>
      <c r="I6" s="288">
        <v>102.780051196172</v>
      </c>
      <c r="J6" s="288">
        <v>99.870254480899206</v>
      </c>
      <c r="K6" s="288">
        <v>98.103377091269806</v>
      </c>
      <c r="L6" s="288">
        <v>90.427893831070804</v>
      </c>
      <c r="M6" s="288">
        <v>83.894604100529094</v>
      </c>
      <c r="N6" s="288">
        <v>94.978119820384293</v>
      </c>
      <c r="O6" s="288">
        <v>103.9364433527</v>
      </c>
      <c r="P6" s="288">
        <v>100.89495472583</v>
      </c>
      <c r="Q6" s="288">
        <v>108.18464459924201</v>
      </c>
      <c r="R6" s="288">
        <v>105.668673352632</v>
      </c>
      <c r="S6" s="288">
        <v>105.47923411584</v>
      </c>
      <c r="T6" s="288">
        <v>125.96083044733</v>
      </c>
      <c r="U6" s="288">
        <v>125.96083044733</v>
      </c>
    </row>
    <row r="7" spans="1:21">
      <c r="A7" s="288" t="s">
        <v>585</v>
      </c>
      <c r="B7" s="288" t="s">
        <v>931</v>
      </c>
      <c r="C7" s="288" t="s">
        <v>923</v>
      </c>
      <c r="D7" s="288" t="s">
        <v>924</v>
      </c>
      <c r="E7" s="288">
        <v>3.6724999999999999</v>
      </c>
      <c r="F7" s="288">
        <v>3.6724999999999999</v>
      </c>
      <c r="G7" s="288">
        <v>3.6724999999999999</v>
      </c>
      <c r="H7" s="288">
        <v>3.6724999999999999</v>
      </c>
      <c r="I7" s="288">
        <v>3.6724999999999999</v>
      </c>
      <c r="J7" s="288">
        <v>3.6724999999999999</v>
      </c>
      <c r="K7" s="288">
        <v>3.6724999999999999</v>
      </c>
      <c r="L7" s="288">
        <v>3.6724999999999999</v>
      </c>
      <c r="M7" s="288">
        <v>3.6724999999999999</v>
      </c>
      <c r="N7" s="288">
        <v>3.6724999999999999</v>
      </c>
      <c r="O7" s="288">
        <v>3.6724999999999999</v>
      </c>
      <c r="P7" s="288">
        <v>3.6724999999999999</v>
      </c>
      <c r="Q7" s="288">
        <v>3.6724999999999999</v>
      </c>
      <c r="R7" s="288">
        <v>3.6724999999999999</v>
      </c>
      <c r="S7" s="288">
        <v>3.6724999999999999</v>
      </c>
      <c r="T7" s="288">
        <v>3.6724999999999999</v>
      </c>
      <c r="U7" s="288">
        <v>3.6724999999999999</v>
      </c>
    </row>
    <row r="8" spans="1:21">
      <c r="A8" s="288" t="s">
        <v>434</v>
      </c>
      <c r="B8" s="288" t="s">
        <v>932</v>
      </c>
      <c r="C8" s="288" t="s">
        <v>923</v>
      </c>
      <c r="D8" s="288" t="s">
        <v>924</v>
      </c>
      <c r="E8" s="288">
        <v>0.99950000000000006</v>
      </c>
      <c r="F8" s="288">
        <v>0.99950000000000006</v>
      </c>
      <c r="G8" s="288">
        <v>3.0632566666666698</v>
      </c>
      <c r="H8" s="288">
        <v>2.9006291666666701</v>
      </c>
      <c r="I8" s="288">
        <v>2.9233008189033201</v>
      </c>
      <c r="J8" s="288">
        <v>2.9036575</v>
      </c>
      <c r="K8" s="288">
        <v>3.0543133333333299</v>
      </c>
      <c r="L8" s="288">
        <v>3.0956488492063499</v>
      </c>
      <c r="M8" s="288">
        <v>3.14416455988456</v>
      </c>
      <c r="N8" s="288">
        <v>3.7101068305232801</v>
      </c>
      <c r="O8" s="288">
        <v>3.8962951544704998</v>
      </c>
      <c r="P8" s="288">
        <v>4.1101395762132604</v>
      </c>
      <c r="Q8" s="288">
        <v>4.5369343601874599</v>
      </c>
      <c r="R8" s="288">
        <v>5.4593526646570396</v>
      </c>
      <c r="S8" s="288">
        <v>8.0752759928133404</v>
      </c>
      <c r="T8" s="288">
        <v>9.2331855247242896</v>
      </c>
      <c r="U8" s="288">
        <v>9.2331855247242896</v>
      </c>
    </row>
    <row r="9" spans="1:21">
      <c r="A9" s="288" t="s">
        <v>435</v>
      </c>
      <c r="B9" s="288" t="s">
        <v>933</v>
      </c>
      <c r="C9" s="288" t="s">
        <v>923</v>
      </c>
      <c r="D9" s="288" t="s">
        <v>924</v>
      </c>
      <c r="E9" s="288">
        <v>539.52583333333303</v>
      </c>
      <c r="F9" s="288">
        <v>555.078258333333</v>
      </c>
      <c r="G9" s="288">
        <v>573.35333333333301</v>
      </c>
      <c r="H9" s="288">
        <v>578.76295454545505</v>
      </c>
      <c r="I9" s="288">
        <v>533.45083333333298</v>
      </c>
      <c r="J9" s="288">
        <v>457.68694062915898</v>
      </c>
      <c r="K9" s="288">
        <v>416.04036972454202</v>
      </c>
      <c r="L9" s="288">
        <v>342.079116208671</v>
      </c>
      <c r="M9" s="288">
        <v>305.96940026193602</v>
      </c>
      <c r="N9" s="288">
        <v>363.28328560606099</v>
      </c>
      <c r="O9" s="288">
        <v>373.66046673881698</v>
      </c>
      <c r="P9" s="288">
        <v>372.50088244871102</v>
      </c>
      <c r="Q9" s="288">
        <v>401.76397562691602</v>
      </c>
      <c r="R9" s="288">
        <v>409.625749270293</v>
      </c>
      <c r="S9" s="288">
        <v>415.91978920493801</v>
      </c>
      <c r="T9" s="288">
        <v>477.91830657609898</v>
      </c>
      <c r="U9" s="288">
        <v>477.91830657609898</v>
      </c>
    </row>
    <row r="10" spans="1:21">
      <c r="A10" s="288" t="s">
        <v>934</v>
      </c>
      <c r="B10" s="288" t="s">
        <v>935</v>
      </c>
      <c r="C10" s="288" t="s">
        <v>923</v>
      </c>
      <c r="D10" s="288" t="s">
        <v>924</v>
      </c>
      <c r="E10" s="288"/>
      <c r="F10" s="288"/>
      <c r="G10" s="288"/>
      <c r="H10" s="288"/>
      <c r="I10" s="288"/>
      <c r="J10" s="288"/>
      <c r="K10" s="288"/>
      <c r="L10" s="288"/>
      <c r="M10" s="288"/>
      <c r="N10" s="288"/>
      <c r="O10" s="288"/>
      <c r="P10" s="288"/>
      <c r="Q10" s="288"/>
      <c r="R10" s="288"/>
      <c r="S10" s="288"/>
      <c r="T10" s="288"/>
      <c r="U10" s="288" t="s">
        <v>927</v>
      </c>
    </row>
    <row r="11" spans="1:21">
      <c r="A11" s="288" t="s">
        <v>433</v>
      </c>
      <c r="B11" s="288" t="s">
        <v>936</v>
      </c>
      <c r="C11" s="288" t="s">
        <v>923</v>
      </c>
      <c r="D11" s="288" t="s">
        <v>924</v>
      </c>
      <c r="E11" s="288">
        <v>2.7</v>
      </c>
      <c r="F11" s="288">
        <v>2.7</v>
      </c>
      <c r="G11" s="288">
        <v>2.7</v>
      </c>
      <c r="H11" s="288">
        <v>2.7</v>
      </c>
      <c r="I11" s="288">
        <v>2.7</v>
      </c>
      <c r="J11" s="288">
        <v>2.7</v>
      </c>
      <c r="K11" s="288">
        <v>2.7</v>
      </c>
      <c r="L11" s="288">
        <v>2.7</v>
      </c>
      <c r="M11" s="288">
        <v>2.7</v>
      </c>
      <c r="N11" s="288">
        <v>2.7</v>
      </c>
      <c r="O11" s="288">
        <v>2.7</v>
      </c>
      <c r="P11" s="288">
        <v>2.7</v>
      </c>
      <c r="Q11" s="288">
        <v>2.7</v>
      </c>
      <c r="R11" s="288">
        <v>2.7</v>
      </c>
      <c r="S11" s="288">
        <v>2.7</v>
      </c>
      <c r="T11" s="288">
        <v>2.7</v>
      </c>
      <c r="U11" s="288">
        <v>2.7</v>
      </c>
    </row>
    <row r="12" spans="1:21">
      <c r="A12" s="288" t="s">
        <v>437</v>
      </c>
      <c r="B12" s="288" t="s">
        <v>937</v>
      </c>
      <c r="C12" s="288" t="s">
        <v>923</v>
      </c>
      <c r="D12" s="288" t="s">
        <v>924</v>
      </c>
      <c r="E12" s="288">
        <v>1.7248266666666701</v>
      </c>
      <c r="F12" s="288">
        <v>1.9334425</v>
      </c>
      <c r="G12" s="288">
        <v>1.8405625000000001</v>
      </c>
      <c r="H12" s="288">
        <v>1.54191416666667</v>
      </c>
      <c r="I12" s="288">
        <v>1.3597524999999999</v>
      </c>
      <c r="J12" s="288">
        <v>1.3094733333333299</v>
      </c>
      <c r="K12" s="288">
        <v>1.3279734405000001</v>
      </c>
      <c r="L12" s="288">
        <v>1.1950725</v>
      </c>
      <c r="M12" s="288">
        <v>1.19217833333333</v>
      </c>
      <c r="N12" s="288">
        <v>1.28218881008452</v>
      </c>
      <c r="O12" s="288">
        <v>1.0901594863867701</v>
      </c>
      <c r="P12" s="288">
        <v>0.96946320149673504</v>
      </c>
      <c r="Q12" s="288">
        <v>0.96580103065870804</v>
      </c>
      <c r="R12" s="288">
        <v>1.0358430965205401</v>
      </c>
      <c r="S12" s="288">
        <v>1.1093632928169199</v>
      </c>
      <c r="T12" s="288">
        <v>1.33109026245502</v>
      </c>
      <c r="U12" s="288">
        <v>1.33109026245502</v>
      </c>
    </row>
    <row r="13" spans="1:21">
      <c r="A13" s="288" t="s">
        <v>938</v>
      </c>
      <c r="B13" s="288" t="s">
        <v>939</v>
      </c>
      <c r="C13" s="288" t="s">
        <v>923</v>
      </c>
      <c r="D13" s="288" t="s">
        <v>924</v>
      </c>
      <c r="E13" s="288"/>
      <c r="F13" s="288"/>
      <c r="G13" s="288"/>
      <c r="H13" s="288"/>
      <c r="I13" s="288"/>
      <c r="J13" s="288"/>
      <c r="K13" s="288"/>
      <c r="L13" s="288"/>
      <c r="M13" s="288"/>
      <c r="N13" s="288"/>
      <c r="O13" s="288"/>
      <c r="P13" s="288"/>
      <c r="Q13" s="288"/>
      <c r="R13" s="288"/>
      <c r="S13" s="288"/>
      <c r="T13" s="288"/>
      <c r="U13" s="288" t="s">
        <v>927</v>
      </c>
    </row>
    <row r="14" spans="1:21">
      <c r="A14" s="288" t="s">
        <v>438</v>
      </c>
      <c r="B14" s="288" t="s">
        <v>940</v>
      </c>
      <c r="C14" s="288" t="s">
        <v>923</v>
      </c>
      <c r="D14" s="288" t="s">
        <v>924</v>
      </c>
      <c r="E14" s="288">
        <v>0.89483075000000001</v>
      </c>
      <c r="F14" s="288">
        <v>0.93131666666666602</v>
      </c>
      <c r="G14" s="288">
        <v>0.97216416666666605</v>
      </c>
      <c r="H14" s="288">
        <v>0.98214599999999996</v>
      </c>
      <c r="I14" s="288">
        <v>0.98269550000000006</v>
      </c>
      <c r="J14" s="288">
        <v>0.94542099999999996</v>
      </c>
      <c r="K14" s="288">
        <v>0.89344500000000004</v>
      </c>
      <c r="L14" s="288">
        <v>0.85812380824372803</v>
      </c>
      <c r="M14" s="288">
        <v>0.82161957885304604</v>
      </c>
      <c r="N14" s="288">
        <v>0.80378333333333296</v>
      </c>
      <c r="O14" s="288">
        <v>0.80264999999999997</v>
      </c>
      <c r="P14" s="288">
        <v>0.78968638888888898</v>
      </c>
      <c r="Q14" s="288">
        <v>0.78564534946236597</v>
      </c>
      <c r="R14" s="288">
        <v>0.784541075268817</v>
      </c>
      <c r="S14" s="288">
        <v>0.78434749999999998</v>
      </c>
      <c r="T14" s="288">
        <v>1.0245638185505901</v>
      </c>
      <c r="U14" s="288">
        <v>1.0245638185505901</v>
      </c>
    </row>
    <row r="15" spans="1:21">
      <c r="A15" s="288" t="s">
        <v>452</v>
      </c>
      <c r="B15" s="288" t="s">
        <v>941</v>
      </c>
      <c r="C15" s="288" t="s">
        <v>923</v>
      </c>
      <c r="D15" s="288" t="s">
        <v>924</v>
      </c>
      <c r="E15" s="288">
        <v>720.67333333333295</v>
      </c>
      <c r="F15" s="288">
        <v>830.35333333333301</v>
      </c>
      <c r="G15" s="288">
        <v>930.74916666666695</v>
      </c>
      <c r="H15" s="288">
        <v>1082.6199999999999</v>
      </c>
      <c r="I15" s="288">
        <v>1100.9000000000001</v>
      </c>
      <c r="J15" s="288">
        <v>1081.5771666666701</v>
      </c>
      <c r="K15" s="288">
        <v>1028.6835530000001</v>
      </c>
      <c r="L15" s="288">
        <v>1081.8696825</v>
      </c>
      <c r="M15" s="288">
        <v>1185.6908333333299</v>
      </c>
      <c r="N15" s="288">
        <v>1230.17916666667</v>
      </c>
      <c r="O15" s="288">
        <v>1230.74833333333</v>
      </c>
      <c r="P15" s="288">
        <v>1261.0733333333301</v>
      </c>
      <c r="Q15" s="288">
        <v>1442.505625</v>
      </c>
      <c r="R15" s="288">
        <v>1555.09083333333</v>
      </c>
      <c r="S15" s="288">
        <v>1546.6866666666699</v>
      </c>
      <c r="T15" s="288">
        <v>1571.8983333333299</v>
      </c>
      <c r="U15" s="288">
        <v>1571.8983333333299</v>
      </c>
    </row>
    <row r="16" spans="1:21">
      <c r="A16" s="288" t="s">
        <v>443</v>
      </c>
      <c r="B16" s="288" t="s">
        <v>942</v>
      </c>
      <c r="C16" s="288" t="s">
        <v>923</v>
      </c>
      <c r="D16" s="288" t="s">
        <v>924</v>
      </c>
      <c r="E16" s="288"/>
      <c r="F16" s="288"/>
      <c r="G16" s="288"/>
      <c r="H16" s="288"/>
      <c r="I16" s="288"/>
      <c r="J16" s="288"/>
      <c r="K16" s="288"/>
      <c r="L16" s="288"/>
      <c r="M16" s="288"/>
      <c r="N16" s="288"/>
      <c r="O16" s="288"/>
      <c r="P16" s="288"/>
      <c r="Q16" s="288"/>
      <c r="R16" s="288"/>
      <c r="S16" s="288"/>
      <c r="T16" s="288"/>
      <c r="U16" s="288" t="s">
        <v>927</v>
      </c>
    </row>
    <row r="17" spans="1:21">
      <c r="A17" s="288" t="s">
        <v>445</v>
      </c>
      <c r="B17" s="288" t="s">
        <v>943</v>
      </c>
      <c r="C17" s="288" t="s">
        <v>923</v>
      </c>
      <c r="D17" s="288" t="s">
        <v>924</v>
      </c>
      <c r="E17" s="288">
        <v>711.97627443083297</v>
      </c>
      <c r="F17" s="288">
        <v>733.03850707000004</v>
      </c>
      <c r="G17" s="288">
        <v>696.98820361166702</v>
      </c>
      <c r="H17" s="288">
        <v>581.20031386416701</v>
      </c>
      <c r="I17" s="288">
        <v>528.28480930499995</v>
      </c>
      <c r="J17" s="288">
        <v>527.46814284000004</v>
      </c>
      <c r="K17" s="288">
        <v>522.89010961083295</v>
      </c>
      <c r="L17" s="288">
        <v>479.26678258750002</v>
      </c>
      <c r="M17" s="288">
        <v>447.80525556077299</v>
      </c>
      <c r="N17" s="288">
        <v>472.18629075489298</v>
      </c>
      <c r="O17" s="288">
        <v>495.277021572396</v>
      </c>
      <c r="P17" s="288">
        <v>471.86611409170001</v>
      </c>
      <c r="Q17" s="288">
        <v>510.52713590196998</v>
      </c>
      <c r="R17" s="288">
        <v>494.04003744699003</v>
      </c>
      <c r="S17" s="288">
        <v>494.41495286493699</v>
      </c>
      <c r="T17" s="288">
        <v>591.44950750132796</v>
      </c>
      <c r="U17" s="288">
        <v>591.44950750132796</v>
      </c>
    </row>
    <row r="18" spans="1:21">
      <c r="A18" s="288" t="s">
        <v>451</v>
      </c>
      <c r="B18" s="288" t="s">
        <v>944</v>
      </c>
      <c r="C18" s="288" t="s">
        <v>923</v>
      </c>
      <c r="D18" s="288" t="s">
        <v>924</v>
      </c>
      <c r="E18" s="288">
        <v>711.97627443083297</v>
      </c>
      <c r="F18" s="288">
        <v>733.03850707000004</v>
      </c>
      <c r="G18" s="288">
        <v>696.98820361166702</v>
      </c>
      <c r="H18" s="288">
        <v>581.20031386416701</v>
      </c>
      <c r="I18" s="288">
        <v>528.28480930499995</v>
      </c>
      <c r="J18" s="288">
        <v>527.46814284000004</v>
      </c>
      <c r="K18" s="288">
        <v>522.89010961083295</v>
      </c>
      <c r="L18" s="288">
        <v>479.26678258750002</v>
      </c>
      <c r="M18" s="288">
        <v>447.80525556077299</v>
      </c>
      <c r="N18" s="288">
        <v>472.18629075489298</v>
      </c>
      <c r="O18" s="288">
        <v>495.277021572396</v>
      </c>
      <c r="P18" s="288">
        <v>471.86611409170001</v>
      </c>
      <c r="Q18" s="288">
        <v>510.52713590196998</v>
      </c>
      <c r="R18" s="288">
        <v>494.04003744699003</v>
      </c>
      <c r="S18" s="288">
        <v>494.41495286493699</v>
      </c>
      <c r="T18" s="288">
        <v>591.44950750132796</v>
      </c>
      <c r="U18" s="288">
        <v>591.44950750132796</v>
      </c>
    </row>
    <row r="19" spans="1:21">
      <c r="A19" s="288" t="s">
        <v>440</v>
      </c>
      <c r="B19" s="288" t="s">
        <v>945</v>
      </c>
      <c r="C19" s="288" t="s">
        <v>923</v>
      </c>
      <c r="D19" s="288" t="s">
        <v>924</v>
      </c>
      <c r="E19" s="288">
        <v>52.141666666666701</v>
      </c>
      <c r="F19" s="288">
        <v>55.8066666666667</v>
      </c>
      <c r="G19" s="288">
        <v>57.887999999999998</v>
      </c>
      <c r="H19" s="288">
        <v>58.150039999999997</v>
      </c>
      <c r="I19" s="288">
        <v>59.512658333333299</v>
      </c>
      <c r="J19" s="288">
        <v>64.327475000000007</v>
      </c>
      <c r="K19" s="288">
        <v>68.933233333333305</v>
      </c>
      <c r="L19" s="288">
        <v>68.874875000000003</v>
      </c>
      <c r="M19" s="288">
        <v>68.598275000000001</v>
      </c>
      <c r="N19" s="288">
        <v>69.039066666666699</v>
      </c>
      <c r="O19" s="288">
        <v>69.649291666666699</v>
      </c>
      <c r="P19" s="288">
        <v>74.1524</v>
      </c>
      <c r="Q19" s="288">
        <v>81.8626583333333</v>
      </c>
      <c r="R19" s="288">
        <v>78.103234999999998</v>
      </c>
      <c r="S19" s="288">
        <v>77.641408333333302</v>
      </c>
      <c r="T19" s="288">
        <v>77.946908333333297</v>
      </c>
      <c r="U19" s="288">
        <v>77.946908333333297</v>
      </c>
    </row>
    <row r="20" spans="1:21">
      <c r="A20" s="288" t="s">
        <v>450</v>
      </c>
      <c r="B20" s="288" t="s">
        <v>946</v>
      </c>
      <c r="C20" s="288" t="s">
        <v>923</v>
      </c>
      <c r="D20" s="288" t="s">
        <v>924</v>
      </c>
      <c r="E20" s="288">
        <v>2.123275</v>
      </c>
      <c r="F20" s="288">
        <v>2.1847083333333299</v>
      </c>
      <c r="G20" s="288">
        <v>2.076975</v>
      </c>
      <c r="H20" s="288">
        <v>1.7327016666666699</v>
      </c>
      <c r="I20" s="288">
        <v>1.5751089166666701</v>
      </c>
      <c r="J20" s="288">
        <v>1.5741333333333301</v>
      </c>
      <c r="K20" s="288">
        <v>1.5592666666666699</v>
      </c>
      <c r="L20" s="288">
        <v>1.4290499999999999</v>
      </c>
      <c r="M20" s="288">
        <v>1.3371166666666701</v>
      </c>
      <c r="N20" s="288">
        <v>1.40669166666667</v>
      </c>
      <c r="O20" s="288">
        <v>1.47739166666667</v>
      </c>
      <c r="P20" s="288">
        <v>1.40645833333333</v>
      </c>
      <c r="Q20" s="288">
        <v>1.5220499999999999</v>
      </c>
      <c r="R20" s="288">
        <v>1.47356666666667</v>
      </c>
      <c r="S20" s="288">
        <v>1.4741833333333301</v>
      </c>
      <c r="T20" s="288">
        <v>1.7644</v>
      </c>
      <c r="U20" s="288">
        <v>1.7644</v>
      </c>
    </row>
    <row r="21" spans="1:21">
      <c r="A21" s="288" t="s">
        <v>947</v>
      </c>
      <c r="B21" s="288" t="s">
        <v>948</v>
      </c>
      <c r="C21" s="288" t="s">
        <v>923</v>
      </c>
      <c r="D21" s="288" t="s">
        <v>924</v>
      </c>
      <c r="E21" s="288">
        <v>0.376</v>
      </c>
      <c r="F21" s="288">
        <v>0.376</v>
      </c>
      <c r="G21" s="288">
        <v>0.376</v>
      </c>
      <c r="H21" s="288">
        <v>0.376</v>
      </c>
      <c r="I21" s="288">
        <v>0.376</v>
      </c>
      <c r="J21" s="288">
        <v>0.376</v>
      </c>
      <c r="K21" s="288">
        <v>0.376</v>
      </c>
      <c r="L21" s="288">
        <v>0.376</v>
      </c>
      <c r="M21" s="288">
        <v>0.376</v>
      </c>
      <c r="N21" s="288">
        <v>0.376</v>
      </c>
      <c r="O21" s="288">
        <v>0.376</v>
      </c>
      <c r="P21" s="288">
        <v>0.376</v>
      </c>
      <c r="Q21" s="288">
        <v>0.376</v>
      </c>
      <c r="R21" s="288">
        <v>0.376</v>
      </c>
      <c r="S21" s="288">
        <v>0.376</v>
      </c>
      <c r="T21" s="288">
        <v>0.376</v>
      </c>
      <c r="U21" s="288">
        <v>0.376</v>
      </c>
    </row>
    <row r="22" spans="1:21">
      <c r="A22" s="288" t="s">
        <v>949</v>
      </c>
      <c r="B22" s="288" t="s">
        <v>950</v>
      </c>
      <c r="C22" s="288" t="s">
        <v>923</v>
      </c>
      <c r="D22" s="288" t="s">
        <v>924</v>
      </c>
      <c r="E22" s="288">
        <v>1</v>
      </c>
      <c r="F22" s="288">
        <v>1</v>
      </c>
      <c r="G22" s="288">
        <v>1</v>
      </c>
      <c r="H22" s="288">
        <v>1</v>
      </c>
      <c r="I22" s="288">
        <v>1</v>
      </c>
      <c r="J22" s="288">
        <v>1</v>
      </c>
      <c r="K22" s="288">
        <v>1</v>
      </c>
      <c r="L22" s="288">
        <v>1</v>
      </c>
      <c r="M22" s="288">
        <v>1</v>
      </c>
      <c r="N22" s="288">
        <v>1</v>
      </c>
      <c r="O22" s="288">
        <v>1</v>
      </c>
      <c r="P22" s="288">
        <v>1</v>
      </c>
      <c r="Q22" s="288">
        <v>1</v>
      </c>
      <c r="R22" s="288">
        <v>1</v>
      </c>
      <c r="S22" s="288">
        <v>1</v>
      </c>
      <c r="T22" s="288">
        <v>1</v>
      </c>
      <c r="U22" s="288">
        <v>1</v>
      </c>
    </row>
    <row r="23" spans="1:21">
      <c r="A23" s="288" t="s">
        <v>447</v>
      </c>
      <c r="B23" s="288" t="s">
        <v>951</v>
      </c>
      <c r="C23" s="288" t="s">
        <v>923</v>
      </c>
      <c r="D23" s="288" t="s">
        <v>924</v>
      </c>
      <c r="E23" s="288">
        <v>2.12285951185833</v>
      </c>
      <c r="F23" s="288">
        <v>2.1856595833000001</v>
      </c>
      <c r="G23" s="288">
        <v>2.07817042621667</v>
      </c>
      <c r="H23" s="288">
        <v>1.7329322041916699</v>
      </c>
      <c r="I23" s="288">
        <v>1.57515702795</v>
      </c>
      <c r="J23" s="288">
        <v>1.5727220196</v>
      </c>
      <c r="K23" s="288">
        <v>1.5590719560583299</v>
      </c>
      <c r="L23" s="288">
        <v>1.429002741625</v>
      </c>
      <c r="M23" s="288">
        <v>1.3351956804842799</v>
      </c>
      <c r="N23" s="288">
        <v>1.4078912383694999</v>
      </c>
      <c r="O23" s="288">
        <v>1.47673956845028</v>
      </c>
      <c r="P23" s="288">
        <v>1.40693658566639</v>
      </c>
      <c r="Q23" s="288">
        <v>1.5222099744513</v>
      </c>
      <c r="R23" s="288">
        <v>1.4730513226323501</v>
      </c>
      <c r="S23" s="288">
        <v>1.4741691867940001</v>
      </c>
      <c r="T23" s="288">
        <v>1.76349164694686</v>
      </c>
      <c r="U23" s="288">
        <v>1.76349164694686</v>
      </c>
    </row>
    <row r="24" spans="1:21">
      <c r="A24" s="288" t="s">
        <v>442</v>
      </c>
      <c r="B24" s="288" t="s">
        <v>952</v>
      </c>
      <c r="C24" s="288" t="s">
        <v>923</v>
      </c>
      <c r="D24" s="288" t="s">
        <v>924</v>
      </c>
      <c r="E24" s="288">
        <v>8.7675000000000003E-2</v>
      </c>
      <c r="F24" s="288">
        <v>0.13900000000000001</v>
      </c>
      <c r="G24" s="288">
        <v>0.17909166666666701</v>
      </c>
      <c r="H24" s="288">
        <v>0.20512708333333299</v>
      </c>
      <c r="I24" s="288">
        <v>0.21602574999999999</v>
      </c>
      <c r="J24" s="288">
        <v>0.21538199999999999</v>
      </c>
      <c r="K24" s="288">
        <v>0.21445641666666701</v>
      </c>
      <c r="L24" s="288">
        <v>0.214607833333333</v>
      </c>
      <c r="M24" s="288">
        <v>0.21363974999999999</v>
      </c>
      <c r="N24" s="288">
        <v>0.279304921788469</v>
      </c>
      <c r="O24" s="288">
        <v>0.29785099999999998</v>
      </c>
      <c r="P24" s="288">
        <v>0.49746333333333298</v>
      </c>
      <c r="Q24" s="288">
        <v>0.83368983333333302</v>
      </c>
      <c r="R24" s="288">
        <v>0.88800524999999997</v>
      </c>
      <c r="S24" s="288">
        <v>1.0224102500000001</v>
      </c>
      <c r="T24" s="288">
        <v>1.5925988333333301</v>
      </c>
      <c r="U24" s="288">
        <v>1.5925988333333301</v>
      </c>
    </row>
    <row r="25" spans="1:21">
      <c r="A25" s="288" t="s">
        <v>444</v>
      </c>
      <c r="B25" s="288" t="s">
        <v>953</v>
      </c>
      <c r="C25" s="288" t="s">
        <v>923</v>
      </c>
      <c r="D25" s="288" t="s">
        <v>924</v>
      </c>
      <c r="E25" s="288">
        <v>2</v>
      </c>
      <c r="F25" s="288">
        <v>2</v>
      </c>
      <c r="G25" s="288">
        <v>2</v>
      </c>
      <c r="H25" s="288">
        <v>2</v>
      </c>
      <c r="I25" s="288">
        <v>2</v>
      </c>
      <c r="J25" s="288">
        <v>2</v>
      </c>
      <c r="K25" s="288">
        <v>2</v>
      </c>
      <c r="L25" s="288">
        <v>2</v>
      </c>
      <c r="M25" s="288">
        <v>2</v>
      </c>
      <c r="N25" s="288">
        <v>2</v>
      </c>
      <c r="O25" s="288">
        <v>2</v>
      </c>
      <c r="P25" s="288">
        <v>2</v>
      </c>
      <c r="Q25" s="288">
        <v>2</v>
      </c>
      <c r="R25" s="288">
        <v>2</v>
      </c>
      <c r="S25" s="288">
        <v>2</v>
      </c>
      <c r="T25" s="288">
        <v>2</v>
      </c>
      <c r="U25" s="288">
        <v>2</v>
      </c>
    </row>
    <row r="26" spans="1:21">
      <c r="A26" s="288" t="s">
        <v>954</v>
      </c>
      <c r="B26" s="288" t="s">
        <v>955</v>
      </c>
      <c r="C26" s="288" t="s">
        <v>923</v>
      </c>
      <c r="D26" s="288" t="s">
        <v>924</v>
      </c>
      <c r="E26" s="288"/>
      <c r="F26" s="288"/>
      <c r="G26" s="288"/>
      <c r="H26" s="288"/>
      <c r="I26" s="288"/>
      <c r="J26" s="288"/>
      <c r="K26" s="288"/>
      <c r="L26" s="288"/>
      <c r="M26" s="288"/>
      <c r="N26" s="288"/>
      <c r="O26" s="288"/>
      <c r="P26" s="288"/>
      <c r="Q26" s="288"/>
      <c r="R26" s="288"/>
      <c r="S26" s="288"/>
      <c r="T26" s="288"/>
      <c r="U26" s="288" t="s">
        <v>927</v>
      </c>
    </row>
    <row r="27" spans="1:21">
      <c r="A27" s="288" t="s">
        <v>446</v>
      </c>
      <c r="B27" s="288" t="s">
        <v>956</v>
      </c>
      <c r="C27" s="288" t="s">
        <v>923</v>
      </c>
      <c r="D27" s="288" t="s">
        <v>924</v>
      </c>
      <c r="E27" s="288">
        <v>6.1835416666666703</v>
      </c>
      <c r="F27" s="288">
        <v>6.6069166666666703</v>
      </c>
      <c r="G27" s="288">
        <v>7.17</v>
      </c>
      <c r="H27" s="288">
        <v>7.6591666666666702</v>
      </c>
      <c r="I27" s="288">
        <v>7.9362666666666701</v>
      </c>
      <c r="J27" s="288">
        <v>8.0660624999999992</v>
      </c>
      <c r="K27" s="288">
        <v>8.0116166666666704</v>
      </c>
      <c r="L27" s="288">
        <v>7.8512451612499996</v>
      </c>
      <c r="M27" s="288">
        <v>7.2383206989166702</v>
      </c>
      <c r="N27" s="288">
        <v>7.02</v>
      </c>
      <c r="O27" s="288">
        <v>7.0166666666666702</v>
      </c>
      <c r="P27" s="288">
        <v>6.9369624999999999</v>
      </c>
      <c r="Q27" s="288">
        <v>6.91</v>
      </c>
      <c r="R27" s="288">
        <v>6.91</v>
      </c>
      <c r="S27" s="288">
        <v>6.91</v>
      </c>
      <c r="T27" s="288">
        <v>6.91</v>
      </c>
      <c r="U27" s="288">
        <v>6.91</v>
      </c>
    </row>
    <row r="28" spans="1:21">
      <c r="A28" s="288" t="s">
        <v>449</v>
      </c>
      <c r="B28" s="288" t="s">
        <v>957</v>
      </c>
      <c r="C28" s="288" t="s">
        <v>923</v>
      </c>
      <c r="D28" s="288" t="s">
        <v>924</v>
      </c>
      <c r="E28" s="288">
        <v>1.8294231220756101</v>
      </c>
      <c r="F28" s="288">
        <v>2.3496317093224399</v>
      </c>
      <c r="G28" s="288">
        <v>2.9203630177551898</v>
      </c>
      <c r="H28" s="288">
        <v>3.0774751184780098</v>
      </c>
      <c r="I28" s="288">
        <v>2.9251194495158601</v>
      </c>
      <c r="J28" s="288">
        <v>2.4343900362318802</v>
      </c>
      <c r="K28" s="288">
        <v>2.17532666666667</v>
      </c>
      <c r="L28" s="288">
        <v>1.94705833333333</v>
      </c>
      <c r="M28" s="288">
        <v>1.8337666666666701</v>
      </c>
      <c r="N28" s="288">
        <v>1.99942817314426</v>
      </c>
      <c r="O28" s="288">
        <v>1.7592267105871799</v>
      </c>
      <c r="P28" s="288">
        <v>1.6728287552565899</v>
      </c>
      <c r="Q28" s="288">
        <v>1.9530686111248701</v>
      </c>
      <c r="R28" s="288">
        <v>2.1560891512631102</v>
      </c>
      <c r="S28" s="288">
        <v>2.3529519627666899</v>
      </c>
      <c r="T28" s="288">
        <v>3.3269043827687899</v>
      </c>
      <c r="U28" s="288">
        <v>3.3269043827687899</v>
      </c>
    </row>
    <row r="29" spans="1:21">
      <c r="A29" s="288" t="s">
        <v>441</v>
      </c>
      <c r="B29" s="288" t="s">
        <v>958</v>
      </c>
      <c r="C29" s="288" t="s">
        <v>923</v>
      </c>
      <c r="D29" s="288" t="s">
        <v>924</v>
      </c>
      <c r="E29" s="288">
        <v>2</v>
      </c>
      <c r="F29" s="288">
        <v>2</v>
      </c>
      <c r="G29" s="288">
        <v>2</v>
      </c>
      <c r="H29" s="288">
        <v>2</v>
      </c>
      <c r="I29" s="288">
        <v>2</v>
      </c>
      <c r="J29" s="288">
        <v>2</v>
      </c>
      <c r="K29" s="288">
        <v>2</v>
      </c>
      <c r="L29" s="288">
        <v>2</v>
      </c>
      <c r="M29" s="288">
        <v>2</v>
      </c>
      <c r="N29" s="288">
        <v>2</v>
      </c>
      <c r="O29" s="288">
        <v>2</v>
      </c>
      <c r="P29" s="288">
        <v>2</v>
      </c>
      <c r="Q29" s="288">
        <v>2</v>
      </c>
      <c r="R29" s="288">
        <v>2</v>
      </c>
      <c r="S29" s="288">
        <v>2</v>
      </c>
      <c r="T29" s="288">
        <v>2</v>
      </c>
      <c r="U29" s="288">
        <v>2</v>
      </c>
    </row>
    <row r="30" spans="1:21">
      <c r="A30" s="288" t="s">
        <v>959</v>
      </c>
      <c r="B30" s="288" t="s">
        <v>960</v>
      </c>
      <c r="C30" s="288" t="s">
        <v>923</v>
      </c>
      <c r="D30" s="288" t="s">
        <v>924</v>
      </c>
      <c r="E30" s="288">
        <v>1.72396333333333</v>
      </c>
      <c r="F30" s="288">
        <v>1.7917225000000001</v>
      </c>
      <c r="G30" s="288">
        <v>1.7905883333333299</v>
      </c>
      <c r="H30" s="288">
        <v>1.7421833333333301</v>
      </c>
      <c r="I30" s="288">
        <v>1.6902283333333299</v>
      </c>
      <c r="J30" s="288">
        <v>1.6643975</v>
      </c>
      <c r="K30" s="288">
        <v>1.58893333333333</v>
      </c>
      <c r="L30" s="288">
        <v>1.5071016666666699</v>
      </c>
      <c r="M30" s="288">
        <v>1.41716666666667</v>
      </c>
      <c r="N30" s="288">
        <v>1.4545692733233</v>
      </c>
      <c r="O30" s="288">
        <v>1.3635094736842099</v>
      </c>
      <c r="P30" s="288">
        <v>1.25791302014692</v>
      </c>
      <c r="Q30" s="288">
        <v>1.24956701649958</v>
      </c>
      <c r="R30" s="288">
        <v>1.25116566976059</v>
      </c>
      <c r="S30" s="288">
        <v>1.2670401230813999</v>
      </c>
      <c r="T30" s="288">
        <v>1.37491084459887</v>
      </c>
      <c r="U30" s="288">
        <v>1.37491084459887</v>
      </c>
    </row>
    <row r="31" spans="1:21">
      <c r="A31" s="288" t="s">
        <v>597</v>
      </c>
      <c r="B31" s="288" t="s">
        <v>961</v>
      </c>
      <c r="C31" s="288" t="s">
        <v>923</v>
      </c>
      <c r="D31" s="288" t="s">
        <v>924</v>
      </c>
      <c r="E31" s="288">
        <v>44.941605000000003</v>
      </c>
      <c r="F31" s="288">
        <v>47.186414166666701</v>
      </c>
      <c r="G31" s="288">
        <v>48.610319166666699</v>
      </c>
      <c r="H31" s="288">
        <v>46.583284166666701</v>
      </c>
      <c r="I31" s="288">
        <v>45.316466666666699</v>
      </c>
      <c r="J31" s="288">
        <v>44.099975000000001</v>
      </c>
      <c r="K31" s="288">
        <v>45.3070083333333</v>
      </c>
      <c r="L31" s="288">
        <v>41.3485333333333</v>
      </c>
      <c r="M31" s="288">
        <v>43.505183333333299</v>
      </c>
      <c r="N31" s="288">
        <v>48.405266666666698</v>
      </c>
      <c r="O31" s="288">
        <v>45.725812121212101</v>
      </c>
      <c r="P31" s="288">
        <v>46.670466666666698</v>
      </c>
      <c r="Q31" s="288">
        <v>53.437233333333303</v>
      </c>
      <c r="R31" s="288">
        <v>58.597845416666701</v>
      </c>
      <c r="S31" s="288">
        <v>61.029514460784299</v>
      </c>
      <c r="T31" s="288">
        <v>64.151944463278596</v>
      </c>
      <c r="U31" s="288">
        <v>64.151944463278596</v>
      </c>
    </row>
    <row r="32" spans="1:21">
      <c r="A32" s="288" t="s">
        <v>448</v>
      </c>
      <c r="B32" s="288" t="s">
        <v>962</v>
      </c>
      <c r="C32" s="288" t="s">
        <v>923</v>
      </c>
      <c r="D32" s="288" t="s">
        <v>924</v>
      </c>
      <c r="E32" s="288">
        <v>5.1018158333333297</v>
      </c>
      <c r="F32" s="288">
        <v>5.8411589250000002</v>
      </c>
      <c r="G32" s="288">
        <v>6.3278006883333298</v>
      </c>
      <c r="H32" s="288">
        <v>4.9499286083333303</v>
      </c>
      <c r="I32" s="288">
        <v>4.6928873903333299</v>
      </c>
      <c r="J32" s="288">
        <v>5.1103544346666698</v>
      </c>
      <c r="K32" s="288">
        <v>5.8365711929166704</v>
      </c>
      <c r="L32" s="288">
        <v>6.1388192053663602</v>
      </c>
      <c r="M32" s="288">
        <v>6.8268566666666697</v>
      </c>
      <c r="N32" s="288">
        <v>7.1551376959950197</v>
      </c>
      <c r="O32" s="288">
        <v>6.7936211559750799</v>
      </c>
      <c r="P32" s="288">
        <v>6.8382358333333304</v>
      </c>
      <c r="Q32" s="288">
        <v>7.6191416666666703</v>
      </c>
      <c r="R32" s="288">
        <v>8.3989083333333294</v>
      </c>
      <c r="S32" s="288">
        <v>8.9760833333333405</v>
      </c>
      <c r="T32" s="288">
        <v>10.126341666666701</v>
      </c>
      <c r="U32" s="288">
        <v>10.126341666666701</v>
      </c>
    </row>
    <row r="33" spans="1:21">
      <c r="A33" s="288" t="s">
        <v>456</v>
      </c>
      <c r="B33" s="288" t="s">
        <v>963</v>
      </c>
      <c r="C33" s="288" t="s">
        <v>923</v>
      </c>
      <c r="D33" s="288" t="s">
        <v>924</v>
      </c>
      <c r="E33" s="288">
        <v>711.97627443083297</v>
      </c>
      <c r="F33" s="288">
        <v>733.03850707000004</v>
      </c>
      <c r="G33" s="288">
        <v>696.98820361166702</v>
      </c>
      <c r="H33" s="288">
        <v>581.20031386416701</v>
      </c>
      <c r="I33" s="288">
        <v>528.28480930499995</v>
      </c>
      <c r="J33" s="288">
        <v>527.46814284000004</v>
      </c>
      <c r="K33" s="288">
        <v>522.89010961083295</v>
      </c>
      <c r="L33" s="288">
        <v>479.26678258750002</v>
      </c>
      <c r="M33" s="288">
        <v>447.80525556077299</v>
      </c>
      <c r="N33" s="288">
        <v>472.18629075489298</v>
      </c>
      <c r="O33" s="288">
        <v>495.277021572396</v>
      </c>
      <c r="P33" s="288">
        <v>471.86611409170001</v>
      </c>
      <c r="Q33" s="288">
        <v>510.52713590196998</v>
      </c>
      <c r="R33" s="288">
        <v>494.04003744699003</v>
      </c>
      <c r="S33" s="288">
        <v>494.41495286493699</v>
      </c>
      <c r="T33" s="288">
        <v>591.44950750132796</v>
      </c>
      <c r="U33" s="288">
        <v>591.44950750132796</v>
      </c>
    </row>
    <row r="34" spans="1:21">
      <c r="A34" s="288" t="s">
        <v>598</v>
      </c>
      <c r="B34" s="288" t="s">
        <v>964</v>
      </c>
      <c r="C34" s="288" t="s">
        <v>923</v>
      </c>
      <c r="D34" s="288" t="s">
        <v>924</v>
      </c>
      <c r="E34" s="288">
        <v>1.4851099999999999</v>
      </c>
      <c r="F34" s="288">
        <v>1.54876083333333</v>
      </c>
      <c r="G34" s="288">
        <v>1.56931833333333</v>
      </c>
      <c r="H34" s="288">
        <v>1.4010516666666699</v>
      </c>
      <c r="I34" s="288">
        <v>1.3010191666666699</v>
      </c>
      <c r="J34" s="288">
        <v>1.21176333333333</v>
      </c>
      <c r="K34" s="288">
        <v>1.1343633333333301</v>
      </c>
      <c r="L34" s="288">
        <v>1.0740991666666699</v>
      </c>
      <c r="M34" s="288">
        <v>1.06704</v>
      </c>
      <c r="N34" s="288">
        <v>1.14310055659983</v>
      </c>
      <c r="O34" s="288">
        <v>1.0301627829537601</v>
      </c>
      <c r="P34" s="288">
        <v>0.98953069187935705</v>
      </c>
      <c r="Q34" s="288">
        <v>0.99918830972261297</v>
      </c>
      <c r="R34" s="288">
        <v>1.02979656989696</v>
      </c>
      <c r="S34" s="288">
        <v>1.10610494395711</v>
      </c>
      <c r="T34" s="288">
        <v>1.2790978956229</v>
      </c>
      <c r="U34" s="288">
        <v>1.2790978956229</v>
      </c>
    </row>
    <row r="35" spans="1:21">
      <c r="A35" s="288" t="s">
        <v>965</v>
      </c>
      <c r="B35" s="288" t="s">
        <v>966</v>
      </c>
      <c r="C35" s="288" t="s">
        <v>923</v>
      </c>
      <c r="D35" s="288" t="s">
        <v>924</v>
      </c>
      <c r="E35" s="288"/>
      <c r="F35" s="288"/>
      <c r="G35" s="288"/>
      <c r="H35" s="288"/>
      <c r="I35" s="288"/>
      <c r="J35" s="288"/>
      <c r="K35" s="288"/>
      <c r="L35" s="288"/>
      <c r="M35" s="288"/>
      <c r="N35" s="288"/>
      <c r="O35" s="288"/>
      <c r="P35" s="288"/>
      <c r="Q35" s="288"/>
      <c r="R35" s="288"/>
      <c r="S35" s="288"/>
      <c r="T35" s="288"/>
      <c r="U35" s="288" t="s">
        <v>927</v>
      </c>
    </row>
    <row r="36" spans="1:21">
      <c r="A36" s="288" t="s">
        <v>569</v>
      </c>
      <c r="B36" s="288" t="s">
        <v>967</v>
      </c>
      <c r="C36" s="288" t="s">
        <v>923</v>
      </c>
      <c r="D36" s="288" t="s">
        <v>924</v>
      </c>
      <c r="E36" s="288">
        <v>1.6888425</v>
      </c>
      <c r="F36" s="288">
        <v>1.6876150000000001</v>
      </c>
      <c r="G36" s="288">
        <v>1.5586074999999999</v>
      </c>
      <c r="H36" s="288">
        <v>1.34665083333333</v>
      </c>
      <c r="I36" s="288">
        <v>1.2434958333333299</v>
      </c>
      <c r="J36" s="288">
        <v>1.2451766666666699</v>
      </c>
      <c r="K36" s="288">
        <v>1.2538433333333301</v>
      </c>
      <c r="L36" s="288">
        <v>1.20036583333333</v>
      </c>
      <c r="M36" s="288">
        <v>1.0830900000000001</v>
      </c>
      <c r="N36" s="288">
        <v>1.08814169630268</v>
      </c>
      <c r="O36" s="288">
        <v>1.04290564573352</v>
      </c>
      <c r="P36" s="288">
        <v>0.88804202822328104</v>
      </c>
      <c r="Q36" s="288">
        <v>0.93768448070934896</v>
      </c>
      <c r="R36" s="288">
        <v>0.92690354775828498</v>
      </c>
      <c r="S36" s="288">
        <v>0.91615104728361296</v>
      </c>
      <c r="T36" s="288">
        <v>0.96238132800435405</v>
      </c>
      <c r="U36" s="288">
        <v>0.96238132800435405</v>
      </c>
    </row>
    <row r="37" spans="1:21">
      <c r="A37" s="288" t="s">
        <v>599</v>
      </c>
      <c r="B37" s="288" t="s">
        <v>968</v>
      </c>
      <c r="C37" s="288" t="s">
        <v>923</v>
      </c>
      <c r="D37" s="288" t="s">
        <v>924</v>
      </c>
      <c r="E37" s="288"/>
      <c r="F37" s="288"/>
      <c r="G37" s="288"/>
      <c r="H37" s="288"/>
      <c r="I37" s="288"/>
      <c r="J37" s="288"/>
      <c r="K37" s="288"/>
      <c r="L37" s="288"/>
      <c r="M37" s="288"/>
      <c r="N37" s="288"/>
      <c r="O37" s="288"/>
      <c r="P37" s="288"/>
      <c r="Q37" s="288"/>
      <c r="R37" s="288"/>
      <c r="S37" s="288"/>
      <c r="T37" s="288"/>
      <c r="U37" s="288" t="s">
        <v>927</v>
      </c>
    </row>
    <row r="38" spans="1:21">
      <c r="A38" s="288" t="s">
        <v>458</v>
      </c>
      <c r="B38" s="288" t="s">
        <v>969</v>
      </c>
      <c r="C38" s="288" t="s">
        <v>923</v>
      </c>
      <c r="D38" s="288" t="s">
        <v>924</v>
      </c>
      <c r="E38" s="288">
        <v>539.58749999999998</v>
      </c>
      <c r="F38" s="288">
        <v>634.93833333333305</v>
      </c>
      <c r="G38" s="288">
        <v>688.93666666666695</v>
      </c>
      <c r="H38" s="288">
        <v>691.39750000000004</v>
      </c>
      <c r="I38" s="288">
        <v>609.52916666666704</v>
      </c>
      <c r="J38" s="288">
        <v>559.76750000000004</v>
      </c>
      <c r="K38" s="288">
        <v>530.27499999999998</v>
      </c>
      <c r="L38" s="288">
        <v>522.46416666666698</v>
      </c>
      <c r="M38" s="288">
        <v>522.46103583333297</v>
      </c>
      <c r="N38" s="288">
        <v>560.85989484127003</v>
      </c>
      <c r="O38" s="288">
        <v>510.24916666666701</v>
      </c>
      <c r="P38" s="288">
        <v>483.66750000000002</v>
      </c>
      <c r="Q38" s="288">
        <v>486.47130339105303</v>
      </c>
      <c r="R38" s="288">
        <v>495.272877645503</v>
      </c>
      <c r="S38" s="288">
        <v>570.34821612743997</v>
      </c>
      <c r="T38" s="288">
        <v>654.12408425419596</v>
      </c>
      <c r="U38" s="288">
        <v>654.12408425419596</v>
      </c>
    </row>
    <row r="39" spans="1:21">
      <c r="A39" s="288" t="s">
        <v>459</v>
      </c>
      <c r="B39" s="288" t="s">
        <v>970</v>
      </c>
      <c r="C39" s="288" t="s">
        <v>923</v>
      </c>
      <c r="D39" s="288" t="s">
        <v>924</v>
      </c>
      <c r="E39" s="288">
        <v>8.2785041666666697</v>
      </c>
      <c r="F39" s="288">
        <v>8.2770683333333306</v>
      </c>
      <c r="G39" s="288">
        <v>8.2769575</v>
      </c>
      <c r="H39" s="288">
        <v>8.2770366666666693</v>
      </c>
      <c r="I39" s="288">
        <v>8.2768008333333292</v>
      </c>
      <c r="J39" s="288">
        <v>8.1943166666666691</v>
      </c>
      <c r="K39" s="288">
        <v>7.9734383333333296</v>
      </c>
      <c r="L39" s="288">
        <v>7.6075324999999996</v>
      </c>
      <c r="M39" s="288">
        <v>6.9486549999999996</v>
      </c>
      <c r="N39" s="288">
        <v>6.8314160517666602</v>
      </c>
      <c r="O39" s="288">
        <v>6.7702690287094001</v>
      </c>
      <c r="P39" s="288">
        <v>6.4614613265500704</v>
      </c>
      <c r="Q39" s="288">
        <v>6.3123328268318604</v>
      </c>
      <c r="R39" s="288">
        <v>6.19575834608231</v>
      </c>
      <c r="S39" s="288">
        <v>6.1434340944886703</v>
      </c>
      <c r="T39" s="288">
        <v>6.22748867298455</v>
      </c>
      <c r="U39" s="288">
        <v>6.22748867298455</v>
      </c>
    </row>
    <row r="40" spans="1:21">
      <c r="A40" s="288" t="s">
        <v>464</v>
      </c>
      <c r="B40" s="288" t="s">
        <v>971</v>
      </c>
      <c r="C40" s="288" t="s">
        <v>923</v>
      </c>
      <c r="D40" s="288" t="s">
        <v>924</v>
      </c>
      <c r="E40" s="288">
        <v>711.97627443083297</v>
      </c>
      <c r="F40" s="288">
        <v>733.03850707000004</v>
      </c>
      <c r="G40" s="288">
        <v>696.98820361166702</v>
      </c>
      <c r="H40" s="288">
        <v>581.20031386416701</v>
      </c>
      <c r="I40" s="288">
        <v>528.28480930499995</v>
      </c>
      <c r="J40" s="288">
        <v>527.46814284000004</v>
      </c>
      <c r="K40" s="288">
        <v>522.89010961083295</v>
      </c>
      <c r="L40" s="288">
        <v>479.26678258750002</v>
      </c>
      <c r="M40" s="288">
        <v>447.80525556077299</v>
      </c>
      <c r="N40" s="288">
        <v>472.18629075489298</v>
      </c>
      <c r="O40" s="288">
        <v>495.277021572396</v>
      </c>
      <c r="P40" s="288">
        <v>471.86611409170001</v>
      </c>
      <c r="Q40" s="288">
        <v>510.52713590196998</v>
      </c>
      <c r="R40" s="288">
        <v>494.04003744699003</v>
      </c>
      <c r="S40" s="288">
        <v>494.41495286493699</v>
      </c>
      <c r="T40" s="288">
        <v>591.44950750132796</v>
      </c>
      <c r="U40" s="288">
        <v>591.44950750132796</v>
      </c>
    </row>
    <row r="41" spans="1:21">
      <c r="A41" s="288" t="s">
        <v>454</v>
      </c>
      <c r="B41" s="288" t="s">
        <v>972</v>
      </c>
      <c r="C41" s="288" t="s">
        <v>923</v>
      </c>
      <c r="D41" s="288" t="s">
        <v>924</v>
      </c>
      <c r="E41" s="288">
        <v>711.97627443083297</v>
      </c>
      <c r="F41" s="288">
        <v>733.03850707000004</v>
      </c>
      <c r="G41" s="288">
        <v>696.98820361166702</v>
      </c>
      <c r="H41" s="288">
        <v>581.20031386416701</v>
      </c>
      <c r="I41" s="288">
        <v>528.28480930499995</v>
      </c>
      <c r="J41" s="288">
        <v>527.46814284000004</v>
      </c>
      <c r="K41" s="288">
        <v>522.89010961083295</v>
      </c>
      <c r="L41" s="288">
        <v>479.26678258750002</v>
      </c>
      <c r="M41" s="288">
        <v>447.80525556077299</v>
      </c>
      <c r="N41" s="288">
        <v>472.18629075489298</v>
      </c>
      <c r="O41" s="288">
        <v>495.277021572396</v>
      </c>
      <c r="P41" s="288">
        <v>471.86611409170001</v>
      </c>
      <c r="Q41" s="288">
        <v>510.52713590196998</v>
      </c>
      <c r="R41" s="288">
        <v>494.04003744699003</v>
      </c>
      <c r="S41" s="288">
        <v>494.41495286493699</v>
      </c>
      <c r="T41" s="288">
        <v>591.44950750132796</v>
      </c>
      <c r="U41" s="288">
        <v>591.44950750132796</v>
      </c>
    </row>
    <row r="42" spans="1:21">
      <c r="A42" s="288" t="s">
        <v>462</v>
      </c>
      <c r="B42" s="288" t="s">
        <v>973</v>
      </c>
      <c r="C42" s="288" t="s">
        <v>923</v>
      </c>
      <c r="D42" s="288" t="s">
        <v>924</v>
      </c>
      <c r="E42" s="288">
        <v>711.97627443083297</v>
      </c>
      <c r="F42" s="288">
        <v>733.03850707000004</v>
      </c>
      <c r="G42" s="288">
        <v>696.98820361166702</v>
      </c>
      <c r="H42" s="288">
        <v>581.20031386416701</v>
      </c>
      <c r="I42" s="288">
        <v>528.28480930499995</v>
      </c>
      <c r="J42" s="288">
        <v>527.46814284000004</v>
      </c>
      <c r="K42" s="288">
        <v>522.89010961083295</v>
      </c>
      <c r="L42" s="288">
        <v>479.26678258750002</v>
      </c>
      <c r="M42" s="288">
        <v>447.80525556077299</v>
      </c>
      <c r="N42" s="288">
        <v>472.18629075489298</v>
      </c>
      <c r="O42" s="288">
        <v>495.277021572396</v>
      </c>
      <c r="P42" s="288">
        <v>471.86611409170001</v>
      </c>
      <c r="Q42" s="288">
        <v>510.52713590196998</v>
      </c>
      <c r="R42" s="288">
        <v>494.04003744699003</v>
      </c>
      <c r="S42" s="288">
        <v>494.41495286493699</v>
      </c>
      <c r="T42" s="288">
        <v>591.44950750132796</v>
      </c>
      <c r="U42" s="288">
        <v>591.44950750132796</v>
      </c>
    </row>
    <row r="43" spans="1:21">
      <c r="A43" s="288" t="s">
        <v>460</v>
      </c>
      <c r="B43" s="288" t="s">
        <v>974</v>
      </c>
      <c r="C43" s="288" t="s">
        <v>923</v>
      </c>
      <c r="D43" s="288" t="s">
        <v>924</v>
      </c>
      <c r="E43" s="288">
        <v>2087.9038416666699</v>
      </c>
      <c r="F43" s="288">
        <v>2299.63315583333</v>
      </c>
      <c r="G43" s="288">
        <v>2504.2413308333298</v>
      </c>
      <c r="H43" s="288">
        <v>2877.6524583333298</v>
      </c>
      <c r="I43" s="288">
        <v>2628.6129025</v>
      </c>
      <c r="J43" s="288">
        <v>2320.8341766666699</v>
      </c>
      <c r="K43" s="288">
        <v>2361.1394074999998</v>
      </c>
      <c r="L43" s="288">
        <v>2078.29183666667</v>
      </c>
      <c r="M43" s="288">
        <v>1967.7113091666699</v>
      </c>
      <c r="N43" s="288">
        <v>2158.25590299025</v>
      </c>
      <c r="O43" s="288">
        <v>1898.56963600842</v>
      </c>
      <c r="P43" s="288">
        <v>1848.1394699518301</v>
      </c>
      <c r="Q43" s="288">
        <v>1796.8959123110001</v>
      </c>
      <c r="R43" s="288">
        <v>1868.7853270907999</v>
      </c>
      <c r="S43" s="288">
        <v>2001.781048176</v>
      </c>
      <c r="T43" s="288">
        <v>2741.88085479965</v>
      </c>
      <c r="U43" s="288">
        <v>2741.88085479965</v>
      </c>
    </row>
    <row r="44" spans="1:21">
      <c r="A44" s="288" t="s">
        <v>461</v>
      </c>
      <c r="B44" s="288" t="s">
        <v>975</v>
      </c>
      <c r="C44" s="288" t="s">
        <v>923</v>
      </c>
      <c r="D44" s="288" t="s">
        <v>924</v>
      </c>
      <c r="E44" s="288">
        <v>533.982477173333</v>
      </c>
      <c r="F44" s="288">
        <v>549.77915968000002</v>
      </c>
      <c r="G44" s="288">
        <v>522.74141834666705</v>
      </c>
      <c r="H44" s="288">
        <v>435.90045690666699</v>
      </c>
      <c r="I44" s="288">
        <v>396.21380832</v>
      </c>
      <c r="J44" s="288">
        <v>395.60130815999997</v>
      </c>
      <c r="K44" s="288">
        <v>392.167781493333</v>
      </c>
      <c r="L44" s="288">
        <v>359.45026960000001</v>
      </c>
      <c r="M44" s="288">
        <v>335.85411233925799</v>
      </c>
      <c r="N44" s="288">
        <v>354.139898027009</v>
      </c>
      <c r="O44" s="288">
        <v>371.45795494053499</v>
      </c>
      <c r="P44" s="288">
        <v>353.89976540758801</v>
      </c>
      <c r="Q44" s="288">
        <v>382.89554649987798</v>
      </c>
      <c r="R44" s="288">
        <v>370.53021637503798</v>
      </c>
      <c r="S44" s="288">
        <v>370.81140308138703</v>
      </c>
      <c r="T44" s="288">
        <v>443.58735604073598</v>
      </c>
      <c r="U44" s="288">
        <v>443.58735604073598</v>
      </c>
    </row>
    <row r="45" spans="1:21">
      <c r="A45" s="288" t="s">
        <v>455</v>
      </c>
      <c r="B45" s="288" t="s">
        <v>976</v>
      </c>
      <c r="C45" s="288" t="s">
        <v>923</v>
      </c>
      <c r="D45" s="288" t="s">
        <v>924</v>
      </c>
      <c r="E45" s="288">
        <v>119.687149891667</v>
      </c>
      <c r="F45" s="288">
        <v>123.22782770000001</v>
      </c>
      <c r="G45" s="288">
        <v>117.167572283333</v>
      </c>
      <c r="H45" s="288">
        <v>97.702987558333305</v>
      </c>
      <c r="I45" s="288">
        <v>88.807598549999994</v>
      </c>
      <c r="J45" s="288">
        <v>88.6703124</v>
      </c>
      <c r="K45" s="288">
        <v>87.900719691666694</v>
      </c>
      <c r="L45" s="288">
        <v>80.567397124999999</v>
      </c>
      <c r="M45" s="288">
        <v>75.278540408420795</v>
      </c>
      <c r="N45" s="288">
        <v>79.377127283559702</v>
      </c>
      <c r="O45" s="288">
        <v>83.258806855919104</v>
      </c>
      <c r="P45" s="288">
        <v>79.323303815481395</v>
      </c>
      <c r="Q45" s="288">
        <v>85.822435427795199</v>
      </c>
      <c r="R45" s="288">
        <v>83.050862982298497</v>
      </c>
      <c r="S45" s="288">
        <v>83.113888337827902</v>
      </c>
      <c r="T45" s="288">
        <v>99.425933700183606</v>
      </c>
      <c r="U45" s="288">
        <v>99.425933700183606</v>
      </c>
    </row>
    <row r="46" spans="1:21">
      <c r="A46" s="288" t="s">
        <v>463</v>
      </c>
      <c r="B46" s="288" t="s">
        <v>977</v>
      </c>
      <c r="C46" s="288" t="s">
        <v>923</v>
      </c>
      <c r="D46" s="288" t="s">
        <v>924</v>
      </c>
      <c r="E46" s="288">
        <v>308.18666666666701</v>
      </c>
      <c r="F46" s="288">
        <v>328.870833333333</v>
      </c>
      <c r="G46" s="288">
        <v>359.81752688172003</v>
      </c>
      <c r="H46" s="288">
        <v>398.662222222222</v>
      </c>
      <c r="I46" s="288">
        <v>437.935</v>
      </c>
      <c r="J46" s="288">
        <v>477.786741487455</v>
      </c>
      <c r="K46" s="288">
        <v>511.30181794034797</v>
      </c>
      <c r="L46" s="288">
        <v>516.61739023297503</v>
      </c>
      <c r="M46" s="288">
        <v>526.23551344086002</v>
      </c>
      <c r="N46" s="288">
        <v>573.287956733231</v>
      </c>
      <c r="O46" s="288">
        <v>525.829200716846</v>
      </c>
      <c r="P46" s="288">
        <v>505.664239919355</v>
      </c>
      <c r="Q46" s="288">
        <v>502.90146198156702</v>
      </c>
      <c r="R46" s="288">
        <v>499.76683256528401</v>
      </c>
      <c r="S46" s="288">
        <v>538.31720027905806</v>
      </c>
      <c r="T46" s="288">
        <v>534.56576996927799</v>
      </c>
      <c r="U46" s="288">
        <v>534.56576996927799</v>
      </c>
    </row>
    <row r="47" spans="1:21">
      <c r="A47" s="288" t="s">
        <v>978</v>
      </c>
      <c r="B47" s="288" t="s">
        <v>979</v>
      </c>
      <c r="C47" s="288" t="s">
        <v>923</v>
      </c>
      <c r="D47" s="288" t="s">
        <v>924</v>
      </c>
      <c r="E47" s="288"/>
      <c r="F47" s="288"/>
      <c r="G47" s="288"/>
      <c r="H47" s="288"/>
      <c r="I47" s="288"/>
      <c r="J47" s="288"/>
      <c r="K47" s="288"/>
      <c r="L47" s="288"/>
      <c r="M47" s="288"/>
      <c r="N47" s="288"/>
      <c r="O47" s="288"/>
      <c r="P47" s="288"/>
      <c r="Q47" s="288"/>
      <c r="R47" s="288"/>
      <c r="S47" s="288"/>
      <c r="T47" s="288"/>
      <c r="U47" s="288" t="s">
        <v>927</v>
      </c>
    </row>
    <row r="48" spans="1:21">
      <c r="A48" s="288" t="s">
        <v>466</v>
      </c>
      <c r="B48" s="288" t="s">
        <v>980</v>
      </c>
      <c r="C48" s="288" t="s">
        <v>923</v>
      </c>
      <c r="D48" s="288" t="s">
        <v>924</v>
      </c>
      <c r="E48" s="288"/>
      <c r="F48" s="288"/>
      <c r="G48" s="288"/>
      <c r="H48" s="288"/>
      <c r="I48" s="288"/>
      <c r="J48" s="288"/>
      <c r="K48" s="288"/>
      <c r="L48" s="288"/>
      <c r="M48" s="288"/>
      <c r="N48" s="288"/>
      <c r="O48" s="288"/>
      <c r="P48" s="288"/>
      <c r="Q48" s="288"/>
      <c r="R48" s="288"/>
      <c r="S48" s="288"/>
      <c r="T48" s="288"/>
      <c r="U48" s="288" t="s">
        <v>927</v>
      </c>
    </row>
    <row r="49" spans="1:21">
      <c r="A49" s="288" t="s">
        <v>600</v>
      </c>
      <c r="B49" s="288" t="s">
        <v>981</v>
      </c>
      <c r="C49" s="288" t="s">
        <v>923</v>
      </c>
      <c r="D49" s="288" t="s">
        <v>924</v>
      </c>
      <c r="E49" s="288"/>
      <c r="F49" s="288"/>
      <c r="G49" s="288"/>
      <c r="H49" s="288"/>
      <c r="I49" s="288"/>
      <c r="J49" s="288"/>
      <c r="K49" s="288"/>
      <c r="L49" s="288"/>
      <c r="M49" s="288"/>
      <c r="N49" s="288"/>
      <c r="O49" s="288">
        <v>1.79</v>
      </c>
      <c r="P49" s="288">
        <v>1.79</v>
      </c>
      <c r="Q49" s="288">
        <v>1.79</v>
      </c>
      <c r="R49" s="288">
        <v>1.79</v>
      </c>
      <c r="S49" s="288">
        <v>1.79</v>
      </c>
      <c r="T49" s="288">
        <v>1.79</v>
      </c>
      <c r="U49" s="288">
        <v>1.79</v>
      </c>
    </row>
    <row r="50" spans="1:21">
      <c r="A50" s="288" t="s">
        <v>601</v>
      </c>
      <c r="B50" s="288" t="s">
        <v>982</v>
      </c>
      <c r="C50" s="288" t="s">
        <v>923</v>
      </c>
      <c r="D50" s="288" t="s">
        <v>924</v>
      </c>
      <c r="E50" s="288"/>
      <c r="F50" s="288"/>
      <c r="G50" s="288"/>
      <c r="H50" s="288"/>
      <c r="I50" s="288"/>
      <c r="J50" s="288"/>
      <c r="K50" s="288"/>
      <c r="L50" s="288"/>
      <c r="M50" s="288"/>
      <c r="N50" s="288"/>
      <c r="O50" s="288"/>
      <c r="P50" s="288"/>
      <c r="Q50" s="288"/>
      <c r="R50" s="288"/>
      <c r="S50" s="288"/>
      <c r="T50" s="288"/>
      <c r="U50" s="288" t="s">
        <v>927</v>
      </c>
    </row>
    <row r="51" spans="1:21">
      <c r="A51" s="288" t="s">
        <v>602</v>
      </c>
      <c r="B51" s="288" t="s">
        <v>983</v>
      </c>
      <c r="C51" s="288" t="s">
        <v>923</v>
      </c>
      <c r="D51" s="288" t="s">
        <v>924</v>
      </c>
      <c r="E51" s="288">
        <v>0.62240911666666698</v>
      </c>
      <c r="F51" s="288">
        <v>0.64310702615833304</v>
      </c>
      <c r="G51" s="288">
        <v>0.61065998966666701</v>
      </c>
      <c r="H51" s="288">
        <v>0.51744326166666699</v>
      </c>
      <c r="I51" s="288">
        <v>0.46860055225000002</v>
      </c>
      <c r="J51" s="288">
        <v>0.46407050716166698</v>
      </c>
      <c r="K51" s="288">
        <v>0.45891594691666698</v>
      </c>
      <c r="L51" s="288">
        <v>0.42612499999999998</v>
      </c>
      <c r="M51" s="288"/>
      <c r="N51" s="288"/>
      <c r="O51" s="288"/>
      <c r="P51" s="288"/>
      <c r="Q51" s="288"/>
      <c r="R51" s="288"/>
      <c r="S51" s="288"/>
      <c r="T51" s="288"/>
      <c r="U51" s="288" t="s">
        <v>927</v>
      </c>
    </row>
    <row r="52" spans="1:21">
      <c r="A52" s="288" t="s">
        <v>467</v>
      </c>
      <c r="B52" s="288" t="s">
        <v>984</v>
      </c>
      <c r="C52" s="288" t="s">
        <v>923</v>
      </c>
      <c r="D52" s="288" t="s">
        <v>924</v>
      </c>
      <c r="E52" s="288">
        <v>38.598416666666701</v>
      </c>
      <c r="F52" s="288">
        <v>38.035328333333297</v>
      </c>
      <c r="G52" s="288">
        <v>32.738518333333303</v>
      </c>
      <c r="H52" s="288">
        <v>28.209</v>
      </c>
      <c r="I52" s="288">
        <v>25.699750000000002</v>
      </c>
      <c r="J52" s="288">
        <v>23.957416666666699</v>
      </c>
      <c r="K52" s="288">
        <v>22.595583333333298</v>
      </c>
      <c r="L52" s="288">
        <v>20.293666666666699</v>
      </c>
      <c r="M52" s="288">
        <v>17.071666666666701</v>
      </c>
      <c r="N52" s="288">
        <v>19.062999999999999</v>
      </c>
      <c r="O52" s="288">
        <v>19.09825</v>
      </c>
      <c r="P52" s="288">
        <v>17.695916666666701</v>
      </c>
      <c r="Q52" s="288">
        <v>19.577500000000001</v>
      </c>
      <c r="R52" s="288">
        <v>19.5705833333333</v>
      </c>
      <c r="S52" s="288">
        <v>20.7575</v>
      </c>
      <c r="T52" s="288">
        <v>24.598749999999999</v>
      </c>
      <c r="U52" s="288">
        <v>24.598749999999999</v>
      </c>
    </row>
    <row r="53" spans="1:21">
      <c r="A53" s="288" t="s">
        <v>603</v>
      </c>
      <c r="B53" s="288" t="s">
        <v>985</v>
      </c>
      <c r="C53" s="288" t="s">
        <v>923</v>
      </c>
      <c r="D53" s="288" t="s">
        <v>924</v>
      </c>
      <c r="E53" s="288"/>
      <c r="F53" s="288"/>
      <c r="G53" s="288"/>
      <c r="H53" s="288"/>
      <c r="I53" s="288"/>
      <c r="J53" s="288"/>
      <c r="K53" s="288"/>
      <c r="L53" s="288"/>
      <c r="M53" s="288"/>
      <c r="N53" s="288"/>
      <c r="O53" s="288"/>
      <c r="P53" s="288"/>
      <c r="Q53" s="288"/>
      <c r="R53" s="288"/>
      <c r="S53" s="288"/>
      <c r="T53" s="288"/>
      <c r="U53" s="288" t="s">
        <v>927</v>
      </c>
    </row>
    <row r="54" spans="1:21">
      <c r="A54" s="288" t="s">
        <v>470</v>
      </c>
      <c r="B54" s="288" t="s">
        <v>986</v>
      </c>
      <c r="C54" s="288" t="s">
        <v>923</v>
      </c>
      <c r="D54" s="288" t="s">
        <v>924</v>
      </c>
      <c r="E54" s="288">
        <v>177.721</v>
      </c>
      <c r="F54" s="288">
        <v>177.721</v>
      </c>
      <c r="G54" s="288">
        <v>177.721</v>
      </c>
      <c r="H54" s="288">
        <v>177.721</v>
      </c>
      <c r="I54" s="288">
        <v>177.721</v>
      </c>
      <c r="J54" s="288">
        <v>177.721</v>
      </c>
      <c r="K54" s="288">
        <v>177.721</v>
      </c>
      <c r="L54" s="288">
        <v>177.721</v>
      </c>
      <c r="M54" s="288">
        <v>177.721</v>
      </c>
      <c r="N54" s="288">
        <v>177.721</v>
      </c>
      <c r="O54" s="288">
        <v>177.721</v>
      </c>
      <c r="P54" s="288">
        <v>177.721</v>
      </c>
      <c r="Q54" s="288">
        <v>177.721</v>
      </c>
      <c r="R54" s="288">
        <v>177.721</v>
      </c>
      <c r="S54" s="288">
        <v>177.72083333333299</v>
      </c>
      <c r="T54" s="288">
        <v>177.72</v>
      </c>
      <c r="U54" s="288">
        <v>177.72</v>
      </c>
    </row>
    <row r="55" spans="1:21">
      <c r="A55" s="288" t="s">
        <v>471</v>
      </c>
      <c r="B55" s="288" t="s">
        <v>987</v>
      </c>
      <c r="C55" s="288" t="s">
        <v>923</v>
      </c>
      <c r="D55" s="288" t="s">
        <v>924</v>
      </c>
      <c r="E55" s="288">
        <v>2.7</v>
      </c>
      <c r="F55" s="288">
        <v>2.7</v>
      </c>
      <c r="G55" s="288">
        <v>2.7</v>
      </c>
      <c r="H55" s="288">
        <v>2.7</v>
      </c>
      <c r="I55" s="288">
        <v>2.7</v>
      </c>
      <c r="J55" s="288">
        <v>2.7</v>
      </c>
      <c r="K55" s="288">
        <v>2.7</v>
      </c>
      <c r="L55" s="288">
        <v>2.7</v>
      </c>
      <c r="M55" s="288">
        <v>2.7</v>
      </c>
      <c r="N55" s="288">
        <v>2.7</v>
      </c>
      <c r="O55" s="288">
        <v>2.7</v>
      </c>
      <c r="P55" s="288">
        <v>2.7</v>
      </c>
      <c r="Q55" s="288">
        <v>2.7</v>
      </c>
      <c r="R55" s="288">
        <v>2.7</v>
      </c>
      <c r="S55" s="288">
        <v>2.7</v>
      </c>
      <c r="T55" s="288">
        <v>2.7</v>
      </c>
      <c r="U55" s="288">
        <v>2.7</v>
      </c>
    </row>
    <row r="56" spans="1:21">
      <c r="A56" s="288" t="s">
        <v>604</v>
      </c>
      <c r="B56" s="288" t="s">
        <v>988</v>
      </c>
      <c r="C56" s="288" t="s">
        <v>923</v>
      </c>
      <c r="D56" s="288" t="s">
        <v>924</v>
      </c>
      <c r="E56" s="288">
        <v>8.0831441666666706</v>
      </c>
      <c r="F56" s="288">
        <v>8.3228174999999993</v>
      </c>
      <c r="G56" s="288">
        <v>7.8947141666666703</v>
      </c>
      <c r="H56" s="288">
        <v>6.5876733333333304</v>
      </c>
      <c r="I56" s="288">
        <v>5.9910566666666698</v>
      </c>
      <c r="J56" s="288">
        <v>5.9969099999999997</v>
      </c>
      <c r="K56" s="288">
        <v>5.9467783333333299</v>
      </c>
      <c r="L56" s="288">
        <v>5.4437008333333301</v>
      </c>
      <c r="M56" s="288">
        <v>5.0981308333333297</v>
      </c>
      <c r="N56" s="288">
        <v>5.36086666666667</v>
      </c>
      <c r="O56" s="288">
        <v>5.6240750000000004</v>
      </c>
      <c r="P56" s="288">
        <v>5.3687115350877201</v>
      </c>
      <c r="Q56" s="288">
        <v>5.7924755370391603</v>
      </c>
      <c r="R56" s="288">
        <v>5.6163116861762203</v>
      </c>
      <c r="S56" s="288">
        <v>5.6124666666666698</v>
      </c>
      <c r="T56" s="288">
        <v>6.7279068312963002</v>
      </c>
      <c r="U56" s="288">
        <v>6.7279068312963002</v>
      </c>
    </row>
    <row r="57" spans="1:21">
      <c r="A57" s="288" t="s">
        <v>472</v>
      </c>
      <c r="B57" s="288" t="s">
        <v>989</v>
      </c>
      <c r="C57" s="288" t="s">
        <v>923</v>
      </c>
      <c r="D57" s="288" t="s">
        <v>924</v>
      </c>
      <c r="E57" s="288">
        <v>16.415016666666698</v>
      </c>
      <c r="F57" s="288">
        <v>16.951616666666698</v>
      </c>
      <c r="G57" s="288">
        <v>18.609825000000001</v>
      </c>
      <c r="H57" s="288">
        <v>30.830708333333298</v>
      </c>
      <c r="I57" s="288">
        <v>42.098830166595597</v>
      </c>
      <c r="J57" s="288">
        <v>30.510637891145301</v>
      </c>
      <c r="K57" s="288">
        <v>33.253692462625899</v>
      </c>
      <c r="L57" s="288">
        <v>33.311861935421703</v>
      </c>
      <c r="M57" s="288">
        <v>34.866101629908201</v>
      </c>
      <c r="N57" s="288">
        <v>36.1140522203929</v>
      </c>
      <c r="O57" s="288">
        <v>37.306578987810397</v>
      </c>
      <c r="P57" s="288">
        <v>38.231558748196299</v>
      </c>
      <c r="Q57" s="288">
        <v>39.3356563644234</v>
      </c>
      <c r="R57" s="288">
        <v>41.808143915276503</v>
      </c>
      <c r="S57" s="288">
        <v>43.555962698045299</v>
      </c>
      <c r="T57" s="288">
        <v>45.051697688397802</v>
      </c>
      <c r="U57" s="288">
        <v>45.051697688397802</v>
      </c>
    </row>
    <row r="58" spans="1:21">
      <c r="A58" s="288" t="s">
        <v>431</v>
      </c>
      <c r="B58" s="288" t="s">
        <v>990</v>
      </c>
      <c r="C58" s="288" t="s">
        <v>923</v>
      </c>
      <c r="D58" s="288" t="s">
        <v>924</v>
      </c>
      <c r="E58" s="288">
        <v>75.2597916666667</v>
      </c>
      <c r="F58" s="288">
        <v>77.215020833333298</v>
      </c>
      <c r="G58" s="288">
        <v>79.681899999999999</v>
      </c>
      <c r="H58" s="288">
        <v>77.394975000000002</v>
      </c>
      <c r="I58" s="288">
        <v>72.060649999999995</v>
      </c>
      <c r="J58" s="288">
        <v>73.276308333333304</v>
      </c>
      <c r="K58" s="288">
        <v>72.646616666666702</v>
      </c>
      <c r="L58" s="288">
        <v>69.292400000000001</v>
      </c>
      <c r="M58" s="288">
        <v>64.582800000000006</v>
      </c>
      <c r="N58" s="288">
        <v>72.6474166666667</v>
      </c>
      <c r="O58" s="288">
        <v>74.3859833333333</v>
      </c>
      <c r="P58" s="288">
        <v>72.937883333333303</v>
      </c>
      <c r="Q58" s="288">
        <v>77.535966666666695</v>
      </c>
      <c r="R58" s="288">
        <v>79.368399999999994</v>
      </c>
      <c r="S58" s="288">
        <v>80.579016666666703</v>
      </c>
      <c r="T58" s="288">
        <v>100.69143333333299</v>
      </c>
      <c r="U58" s="288">
        <v>100.69143333333299</v>
      </c>
    </row>
    <row r="59" spans="1:21">
      <c r="A59" s="288" t="s">
        <v>473</v>
      </c>
      <c r="B59" s="288" t="s">
        <v>991</v>
      </c>
      <c r="C59" s="288" t="s">
        <v>923</v>
      </c>
      <c r="D59" s="288" t="s">
        <v>924</v>
      </c>
      <c r="E59" s="288"/>
      <c r="F59" s="288"/>
      <c r="G59" s="288"/>
      <c r="H59" s="288"/>
      <c r="I59" s="288"/>
      <c r="J59" s="288"/>
      <c r="K59" s="288"/>
      <c r="L59" s="288"/>
      <c r="M59" s="288"/>
      <c r="N59" s="288"/>
      <c r="O59" s="288"/>
      <c r="P59" s="288"/>
      <c r="Q59" s="288"/>
      <c r="R59" s="288"/>
      <c r="S59" s="288"/>
      <c r="T59" s="288"/>
      <c r="U59" s="288" t="s">
        <v>927</v>
      </c>
    </row>
    <row r="60" spans="1:21">
      <c r="A60" s="288" t="s">
        <v>474</v>
      </c>
      <c r="B60" s="288" t="s">
        <v>992</v>
      </c>
      <c r="C60" s="288" t="s">
        <v>923</v>
      </c>
      <c r="D60" s="288" t="s">
        <v>924</v>
      </c>
      <c r="E60" s="288">
        <v>3.4720499999999999</v>
      </c>
      <c r="F60" s="288">
        <v>3.9729999999999999</v>
      </c>
      <c r="G60" s="288">
        <v>4.4996666666666698</v>
      </c>
      <c r="H60" s="288">
        <v>5.8508750000000003</v>
      </c>
      <c r="I60" s="288">
        <v>6.19624166666667</v>
      </c>
      <c r="J60" s="288">
        <v>5.7788333333333304</v>
      </c>
      <c r="K60" s="288">
        <v>5.7331666666666701</v>
      </c>
      <c r="L60" s="288">
        <v>5.6354333333333297</v>
      </c>
      <c r="M60" s="288">
        <v>5.4325000000000001</v>
      </c>
      <c r="N60" s="288">
        <v>5.54455330862978</v>
      </c>
      <c r="O60" s="288">
        <v>5.62194291761051</v>
      </c>
      <c r="P60" s="288">
        <v>5.9328276515151499</v>
      </c>
      <c r="Q60" s="288">
        <v>6.05605833333333</v>
      </c>
      <c r="R60" s="288">
        <v>6.8703250000000002</v>
      </c>
      <c r="S60" s="288">
        <v>7.0776085606060599</v>
      </c>
      <c r="T60" s="288">
        <v>7.6912583333333302</v>
      </c>
      <c r="U60" s="288">
        <v>7.6912583333333302</v>
      </c>
    </row>
    <row r="61" spans="1:21">
      <c r="A61" s="288" t="s">
        <v>993</v>
      </c>
      <c r="B61" s="288" t="s">
        <v>994</v>
      </c>
      <c r="C61" s="288" t="s">
        <v>923</v>
      </c>
      <c r="D61" s="288" t="s">
        <v>924</v>
      </c>
      <c r="E61" s="288">
        <v>1.08540083333333</v>
      </c>
      <c r="F61" s="288">
        <v>1.11751</v>
      </c>
      <c r="G61" s="288">
        <v>1.0625516666666699</v>
      </c>
      <c r="H61" s="288">
        <v>0.88603416666666701</v>
      </c>
      <c r="I61" s="288">
        <v>0.805365</v>
      </c>
      <c r="J61" s="288">
        <v>0.80411999999999995</v>
      </c>
      <c r="K61" s="288">
        <v>0.79714083333333297</v>
      </c>
      <c r="L61" s="288">
        <v>0.73063750000000005</v>
      </c>
      <c r="M61" s="288">
        <v>0.682674711239873</v>
      </c>
      <c r="N61" s="288">
        <v>0.71984335978561498</v>
      </c>
      <c r="O61" s="288">
        <v>0.75504495198983501</v>
      </c>
      <c r="P61" s="288">
        <v>0.71935525360915398</v>
      </c>
      <c r="Q61" s="288">
        <v>0.77829360141285198</v>
      </c>
      <c r="R61" s="288">
        <v>0.75315918184727004</v>
      </c>
      <c r="S61" s="288">
        <v>0.75373073671740198</v>
      </c>
      <c r="T61" s="288">
        <v>0.90165896164127801</v>
      </c>
      <c r="U61" s="288">
        <v>0.90165896164127801</v>
      </c>
    </row>
    <row r="62" spans="1:21">
      <c r="A62" s="288" t="s">
        <v>477</v>
      </c>
      <c r="B62" s="288" t="s">
        <v>995</v>
      </c>
      <c r="C62" s="288" t="s">
        <v>923</v>
      </c>
      <c r="D62" s="288" t="s">
        <v>924</v>
      </c>
      <c r="E62" s="288">
        <v>9.625</v>
      </c>
      <c r="F62" s="288">
        <v>11.3094520833333</v>
      </c>
      <c r="G62" s="288">
        <v>13.958194166666701</v>
      </c>
      <c r="H62" s="288">
        <v>13.877890583333301</v>
      </c>
      <c r="I62" s="288">
        <v>13.7875</v>
      </c>
      <c r="J62" s="288">
        <v>15.3679166666667</v>
      </c>
      <c r="K62" s="288">
        <v>15.375</v>
      </c>
      <c r="L62" s="288">
        <v>15.375</v>
      </c>
      <c r="M62" s="288">
        <v>15.375</v>
      </c>
      <c r="N62" s="288">
        <v>15.375</v>
      </c>
      <c r="O62" s="288">
        <v>15.375</v>
      </c>
      <c r="P62" s="288">
        <v>15.375</v>
      </c>
      <c r="Q62" s="288">
        <v>15.375</v>
      </c>
      <c r="R62" s="288">
        <v>15.375</v>
      </c>
      <c r="S62" s="288">
        <v>15.375</v>
      </c>
      <c r="T62" s="288"/>
      <c r="U62" s="288" t="s">
        <v>927</v>
      </c>
    </row>
    <row r="63" spans="1:21">
      <c r="A63" s="288" t="s">
        <v>562</v>
      </c>
      <c r="B63" s="288" t="s">
        <v>996</v>
      </c>
      <c r="C63" s="288" t="s">
        <v>923</v>
      </c>
      <c r="D63" s="288" t="s">
        <v>924</v>
      </c>
      <c r="E63" s="288"/>
      <c r="F63" s="288"/>
      <c r="G63" s="288"/>
      <c r="H63" s="288"/>
      <c r="I63" s="288"/>
      <c r="J63" s="288"/>
      <c r="K63" s="288"/>
      <c r="L63" s="288"/>
      <c r="M63" s="288"/>
      <c r="N63" s="288"/>
      <c r="O63" s="288"/>
      <c r="P63" s="288"/>
      <c r="Q63" s="288"/>
      <c r="R63" s="288"/>
      <c r="S63" s="288"/>
      <c r="T63" s="288"/>
      <c r="U63" s="288" t="s">
        <v>927</v>
      </c>
    </row>
    <row r="64" spans="1:21">
      <c r="A64" s="288" t="s">
        <v>478</v>
      </c>
      <c r="B64" s="288" t="s">
        <v>997</v>
      </c>
      <c r="C64" s="288" t="s">
        <v>923</v>
      </c>
      <c r="D64" s="288" t="s">
        <v>924</v>
      </c>
      <c r="E64" s="288">
        <v>16.968636666666701</v>
      </c>
      <c r="F64" s="288">
        <v>17.478071533333299</v>
      </c>
      <c r="G64" s="288">
        <v>16.611791666666701</v>
      </c>
      <c r="H64" s="288">
        <v>13.856411404510499</v>
      </c>
      <c r="I64" s="288">
        <v>12.5955635879843</v>
      </c>
      <c r="J64" s="288">
        <v>12.5837865859395</v>
      </c>
      <c r="K64" s="288">
        <v>12.4654837577722</v>
      </c>
      <c r="L64" s="288">
        <v>11.4338529961624</v>
      </c>
      <c r="M64" s="288">
        <v>10.694443093841301</v>
      </c>
      <c r="N64" s="288">
        <v>11.257430885076699</v>
      </c>
      <c r="O64" s="288">
        <v>11.8068482348947</v>
      </c>
      <c r="P64" s="288"/>
      <c r="Q64" s="288"/>
      <c r="R64" s="288"/>
      <c r="S64" s="288"/>
      <c r="T64" s="288"/>
      <c r="U64" s="288" t="s">
        <v>927</v>
      </c>
    </row>
    <row r="65" spans="1:21">
      <c r="A65" s="288" t="s">
        <v>479</v>
      </c>
      <c r="B65" s="288" t="s">
        <v>998</v>
      </c>
      <c r="C65" s="288" t="s">
        <v>923</v>
      </c>
      <c r="D65" s="288" t="s">
        <v>924</v>
      </c>
      <c r="E65" s="288">
        <v>8.21725833333333</v>
      </c>
      <c r="F65" s="288">
        <v>8.4574916666666695</v>
      </c>
      <c r="G65" s="288">
        <v>8.5677500000000002</v>
      </c>
      <c r="H65" s="288">
        <v>8.5996833333333296</v>
      </c>
      <c r="I65" s="288">
        <v>8.6355833333333294</v>
      </c>
      <c r="J65" s="288">
        <v>8.6664416666666693</v>
      </c>
      <c r="K65" s="288">
        <v>8.6986158333333297</v>
      </c>
      <c r="L65" s="288">
        <v>8.9659499999999994</v>
      </c>
      <c r="M65" s="288">
        <v>9.5997416666666702</v>
      </c>
      <c r="N65" s="288">
        <v>11.777599672499999</v>
      </c>
      <c r="O65" s="288">
        <v>14.409589808006601</v>
      </c>
      <c r="P65" s="288">
        <v>16.8992257595275</v>
      </c>
      <c r="Q65" s="288">
        <v>17.704761378267399</v>
      </c>
      <c r="R65" s="288"/>
      <c r="S65" s="288"/>
      <c r="T65" s="288"/>
      <c r="U65" s="288" t="s">
        <v>927</v>
      </c>
    </row>
    <row r="66" spans="1:21">
      <c r="A66" s="288" t="s">
        <v>605</v>
      </c>
      <c r="B66" s="288" t="s">
        <v>999</v>
      </c>
      <c r="C66" s="288" t="s">
        <v>923</v>
      </c>
      <c r="D66" s="288" t="s">
        <v>924</v>
      </c>
      <c r="E66" s="288"/>
      <c r="F66" s="288"/>
      <c r="G66" s="288"/>
      <c r="H66" s="288"/>
      <c r="I66" s="288"/>
      <c r="J66" s="288"/>
      <c r="K66" s="288"/>
      <c r="L66" s="288"/>
      <c r="M66" s="288"/>
      <c r="N66" s="288"/>
      <c r="O66" s="288"/>
      <c r="P66" s="288"/>
      <c r="Q66" s="288"/>
      <c r="R66" s="288"/>
      <c r="S66" s="288"/>
      <c r="T66" s="288"/>
      <c r="U66" s="288" t="s">
        <v>927</v>
      </c>
    </row>
    <row r="67" spans="1:21">
      <c r="A67" s="288" t="s">
        <v>480</v>
      </c>
      <c r="B67" s="288" t="s">
        <v>1000</v>
      </c>
      <c r="C67" s="288" t="s">
        <v>923</v>
      </c>
      <c r="D67" s="288" t="s">
        <v>924</v>
      </c>
      <c r="E67" s="288">
        <v>2.128625</v>
      </c>
      <c r="F67" s="288">
        <v>2.2766333333333302</v>
      </c>
      <c r="G67" s="288">
        <v>2.18669166666667</v>
      </c>
      <c r="H67" s="288">
        <v>1.8956</v>
      </c>
      <c r="I67" s="288">
        <v>1.73295</v>
      </c>
      <c r="J67" s="288">
        <v>1.6909666666666701</v>
      </c>
      <c r="K67" s="288">
        <v>1.73118333333333</v>
      </c>
      <c r="L67" s="288">
        <v>1.61028333333333</v>
      </c>
      <c r="M67" s="288">
        <v>1.59370833333333</v>
      </c>
      <c r="N67" s="288">
        <v>1.9557083333333301</v>
      </c>
      <c r="O67" s="288">
        <v>1.91830833333333</v>
      </c>
      <c r="P67" s="288">
        <v>1.79319425769221</v>
      </c>
      <c r="Q67" s="288">
        <v>1.7898939221094901</v>
      </c>
      <c r="R67" s="288">
        <v>1.8413879855123101</v>
      </c>
      <c r="S67" s="288">
        <v>1.8873497233985801</v>
      </c>
      <c r="T67" s="288">
        <v>2.0976232326369302</v>
      </c>
      <c r="U67" s="288">
        <v>2.0976232326369302</v>
      </c>
    </row>
    <row r="68" spans="1:21">
      <c r="A68" s="288" t="s">
        <v>606</v>
      </c>
      <c r="B68" s="288" t="s">
        <v>1001</v>
      </c>
      <c r="C68" s="288" t="s">
        <v>923</v>
      </c>
      <c r="D68" s="288" t="s">
        <v>924</v>
      </c>
      <c r="E68" s="288"/>
      <c r="F68" s="288"/>
      <c r="G68" s="288"/>
      <c r="H68" s="288"/>
      <c r="I68" s="288"/>
      <c r="J68" s="288"/>
      <c r="K68" s="288"/>
      <c r="L68" s="288"/>
      <c r="M68" s="288"/>
      <c r="N68" s="288"/>
      <c r="O68" s="288"/>
      <c r="P68" s="288"/>
      <c r="Q68" s="288"/>
      <c r="R68" s="288"/>
      <c r="S68" s="288"/>
      <c r="T68" s="288"/>
      <c r="U68" s="288" t="s">
        <v>927</v>
      </c>
    </row>
    <row r="69" spans="1:21">
      <c r="A69" s="288" t="s">
        <v>1002</v>
      </c>
      <c r="B69" s="288" t="s">
        <v>1003</v>
      </c>
      <c r="C69" s="288" t="s">
        <v>923</v>
      </c>
      <c r="D69" s="288" t="s">
        <v>924</v>
      </c>
      <c r="E69" s="288"/>
      <c r="F69" s="288"/>
      <c r="G69" s="288"/>
      <c r="H69" s="288"/>
      <c r="I69" s="288"/>
      <c r="J69" s="288"/>
      <c r="K69" s="288"/>
      <c r="L69" s="288"/>
      <c r="M69" s="288"/>
      <c r="N69" s="288"/>
      <c r="O69" s="288"/>
      <c r="P69" s="288"/>
      <c r="Q69" s="288"/>
      <c r="R69" s="288"/>
      <c r="S69" s="288"/>
      <c r="T69" s="288"/>
      <c r="U69" s="288" t="s">
        <v>927</v>
      </c>
    </row>
    <row r="70" spans="1:21">
      <c r="A70" s="288" t="s">
        <v>1004</v>
      </c>
      <c r="B70" s="288" t="s">
        <v>1005</v>
      </c>
      <c r="C70" s="288" t="s">
        <v>923</v>
      </c>
      <c r="D70" s="288" t="s">
        <v>924</v>
      </c>
      <c r="E70" s="288">
        <v>1</v>
      </c>
      <c r="F70" s="288">
        <v>1</v>
      </c>
      <c r="G70" s="288">
        <v>1</v>
      </c>
      <c r="H70" s="288">
        <v>1</v>
      </c>
      <c r="I70" s="288">
        <v>1</v>
      </c>
      <c r="J70" s="288">
        <v>1</v>
      </c>
      <c r="K70" s="288">
        <v>1</v>
      </c>
      <c r="L70" s="288">
        <v>1</v>
      </c>
      <c r="M70" s="288">
        <v>1</v>
      </c>
      <c r="N70" s="288">
        <v>1</v>
      </c>
      <c r="O70" s="288">
        <v>1</v>
      </c>
      <c r="P70" s="288">
        <v>1</v>
      </c>
      <c r="Q70" s="288">
        <v>1</v>
      </c>
      <c r="R70" s="288">
        <v>1</v>
      </c>
      <c r="S70" s="288">
        <v>1</v>
      </c>
      <c r="T70" s="288">
        <v>1</v>
      </c>
      <c r="U70" s="288">
        <v>1</v>
      </c>
    </row>
    <row r="71" spans="1:21">
      <c r="A71" s="288" t="s">
        <v>481</v>
      </c>
      <c r="B71" s="288" t="s">
        <v>1006</v>
      </c>
      <c r="C71" s="288" t="s">
        <v>923</v>
      </c>
      <c r="D71" s="288" t="s">
        <v>924</v>
      </c>
      <c r="E71" s="288">
        <v>711.97627443083297</v>
      </c>
      <c r="F71" s="288">
        <v>733.03850707000004</v>
      </c>
      <c r="G71" s="288">
        <v>696.98820361166702</v>
      </c>
      <c r="H71" s="288">
        <v>581.20031386416701</v>
      </c>
      <c r="I71" s="288">
        <v>528.28480930499995</v>
      </c>
      <c r="J71" s="288">
        <v>527.46814284000004</v>
      </c>
      <c r="K71" s="288">
        <v>522.89010961083295</v>
      </c>
      <c r="L71" s="288">
        <v>479.26678258750002</v>
      </c>
      <c r="M71" s="288">
        <v>447.80525556077299</v>
      </c>
      <c r="N71" s="288">
        <v>472.18629075489298</v>
      </c>
      <c r="O71" s="288">
        <v>495.277021572396</v>
      </c>
      <c r="P71" s="288">
        <v>471.86611409170001</v>
      </c>
      <c r="Q71" s="288">
        <v>510.52713590196998</v>
      </c>
      <c r="R71" s="288">
        <v>494.04003744699003</v>
      </c>
      <c r="S71" s="288">
        <v>494.41495286493699</v>
      </c>
      <c r="T71" s="288">
        <v>591.44950750132796</v>
      </c>
      <c r="U71" s="288">
        <v>591.44950750132796</v>
      </c>
    </row>
    <row r="72" spans="1:21">
      <c r="A72" s="288" t="s">
        <v>586</v>
      </c>
      <c r="B72" s="288" t="s">
        <v>1007</v>
      </c>
      <c r="C72" s="288" t="s">
        <v>923</v>
      </c>
      <c r="D72" s="288" t="s">
        <v>924</v>
      </c>
      <c r="E72" s="288">
        <v>0.66093083333333302</v>
      </c>
      <c r="F72" s="288">
        <v>0.69465500000000002</v>
      </c>
      <c r="G72" s="288">
        <v>0.66722333333333295</v>
      </c>
      <c r="H72" s="288">
        <v>0.61247249999999998</v>
      </c>
      <c r="I72" s="288">
        <v>0.54618</v>
      </c>
      <c r="J72" s="288">
        <v>0.54999833333333303</v>
      </c>
      <c r="K72" s="288">
        <v>0.54348666666666701</v>
      </c>
      <c r="L72" s="288">
        <v>0.499771666666667</v>
      </c>
      <c r="M72" s="288">
        <v>0.54396624999999998</v>
      </c>
      <c r="N72" s="288">
        <v>0.64191926349599604</v>
      </c>
      <c r="O72" s="288">
        <v>0.64717934556016499</v>
      </c>
      <c r="P72" s="288">
        <v>0.62414083574049495</v>
      </c>
      <c r="Q72" s="288">
        <v>0.63304698885732702</v>
      </c>
      <c r="R72" s="288">
        <v>0.63966057761347705</v>
      </c>
      <c r="S72" s="288">
        <v>0.60772962687825505</v>
      </c>
      <c r="T72" s="288">
        <v>0.65454547893142601</v>
      </c>
      <c r="U72" s="288">
        <v>0.65454547893142601</v>
      </c>
    </row>
    <row r="73" spans="1:21">
      <c r="A73" s="288" t="s">
        <v>483</v>
      </c>
      <c r="B73" s="288" t="s">
        <v>1008</v>
      </c>
      <c r="C73" s="288" t="s">
        <v>923</v>
      </c>
      <c r="D73" s="288" t="s">
        <v>924</v>
      </c>
      <c r="E73" s="288">
        <v>1.97616666666667</v>
      </c>
      <c r="F73" s="288">
        <v>2.0730166666666698</v>
      </c>
      <c r="G73" s="288">
        <v>2.195675</v>
      </c>
      <c r="H73" s="288">
        <v>2.1456499999999998</v>
      </c>
      <c r="I73" s="288">
        <v>1.91665</v>
      </c>
      <c r="J73" s="288">
        <v>1.812675</v>
      </c>
      <c r="K73" s="288">
        <v>1.78043333333333</v>
      </c>
      <c r="L73" s="288">
        <v>1.67049166666667</v>
      </c>
      <c r="M73" s="288">
        <v>1.4907916666666701</v>
      </c>
      <c r="N73" s="288">
        <v>1.6704870967741901</v>
      </c>
      <c r="O73" s="288">
        <v>1.78234166666667</v>
      </c>
      <c r="P73" s="288">
        <v>1.6864954301075299</v>
      </c>
      <c r="Q73" s="288">
        <v>1.6512583333333299</v>
      </c>
      <c r="R73" s="288">
        <v>1.6633500000000001</v>
      </c>
      <c r="S73" s="288">
        <v>1.76566666666667</v>
      </c>
      <c r="T73" s="288">
        <v>2.2693416666666701</v>
      </c>
      <c r="U73" s="288">
        <v>2.2693416666666701</v>
      </c>
    </row>
    <row r="74" spans="1:21">
      <c r="A74" s="288" t="s">
        <v>484</v>
      </c>
      <c r="B74" s="288" t="s">
        <v>1009</v>
      </c>
      <c r="C74" s="288" t="s">
        <v>923</v>
      </c>
      <c r="D74" s="288" t="s">
        <v>924</v>
      </c>
      <c r="E74" s="288">
        <v>0.54491917586876604</v>
      </c>
      <c r="F74" s="288">
        <v>0.71630515780899495</v>
      </c>
      <c r="G74" s="288">
        <v>0.79241708431316704</v>
      </c>
      <c r="H74" s="288">
        <v>0.86676432652534496</v>
      </c>
      <c r="I74" s="288">
        <v>0.89949485400706297</v>
      </c>
      <c r="J74" s="288">
        <v>0.90627897003822699</v>
      </c>
      <c r="K74" s="288">
        <v>0.91645177271303002</v>
      </c>
      <c r="L74" s="288">
        <v>0.93524784557480201</v>
      </c>
      <c r="M74" s="288">
        <v>1.05785833333333</v>
      </c>
      <c r="N74" s="288">
        <v>1.4088000000000001</v>
      </c>
      <c r="O74" s="288">
        <v>1.431025</v>
      </c>
      <c r="P74" s="288">
        <v>1.5118499999999999</v>
      </c>
      <c r="Q74" s="288">
        <v>1.7958166666666699</v>
      </c>
      <c r="R74" s="288">
        <v>1.9540500000000001</v>
      </c>
      <c r="S74" s="288">
        <v>1.9540500000000001</v>
      </c>
      <c r="T74" s="288">
        <v>1.9540500000000001</v>
      </c>
      <c r="U74" s="288">
        <v>1.9540500000000001</v>
      </c>
    </row>
    <row r="75" spans="1:21">
      <c r="A75" s="288" t="s">
        <v>1010</v>
      </c>
      <c r="B75" s="288" t="s">
        <v>1011</v>
      </c>
      <c r="C75" s="288" t="s">
        <v>923</v>
      </c>
      <c r="D75" s="288" t="s">
        <v>924</v>
      </c>
      <c r="E75" s="288"/>
      <c r="F75" s="288"/>
      <c r="G75" s="288"/>
      <c r="H75" s="288"/>
      <c r="I75" s="288"/>
      <c r="J75" s="288"/>
      <c r="K75" s="288"/>
      <c r="L75" s="288"/>
      <c r="M75" s="288"/>
      <c r="N75" s="288"/>
      <c r="O75" s="288"/>
      <c r="P75" s="288"/>
      <c r="Q75" s="288"/>
      <c r="R75" s="288"/>
      <c r="S75" s="288"/>
      <c r="T75" s="288"/>
      <c r="U75" s="288" t="s">
        <v>927</v>
      </c>
    </row>
    <row r="76" spans="1:21">
      <c r="A76" s="288" t="s">
        <v>488</v>
      </c>
      <c r="B76" s="288" t="s">
        <v>1012</v>
      </c>
      <c r="C76" s="288" t="s">
        <v>923</v>
      </c>
      <c r="D76" s="288" t="s">
        <v>924</v>
      </c>
      <c r="E76" s="288">
        <v>1746.86991666667</v>
      </c>
      <c r="F76" s="288">
        <v>1950.55833333333</v>
      </c>
      <c r="G76" s="288">
        <v>1975.84375</v>
      </c>
      <c r="H76" s="288">
        <v>1984.9312500000001</v>
      </c>
      <c r="I76" s="288">
        <v>2243.9312500000001</v>
      </c>
      <c r="J76" s="288">
        <v>3644.3333333333298</v>
      </c>
      <c r="K76" s="288">
        <v>5148.75</v>
      </c>
      <c r="L76" s="288">
        <v>4197.7520041666703</v>
      </c>
      <c r="M76" s="288">
        <v>4601.6910041666697</v>
      </c>
      <c r="N76" s="288">
        <v>4801.0832375</v>
      </c>
      <c r="O76" s="288">
        <v>5726.0710208333303</v>
      </c>
      <c r="P76" s="288">
        <v>6658.0312583333298</v>
      </c>
      <c r="Q76" s="288">
        <v>6985.8290263333301</v>
      </c>
      <c r="R76" s="288">
        <v>6907.8780694999996</v>
      </c>
      <c r="S76" s="288">
        <v>7014.1187772499998</v>
      </c>
      <c r="T76" s="288">
        <v>7485.51674166667</v>
      </c>
      <c r="U76" s="288">
        <v>7485.51674166667</v>
      </c>
    </row>
    <row r="77" spans="1:21">
      <c r="A77" s="288" t="s">
        <v>482</v>
      </c>
      <c r="B77" s="288" t="s">
        <v>1013</v>
      </c>
      <c r="C77" s="288" t="s">
        <v>923</v>
      </c>
      <c r="D77" s="288" t="s">
        <v>924</v>
      </c>
      <c r="E77" s="288">
        <v>12.7876250950944</v>
      </c>
      <c r="F77" s="288">
        <v>15.687158333333301</v>
      </c>
      <c r="G77" s="288">
        <v>19.917825000000001</v>
      </c>
      <c r="H77" s="288">
        <v>28.530508333333302</v>
      </c>
      <c r="I77" s="288">
        <v>30.030083333333302</v>
      </c>
      <c r="J77" s="288">
        <v>28.575433333333301</v>
      </c>
      <c r="K77" s="288">
        <v>28.065725</v>
      </c>
      <c r="L77" s="288">
        <v>24.873433333333299</v>
      </c>
      <c r="M77" s="288">
        <v>22.192350000000001</v>
      </c>
      <c r="N77" s="288">
        <v>26.644361204231299</v>
      </c>
      <c r="O77" s="288">
        <v>28.0119536626841</v>
      </c>
      <c r="P77" s="288">
        <v>29.4615200601576</v>
      </c>
      <c r="Q77" s="288">
        <v>32.077133888621702</v>
      </c>
      <c r="R77" s="288">
        <v>35.957586834165099</v>
      </c>
      <c r="S77" s="288">
        <v>41.7329616505126</v>
      </c>
      <c r="T77" s="288">
        <v>41.7329616505126</v>
      </c>
      <c r="U77" s="288">
        <v>41.7329616505126</v>
      </c>
    </row>
    <row r="78" spans="1:21">
      <c r="A78" s="288" t="s">
        <v>489</v>
      </c>
      <c r="B78" s="288" t="s">
        <v>1014</v>
      </c>
      <c r="C78" s="288" t="s">
        <v>923</v>
      </c>
      <c r="D78" s="288" t="s">
        <v>924</v>
      </c>
      <c r="E78" s="288">
        <v>711.97627443083297</v>
      </c>
      <c r="F78" s="288">
        <v>733.03850707000004</v>
      </c>
      <c r="G78" s="288">
        <v>696.98820361166702</v>
      </c>
      <c r="H78" s="288">
        <v>581.20031386416701</v>
      </c>
      <c r="I78" s="288">
        <v>528.28480930499995</v>
      </c>
      <c r="J78" s="288">
        <v>527.46814284000004</v>
      </c>
      <c r="K78" s="288">
        <v>522.89010961083295</v>
      </c>
      <c r="L78" s="288">
        <v>479.26678258750002</v>
      </c>
      <c r="M78" s="288">
        <v>447.80525556077299</v>
      </c>
      <c r="N78" s="288">
        <v>472.18629075489298</v>
      </c>
      <c r="O78" s="288">
        <v>495.277021572396</v>
      </c>
      <c r="P78" s="288">
        <v>471.86611409170001</v>
      </c>
      <c r="Q78" s="288">
        <v>510.52713590196998</v>
      </c>
      <c r="R78" s="288">
        <v>494.04003744699003</v>
      </c>
      <c r="S78" s="288">
        <v>494.41495286493699</v>
      </c>
      <c r="T78" s="288">
        <v>591.44950750132796</v>
      </c>
      <c r="U78" s="288">
        <v>591.44950750132796</v>
      </c>
    </row>
    <row r="79" spans="1:21">
      <c r="A79" s="288" t="s">
        <v>476</v>
      </c>
      <c r="B79" s="288" t="s">
        <v>1015</v>
      </c>
      <c r="C79" s="288" t="s">
        <v>923</v>
      </c>
      <c r="D79" s="288" t="s">
        <v>924</v>
      </c>
      <c r="E79" s="288">
        <v>711.97627443083297</v>
      </c>
      <c r="F79" s="288">
        <v>733.03850707000004</v>
      </c>
      <c r="G79" s="288">
        <v>696.98820361166702</v>
      </c>
      <c r="H79" s="288">
        <v>581.20031386416701</v>
      </c>
      <c r="I79" s="288">
        <v>528.28480930499995</v>
      </c>
      <c r="J79" s="288">
        <v>527.46814284000004</v>
      </c>
      <c r="K79" s="288">
        <v>522.89010961083295</v>
      </c>
      <c r="L79" s="288">
        <v>479.26678258750002</v>
      </c>
      <c r="M79" s="288">
        <v>447.80525556077299</v>
      </c>
      <c r="N79" s="288">
        <v>472.18629075489298</v>
      </c>
      <c r="O79" s="288">
        <v>495.277021572396</v>
      </c>
      <c r="P79" s="288">
        <v>471.86611409170001</v>
      </c>
      <c r="Q79" s="288">
        <v>510.52713590196998</v>
      </c>
      <c r="R79" s="288">
        <v>494.04003744699003</v>
      </c>
      <c r="S79" s="288">
        <v>494.41495286493699</v>
      </c>
      <c r="T79" s="288">
        <v>591.44950750132796</v>
      </c>
      <c r="U79" s="288">
        <v>591.44950750132796</v>
      </c>
    </row>
    <row r="80" spans="1:21">
      <c r="A80" s="288" t="s">
        <v>485</v>
      </c>
      <c r="B80" s="288" t="s">
        <v>1016</v>
      </c>
      <c r="C80" s="288" t="s">
        <v>923</v>
      </c>
      <c r="D80" s="288" t="s">
        <v>924</v>
      </c>
      <c r="E80" s="288">
        <v>365.39856083333302</v>
      </c>
      <c r="F80" s="288"/>
      <c r="G80" s="288"/>
      <c r="H80" s="288"/>
      <c r="I80" s="288"/>
      <c r="J80" s="288"/>
      <c r="K80" s="288"/>
      <c r="L80" s="288"/>
      <c r="M80" s="288"/>
      <c r="N80" s="288"/>
      <c r="O80" s="288"/>
      <c r="P80" s="288"/>
      <c r="Q80" s="288"/>
      <c r="R80" s="288"/>
      <c r="S80" s="288"/>
      <c r="T80" s="288"/>
      <c r="U80" s="288" t="s">
        <v>927</v>
      </c>
    </row>
    <row r="81" spans="1:21">
      <c r="A81" s="288" t="s">
        <v>486</v>
      </c>
      <c r="B81" s="288" t="s">
        <v>1017</v>
      </c>
      <c r="C81" s="288" t="s">
        <v>923</v>
      </c>
      <c r="D81" s="288" t="s">
        <v>924</v>
      </c>
      <c r="E81" s="288">
        <v>2.7</v>
      </c>
      <c r="F81" s="288">
        <v>2.7</v>
      </c>
      <c r="G81" s="288">
        <v>2.7</v>
      </c>
      <c r="H81" s="288">
        <v>2.7</v>
      </c>
      <c r="I81" s="288">
        <v>2.7</v>
      </c>
      <c r="J81" s="288">
        <v>2.7</v>
      </c>
      <c r="K81" s="288">
        <v>2.7</v>
      </c>
      <c r="L81" s="288">
        <v>2.7</v>
      </c>
      <c r="M81" s="288">
        <v>2.7</v>
      </c>
      <c r="N81" s="288">
        <v>2.7</v>
      </c>
      <c r="O81" s="288">
        <v>2.7</v>
      </c>
      <c r="P81" s="288">
        <v>2.7</v>
      </c>
      <c r="Q81" s="288">
        <v>2.7</v>
      </c>
      <c r="R81" s="288">
        <v>2.7</v>
      </c>
      <c r="S81" s="288">
        <v>2.7</v>
      </c>
      <c r="T81" s="288">
        <v>2.7</v>
      </c>
      <c r="U81" s="288">
        <v>2.7</v>
      </c>
    </row>
    <row r="82" spans="1:21">
      <c r="A82" s="288" t="s">
        <v>608</v>
      </c>
      <c r="B82" s="288" t="s">
        <v>1018</v>
      </c>
      <c r="C82" s="288" t="s">
        <v>923</v>
      </c>
      <c r="D82" s="288" t="s">
        <v>924</v>
      </c>
      <c r="E82" s="288"/>
      <c r="F82" s="288"/>
      <c r="G82" s="288"/>
      <c r="H82" s="288"/>
      <c r="I82" s="288"/>
      <c r="J82" s="288"/>
      <c r="K82" s="288"/>
      <c r="L82" s="288"/>
      <c r="M82" s="288"/>
      <c r="N82" s="288"/>
      <c r="O82" s="288"/>
      <c r="P82" s="288"/>
      <c r="Q82" s="288"/>
      <c r="R82" s="288"/>
      <c r="S82" s="288"/>
      <c r="T82" s="288"/>
      <c r="U82" s="288" t="s">
        <v>927</v>
      </c>
    </row>
    <row r="83" spans="1:21">
      <c r="A83" s="288" t="s">
        <v>487</v>
      </c>
      <c r="B83" s="288" t="s">
        <v>1019</v>
      </c>
      <c r="C83" s="288" t="s">
        <v>923</v>
      </c>
      <c r="D83" s="288" t="s">
        <v>924</v>
      </c>
      <c r="E83" s="288">
        <v>7.7631591666666697</v>
      </c>
      <c r="F83" s="288">
        <v>7.8585925000000003</v>
      </c>
      <c r="G83" s="288">
        <v>7.8216450000000002</v>
      </c>
      <c r="H83" s="288">
        <v>7.9408466666666699</v>
      </c>
      <c r="I83" s="288">
        <v>7.94649583333333</v>
      </c>
      <c r="J83" s="288">
        <v>7.6339441666666703</v>
      </c>
      <c r="K83" s="288">
        <v>7.6026308333333299</v>
      </c>
      <c r="L83" s="288">
        <v>7.6733041666666697</v>
      </c>
      <c r="M83" s="288">
        <v>7.5600283333333298</v>
      </c>
      <c r="N83" s="288">
        <v>8.1615554166666708</v>
      </c>
      <c r="O83" s="288">
        <v>8.0577708333333309</v>
      </c>
      <c r="P83" s="288">
        <v>7.7854183333333298</v>
      </c>
      <c r="Q83" s="288">
        <v>7.8336054166666704</v>
      </c>
      <c r="R83" s="288">
        <v>7.8568137499999997</v>
      </c>
      <c r="S83" s="288">
        <v>7.7322333333333297</v>
      </c>
      <c r="T83" s="288">
        <v>7.6548150000000001</v>
      </c>
      <c r="U83" s="288">
        <v>7.6548150000000001</v>
      </c>
    </row>
    <row r="84" spans="1:21">
      <c r="A84" s="288" t="s">
        <v>609</v>
      </c>
      <c r="B84" s="288" t="s">
        <v>1020</v>
      </c>
      <c r="C84" s="288" t="s">
        <v>923</v>
      </c>
      <c r="D84" s="288" t="s">
        <v>924</v>
      </c>
      <c r="E84" s="288"/>
      <c r="F84" s="288"/>
      <c r="G84" s="288"/>
      <c r="H84" s="288"/>
      <c r="I84" s="288"/>
      <c r="J84" s="288"/>
      <c r="K84" s="288"/>
      <c r="L84" s="288"/>
      <c r="M84" s="288"/>
      <c r="N84" s="288"/>
      <c r="O84" s="288"/>
      <c r="P84" s="288"/>
      <c r="Q84" s="288"/>
      <c r="R84" s="288"/>
      <c r="S84" s="288"/>
      <c r="T84" s="288"/>
      <c r="U84" s="288" t="s">
        <v>927</v>
      </c>
    </row>
    <row r="85" spans="1:21">
      <c r="A85" s="288" t="s">
        <v>610</v>
      </c>
      <c r="B85" s="288" t="s">
        <v>1021</v>
      </c>
      <c r="C85" s="288" t="s">
        <v>923</v>
      </c>
      <c r="D85" s="288" t="s">
        <v>924</v>
      </c>
      <c r="E85" s="288">
        <v>182.43</v>
      </c>
      <c r="F85" s="288">
        <v>187.32083333333301</v>
      </c>
      <c r="G85" s="288">
        <v>190.66499999999999</v>
      </c>
      <c r="H85" s="288">
        <v>193.87833333333299</v>
      </c>
      <c r="I85" s="288">
        <v>198.3075</v>
      </c>
      <c r="J85" s="288">
        <v>199.875</v>
      </c>
      <c r="K85" s="288">
        <v>200.18833333333299</v>
      </c>
      <c r="L85" s="288">
        <v>202.34666666666701</v>
      </c>
      <c r="M85" s="288">
        <v>203.63333333333301</v>
      </c>
      <c r="N85" s="288">
        <v>203.95</v>
      </c>
      <c r="O85" s="288">
        <v>203.63583333333301</v>
      </c>
      <c r="P85" s="288">
        <v>204.01750000000001</v>
      </c>
      <c r="Q85" s="288">
        <v>204.35833333333301</v>
      </c>
      <c r="R85" s="288">
        <v>205.39416666666699</v>
      </c>
      <c r="S85" s="288">
        <v>206.449166666667</v>
      </c>
      <c r="T85" s="288">
        <v>206.5</v>
      </c>
      <c r="U85" s="288">
        <v>206.5</v>
      </c>
    </row>
    <row r="86" spans="1:21">
      <c r="A86" s="288" t="s">
        <v>611</v>
      </c>
      <c r="B86" s="288" t="s">
        <v>1022</v>
      </c>
      <c r="C86" s="288" t="s">
        <v>923</v>
      </c>
      <c r="D86" s="288" t="s">
        <v>924</v>
      </c>
      <c r="E86" s="288">
        <v>7.7911666666666699</v>
      </c>
      <c r="F86" s="288">
        <v>7.7987500000000001</v>
      </c>
      <c r="G86" s="288">
        <v>7.7989166666666696</v>
      </c>
      <c r="H86" s="288">
        <v>7.7867499999999996</v>
      </c>
      <c r="I86" s="288">
        <v>7.7880000000000003</v>
      </c>
      <c r="J86" s="288">
        <v>7.7773333333333303</v>
      </c>
      <c r="K86" s="288">
        <v>7.7678333333333303</v>
      </c>
      <c r="L86" s="288">
        <v>7.80141666666667</v>
      </c>
      <c r="M86" s="288">
        <v>7.7868333333333304</v>
      </c>
      <c r="N86" s="288">
        <v>7.7517500000000004</v>
      </c>
      <c r="O86" s="288">
        <v>7.7691666666666697</v>
      </c>
      <c r="P86" s="288">
        <v>7.7839999999999998</v>
      </c>
      <c r="Q86" s="288">
        <v>7.7564166666666701</v>
      </c>
      <c r="R86" s="288">
        <v>7.7560000000000002</v>
      </c>
      <c r="S86" s="288">
        <v>7.7540833333333303</v>
      </c>
      <c r="T86" s="288">
        <v>7.7517500000000004</v>
      </c>
      <c r="U86" s="288">
        <v>7.7517500000000004</v>
      </c>
    </row>
    <row r="87" spans="1:21">
      <c r="A87" s="288" t="s">
        <v>491</v>
      </c>
      <c r="B87" s="288" t="s">
        <v>1023</v>
      </c>
      <c r="C87" s="288" t="s">
        <v>923</v>
      </c>
      <c r="D87" s="288" t="s">
        <v>924</v>
      </c>
      <c r="E87" s="288">
        <v>14.8392033333333</v>
      </c>
      <c r="F87" s="288">
        <v>15.4736666666667</v>
      </c>
      <c r="G87" s="288">
        <v>16.4333833333333</v>
      </c>
      <c r="H87" s="288">
        <v>17.3452916666667</v>
      </c>
      <c r="I87" s="288">
        <v>18.206220714285699</v>
      </c>
      <c r="J87" s="288">
        <v>18.8323416666667</v>
      </c>
      <c r="K87" s="288">
        <v>18.895208333333301</v>
      </c>
      <c r="L87" s="288">
        <v>18.895099999999999</v>
      </c>
      <c r="M87" s="288">
        <v>18.9037583333333</v>
      </c>
      <c r="N87" s="288">
        <v>18.895099999999999</v>
      </c>
      <c r="O87" s="288">
        <v>18.895099999999999</v>
      </c>
      <c r="P87" s="288">
        <v>18.917141666666701</v>
      </c>
      <c r="Q87" s="288">
        <v>19.502249512161502</v>
      </c>
      <c r="R87" s="288">
        <v>19.502249512161502</v>
      </c>
      <c r="S87" s="288">
        <v>19.502249512161502</v>
      </c>
      <c r="T87" s="288">
        <v>19.502249512161502</v>
      </c>
      <c r="U87" s="288">
        <v>19.502249512161502</v>
      </c>
    </row>
    <row r="88" spans="1:21">
      <c r="A88" s="288" t="s">
        <v>465</v>
      </c>
      <c r="B88" s="288" t="s">
        <v>1024</v>
      </c>
      <c r="C88" s="288" t="s">
        <v>923</v>
      </c>
      <c r="D88" s="288" t="s">
        <v>924</v>
      </c>
      <c r="E88" s="288">
        <v>8.2776664166666691</v>
      </c>
      <c r="F88" s="288">
        <v>8.3415409999999994</v>
      </c>
      <c r="G88" s="288">
        <v>7.8716825000000004</v>
      </c>
      <c r="H88" s="288">
        <v>6.7049688333333304</v>
      </c>
      <c r="I88" s="288">
        <v>6.0343406666666697</v>
      </c>
      <c r="J88" s="288">
        <v>5.9492369166666697</v>
      </c>
      <c r="K88" s="288">
        <v>5.8377932499999998</v>
      </c>
      <c r="L88" s="288">
        <v>5.3645356666666704</v>
      </c>
      <c r="M88" s="288">
        <v>4.9350397499999996</v>
      </c>
      <c r="N88" s="288">
        <v>5.2839464166666703</v>
      </c>
      <c r="O88" s="288">
        <v>5.4980105833333299</v>
      </c>
      <c r="P88" s="288">
        <v>5.3438697499999996</v>
      </c>
      <c r="Q88" s="288">
        <v>5.8502918333333298</v>
      </c>
      <c r="R88" s="288">
        <v>5.70488016666667</v>
      </c>
      <c r="S88" s="288">
        <v>5.7481654166666702</v>
      </c>
      <c r="T88" s="288">
        <v>6.8583037500000001</v>
      </c>
      <c r="U88" s="288">
        <v>6.8583037500000001</v>
      </c>
    </row>
    <row r="89" spans="1:21">
      <c r="A89" s="288" t="s">
        <v>490</v>
      </c>
      <c r="B89" s="288" t="s">
        <v>1025</v>
      </c>
      <c r="C89" s="288" t="s">
        <v>923</v>
      </c>
      <c r="D89" s="288" t="s">
        <v>924</v>
      </c>
      <c r="E89" s="288">
        <v>21.170666666666701</v>
      </c>
      <c r="F89" s="288">
        <v>24.429083333333299</v>
      </c>
      <c r="G89" s="288">
        <v>29.2504833333333</v>
      </c>
      <c r="H89" s="288">
        <v>42.366758333333301</v>
      </c>
      <c r="I89" s="288">
        <v>38.352033333333303</v>
      </c>
      <c r="J89" s="288">
        <v>40.448549999999997</v>
      </c>
      <c r="K89" s="288">
        <v>40.408516666666699</v>
      </c>
      <c r="L89" s="288">
        <v>36.861416666666699</v>
      </c>
      <c r="M89" s="288">
        <v>39.1075916666667</v>
      </c>
      <c r="N89" s="288">
        <v>41.197608333333299</v>
      </c>
      <c r="O89" s="288">
        <v>39.797400000000003</v>
      </c>
      <c r="P89" s="288">
        <v>40.522821939374403</v>
      </c>
      <c r="Q89" s="288">
        <v>41.949722952315597</v>
      </c>
      <c r="R89" s="288">
        <v>43.462783333333299</v>
      </c>
      <c r="S89" s="288">
        <v>45.2159808923792</v>
      </c>
      <c r="T89" s="288">
        <v>50.706426673943902</v>
      </c>
      <c r="U89" s="288">
        <v>50.706426673943902</v>
      </c>
    </row>
    <row r="90" spans="1:21">
      <c r="A90" s="288" t="s">
        <v>492</v>
      </c>
      <c r="B90" s="288" t="s">
        <v>1026</v>
      </c>
      <c r="C90" s="288" t="s">
        <v>923</v>
      </c>
      <c r="D90" s="288" t="s">
        <v>924</v>
      </c>
      <c r="E90" s="288">
        <v>282.17916666666702</v>
      </c>
      <c r="F90" s="288">
        <v>286.49</v>
      </c>
      <c r="G90" s="288">
        <v>257.886666666667</v>
      </c>
      <c r="H90" s="288">
        <v>224.30666666666701</v>
      </c>
      <c r="I90" s="288">
        <v>202.745833333333</v>
      </c>
      <c r="J90" s="288">
        <v>199.58250000000001</v>
      </c>
      <c r="K90" s="288">
        <v>210.39</v>
      </c>
      <c r="L90" s="288">
        <v>183.62583333333299</v>
      </c>
      <c r="M90" s="288">
        <v>172.113333333333</v>
      </c>
      <c r="N90" s="288">
        <v>202.34166666666701</v>
      </c>
      <c r="O90" s="288">
        <v>207.944166666667</v>
      </c>
      <c r="P90" s="288">
        <v>201.05500000000001</v>
      </c>
      <c r="Q90" s="288">
        <v>225.104166666667</v>
      </c>
      <c r="R90" s="288">
        <v>223.69499999999999</v>
      </c>
      <c r="S90" s="288">
        <v>232.601666666667</v>
      </c>
      <c r="T90" s="288">
        <v>279.33249999999998</v>
      </c>
      <c r="U90" s="288">
        <v>279.33249999999998</v>
      </c>
    </row>
    <row r="91" spans="1:21">
      <c r="A91" s="288" t="s">
        <v>494</v>
      </c>
      <c r="B91" s="288" t="s">
        <v>1027</v>
      </c>
      <c r="C91" s="288" t="s">
        <v>923</v>
      </c>
      <c r="D91" s="288" t="s">
        <v>924</v>
      </c>
      <c r="E91" s="288">
        <v>8421.7749999999996</v>
      </c>
      <c r="F91" s="288">
        <v>10260.85</v>
      </c>
      <c r="G91" s="288">
        <v>9311.1916666666693</v>
      </c>
      <c r="H91" s="288">
        <v>8577.1333333333296</v>
      </c>
      <c r="I91" s="288">
        <v>8938.85</v>
      </c>
      <c r="J91" s="288">
        <v>9704.7416666666704</v>
      </c>
      <c r="K91" s="288">
        <v>9159.3166666666693</v>
      </c>
      <c r="L91" s="288">
        <v>9141</v>
      </c>
      <c r="M91" s="288">
        <v>9698.9624999999996</v>
      </c>
      <c r="N91" s="288">
        <v>10389.9375</v>
      </c>
      <c r="O91" s="288">
        <v>9090.4333333333307</v>
      </c>
      <c r="P91" s="288">
        <v>8770.4333333333307</v>
      </c>
      <c r="Q91" s="288">
        <v>9386.6291666666693</v>
      </c>
      <c r="R91" s="288">
        <v>10461.24</v>
      </c>
      <c r="S91" s="288">
        <v>11865.2112962963</v>
      </c>
      <c r="T91" s="288">
        <v>13389.412936507901</v>
      </c>
      <c r="U91" s="288">
        <v>13389.412936507901</v>
      </c>
    </row>
    <row r="92" spans="1:21">
      <c r="A92" s="288" t="s">
        <v>1028</v>
      </c>
      <c r="B92" s="288" t="s">
        <v>1029</v>
      </c>
      <c r="C92" s="288" t="s">
        <v>923</v>
      </c>
      <c r="D92" s="288" t="s">
        <v>924</v>
      </c>
      <c r="E92" s="288"/>
      <c r="F92" s="288"/>
      <c r="G92" s="288"/>
      <c r="H92" s="288"/>
      <c r="I92" s="288"/>
      <c r="J92" s="288"/>
      <c r="K92" s="288"/>
      <c r="L92" s="288"/>
      <c r="M92" s="288"/>
      <c r="N92" s="288"/>
      <c r="O92" s="288"/>
      <c r="P92" s="288"/>
      <c r="Q92" s="288"/>
      <c r="R92" s="288"/>
      <c r="S92" s="288"/>
      <c r="T92" s="288"/>
      <c r="U92" s="288" t="s">
        <v>927</v>
      </c>
    </row>
    <row r="93" spans="1:21">
      <c r="A93" s="288" t="s">
        <v>493</v>
      </c>
      <c r="B93" s="288" t="s">
        <v>1030</v>
      </c>
      <c r="C93" s="288" t="s">
        <v>923</v>
      </c>
      <c r="D93" s="288" t="s">
        <v>924</v>
      </c>
      <c r="E93" s="288">
        <v>44.941605000000003</v>
      </c>
      <c r="F93" s="288">
        <v>47.186414166666701</v>
      </c>
      <c r="G93" s="288">
        <v>48.610319166666699</v>
      </c>
      <c r="H93" s="288">
        <v>46.583284166666701</v>
      </c>
      <c r="I93" s="288">
        <v>45.316466666666699</v>
      </c>
      <c r="J93" s="288">
        <v>44.099975000000001</v>
      </c>
      <c r="K93" s="288">
        <v>45.3070083333333</v>
      </c>
      <c r="L93" s="288">
        <v>41.3485333333333</v>
      </c>
      <c r="M93" s="288">
        <v>43.505183333333299</v>
      </c>
      <c r="N93" s="288">
        <v>48.405266666666698</v>
      </c>
      <c r="O93" s="288">
        <v>45.725812121212101</v>
      </c>
      <c r="P93" s="288">
        <v>46.670466666666698</v>
      </c>
      <c r="Q93" s="288">
        <v>53.437233333333303</v>
      </c>
      <c r="R93" s="288">
        <v>58.597845416666701</v>
      </c>
      <c r="S93" s="288">
        <v>61.029514460784299</v>
      </c>
      <c r="T93" s="288">
        <v>64.151944463278596</v>
      </c>
      <c r="U93" s="288">
        <v>64.151944463278596</v>
      </c>
    </row>
    <row r="94" spans="1:21">
      <c r="A94" s="288" t="s">
        <v>612</v>
      </c>
      <c r="B94" s="288" t="s">
        <v>1031</v>
      </c>
      <c r="C94" s="288" t="s">
        <v>923</v>
      </c>
      <c r="D94" s="288" t="s">
        <v>924</v>
      </c>
      <c r="E94" s="288"/>
      <c r="F94" s="288"/>
      <c r="G94" s="288"/>
      <c r="H94" s="288"/>
      <c r="I94" s="288"/>
      <c r="J94" s="288"/>
      <c r="K94" s="288"/>
      <c r="L94" s="288"/>
      <c r="M94" s="288"/>
      <c r="N94" s="288"/>
      <c r="O94" s="288"/>
      <c r="P94" s="288"/>
      <c r="Q94" s="288"/>
      <c r="R94" s="288"/>
      <c r="S94" s="288"/>
      <c r="T94" s="288"/>
      <c r="U94" s="288" t="s">
        <v>927</v>
      </c>
    </row>
    <row r="95" spans="1:21">
      <c r="A95" s="288" t="s">
        <v>495</v>
      </c>
      <c r="B95" s="288" t="s">
        <v>1032</v>
      </c>
      <c r="C95" s="288" t="s">
        <v>923</v>
      </c>
      <c r="D95" s="288" t="s">
        <v>924</v>
      </c>
      <c r="E95" s="288">
        <v>1764.9019884079601</v>
      </c>
      <c r="F95" s="288">
        <v>1754.0313209415201</v>
      </c>
      <c r="G95" s="288">
        <v>6907.0420601957503</v>
      </c>
      <c r="H95" s="288">
        <v>8193.8875191666702</v>
      </c>
      <c r="I95" s="288">
        <v>8613.9894207500001</v>
      </c>
      <c r="J95" s="288">
        <v>8963.9589066666704</v>
      </c>
      <c r="K95" s="288">
        <v>9170.9428774999997</v>
      </c>
      <c r="L95" s="288">
        <v>9281.1518283333298</v>
      </c>
      <c r="M95" s="288">
        <v>9428.5282608333291</v>
      </c>
      <c r="N95" s="288">
        <v>9864.3024562682003</v>
      </c>
      <c r="O95" s="288">
        <v>10254.176470289</v>
      </c>
      <c r="P95" s="288">
        <v>10616.306643907599</v>
      </c>
      <c r="Q95" s="288">
        <v>12175.5472222222</v>
      </c>
      <c r="R95" s="288">
        <v>18414.448010037398</v>
      </c>
      <c r="S95" s="288">
        <v>25941.664144597202</v>
      </c>
      <c r="T95" s="288">
        <v>29011.491377053</v>
      </c>
      <c r="U95" s="288">
        <v>29011.491377053</v>
      </c>
    </row>
    <row r="96" spans="1:21">
      <c r="A96" s="288" t="s">
        <v>1033</v>
      </c>
      <c r="B96" s="288" t="s">
        <v>1034</v>
      </c>
      <c r="C96" s="288" t="s">
        <v>923</v>
      </c>
      <c r="D96" s="288" t="s">
        <v>924</v>
      </c>
      <c r="E96" s="288">
        <v>0.31085731338460598</v>
      </c>
      <c r="F96" s="288">
        <v>0.31085731338460598</v>
      </c>
      <c r="G96" s="288">
        <v>0.31085739391174699</v>
      </c>
      <c r="H96" s="288">
        <v>2133.7777777000001</v>
      </c>
      <c r="I96" s="288">
        <v>1453.4166666666699</v>
      </c>
      <c r="J96" s="288">
        <v>1472</v>
      </c>
      <c r="K96" s="288">
        <v>1467.4166666666699</v>
      </c>
      <c r="L96" s="288">
        <v>1254.5672185870401</v>
      </c>
      <c r="M96" s="288">
        <v>1193.0833333333301</v>
      </c>
      <c r="N96" s="288">
        <v>1170</v>
      </c>
      <c r="O96" s="288">
        <v>1170</v>
      </c>
      <c r="P96" s="288">
        <v>1170</v>
      </c>
      <c r="Q96" s="288">
        <v>1166.1666666666699</v>
      </c>
      <c r="R96" s="288">
        <v>1166</v>
      </c>
      <c r="S96" s="288">
        <v>1166</v>
      </c>
      <c r="T96" s="288">
        <v>1167.3333333333301</v>
      </c>
      <c r="U96" s="288">
        <v>1167.3333333333301</v>
      </c>
    </row>
    <row r="97" spans="1:21">
      <c r="A97" s="288" t="s">
        <v>613</v>
      </c>
      <c r="B97" s="288" t="s">
        <v>1035</v>
      </c>
      <c r="C97" s="288" t="s">
        <v>923</v>
      </c>
      <c r="D97" s="288" t="s">
        <v>924</v>
      </c>
      <c r="E97" s="288">
        <v>78.615946666666702</v>
      </c>
      <c r="F97" s="288">
        <v>97.424603333333295</v>
      </c>
      <c r="G97" s="288">
        <v>91.661666666666704</v>
      </c>
      <c r="H97" s="288">
        <v>76.708982500000005</v>
      </c>
      <c r="I97" s="288">
        <v>70.191666666666706</v>
      </c>
      <c r="J97" s="288">
        <v>62.981666666666698</v>
      </c>
      <c r="K97" s="288">
        <v>70.180000000000007</v>
      </c>
      <c r="L97" s="288">
        <v>64.055000000000007</v>
      </c>
      <c r="M97" s="288">
        <v>87.9479166666667</v>
      </c>
      <c r="N97" s="288">
        <v>123.638381413044</v>
      </c>
      <c r="O97" s="288">
        <v>122.24181120516501</v>
      </c>
      <c r="P97" s="288">
        <v>115.954039762284</v>
      </c>
      <c r="Q97" s="288">
        <v>125.08278701376901</v>
      </c>
      <c r="R97" s="288">
        <v>122.17912132045799</v>
      </c>
      <c r="S97" s="288">
        <v>116.767352506899</v>
      </c>
      <c r="T97" s="288">
        <v>131.91870843143201</v>
      </c>
      <c r="U97" s="288">
        <v>131.91870843143201</v>
      </c>
    </row>
    <row r="98" spans="1:21">
      <c r="A98" s="288" t="s">
        <v>614</v>
      </c>
      <c r="B98" s="288" t="s">
        <v>1036</v>
      </c>
      <c r="C98" s="288" t="s">
        <v>923</v>
      </c>
      <c r="D98" s="288" t="s">
        <v>924</v>
      </c>
      <c r="E98" s="288">
        <v>4.0773333333333301</v>
      </c>
      <c r="F98" s="288">
        <v>4.2056500000000003</v>
      </c>
      <c r="G98" s="288">
        <v>4.737825</v>
      </c>
      <c r="H98" s="288">
        <v>4.55413333333333</v>
      </c>
      <c r="I98" s="288">
        <v>4.4819833333333303</v>
      </c>
      <c r="J98" s="288">
        <v>4.4877000000000002</v>
      </c>
      <c r="K98" s="288">
        <v>4.45580833333333</v>
      </c>
      <c r="L98" s="288">
        <v>4.1080829490557802</v>
      </c>
      <c r="M98" s="288">
        <v>3.5880211940836899</v>
      </c>
      <c r="N98" s="288">
        <v>3.9323354779166699</v>
      </c>
      <c r="O98" s="288">
        <v>3.7389749999999999</v>
      </c>
      <c r="P98" s="288">
        <v>3.5781293062201001</v>
      </c>
      <c r="Q98" s="288">
        <v>3.8559218253968202</v>
      </c>
      <c r="R98" s="288">
        <v>3.61075833333333</v>
      </c>
      <c r="S98" s="288">
        <v>3.577925</v>
      </c>
      <c r="T98" s="288">
        <v>3.88683333333333</v>
      </c>
      <c r="U98" s="288">
        <v>3.88683333333333</v>
      </c>
    </row>
    <row r="99" spans="1:21">
      <c r="A99" s="288" t="s">
        <v>496</v>
      </c>
      <c r="B99" s="288" t="s">
        <v>1037</v>
      </c>
      <c r="C99" s="288" t="s">
        <v>923</v>
      </c>
      <c r="D99" s="288" t="s">
        <v>924</v>
      </c>
      <c r="E99" s="288"/>
      <c r="F99" s="288"/>
      <c r="G99" s="288"/>
      <c r="H99" s="288"/>
      <c r="I99" s="288"/>
      <c r="J99" s="288"/>
      <c r="K99" s="288"/>
      <c r="L99" s="288"/>
      <c r="M99" s="288"/>
      <c r="N99" s="288"/>
      <c r="O99" s="288"/>
      <c r="P99" s="288"/>
      <c r="Q99" s="288"/>
      <c r="R99" s="288"/>
      <c r="S99" s="288"/>
      <c r="T99" s="288"/>
      <c r="U99" s="288" t="s">
        <v>927</v>
      </c>
    </row>
    <row r="100" spans="1:21">
      <c r="A100" s="288" t="s">
        <v>497</v>
      </c>
      <c r="B100" s="288" t="s">
        <v>1038</v>
      </c>
      <c r="C100" s="288" t="s">
        <v>923</v>
      </c>
      <c r="D100" s="288" t="s">
        <v>924</v>
      </c>
      <c r="E100" s="288">
        <v>42.985700000000001</v>
      </c>
      <c r="F100" s="288">
        <v>45.996250000000003</v>
      </c>
      <c r="G100" s="288">
        <v>48.415941666666697</v>
      </c>
      <c r="H100" s="288">
        <v>57.740873749999999</v>
      </c>
      <c r="I100" s="288">
        <v>61.197200000000002</v>
      </c>
      <c r="J100" s="288">
        <v>62.280714944083698</v>
      </c>
      <c r="K100" s="288">
        <v>65.743857539682494</v>
      </c>
      <c r="L100" s="288">
        <v>69.1921618494152</v>
      </c>
      <c r="M100" s="288">
        <v>72.756203406152096</v>
      </c>
      <c r="N100" s="288">
        <v>87.894119810653507</v>
      </c>
      <c r="O100" s="288">
        <v>87.196136812547707</v>
      </c>
      <c r="P100" s="288">
        <v>85.892458333333295</v>
      </c>
      <c r="Q100" s="288">
        <v>88.750937362392705</v>
      </c>
      <c r="R100" s="288">
        <v>100.241055631431</v>
      </c>
      <c r="S100" s="288">
        <v>110.934529155866</v>
      </c>
      <c r="T100" s="288">
        <v>116.89759018162501</v>
      </c>
      <c r="U100" s="288">
        <v>116.89759018162501</v>
      </c>
    </row>
    <row r="101" spans="1:21">
      <c r="A101" s="288" t="s">
        <v>499</v>
      </c>
      <c r="B101" s="288" t="s">
        <v>1039</v>
      </c>
      <c r="C101" s="288" t="s">
        <v>923</v>
      </c>
      <c r="D101" s="288" t="s">
        <v>924</v>
      </c>
      <c r="E101" s="288">
        <v>0.70899999999999996</v>
      </c>
      <c r="F101" s="288">
        <v>0.708983174066667</v>
      </c>
      <c r="G101" s="288">
        <v>0.70899983333333305</v>
      </c>
      <c r="H101" s="288">
        <v>0.70899999999999996</v>
      </c>
      <c r="I101" s="288">
        <v>0.70899999999999996</v>
      </c>
      <c r="J101" s="288">
        <v>0.70899999999999996</v>
      </c>
      <c r="K101" s="288">
        <v>0.70899999999999996</v>
      </c>
      <c r="L101" s="288">
        <v>0.70899976666666698</v>
      </c>
      <c r="M101" s="288">
        <v>0.70966655000000001</v>
      </c>
      <c r="N101" s="288">
        <v>0.71</v>
      </c>
      <c r="O101" s="288">
        <v>0.71</v>
      </c>
      <c r="P101" s="288">
        <v>0.71</v>
      </c>
      <c r="Q101" s="288">
        <v>0.71</v>
      </c>
      <c r="R101" s="288">
        <v>0.71</v>
      </c>
      <c r="S101" s="288">
        <v>0.71</v>
      </c>
      <c r="T101" s="288">
        <v>0.71</v>
      </c>
      <c r="U101" s="288">
        <v>0.71</v>
      </c>
    </row>
    <row r="102" spans="1:21">
      <c r="A102" s="288" t="s">
        <v>498</v>
      </c>
      <c r="B102" s="288" t="s">
        <v>1040</v>
      </c>
      <c r="C102" s="288" t="s">
        <v>923</v>
      </c>
      <c r="D102" s="288" t="s">
        <v>924</v>
      </c>
      <c r="E102" s="288">
        <v>107.765498333333</v>
      </c>
      <c r="F102" s="288">
        <v>121.5289475</v>
      </c>
      <c r="G102" s="288">
        <v>125.38801916666699</v>
      </c>
      <c r="H102" s="288">
        <v>115.93346416666699</v>
      </c>
      <c r="I102" s="288">
        <v>108.192569166667</v>
      </c>
      <c r="J102" s="288">
        <v>110.218211666667</v>
      </c>
      <c r="K102" s="288">
        <v>116.29931166666699</v>
      </c>
      <c r="L102" s="288">
        <v>117.75352916666699</v>
      </c>
      <c r="M102" s="288">
        <v>103.359493968254</v>
      </c>
      <c r="N102" s="288">
        <v>93.570089087045702</v>
      </c>
      <c r="O102" s="288">
        <v>87.779875000000004</v>
      </c>
      <c r="P102" s="288">
        <v>79.807019832189198</v>
      </c>
      <c r="Q102" s="288">
        <v>79.790455417006498</v>
      </c>
      <c r="R102" s="288">
        <v>97.595658277638506</v>
      </c>
      <c r="S102" s="288">
        <v>105.944781034025</v>
      </c>
      <c r="T102" s="288">
        <v>121.044025684011</v>
      </c>
      <c r="U102" s="288">
        <v>121.044025684011</v>
      </c>
    </row>
    <row r="103" spans="1:21">
      <c r="A103" s="288" t="s">
        <v>500</v>
      </c>
      <c r="B103" s="288" t="s">
        <v>1041</v>
      </c>
      <c r="C103" s="288" t="s">
        <v>923</v>
      </c>
      <c r="D103" s="288" t="s">
        <v>924</v>
      </c>
      <c r="E103" s="288">
        <v>142.13333333333301</v>
      </c>
      <c r="F103" s="288">
        <v>146.73583333333301</v>
      </c>
      <c r="G103" s="288">
        <v>153.27916666666701</v>
      </c>
      <c r="H103" s="288">
        <v>149.57583333333301</v>
      </c>
      <c r="I103" s="288">
        <v>136.035</v>
      </c>
      <c r="J103" s="288">
        <v>132.88</v>
      </c>
      <c r="K103" s="288">
        <v>126.08943055555601</v>
      </c>
      <c r="L103" s="288">
        <v>122.554166666667</v>
      </c>
      <c r="M103" s="288">
        <v>120.29916666666701</v>
      </c>
      <c r="N103" s="288">
        <v>147.49666666666701</v>
      </c>
      <c r="O103" s="288">
        <v>147.35499999999999</v>
      </c>
      <c r="P103" s="288">
        <v>146.620833333333</v>
      </c>
      <c r="Q103" s="288">
        <v>149.11250000000001</v>
      </c>
      <c r="R103" s="288">
        <v>152.129166666667</v>
      </c>
      <c r="S103" s="288">
        <v>179.191666666667</v>
      </c>
      <c r="T103" s="288">
        <v>221.72833333333301</v>
      </c>
      <c r="U103" s="288">
        <v>221.72833333333301</v>
      </c>
    </row>
    <row r="104" spans="1:21">
      <c r="A104" s="288" t="s">
        <v>501</v>
      </c>
      <c r="B104" s="288" t="s">
        <v>1042</v>
      </c>
      <c r="C104" s="288" t="s">
        <v>923</v>
      </c>
      <c r="D104" s="288" t="s">
        <v>924</v>
      </c>
      <c r="E104" s="288">
        <v>76.175541666666703</v>
      </c>
      <c r="F104" s="288">
        <v>78.563194999999993</v>
      </c>
      <c r="G104" s="288">
        <v>78.749141666666702</v>
      </c>
      <c r="H104" s="288">
        <v>75.935569444444397</v>
      </c>
      <c r="I104" s="288">
        <v>79.173876064213601</v>
      </c>
      <c r="J104" s="288">
        <v>75.554109451431103</v>
      </c>
      <c r="K104" s="288">
        <v>72.100835017862096</v>
      </c>
      <c r="L104" s="288">
        <v>67.317638124285693</v>
      </c>
      <c r="M104" s="288">
        <v>69.175319816225993</v>
      </c>
      <c r="N104" s="288">
        <v>77.352012297578995</v>
      </c>
      <c r="O104" s="288">
        <v>79.233151704545506</v>
      </c>
      <c r="P104" s="288">
        <v>88.810769971045602</v>
      </c>
      <c r="Q104" s="288">
        <v>84.529601757352907</v>
      </c>
      <c r="R104" s="288">
        <v>86.122878898265398</v>
      </c>
      <c r="S104" s="288">
        <v>87.922163808972698</v>
      </c>
      <c r="T104" s="288">
        <v>98.178453326527105</v>
      </c>
      <c r="U104" s="288">
        <v>98.178453326527105</v>
      </c>
    </row>
    <row r="105" spans="1:21">
      <c r="A105" s="288" t="s">
        <v>504</v>
      </c>
      <c r="B105" s="288" t="s">
        <v>1043</v>
      </c>
      <c r="C105" s="288" t="s">
        <v>923</v>
      </c>
      <c r="D105" s="288" t="s">
        <v>924</v>
      </c>
      <c r="E105" s="288">
        <v>47.7038333333333</v>
      </c>
      <c r="F105" s="288">
        <v>48.377958333333297</v>
      </c>
      <c r="G105" s="288">
        <v>46.937066666666702</v>
      </c>
      <c r="H105" s="288">
        <v>43.648375000000001</v>
      </c>
      <c r="I105" s="288">
        <v>42.649941666666699</v>
      </c>
      <c r="J105" s="288">
        <v>41.011820505934899</v>
      </c>
      <c r="K105" s="288">
        <v>40.152899945420501</v>
      </c>
      <c r="L105" s="288">
        <v>37.316256805555597</v>
      </c>
      <c r="M105" s="288">
        <v>36.574591666666699</v>
      </c>
      <c r="N105" s="288">
        <v>42.904108333333298</v>
      </c>
      <c r="O105" s="288">
        <v>45.964261400813903</v>
      </c>
      <c r="P105" s="288">
        <v>46.143901317204303</v>
      </c>
      <c r="Q105" s="288">
        <v>47.004479142256798</v>
      </c>
      <c r="R105" s="288">
        <v>48.438059008772598</v>
      </c>
      <c r="S105" s="288">
        <v>53.654058312852001</v>
      </c>
      <c r="T105" s="288">
        <v>64.462108272529406</v>
      </c>
      <c r="U105" s="288">
        <v>64.462108272529406</v>
      </c>
    </row>
    <row r="106" spans="1:21">
      <c r="A106" s="288" t="s">
        <v>453</v>
      </c>
      <c r="B106" s="288" t="s">
        <v>1044</v>
      </c>
      <c r="C106" s="288" t="s">
        <v>923</v>
      </c>
      <c r="D106" s="288" t="s">
        <v>924</v>
      </c>
      <c r="E106" s="288">
        <v>3840.75</v>
      </c>
      <c r="F106" s="288">
        <v>3916.3333333333298</v>
      </c>
      <c r="G106" s="288">
        <v>3912.0833333333298</v>
      </c>
      <c r="H106" s="288">
        <v>3973.3333333333298</v>
      </c>
      <c r="I106" s="288">
        <v>4016.25</v>
      </c>
      <c r="J106" s="288">
        <v>4092.5</v>
      </c>
      <c r="K106" s="288">
        <v>4103.25</v>
      </c>
      <c r="L106" s="288">
        <v>4056.1666666666702</v>
      </c>
      <c r="M106" s="288">
        <v>4054.1666666666702</v>
      </c>
      <c r="N106" s="288">
        <v>4139.3333333333303</v>
      </c>
      <c r="O106" s="288">
        <v>4184.9166666666697</v>
      </c>
      <c r="P106" s="288">
        <v>4058.5</v>
      </c>
      <c r="Q106" s="288">
        <v>4033</v>
      </c>
      <c r="R106" s="288">
        <v>4027.25</v>
      </c>
      <c r="S106" s="288">
        <v>4037.5</v>
      </c>
      <c r="T106" s="288">
        <v>4067.75</v>
      </c>
      <c r="U106" s="288">
        <v>4067.75</v>
      </c>
    </row>
    <row r="107" spans="1:21">
      <c r="A107" s="288" t="s">
        <v>502</v>
      </c>
      <c r="B107" s="288" t="s">
        <v>1045</v>
      </c>
      <c r="C107" s="288" t="s">
        <v>923</v>
      </c>
      <c r="D107" s="288" t="s">
        <v>924</v>
      </c>
      <c r="E107" s="288">
        <v>1.7248266666666701</v>
      </c>
      <c r="F107" s="288">
        <v>1.9334425</v>
      </c>
      <c r="G107" s="288">
        <v>1.8405625000000001</v>
      </c>
      <c r="H107" s="288">
        <v>1.54191416666667</v>
      </c>
      <c r="I107" s="288">
        <v>1.3597524999999999</v>
      </c>
      <c r="J107" s="288">
        <v>1.3094733333333299</v>
      </c>
      <c r="K107" s="288">
        <v>1.3279734405000001</v>
      </c>
      <c r="L107" s="288">
        <v>1.1950725</v>
      </c>
      <c r="M107" s="288">
        <v>1.19217833333333</v>
      </c>
      <c r="N107" s="288">
        <v>1.28218881008452</v>
      </c>
      <c r="O107" s="288">
        <v>1.0901594863867701</v>
      </c>
      <c r="P107" s="288">
        <v>0.96946320149673504</v>
      </c>
      <c r="Q107" s="288">
        <v>0.96580103065870804</v>
      </c>
      <c r="R107" s="288">
        <v>1.0358430965205401</v>
      </c>
      <c r="S107" s="288">
        <v>1.1093632928169199</v>
      </c>
      <c r="T107" s="288">
        <v>1.33109026245502</v>
      </c>
      <c r="U107" s="288">
        <v>1.33109026245502</v>
      </c>
    </row>
    <row r="108" spans="1:21">
      <c r="A108" s="288" t="s">
        <v>1176</v>
      </c>
      <c r="B108" s="288" t="s">
        <v>1046</v>
      </c>
      <c r="C108" s="288" t="s">
        <v>923</v>
      </c>
      <c r="D108" s="288" t="s">
        <v>924</v>
      </c>
      <c r="E108" s="288">
        <v>2.7</v>
      </c>
      <c r="F108" s="288">
        <v>2.7</v>
      </c>
      <c r="G108" s="288">
        <v>2.7</v>
      </c>
      <c r="H108" s="288">
        <v>2.7</v>
      </c>
      <c r="I108" s="288">
        <v>2.7</v>
      </c>
      <c r="J108" s="288">
        <v>2.7</v>
      </c>
      <c r="K108" s="288">
        <v>2.7</v>
      </c>
      <c r="L108" s="288">
        <v>2.7</v>
      </c>
      <c r="M108" s="288">
        <v>2.7</v>
      </c>
      <c r="N108" s="288">
        <v>2.7</v>
      </c>
      <c r="O108" s="288">
        <v>2.7</v>
      </c>
      <c r="P108" s="288">
        <v>2.7</v>
      </c>
      <c r="Q108" s="288">
        <v>2.7</v>
      </c>
      <c r="R108" s="288">
        <v>2.7</v>
      </c>
      <c r="S108" s="288">
        <v>2.7</v>
      </c>
      <c r="T108" s="288">
        <v>2.7</v>
      </c>
      <c r="U108" s="288">
        <v>2.7</v>
      </c>
    </row>
    <row r="109" spans="1:21">
      <c r="A109" s="288" t="s">
        <v>543</v>
      </c>
      <c r="B109" s="288" t="s">
        <v>1047</v>
      </c>
      <c r="C109" s="288" t="s">
        <v>923</v>
      </c>
      <c r="D109" s="288" t="s">
        <v>924</v>
      </c>
      <c r="E109" s="288">
        <v>1130.9575</v>
      </c>
      <c r="F109" s="288">
        <v>1290.99458333333</v>
      </c>
      <c r="G109" s="288">
        <v>1251.08833333333</v>
      </c>
      <c r="H109" s="288">
        <v>1191.6141666666699</v>
      </c>
      <c r="I109" s="288">
        <v>1145.3191666666701</v>
      </c>
      <c r="J109" s="288">
        <v>1024.11666666667</v>
      </c>
      <c r="K109" s="288">
        <v>954.79051583333296</v>
      </c>
      <c r="L109" s="288">
        <v>929.25726166666698</v>
      </c>
      <c r="M109" s="288">
        <v>1102.04666666667</v>
      </c>
      <c r="N109" s="288">
        <v>1276.93</v>
      </c>
      <c r="O109" s="288">
        <v>1156.06098787879</v>
      </c>
      <c r="P109" s="288">
        <v>1108.2921249999999</v>
      </c>
      <c r="Q109" s="288">
        <v>1126.4708260833299</v>
      </c>
      <c r="R109" s="288">
        <v>1094.8529166666699</v>
      </c>
      <c r="S109" s="288">
        <v>1052.9608333333299</v>
      </c>
      <c r="T109" s="288">
        <v>1131.1575</v>
      </c>
      <c r="U109" s="288">
        <v>1131.1575</v>
      </c>
    </row>
    <row r="110" spans="1:21">
      <c r="A110" s="288" t="s">
        <v>615</v>
      </c>
      <c r="B110" s="288" t="s">
        <v>1048</v>
      </c>
      <c r="C110" s="288" t="s">
        <v>923</v>
      </c>
      <c r="D110" s="288" t="s">
        <v>924</v>
      </c>
      <c r="E110" s="288"/>
      <c r="F110" s="288"/>
      <c r="G110" s="288"/>
      <c r="H110" s="288"/>
      <c r="I110" s="288"/>
      <c r="J110" s="288"/>
      <c r="K110" s="288"/>
      <c r="L110" s="288"/>
      <c r="M110" s="288"/>
      <c r="N110" s="288"/>
      <c r="O110" s="288"/>
      <c r="P110" s="288"/>
      <c r="Q110" s="288"/>
      <c r="R110" s="288"/>
      <c r="S110" s="288"/>
      <c r="T110" s="288"/>
      <c r="U110" s="288" t="s">
        <v>927</v>
      </c>
    </row>
    <row r="111" spans="1:21">
      <c r="A111" s="288" t="s">
        <v>503</v>
      </c>
      <c r="B111" s="288" t="s">
        <v>1049</v>
      </c>
      <c r="C111" s="288" t="s">
        <v>923</v>
      </c>
      <c r="D111" s="288" t="s">
        <v>924</v>
      </c>
      <c r="E111" s="288">
        <v>0.30675158333333302</v>
      </c>
      <c r="F111" s="288">
        <v>0.30668166666666702</v>
      </c>
      <c r="G111" s="288">
        <v>0.30391425166666702</v>
      </c>
      <c r="H111" s="288">
        <v>0.29801152108333301</v>
      </c>
      <c r="I111" s="288">
        <v>0.29470000000000002</v>
      </c>
      <c r="J111" s="288">
        <v>0.29199999999999998</v>
      </c>
      <c r="K111" s="288">
        <v>0.29017622500000001</v>
      </c>
      <c r="L111" s="288">
        <v>0.28421395833333302</v>
      </c>
      <c r="M111" s="288">
        <v>0.26882836666666698</v>
      </c>
      <c r="N111" s="288">
        <v>0.28778541666666702</v>
      </c>
      <c r="O111" s="288">
        <v>0.28660659166666702</v>
      </c>
      <c r="P111" s="288">
        <v>0.27597894444444399</v>
      </c>
      <c r="Q111" s="288">
        <v>0.279935558333333</v>
      </c>
      <c r="R111" s="288">
        <v>0.283589441666667</v>
      </c>
      <c r="S111" s="288">
        <v>0.28456714166666702</v>
      </c>
      <c r="T111" s="288">
        <v>0.30085202500000002</v>
      </c>
      <c r="U111" s="288">
        <v>0.30085202500000002</v>
      </c>
    </row>
    <row r="112" spans="1:21">
      <c r="A112" s="288" t="s">
        <v>505</v>
      </c>
      <c r="B112" s="288" t="s">
        <v>1050</v>
      </c>
      <c r="C112" s="288" t="s">
        <v>923</v>
      </c>
      <c r="D112" s="288" t="s">
        <v>924</v>
      </c>
      <c r="E112" s="288">
        <v>7887.6433333333298</v>
      </c>
      <c r="F112" s="288">
        <v>8954.5833333333303</v>
      </c>
      <c r="G112" s="288">
        <v>10056.333333333299</v>
      </c>
      <c r="H112" s="288">
        <v>10569.0375</v>
      </c>
      <c r="I112" s="288">
        <v>10585.375</v>
      </c>
      <c r="J112" s="288">
        <v>10655.166666666701</v>
      </c>
      <c r="K112" s="288">
        <v>10159.9391666667</v>
      </c>
      <c r="L112" s="288">
        <v>9603.1603062450195</v>
      </c>
      <c r="M112" s="288">
        <v>8744.2240881609705</v>
      </c>
      <c r="N112" s="288">
        <v>8516.0526154260806</v>
      </c>
      <c r="O112" s="288">
        <v>8258.7700862033598</v>
      </c>
      <c r="P112" s="288">
        <v>8030.0550000000003</v>
      </c>
      <c r="Q112" s="288">
        <v>8007.7574999999997</v>
      </c>
      <c r="R112" s="288">
        <v>7860.1374999999998</v>
      </c>
      <c r="S112" s="288">
        <v>8048.9603333333298</v>
      </c>
      <c r="T112" s="288">
        <v>8147.9058333333296</v>
      </c>
      <c r="U112" s="288">
        <v>8147.9058333333296</v>
      </c>
    </row>
    <row r="113" spans="1:21">
      <c r="A113" s="288" t="s">
        <v>507</v>
      </c>
      <c r="B113" s="288" t="s">
        <v>1051</v>
      </c>
      <c r="C113" s="288" t="s">
        <v>923</v>
      </c>
      <c r="D113" s="288" t="s">
        <v>924</v>
      </c>
      <c r="E113" s="288">
        <v>1507.5</v>
      </c>
      <c r="F113" s="288">
        <v>1507.5</v>
      </c>
      <c r="G113" s="288">
        <v>1507.5</v>
      </c>
      <c r="H113" s="288">
        <v>1507.5</v>
      </c>
      <c r="I113" s="288">
        <v>1507.5</v>
      </c>
      <c r="J113" s="288">
        <v>1507.5</v>
      </c>
      <c r="K113" s="288">
        <v>1507.5</v>
      </c>
      <c r="L113" s="288">
        <v>1507.5</v>
      </c>
      <c r="M113" s="288">
        <v>1507.5</v>
      </c>
      <c r="N113" s="288">
        <v>1507.5</v>
      </c>
      <c r="O113" s="288">
        <v>1507.5</v>
      </c>
      <c r="P113" s="288">
        <v>1507.5</v>
      </c>
      <c r="Q113" s="288">
        <v>1507.5</v>
      </c>
      <c r="R113" s="288">
        <v>1507.5</v>
      </c>
      <c r="S113" s="288">
        <v>1507.5</v>
      </c>
      <c r="T113" s="288">
        <v>1507.5</v>
      </c>
      <c r="U113" s="288">
        <v>1507.5</v>
      </c>
    </row>
    <row r="114" spans="1:21">
      <c r="A114" s="288" t="s">
        <v>509</v>
      </c>
      <c r="B114" s="288" t="s">
        <v>1052</v>
      </c>
      <c r="C114" s="288" t="s">
        <v>923</v>
      </c>
      <c r="D114" s="288" t="s">
        <v>924</v>
      </c>
      <c r="E114" s="288">
        <v>40.902500000000003</v>
      </c>
      <c r="F114" s="288">
        <v>48.591908993784003</v>
      </c>
      <c r="G114" s="288">
        <v>61.754166666666698</v>
      </c>
      <c r="H114" s="288">
        <v>59.378833333333297</v>
      </c>
      <c r="I114" s="288">
        <v>54.905833333333298</v>
      </c>
      <c r="J114" s="288">
        <v>57.095833333333303</v>
      </c>
      <c r="K114" s="288">
        <v>58.0133333333333</v>
      </c>
      <c r="L114" s="288">
        <v>61.272222222222197</v>
      </c>
      <c r="M114" s="288">
        <v>63.207500000000003</v>
      </c>
      <c r="N114" s="288">
        <v>68.286666666666704</v>
      </c>
      <c r="O114" s="288">
        <v>71.403333333333293</v>
      </c>
      <c r="P114" s="288">
        <v>72.226666666666702</v>
      </c>
      <c r="Q114" s="288">
        <v>73.514772079772101</v>
      </c>
      <c r="R114" s="288">
        <v>77.52</v>
      </c>
      <c r="S114" s="288">
        <v>83.892499999999998</v>
      </c>
      <c r="T114" s="288">
        <v>86.188366571699902</v>
      </c>
      <c r="U114" s="288">
        <v>86.188366571699902</v>
      </c>
    </row>
    <row r="115" spans="1:21">
      <c r="A115" s="288" t="s">
        <v>616</v>
      </c>
      <c r="B115" s="288" t="s">
        <v>1053</v>
      </c>
      <c r="C115" s="288" t="s">
        <v>923</v>
      </c>
      <c r="D115" s="288" t="s">
        <v>924</v>
      </c>
      <c r="E115" s="288">
        <v>0.51218961330833301</v>
      </c>
      <c r="F115" s="288">
        <v>0.60506425362333305</v>
      </c>
      <c r="G115" s="288">
        <v>1.2706791739733301</v>
      </c>
      <c r="H115" s="288">
        <v>1.29294412808415</v>
      </c>
      <c r="I115" s="288">
        <v>1.3049661442676701</v>
      </c>
      <c r="J115" s="288">
        <v>1.3083848239159199</v>
      </c>
      <c r="K115" s="288">
        <v>1.3135716247906699</v>
      </c>
      <c r="L115" s="288">
        <v>1.26264486767833</v>
      </c>
      <c r="M115" s="288">
        <v>1.2235623934186699</v>
      </c>
      <c r="N115" s="288">
        <v>1.2535344886256801</v>
      </c>
      <c r="O115" s="288">
        <v>1.26678941001316</v>
      </c>
      <c r="P115" s="288">
        <v>1.2241524946034601</v>
      </c>
      <c r="Q115" s="288">
        <v>1.26165963821484</v>
      </c>
      <c r="R115" s="288">
        <v>1.2716918211177399</v>
      </c>
      <c r="S115" s="288">
        <v>1.27240206718888</v>
      </c>
      <c r="T115" s="288">
        <v>1.38120985962103</v>
      </c>
      <c r="U115" s="288">
        <v>1.38120985962103</v>
      </c>
    </row>
    <row r="116" spans="1:21">
      <c r="A116" s="288" t="s">
        <v>550</v>
      </c>
      <c r="B116" s="288" t="s">
        <v>1054</v>
      </c>
      <c r="C116" s="288" t="s">
        <v>923</v>
      </c>
      <c r="D116" s="288" t="s">
        <v>924</v>
      </c>
      <c r="E116" s="288">
        <v>2.7</v>
      </c>
      <c r="F116" s="288">
        <v>2.7</v>
      </c>
      <c r="G116" s="288">
        <v>2.7</v>
      </c>
      <c r="H116" s="288">
        <v>2.7</v>
      </c>
      <c r="I116" s="288">
        <v>2.7</v>
      </c>
      <c r="J116" s="288">
        <v>2.7</v>
      </c>
      <c r="K116" s="288">
        <v>2.7</v>
      </c>
      <c r="L116" s="288">
        <v>2.7</v>
      </c>
      <c r="M116" s="288">
        <v>2.7</v>
      </c>
      <c r="N116" s="288">
        <v>2.7</v>
      </c>
      <c r="O116" s="288">
        <v>2.7</v>
      </c>
      <c r="P116" s="288">
        <v>2.7</v>
      </c>
      <c r="Q116" s="288">
        <v>2.7</v>
      </c>
      <c r="R116" s="288">
        <v>2.7</v>
      </c>
      <c r="S116" s="288">
        <v>2.7</v>
      </c>
      <c r="T116" s="288">
        <v>2.7</v>
      </c>
      <c r="U116" s="288">
        <v>2.7</v>
      </c>
    </row>
    <row r="117" spans="1:21">
      <c r="A117" s="288" t="s">
        <v>563</v>
      </c>
      <c r="B117" s="288" t="s">
        <v>1055</v>
      </c>
      <c r="C117" s="288" t="s">
        <v>923</v>
      </c>
      <c r="D117" s="288" t="s">
        <v>924</v>
      </c>
      <c r="E117" s="288">
        <v>77.005116666666694</v>
      </c>
      <c r="F117" s="288">
        <v>89.383013333333295</v>
      </c>
      <c r="G117" s="288">
        <v>95.662064999999998</v>
      </c>
      <c r="H117" s="288">
        <v>96.520950833333302</v>
      </c>
      <c r="I117" s="288">
        <v>101.1944575</v>
      </c>
      <c r="J117" s="288">
        <v>100.498051666667</v>
      </c>
      <c r="K117" s="288">
        <v>103.914445833333</v>
      </c>
      <c r="L117" s="288">
        <v>110.623233333333</v>
      </c>
      <c r="M117" s="288">
        <v>108.33376271929799</v>
      </c>
      <c r="N117" s="288">
        <v>114.94478333333301</v>
      </c>
      <c r="O117" s="288">
        <v>113.064480448821</v>
      </c>
      <c r="P117" s="288">
        <v>110.565207851396</v>
      </c>
      <c r="Q117" s="288">
        <v>127.60335350681</v>
      </c>
      <c r="R117" s="288">
        <v>129.06903093288801</v>
      </c>
      <c r="S117" s="288">
        <v>130.564685218829</v>
      </c>
      <c r="T117" s="288">
        <v>135.856912797089</v>
      </c>
      <c r="U117" s="288">
        <v>135.856912797089</v>
      </c>
    </row>
    <row r="118" spans="1:21">
      <c r="A118" s="288" t="s">
        <v>508</v>
      </c>
      <c r="B118" s="288" t="s">
        <v>1056</v>
      </c>
      <c r="C118" s="288" t="s">
        <v>923</v>
      </c>
      <c r="D118" s="288" t="s">
        <v>924</v>
      </c>
      <c r="E118" s="288">
        <v>6.9398283333333302</v>
      </c>
      <c r="F118" s="288">
        <v>8.6091808333333297</v>
      </c>
      <c r="G118" s="288">
        <v>10.540746666666699</v>
      </c>
      <c r="H118" s="288">
        <v>7.5647491666666697</v>
      </c>
      <c r="I118" s="288">
        <v>6.4596925000000001</v>
      </c>
      <c r="J118" s="288">
        <v>6.3593283333333304</v>
      </c>
      <c r="K118" s="288">
        <v>6.7715491666666701</v>
      </c>
      <c r="L118" s="288">
        <v>7.0453650000000003</v>
      </c>
      <c r="M118" s="288">
        <v>8.26122333333333</v>
      </c>
      <c r="N118" s="288">
        <v>8.4736741582488797</v>
      </c>
      <c r="O118" s="288">
        <v>7.3212219611528804</v>
      </c>
      <c r="P118" s="288">
        <v>7.2611321323273499</v>
      </c>
      <c r="Q118" s="288">
        <v>8.2099686265933105</v>
      </c>
      <c r="R118" s="288">
        <v>9.6550560691352594</v>
      </c>
      <c r="S118" s="288">
        <v>10.852655568783099</v>
      </c>
      <c r="T118" s="288">
        <v>12.7589308811644</v>
      </c>
      <c r="U118" s="288">
        <v>12.7589308811644</v>
      </c>
    </row>
    <row r="119" spans="1:21">
      <c r="A119" s="288" t="s">
        <v>510</v>
      </c>
      <c r="B119" s="288" t="s">
        <v>1057</v>
      </c>
      <c r="C119" s="288" t="s">
        <v>923</v>
      </c>
      <c r="D119" s="288" t="s">
        <v>924</v>
      </c>
      <c r="E119" s="288">
        <v>4</v>
      </c>
      <c r="F119" s="288">
        <v>4</v>
      </c>
      <c r="G119" s="288">
        <v>3.6769583333333302</v>
      </c>
      <c r="H119" s="288">
        <v>3.0608666666666702</v>
      </c>
      <c r="I119" s="288">
        <v>2.7805916666666701</v>
      </c>
      <c r="J119" s="288">
        <v>2.774025</v>
      </c>
      <c r="K119" s="288">
        <v>2.7522250000000001</v>
      </c>
      <c r="L119" s="288">
        <v>2.5237250000000002</v>
      </c>
      <c r="M119" s="288">
        <v>2.357075</v>
      </c>
      <c r="N119" s="288">
        <v>2.48403333333333</v>
      </c>
      <c r="O119" s="288">
        <v>2.6063333333333301</v>
      </c>
      <c r="P119" s="288">
        <v>2.4811000000000001</v>
      </c>
      <c r="Q119" s="288">
        <v>2.6862916666666701</v>
      </c>
      <c r="R119" s="288">
        <v>2.60100833333333</v>
      </c>
      <c r="S119" s="288">
        <v>2.6002916666666702</v>
      </c>
      <c r="T119" s="288"/>
      <c r="U119" s="288" t="s">
        <v>927</v>
      </c>
    </row>
    <row r="120" spans="1:21">
      <c r="A120" s="288" t="s">
        <v>511</v>
      </c>
      <c r="B120" s="288" t="s">
        <v>1058</v>
      </c>
      <c r="C120" s="288" t="s">
        <v>923</v>
      </c>
      <c r="D120" s="288" t="s">
        <v>924</v>
      </c>
      <c r="E120" s="288"/>
      <c r="F120" s="288"/>
      <c r="G120" s="288"/>
      <c r="H120" s="288"/>
      <c r="I120" s="288"/>
      <c r="J120" s="288"/>
      <c r="K120" s="288"/>
      <c r="L120" s="288"/>
      <c r="M120" s="288"/>
      <c r="N120" s="288"/>
      <c r="O120" s="288"/>
      <c r="P120" s="288"/>
      <c r="Q120" s="288"/>
      <c r="R120" s="288"/>
      <c r="S120" s="288"/>
      <c r="T120" s="288"/>
      <c r="U120" s="288" t="s">
        <v>927</v>
      </c>
    </row>
    <row r="121" spans="1:21">
      <c r="A121" s="288" t="s">
        <v>506</v>
      </c>
      <c r="B121" s="288" t="s">
        <v>1059</v>
      </c>
      <c r="C121" s="288" t="s">
        <v>923</v>
      </c>
      <c r="D121" s="288" t="s">
        <v>924</v>
      </c>
      <c r="E121" s="288">
        <v>0.60650000000000004</v>
      </c>
      <c r="F121" s="288">
        <v>0.62791666666666701</v>
      </c>
      <c r="G121" s="288">
        <v>0.61819166666666703</v>
      </c>
      <c r="H121" s="288">
        <v>0.57147499999999996</v>
      </c>
      <c r="I121" s="288">
        <v>0.54023333333333301</v>
      </c>
      <c r="J121" s="288">
        <v>0.56471666666666698</v>
      </c>
      <c r="K121" s="288">
        <v>0.56040833333333295</v>
      </c>
      <c r="L121" s="288">
        <v>0.51379166666666698</v>
      </c>
      <c r="M121" s="288">
        <v>0.480816666666667</v>
      </c>
      <c r="N121" s="288">
        <v>0.50555000000000005</v>
      </c>
      <c r="O121" s="288">
        <v>0.53047500000000003</v>
      </c>
      <c r="P121" s="288">
        <v>0.50123333333333298</v>
      </c>
      <c r="Q121" s="288">
        <v>0.546875</v>
      </c>
      <c r="R121" s="288">
        <v>0.52939166666666704</v>
      </c>
      <c r="S121" s="288"/>
      <c r="T121" s="288"/>
      <c r="U121" s="288" t="s">
        <v>927</v>
      </c>
    </row>
    <row r="122" spans="1:21">
      <c r="A122" s="288" t="s">
        <v>1060</v>
      </c>
      <c r="B122" s="288" t="s">
        <v>1061</v>
      </c>
      <c r="C122" s="288" t="s">
        <v>923</v>
      </c>
      <c r="D122" s="288" t="s">
        <v>924</v>
      </c>
      <c r="E122" s="288">
        <v>8.0259</v>
      </c>
      <c r="F122" s="288">
        <v>8.0335000000000001</v>
      </c>
      <c r="G122" s="288">
        <v>8.0334333333333294</v>
      </c>
      <c r="H122" s="288">
        <v>8.0212411666666696</v>
      </c>
      <c r="I122" s="288">
        <v>8.0221710833333297</v>
      </c>
      <c r="J122" s="288">
        <v>8.0110645833333294</v>
      </c>
      <c r="K122" s="288">
        <v>8.0014261666666702</v>
      </c>
      <c r="L122" s="288">
        <v>8.0358539166666692</v>
      </c>
      <c r="M122" s="288">
        <v>8.0201099166666694</v>
      </c>
      <c r="N122" s="288">
        <v>7.9842833333333303</v>
      </c>
      <c r="O122" s="288">
        <v>8.0022166666666692</v>
      </c>
      <c r="P122" s="288">
        <v>8.0182083333333303</v>
      </c>
      <c r="Q122" s="288">
        <v>7.9898635000000002</v>
      </c>
      <c r="R122" s="288">
        <v>7.9892553333333298</v>
      </c>
      <c r="S122" s="288">
        <v>7.9871290000000004</v>
      </c>
      <c r="T122" s="288">
        <v>7.9849604166666701</v>
      </c>
      <c r="U122" s="288">
        <v>7.9849604166666701</v>
      </c>
    </row>
    <row r="123" spans="1:21">
      <c r="A123" s="288" t="s">
        <v>1062</v>
      </c>
      <c r="B123" s="288" t="s">
        <v>1063</v>
      </c>
      <c r="C123" s="288" t="s">
        <v>923</v>
      </c>
      <c r="D123" s="288" t="s">
        <v>924</v>
      </c>
      <c r="E123" s="288"/>
      <c r="F123" s="288"/>
      <c r="G123" s="288"/>
      <c r="H123" s="288"/>
      <c r="I123" s="288"/>
      <c r="J123" s="288"/>
      <c r="K123" s="288"/>
      <c r="L123" s="288"/>
      <c r="M123" s="288"/>
      <c r="N123" s="288"/>
      <c r="O123" s="288"/>
      <c r="P123" s="288"/>
      <c r="Q123" s="288"/>
      <c r="R123" s="288"/>
      <c r="S123" s="288"/>
      <c r="T123" s="288"/>
      <c r="U123" s="288" t="s">
        <v>927</v>
      </c>
    </row>
    <row r="124" spans="1:21">
      <c r="A124" s="288" t="s">
        <v>523</v>
      </c>
      <c r="B124" s="288" t="s">
        <v>1064</v>
      </c>
      <c r="C124" s="288" t="s">
        <v>923</v>
      </c>
      <c r="D124" s="288" t="s">
        <v>924</v>
      </c>
      <c r="E124" s="288">
        <v>10.6256361666667</v>
      </c>
      <c r="F124" s="288">
        <v>11.302975</v>
      </c>
      <c r="G124" s="288">
        <v>11.020583333333301</v>
      </c>
      <c r="H124" s="288">
        <v>9.5743833333333299</v>
      </c>
      <c r="I124" s="288">
        <v>8.8680166666666693</v>
      </c>
      <c r="J124" s="288">
        <v>8.8650083333333303</v>
      </c>
      <c r="K124" s="288">
        <v>8.7955833333333295</v>
      </c>
      <c r="L124" s="288">
        <v>8.1923333333333304</v>
      </c>
      <c r="M124" s="288">
        <v>7.7503250000000001</v>
      </c>
      <c r="N124" s="288">
        <v>8.0571000000000002</v>
      </c>
      <c r="O124" s="288">
        <v>8.4171583333333295</v>
      </c>
      <c r="P124" s="288">
        <v>8.0898749999999993</v>
      </c>
      <c r="Q124" s="288">
        <v>8.6284445833333301</v>
      </c>
      <c r="R124" s="288">
        <v>8.4055039167442995</v>
      </c>
      <c r="S124" s="288">
        <v>8.4063366882615203</v>
      </c>
      <c r="T124" s="288">
        <v>9.7643482795030891</v>
      </c>
      <c r="U124" s="288">
        <v>9.7643482795030891</v>
      </c>
    </row>
    <row r="125" spans="1:21">
      <c r="A125" s="288" t="s">
        <v>1065</v>
      </c>
      <c r="B125" s="288" t="s">
        <v>1066</v>
      </c>
      <c r="C125" s="288" t="s">
        <v>923</v>
      </c>
      <c r="D125" s="288" t="s">
        <v>924</v>
      </c>
      <c r="E125" s="288"/>
      <c r="F125" s="288"/>
      <c r="G125" s="288"/>
      <c r="H125" s="288"/>
      <c r="I125" s="288"/>
      <c r="J125" s="288"/>
      <c r="K125" s="288"/>
      <c r="L125" s="288"/>
      <c r="M125" s="288"/>
      <c r="N125" s="288"/>
      <c r="O125" s="288"/>
      <c r="P125" s="288"/>
      <c r="Q125" s="288"/>
      <c r="R125" s="288"/>
      <c r="S125" s="288"/>
      <c r="T125" s="288"/>
      <c r="U125" s="288" t="s">
        <v>927</v>
      </c>
    </row>
    <row r="126" spans="1:21">
      <c r="A126" s="288" t="s">
        <v>544</v>
      </c>
      <c r="B126" s="288" t="s">
        <v>1067</v>
      </c>
      <c r="C126" s="288" t="s">
        <v>923</v>
      </c>
      <c r="D126" s="288" t="s">
        <v>924</v>
      </c>
      <c r="E126" s="288">
        <v>12.4342166666667</v>
      </c>
      <c r="F126" s="288">
        <v>12.8651416666667</v>
      </c>
      <c r="G126" s="288">
        <v>13.5704975</v>
      </c>
      <c r="H126" s="288">
        <v>13.9448833333333</v>
      </c>
      <c r="I126" s="288">
        <v>12.3297166666667</v>
      </c>
      <c r="J126" s="288">
        <v>12.599625</v>
      </c>
      <c r="K126" s="288">
        <v>13.1310583333333</v>
      </c>
      <c r="L126" s="288">
        <v>12.1399449731183</v>
      </c>
      <c r="M126" s="288">
        <v>10.3920436827957</v>
      </c>
      <c r="N126" s="288">
        <v>11.1095754339478</v>
      </c>
      <c r="O126" s="288">
        <v>12.369260961341499</v>
      </c>
      <c r="P126" s="288">
        <v>11.7386124865591</v>
      </c>
      <c r="Q126" s="288">
        <v>12.1114368159066</v>
      </c>
      <c r="R126" s="288">
        <v>12.5867562314388</v>
      </c>
      <c r="S126" s="288">
        <v>14.035630049923199</v>
      </c>
      <c r="T126" s="288">
        <v>18.818475145289302</v>
      </c>
      <c r="U126" s="288">
        <v>18.818475145289302</v>
      </c>
    </row>
    <row r="127" spans="1:21">
      <c r="A127" s="288" t="s">
        <v>512</v>
      </c>
      <c r="B127" s="288" t="s">
        <v>1068</v>
      </c>
      <c r="C127" s="288" t="s">
        <v>923</v>
      </c>
      <c r="D127" s="288" t="s">
        <v>924</v>
      </c>
      <c r="E127" s="288">
        <v>1353.49616666667</v>
      </c>
      <c r="F127" s="288">
        <v>1317.69883333333</v>
      </c>
      <c r="G127" s="288">
        <v>1366.39116666667</v>
      </c>
      <c r="H127" s="288">
        <v>1238.32766666667</v>
      </c>
      <c r="I127" s="288">
        <v>1868.8578333333301</v>
      </c>
      <c r="J127" s="288">
        <v>2003.02583333333</v>
      </c>
      <c r="K127" s="288">
        <v>2142.3016666666699</v>
      </c>
      <c r="L127" s="288">
        <v>1873.87666666667</v>
      </c>
      <c r="M127" s="288">
        <v>1708.37083333333</v>
      </c>
      <c r="N127" s="288">
        <v>1956.20583333333</v>
      </c>
      <c r="O127" s="288">
        <v>2089.9499999999998</v>
      </c>
      <c r="P127" s="288">
        <v>2025.1175000000001</v>
      </c>
      <c r="Q127" s="288">
        <v>2194.9666666666699</v>
      </c>
      <c r="R127" s="288">
        <v>2206.9141666666701</v>
      </c>
      <c r="S127" s="288">
        <v>2414.8116666666701</v>
      </c>
      <c r="T127" s="288">
        <v>2933.50833333333</v>
      </c>
      <c r="U127" s="288">
        <v>2933.50833333333</v>
      </c>
    </row>
    <row r="128" spans="1:21">
      <c r="A128" s="288" t="s">
        <v>617</v>
      </c>
      <c r="B128" s="288" t="s">
        <v>1069</v>
      </c>
      <c r="C128" s="288" t="s">
        <v>923</v>
      </c>
      <c r="D128" s="288" t="s">
        <v>924</v>
      </c>
      <c r="E128" s="288">
        <v>11.77</v>
      </c>
      <c r="F128" s="288">
        <v>12.2420833333333</v>
      </c>
      <c r="G128" s="288">
        <v>12.8</v>
      </c>
      <c r="H128" s="288">
        <v>12.8</v>
      </c>
      <c r="I128" s="288">
        <v>12.8</v>
      </c>
      <c r="J128" s="288">
        <v>12.8</v>
      </c>
      <c r="K128" s="288">
        <v>12.8</v>
      </c>
      <c r="L128" s="288">
        <v>12.8</v>
      </c>
      <c r="M128" s="288">
        <v>12.8</v>
      </c>
      <c r="N128" s="288">
        <v>12.8</v>
      </c>
      <c r="O128" s="288">
        <v>12.8</v>
      </c>
      <c r="P128" s="288">
        <v>14.6020084036964</v>
      </c>
      <c r="Q128" s="288">
        <v>15.364835316359599</v>
      </c>
      <c r="R128" s="288">
        <v>15.3667100302841</v>
      </c>
      <c r="S128" s="288">
        <v>15.380393518089299</v>
      </c>
      <c r="T128" s="288">
        <v>15.3663312211982</v>
      </c>
      <c r="U128" s="288">
        <v>15.3663312211982</v>
      </c>
    </row>
    <row r="129" spans="1:21">
      <c r="A129" s="288" t="s">
        <v>1070</v>
      </c>
      <c r="B129" s="288" t="s">
        <v>1071</v>
      </c>
      <c r="C129" s="288" t="s">
        <v>923</v>
      </c>
      <c r="D129" s="288" t="s">
        <v>924</v>
      </c>
      <c r="E129" s="288"/>
      <c r="F129" s="288"/>
      <c r="G129" s="288"/>
      <c r="H129" s="288"/>
      <c r="I129" s="288"/>
      <c r="J129" s="288"/>
      <c r="K129" s="288"/>
      <c r="L129" s="288"/>
      <c r="M129" s="288"/>
      <c r="N129" s="288"/>
      <c r="O129" s="288"/>
      <c r="P129" s="288"/>
      <c r="Q129" s="288"/>
      <c r="R129" s="288"/>
      <c r="S129" s="288"/>
      <c r="T129" s="288"/>
      <c r="U129" s="288" t="s">
        <v>927</v>
      </c>
    </row>
    <row r="130" spans="1:21">
      <c r="A130" s="288" t="s">
        <v>519</v>
      </c>
      <c r="B130" s="288" t="s">
        <v>1072</v>
      </c>
      <c r="C130" s="288" t="s">
        <v>923</v>
      </c>
      <c r="D130" s="288" t="s">
        <v>924</v>
      </c>
      <c r="E130" s="288">
        <v>9.4555583333333306</v>
      </c>
      <c r="F130" s="288">
        <v>9.3423416666666697</v>
      </c>
      <c r="G130" s="288">
        <v>9.6559583333333308</v>
      </c>
      <c r="H130" s="288">
        <v>10.7890191666667</v>
      </c>
      <c r="I130" s="288">
        <v>11.285966666666701</v>
      </c>
      <c r="J130" s="288">
        <v>10.8978916666667</v>
      </c>
      <c r="K130" s="288">
        <v>10.8992416666667</v>
      </c>
      <c r="L130" s="288">
        <v>10.9281916666667</v>
      </c>
      <c r="M130" s="288">
        <v>11.129716666666701</v>
      </c>
      <c r="N130" s="288">
        <v>13.513475</v>
      </c>
      <c r="O130" s="288">
        <v>12.636008333333301</v>
      </c>
      <c r="P130" s="288">
        <v>12.423325</v>
      </c>
      <c r="Q130" s="288">
        <v>13.169458333333299</v>
      </c>
      <c r="R130" s="288">
        <v>12.7719916666667</v>
      </c>
      <c r="S130" s="288">
        <v>13.292450000000001</v>
      </c>
      <c r="T130" s="288">
        <v>15.848266666666699</v>
      </c>
      <c r="U130" s="288">
        <v>15.848266666666699</v>
      </c>
    </row>
    <row r="131" spans="1:21">
      <c r="A131" s="288" t="s">
        <v>516</v>
      </c>
      <c r="B131" s="288" t="s">
        <v>1073</v>
      </c>
      <c r="C131" s="288" t="s">
        <v>923</v>
      </c>
      <c r="D131" s="288" t="s">
        <v>924</v>
      </c>
      <c r="E131" s="288"/>
      <c r="F131" s="288"/>
      <c r="G131" s="288"/>
      <c r="H131" s="288"/>
      <c r="I131" s="288"/>
      <c r="J131" s="288"/>
      <c r="K131" s="288"/>
      <c r="L131" s="288"/>
      <c r="M131" s="288"/>
      <c r="N131" s="288"/>
      <c r="O131" s="288"/>
      <c r="P131" s="288"/>
      <c r="Q131" s="288"/>
      <c r="R131" s="288"/>
      <c r="S131" s="288"/>
      <c r="T131" s="288"/>
      <c r="U131" s="288" t="s">
        <v>927</v>
      </c>
    </row>
    <row r="132" spans="1:21">
      <c r="A132" s="288" t="s">
        <v>1074</v>
      </c>
      <c r="B132" s="288" t="s">
        <v>1075</v>
      </c>
      <c r="C132" s="288" t="s">
        <v>923</v>
      </c>
      <c r="D132" s="288" t="s">
        <v>924</v>
      </c>
      <c r="E132" s="288"/>
      <c r="F132" s="288"/>
      <c r="G132" s="288"/>
      <c r="H132" s="288"/>
      <c r="I132" s="288"/>
      <c r="J132" s="288"/>
      <c r="K132" s="288"/>
      <c r="L132" s="288"/>
      <c r="M132" s="288"/>
      <c r="N132" s="288"/>
      <c r="O132" s="288"/>
      <c r="P132" s="288"/>
      <c r="Q132" s="288"/>
      <c r="R132" s="288"/>
      <c r="S132" s="288"/>
      <c r="T132" s="288"/>
      <c r="U132" s="288" t="s">
        <v>927</v>
      </c>
    </row>
    <row r="133" spans="1:21">
      <c r="A133" s="288" t="s">
        <v>573</v>
      </c>
      <c r="B133" s="288" t="s">
        <v>1076</v>
      </c>
      <c r="C133" s="288" t="s">
        <v>923</v>
      </c>
      <c r="D133" s="288" t="s">
        <v>924</v>
      </c>
      <c r="E133" s="288">
        <v>65.903866666666701</v>
      </c>
      <c r="F133" s="288">
        <v>68.037133333333301</v>
      </c>
      <c r="G133" s="288">
        <v>64.349791666666704</v>
      </c>
      <c r="H133" s="288">
        <v>54.322258333333302</v>
      </c>
      <c r="I133" s="288">
        <v>49.409933333333299</v>
      </c>
      <c r="J133" s="288">
        <v>49.2836833333333</v>
      </c>
      <c r="K133" s="288">
        <v>48.801766666666701</v>
      </c>
      <c r="L133" s="288">
        <v>44.7298166666667</v>
      </c>
      <c r="M133" s="288">
        <v>41.867683333333297</v>
      </c>
      <c r="N133" s="288">
        <v>44.100574999999999</v>
      </c>
      <c r="O133" s="288">
        <v>46.4853916666667</v>
      </c>
      <c r="P133" s="288">
        <v>44.230825000000003</v>
      </c>
      <c r="Q133" s="288">
        <v>47.890250000000002</v>
      </c>
      <c r="R133" s="288">
        <v>46.395341666666702</v>
      </c>
      <c r="S133" s="288">
        <v>46.437130833333299</v>
      </c>
      <c r="T133" s="288">
        <v>55.537075000000002</v>
      </c>
      <c r="U133" s="288">
        <v>55.537075000000002</v>
      </c>
    </row>
    <row r="134" spans="1:21">
      <c r="A134" s="288" t="s">
        <v>515</v>
      </c>
      <c r="B134" s="288" t="s">
        <v>1077</v>
      </c>
      <c r="C134" s="288" t="s">
        <v>923</v>
      </c>
      <c r="D134" s="288" t="s">
        <v>924</v>
      </c>
      <c r="E134" s="288">
        <v>711.97627443083297</v>
      </c>
      <c r="F134" s="288">
        <v>733.03850707000004</v>
      </c>
      <c r="G134" s="288">
        <v>696.98820361166702</v>
      </c>
      <c r="H134" s="288">
        <v>581.20031386416701</v>
      </c>
      <c r="I134" s="288">
        <v>528.28480930499995</v>
      </c>
      <c r="J134" s="288">
        <v>527.46814284000004</v>
      </c>
      <c r="K134" s="288">
        <v>522.89010961083295</v>
      </c>
      <c r="L134" s="288">
        <v>479.26678258750002</v>
      </c>
      <c r="M134" s="288">
        <v>447.80525556077299</v>
      </c>
      <c r="N134" s="288">
        <v>472.18629075489298</v>
      </c>
      <c r="O134" s="288">
        <v>495.277021572396</v>
      </c>
      <c r="P134" s="288">
        <v>471.86611409170001</v>
      </c>
      <c r="Q134" s="288">
        <v>510.52713590196998</v>
      </c>
      <c r="R134" s="288">
        <v>494.04003744699003</v>
      </c>
      <c r="S134" s="288">
        <v>494.41495286493699</v>
      </c>
      <c r="T134" s="288">
        <v>591.44950750132796</v>
      </c>
      <c r="U134" s="288">
        <v>591.44950750132796</v>
      </c>
    </row>
    <row r="135" spans="1:21">
      <c r="A135" s="288" t="s">
        <v>618</v>
      </c>
      <c r="B135" s="288" t="s">
        <v>1078</v>
      </c>
      <c r="C135" s="288" t="s">
        <v>923</v>
      </c>
      <c r="D135" s="288" t="s">
        <v>924</v>
      </c>
      <c r="E135" s="288">
        <v>0.43814999166666702</v>
      </c>
      <c r="F135" s="288">
        <v>0.450041566666667</v>
      </c>
      <c r="G135" s="288">
        <v>0.43362033825000001</v>
      </c>
      <c r="H135" s="288">
        <v>0.37723333333333298</v>
      </c>
      <c r="I135" s="288">
        <v>0.34466317998548601</v>
      </c>
      <c r="J135" s="288">
        <v>0.34577739224999998</v>
      </c>
      <c r="K135" s="288">
        <v>0.340893885583333</v>
      </c>
      <c r="L135" s="288">
        <v>0.31167499999999998</v>
      </c>
      <c r="M135" s="288"/>
      <c r="N135" s="288"/>
      <c r="O135" s="288"/>
      <c r="P135" s="288"/>
      <c r="Q135" s="288"/>
      <c r="R135" s="288"/>
      <c r="S135" s="288"/>
      <c r="T135" s="288"/>
      <c r="U135" s="288" t="s">
        <v>927</v>
      </c>
    </row>
    <row r="136" spans="1:21">
      <c r="A136" s="288" t="s">
        <v>525</v>
      </c>
      <c r="B136" s="288" t="s">
        <v>1079</v>
      </c>
      <c r="C136" s="288" t="s">
        <v>923</v>
      </c>
      <c r="D136" s="288" t="s">
        <v>924</v>
      </c>
      <c r="E136" s="288">
        <v>6.5167250000000001</v>
      </c>
      <c r="F136" s="288">
        <v>6.74890833333333</v>
      </c>
      <c r="G136" s="288">
        <v>6.6420833333333302</v>
      </c>
      <c r="H136" s="288">
        <v>6.1389250000000004</v>
      </c>
      <c r="I136" s="288">
        <v>5.8058333333333296</v>
      </c>
      <c r="J136" s="288">
        <v>5.81816666666667</v>
      </c>
      <c r="K136" s="288">
        <v>5.84294166666667</v>
      </c>
      <c r="L136" s="288">
        <v>5.6168833333333303</v>
      </c>
      <c r="M136" s="288">
        <v>5.4414499999999997</v>
      </c>
      <c r="N136" s="288">
        <v>5.5763666666666696</v>
      </c>
      <c r="O136" s="288">
        <v>5.6348833333333301</v>
      </c>
      <c r="P136" s="288">
        <v>5.4441083333333298</v>
      </c>
      <c r="Q136" s="288">
        <v>640.653416666667</v>
      </c>
      <c r="R136" s="288">
        <v>933.57045635687905</v>
      </c>
      <c r="S136" s="288">
        <v>984.34574756004599</v>
      </c>
      <c r="T136" s="288">
        <v>1162.6153286255401</v>
      </c>
      <c r="U136" s="288">
        <v>1162.6153286255401</v>
      </c>
    </row>
    <row r="137" spans="1:21">
      <c r="A137" s="288" t="s">
        <v>522</v>
      </c>
      <c r="B137" s="288" t="s">
        <v>1080</v>
      </c>
      <c r="C137" s="288" t="s">
        <v>923</v>
      </c>
      <c r="D137" s="288" t="s">
        <v>924</v>
      </c>
      <c r="E137" s="288">
        <v>1.08540083333333</v>
      </c>
      <c r="F137" s="288">
        <v>1.11751</v>
      </c>
      <c r="G137" s="288">
        <v>1.0625516666666699</v>
      </c>
      <c r="H137" s="288">
        <v>0.88603416666666701</v>
      </c>
      <c r="I137" s="288">
        <v>0.805365</v>
      </c>
      <c r="J137" s="288">
        <v>0.80411999999999995</v>
      </c>
      <c r="K137" s="288">
        <v>0.79714083333333297</v>
      </c>
      <c r="L137" s="288">
        <v>0.73063750000000005</v>
      </c>
      <c r="M137" s="288">
        <v>0.682674711239873</v>
      </c>
      <c r="N137" s="288">
        <v>0.71984335978561498</v>
      </c>
      <c r="O137" s="288">
        <v>0.75504495198983501</v>
      </c>
      <c r="P137" s="288">
        <v>0.71935525360915398</v>
      </c>
      <c r="Q137" s="288">
        <v>0.77829360141285198</v>
      </c>
      <c r="R137" s="288">
        <v>0.75315918184727004</v>
      </c>
      <c r="S137" s="288">
        <v>0.75373073671740198</v>
      </c>
      <c r="T137" s="288">
        <v>0.90165896164127801</v>
      </c>
      <c r="U137" s="288">
        <v>0.90165896164127801</v>
      </c>
    </row>
    <row r="138" spans="1:21">
      <c r="A138" s="288" t="s">
        <v>521</v>
      </c>
      <c r="B138" s="288" t="s">
        <v>1081</v>
      </c>
      <c r="C138" s="288" t="s">
        <v>923</v>
      </c>
      <c r="D138" s="288" t="s">
        <v>924</v>
      </c>
      <c r="E138" s="288">
        <v>1076.6666666666699</v>
      </c>
      <c r="F138" s="288">
        <v>1097.6975</v>
      </c>
      <c r="G138" s="288">
        <v>1110.31</v>
      </c>
      <c r="H138" s="288">
        <v>1146.5425</v>
      </c>
      <c r="I138" s="288">
        <v>1185.2974999999999</v>
      </c>
      <c r="J138" s="288">
        <v>1205.2466666666701</v>
      </c>
      <c r="K138" s="288">
        <v>1179.69916666667</v>
      </c>
      <c r="L138" s="288">
        <v>1170.40083333333</v>
      </c>
      <c r="M138" s="288">
        <v>1165.80416666667</v>
      </c>
      <c r="N138" s="288">
        <v>1437.7950000000001</v>
      </c>
      <c r="O138" s="288">
        <v>1357.06416666667</v>
      </c>
      <c r="P138" s="288">
        <v>1265.51583333333</v>
      </c>
      <c r="Q138" s="288">
        <v>1357.58</v>
      </c>
      <c r="R138" s="288">
        <v>1523.9275</v>
      </c>
      <c r="S138" s="288">
        <v>1817.9387083333299</v>
      </c>
      <c r="T138" s="288">
        <v>1970.3091666666701</v>
      </c>
      <c r="U138" s="288">
        <v>1970.3091666666701</v>
      </c>
    </row>
    <row r="139" spans="1:21">
      <c r="A139" s="288" t="s">
        <v>524</v>
      </c>
      <c r="B139" s="288" t="s">
        <v>1082</v>
      </c>
      <c r="C139" s="288" t="s">
        <v>923</v>
      </c>
      <c r="D139" s="288" t="s">
        <v>924</v>
      </c>
      <c r="E139" s="288">
        <v>15.22725</v>
      </c>
      <c r="F139" s="288">
        <v>20.703640833333299</v>
      </c>
      <c r="G139" s="288">
        <v>23.677956666666699</v>
      </c>
      <c r="H139" s="288">
        <v>23.7822675</v>
      </c>
      <c r="I139" s="288">
        <v>22.581342500000002</v>
      </c>
      <c r="J139" s="288">
        <v>23.060964999999999</v>
      </c>
      <c r="K139" s="288">
        <v>25.400779166666702</v>
      </c>
      <c r="L139" s="288">
        <v>25.840341450216499</v>
      </c>
      <c r="M139" s="288">
        <v>24.300642472865299</v>
      </c>
      <c r="N139" s="288">
        <v>27.518299963924999</v>
      </c>
      <c r="O139" s="288">
        <v>33.960098800690801</v>
      </c>
      <c r="P139" s="288">
        <v>29.067599931977501</v>
      </c>
      <c r="Q139" s="288">
        <v>28.3729844798921</v>
      </c>
      <c r="R139" s="288">
        <v>30.1041110929498</v>
      </c>
      <c r="S139" s="288">
        <v>31.352687700944301</v>
      </c>
      <c r="T139" s="288">
        <v>39.982474146540603</v>
      </c>
      <c r="U139" s="288">
        <v>39.982474146540603</v>
      </c>
    </row>
    <row r="140" spans="1:21">
      <c r="A140" s="288" t="s">
        <v>517</v>
      </c>
      <c r="B140" s="288" t="s">
        <v>1083</v>
      </c>
      <c r="C140" s="288" t="s">
        <v>923</v>
      </c>
      <c r="D140" s="288" t="s">
        <v>924</v>
      </c>
      <c r="E140" s="288">
        <v>238.92333333333301</v>
      </c>
      <c r="F140" s="288">
        <v>255.629166666667</v>
      </c>
      <c r="G140" s="288">
        <v>271.73916666666702</v>
      </c>
      <c r="H140" s="288">
        <v>263.02999999999997</v>
      </c>
      <c r="I140" s="288"/>
      <c r="J140" s="288">
        <v>265.52833333333302</v>
      </c>
      <c r="K140" s="288">
        <v>268.60000000000002</v>
      </c>
      <c r="L140" s="288">
        <v>258.58666666666699</v>
      </c>
      <c r="M140" s="288">
        <v>238.20333333333301</v>
      </c>
      <c r="N140" s="288">
        <v>262.365833333333</v>
      </c>
      <c r="O140" s="288">
        <v>275.89416666666699</v>
      </c>
      <c r="P140" s="288">
        <v>281.118333333333</v>
      </c>
      <c r="Q140" s="288">
        <v>296.62</v>
      </c>
      <c r="R140" s="288">
        <v>300.68166666666701</v>
      </c>
      <c r="S140" s="288">
        <v>302.72500000000002</v>
      </c>
      <c r="T140" s="288">
        <v>324.67166666666702</v>
      </c>
      <c r="U140" s="288">
        <v>324.67166666666702</v>
      </c>
    </row>
    <row r="141" spans="1:21">
      <c r="A141" s="288" t="s">
        <v>518</v>
      </c>
      <c r="B141" s="288" t="s">
        <v>1084</v>
      </c>
      <c r="C141" s="288" t="s">
        <v>923</v>
      </c>
      <c r="D141" s="288" t="s">
        <v>924</v>
      </c>
      <c r="E141" s="288">
        <v>26.249558333333301</v>
      </c>
      <c r="F141" s="288">
        <v>29.129258333333301</v>
      </c>
      <c r="G141" s="288">
        <v>29.962</v>
      </c>
      <c r="H141" s="288">
        <v>27.901475000000001</v>
      </c>
      <c r="I141" s="288">
        <v>27.498516666666699</v>
      </c>
      <c r="J141" s="288">
        <v>29.496233333333301</v>
      </c>
      <c r="K141" s="288">
        <v>31.708066666666699</v>
      </c>
      <c r="L141" s="288">
        <v>31.313656250000001</v>
      </c>
      <c r="M141" s="288">
        <v>28.452837500000001</v>
      </c>
      <c r="N141" s="288">
        <v>31.959800000000001</v>
      </c>
      <c r="O141" s="288">
        <v>30.784400000000002</v>
      </c>
      <c r="P141" s="288">
        <v>28.705950000000001</v>
      </c>
      <c r="Q141" s="288">
        <v>30.0499716666667</v>
      </c>
      <c r="R141" s="288">
        <v>30.7013583333333</v>
      </c>
      <c r="S141" s="288">
        <v>30.6216166666667</v>
      </c>
      <c r="T141" s="288">
        <v>35.056699999999999</v>
      </c>
      <c r="U141" s="288">
        <v>35.056699999999999</v>
      </c>
    </row>
    <row r="142" spans="1:21">
      <c r="A142" s="288" t="s">
        <v>513</v>
      </c>
      <c r="B142" s="288" t="s">
        <v>1085</v>
      </c>
      <c r="C142" s="288" t="s">
        <v>923</v>
      </c>
      <c r="D142" s="288" t="s">
        <v>924</v>
      </c>
      <c r="E142" s="288">
        <v>59.543808333333303</v>
      </c>
      <c r="F142" s="288">
        <v>72.197333333333304</v>
      </c>
      <c r="G142" s="288">
        <v>76.686608333333297</v>
      </c>
      <c r="H142" s="288">
        <v>97.432474999999997</v>
      </c>
      <c r="I142" s="288">
        <v>108.89750833333299</v>
      </c>
      <c r="J142" s="288">
        <v>118.41974166666699</v>
      </c>
      <c r="K142" s="288">
        <v>136.01354166666701</v>
      </c>
      <c r="L142" s="288">
        <v>139.95728662071801</v>
      </c>
      <c r="M142" s="288">
        <v>140.52269213564199</v>
      </c>
      <c r="N142" s="288">
        <v>141.16694375</v>
      </c>
      <c r="O142" s="288">
        <v>150.486655869408</v>
      </c>
      <c r="P142" s="288">
        <v>156.51545111111099</v>
      </c>
      <c r="Q142" s="288">
        <v>249.105950100379</v>
      </c>
      <c r="R142" s="288">
        <v>364.40728728829703</v>
      </c>
      <c r="S142" s="288">
        <v>424.895808098656</v>
      </c>
      <c r="T142" s="288">
        <v>499.60668877629701</v>
      </c>
      <c r="U142" s="288">
        <v>499.60668877629701</v>
      </c>
    </row>
    <row r="143" spans="1:21">
      <c r="A143" s="288" t="s">
        <v>514</v>
      </c>
      <c r="B143" s="288" t="s">
        <v>1086</v>
      </c>
      <c r="C143" s="288" t="s">
        <v>923</v>
      </c>
      <c r="D143" s="288" t="s">
        <v>924</v>
      </c>
      <c r="E143" s="288">
        <v>3.8</v>
      </c>
      <c r="F143" s="288">
        <v>3.8</v>
      </c>
      <c r="G143" s="288">
        <v>3.8</v>
      </c>
      <c r="H143" s="288">
        <v>3.8</v>
      </c>
      <c r="I143" s="288">
        <v>3.8</v>
      </c>
      <c r="J143" s="288">
        <v>3.7870916666666701</v>
      </c>
      <c r="K143" s="288">
        <v>3.6681769583333299</v>
      </c>
      <c r="L143" s="288">
        <v>3.43756938226247</v>
      </c>
      <c r="M143" s="288">
        <v>3.3358333333333299</v>
      </c>
      <c r="N143" s="288">
        <v>3.5245029107064401</v>
      </c>
      <c r="O143" s="288">
        <v>3.22108691472175</v>
      </c>
      <c r="P143" s="288">
        <v>3.06000301052058</v>
      </c>
      <c r="Q143" s="288">
        <v>3.08880086662188</v>
      </c>
      <c r="R143" s="288">
        <v>3.1509085500972498</v>
      </c>
      <c r="S143" s="288">
        <v>3.2728597464304698</v>
      </c>
      <c r="T143" s="288">
        <v>3.9055002630276801</v>
      </c>
      <c r="U143" s="288">
        <v>3.9055002630276801</v>
      </c>
    </row>
    <row r="144" spans="1:21">
      <c r="A144" s="288" t="s">
        <v>1087</v>
      </c>
      <c r="B144" s="288" t="s">
        <v>1088</v>
      </c>
      <c r="C144" s="288" t="s">
        <v>923</v>
      </c>
      <c r="D144" s="288" t="s">
        <v>924</v>
      </c>
      <c r="E144" s="288"/>
      <c r="F144" s="288"/>
      <c r="G144" s="288"/>
      <c r="H144" s="288"/>
      <c r="I144" s="288"/>
      <c r="J144" s="288"/>
      <c r="K144" s="288"/>
      <c r="L144" s="288"/>
      <c r="M144" s="288"/>
      <c r="N144" s="288"/>
      <c r="O144" s="288"/>
      <c r="P144" s="288"/>
      <c r="Q144" s="288"/>
      <c r="R144" s="288"/>
      <c r="S144" s="288"/>
      <c r="T144" s="288"/>
      <c r="U144" s="288" t="s">
        <v>927</v>
      </c>
    </row>
    <row r="145" spans="1:21">
      <c r="A145" s="288" t="s">
        <v>526</v>
      </c>
      <c r="B145" s="288" t="s">
        <v>1089</v>
      </c>
      <c r="C145" s="288" t="s">
        <v>923</v>
      </c>
      <c r="D145" s="288" t="s">
        <v>924</v>
      </c>
      <c r="E145" s="288">
        <v>6.9398283333333302</v>
      </c>
      <c r="F145" s="288">
        <v>8.6091808333333297</v>
      </c>
      <c r="G145" s="288">
        <v>10.540746666666699</v>
      </c>
      <c r="H145" s="288">
        <v>7.5647491666666697</v>
      </c>
      <c r="I145" s="288">
        <v>6.4596925000000001</v>
      </c>
      <c r="J145" s="288">
        <v>6.3593283333333304</v>
      </c>
      <c r="K145" s="288">
        <v>6.7715491666666701</v>
      </c>
      <c r="L145" s="288">
        <v>7.0453650000000003</v>
      </c>
      <c r="M145" s="288">
        <v>8.26122333333333</v>
      </c>
      <c r="N145" s="288">
        <v>8.4736741582488797</v>
      </c>
      <c r="O145" s="288">
        <v>7.3212219611528804</v>
      </c>
      <c r="P145" s="288">
        <v>7.2611321323273499</v>
      </c>
      <c r="Q145" s="288">
        <v>8.2099686265933105</v>
      </c>
      <c r="R145" s="288">
        <v>9.6550560691352594</v>
      </c>
      <c r="S145" s="288">
        <v>10.852655568783099</v>
      </c>
      <c r="T145" s="288">
        <v>12.7589308811644</v>
      </c>
      <c r="U145" s="288">
        <v>12.7589308811644</v>
      </c>
    </row>
    <row r="146" spans="1:21">
      <c r="A146" s="288" t="s">
        <v>1090</v>
      </c>
      <c r="B146" s="288" t="s">
        <v>1091</v>
      </c>
      <c r="C146" s="288" t="s">
        <v>923</v>
      </c>
      <c r="D146" s="288" t="s">
        <v>924</v>
      </c>
      <c r="E146" s="288"/>
      <c r="F146" s="288"/>
      <c r="G146" s="288"/>
      <c r="H146" s="288"/>
      <c r="I146" s="288"/>
      <c r="J146" s="288"/>
      <c r="K146" s="288"/>
      <c r="L146" s="288"/>
      <c r="M146" s="288"/>
      <c r="N146" s="288"/>
      <c r="O146" s="288"/>
      <c r="P146" s="288"/>
      <c r="Q146" s="288"/>
      <c r="R146" s="288"/>
      <c r="S146" s="288"/>
      <c r="T146" s="288"/>
      <c r="U146" s="288" t="s">
        <v>927</v>
      </c>
    </row>
    <row r="147" spans="1:21">
      <c r="A147" s="288" t="s">
        <v>530</v>
      </c>
      <c r="B147" s="288" t="s">
        <v>1092</v>
      </c>
      <c r="C147" s="288" t="s">
        <v>923</v>
      </c>
      <c r="D147" s="288" t="s">
        <v>924</v>
      </c>
      <c r="E147" s="288">
        <v>711.97627443083297</v>
      </c>
      <c r="F147" s="288">
        <v>733.03850707000004</v>
      </c>
      <c r="G147" s="288">
        <v>696.98820361166702</v>
      </c>
      <c r="H147" s="288">
        <v>581.20031386416701</v>
      </c>
      <c r="I147" s="288">
        <v>528.28480930499995</v>
      </c>
      <c r="J147" s="288">
        <v>527.46814284000004</v>
      </c>
      <c r="K147" s="288">
        <v>522.89010961083295</v>
      </c>
      <c r="L147" s="288">
        <v>479.26678258750002</v>
      </c>
      <c r="M147" s="288">
        <v>447.80525556077299</v>
      </c>
      <c r="N147" s="288">
        <v>472.18629075489298</v>
      </c>
      <c r="O147" s="288">
        <v>495.277021572396</v>
      </c>
      <c r="P147" s="288">
        <v>471.86611409170001</v>
      </c>
      <c r="Q147" s="288">
        <v>510.52713590196998</v>
      </c>
      <c r="R147" s="288">
        <v>494.04003744699003</v>
      </c>
      <c r="S147" s="288">
        <v>494.41495286493699</v>
      </c>
      <c r="T147" s="288">
        <v>591.44950750132796</v>
      </c>
      <c r="U147" s="288">
        <v>591.44950750132796</v>
      </c>
    </row>
    <row r="148" spans="1:21">
      <c r="A148" s="288" t="s">
        <v>531</v>
      </c>
      <c r="B148" s="288" t="s">
        <v>1093</v>
      </c>
      <c r="C148" s="288" t="s">
        <v>923</v>
      </c>
      <c r="D148" s="288" t="s">
        <v>924</v>
      </c>
      <c r="E148" s="288">
        <v>101.69733333333301</v>
      </c>
      <c r="F148" s="288">
        <v>111.23125</v>
      </c>
      <c r="G148" s="288">
        <v>120.57815833333299</v>
      </c>
      <c r="H148" s="288">
        <v>129.22235000000001</v>
      </c>
      <c r="I148" s="288">
        <v>132.888025</v>
      </c>
      <c r="J148" s="288">
        <v>131.274333333333</v>
      </c>
      <c r="K148" s="288">
        <v>128.65166666666701</v>
      </c>
      <c r="L148" s="288">
        <v>125.808108333333</v>
      </c>
      <c r="M148" s="288">
        <v>118.546016666667</v>
      </c>
      <c r="N148" s="288">
        <v>148.90174166666699</v>
      </c>
      <c r="O148" s="288">
        <v>150.298025</v>
      </c>
      <c r="P148" s="288">
        <v>153.86160833333301</v>
      </c>
      <c r="Q148" s="288">
        <v>157.49942575757601</v>
      </c>
      <c r="R148" s="288">
        <v>157.31122500000001</v>
      </c>
      <c r="S148" s="288">
        <v>158.552641666667</v>
      </c>
      <c r="T148" s="288">
        <v>192.44052444178601</v>
      </c>
      <c r="U148" s="288">
        <v>192.44052444178601</v>
      </c>
    </row>
    <row r="149" spans="1:21">
      <c r="A149" s="288" t="s">
        <v>529</v>
      </c>
      <c r="B149" s="288" t="s">
        <v>1094</v>
      </c>
      <c r="C149" s="288" t="s">
        <v>923</v>
      </c>
      <c r="D149" s="288" t="s">
        <v>924</v>
      </c>
      <c r="E149" s="288">
        <v>12.6843916666667</v>
      </c>
      <c r="F149" s="288">
        <v>13.3719416666667</v>
      </c>
      <c r="G149" s="288">
        <v>14.251325250000001</v>
      </c>
      <c r="H149" s="288">
        <v>15.1046433333333</v>
      </c>
      <c r="I149" s="288">
        <v>15.937247316462701</v>
      </c>
      <c r="J149" s="288">
        <v>16.733329534050199</v>
      </c>
      <c r="K149" s="288">
        <v>17.569998431899599</v>
      </c>
      <c r="L149" s="288">
        <v>18.448506159754199</v>
      </c>
      <c r="M149" s="288">
        <v>19.371896406501101</v>
      </c>
      <c r="N149" s="288">
        <v>20.339481870199702</v>
      </c>
      <c r="O149" s="288">
        <v>21.356448683435801</v>
      </c>
      <c r="P149" s="288">
        <v>22.424270616359401</v>
      </c>
      <c r="Q149" s="288">
        <v>23.546663531083901</v>
      </c>
      <c r="R149" s="288">
        <v>24.7227641666667</v>
      </c>
      <c r="S149" s="288">
        <v>25.958900366743499</v>
      </c>
      <c r="T149" s="288">
        <v>27.256844940476199</v>
      </c>
      <c r="U149" s="288">
        <v>27.256844940476199</v>
      </c>
    </row>
    <row r="150" spans="1:21">
      <c r="A150" s="288" t="s">
        <v>619</v>
      </c>
      <c r="B150" s="288" t="s">
        <v>1095</v>
      </c>
      <c r="C150" s="288" t="s">
        <v>923</v>
      </c>
      <c r="D150" s="288" t="s">
        <v>924</v>
      </c>
      <c r="E150" s="288"/>
      <c r="F150" s="288"/>
      <c r="G150" s="288"/>
      <c r="H150" s="288"/>
      <c r="I150" s="288"/>
      <c r="J150" s="288"/>
      <c r="K150" s="288"/>
      <c r="L150" s="288"/>
      <c r="M150" s="288"/>
      <c r="N150" s="288"/>
      <c r="O150" s="288"/>
      <c r="P150" s="288"/>
      <c r="Q150" s="288"/>
      <c r="R150" s="288"/>
      <c r="S150" s="288"/>
      <c r="T150" s="288"/>
      <c r="U150" s="288" t="s">
        <v>927</v>
      </c>
    </row>
    <row r="151" spans="1:21">
      <c r="A151" s="288" t="s">
        <v>620</v>
      </c>
      <c r="B151" s="288" t="s">
        <v>1096</v>
      </c>
      <c r="C151" s="288" t="s">
        <v>923</v>
      </c>
      <c r="D151" s="288" t="s">
        <v>924</v>
      </c>
      <c r="E151" s="288">
        <v>8.8018416666666699</v>
      </c>
      <c r="F151" s="288">
        <v>8.9916541666666703</v>
      </c>
      <c r="G151" s="288">
        <v>7.9837788333333304</v>
      </c>
      <c r="H151" s="288">
        <v>7.0802166666666704</v>
      </c>
      <c r="I151" s="288">
        <v>6.7408333333333301</v>
      </c>
      <c r="J151" s="288">
        <v>6.4424999999999999</v>
      </c>
      <c r="K151" s="288">
        <v>6.4133333333333304</v>
      </c>
      <c r="L151" s="288">
        <v>5.8616666666666699</v>
      </c>
      <c r="M151" s="288">
        <v>5.64</v>
      </c>
      <c r="N151" s="288">
        <v>6.2883333333333304</v>
      </c>
      <c r="O151" s="288">
        <v>6.04416666666667</v>
      </c>
      <c r="P151" s="288">
        <v>5.60460730676329</v>
      </c>
      <c r="Q151" s="288">
        <v>5.8174999999999999</v>
      </c>
      <c r="R151" s="288">
        <v>5.875</v>
      </c>
      <c r="S151" s="288">
        <v>6.3016666666666703</v>
      </c>
      <c r="T151" s="288">
        <v>8.0641666666666705</v>
      </c>
      <c r="U151" s="288">
        <v>8.0641666666666705</v>
      </c>
    </row>
    <row r="152" spans="1:21">
      <c r="A152" s="288" t="s">
        <v>528</v>
      </c>
      <c r="B152" s="288" t="s">
        <v>1097</v>
      </c>
      <c r="C152" s="288" t="s">
        <v>923</v>
      </c>
      <c r="D152" s="288" t="s">
        <v>924</v>
      </c>
      <c r="E152" s="288">
        <v>71.093795833333303</v>
      </c>
      <c r="F152" s="288">
        <v>74.949250000000006</v>
      </c>
      <c r="G152" s="288">
        <v>77.8766191666667</v>
      </c>
      <c r="H152" s="288">
        <v>76.141447499999998</v>
      </c>
      <c r="I152" s="288">
        <v>73.673596666666697</v>
      </c>
      <c r="J152" s="288">
        <v>71.367500000000007</v>
      </c>
      <c r="K152" s="288">
        <v>72.755605833333306</v>
      </c>
      <c r="L152" s="288">
        <v>66.415027499999994</v>
      </c>
      <c r="M152" s="288">
        <v>69.761695000000003</v>
      </c>
      <c r="N152" s="288">
        <v>77.573430739015606</v>
      </c>
      <c r="O152" s="288">
        <v>73.262359015804606</v>
      </c>
      <c r="P152" s="288">
        <v>74.02</v>
      </c>
      <c r="Q152" s="288">
        <v>85.196666666666701</v>
      </c>
      <c r="R152" s="288">
        <v>92.993333333333297</v>
      </c>
      <c r="S152" s="288">
        <v>97.554166666666703</v>
      </c>
      <c r="T152" s="288">
        <v>102.405134331356</v>
      </c>
      <c r="U152" s="288">
        <v>102.405134331356</v>
      </c>
    </row>
    <row r="153" spans="1:21">
      <c r="A153" s="288" t="s">
        <v>527</v>
      </c>
      <c r="B153" s="288" t="s">
        <v>1098</v>
      </c>
      <c r="C153" s="288" t="s">
        <v>923</v>
      </c>
      <c r="D153" s="288" t="s">
        <v>924</v>
      </c>
      <c r="E153" s="288"/>
      <c r="F153" s="288"/>
      <c r="G153" s="288"/>
      <c r="H153" s="288"/>
      <c r="I153" s="288"/>
      <c r="J153" s="288"/>
      <c r="K153" s="288"/>
      <c r="L153" s="288"/>
      <c r="M153" s="288"/>
      <c r="N153" s="288"/>
      <c r="O153" s="288"/>
      <c r="P153" s="288"/>
      <c r="Q153" s="288"/>
      <c r="R153" s="288"/>
      <c r="S153" s="288"/>
      <c r="T153" s="288"/>
      <c r="U153" s="288" t="s">
        <v>927</v>
      </c>
    </row>
    <row r="154" spans="1:21">
      <c r="A154" s="288" t="s">
        <v>621</v>
      </c>
      <c r="B154" s="288" t="s">
        <v>1099</v>
      </c>
      <c r="C154" s="288" t="s">
        <v>923</v>
      </c>
      <c r="D154" s="288" t="s">
        <v>924</v>
      </c>
      <c r="E154" s="288">
        <v>2.2011491666666698</v>
      </c>
      <c r="F154" s="288">
        <v>2.37875083333333</v>
      </c>
      <c r="G154" s="288">
        <v>2.1621908333333302</v>
      </c>
      <c r="H154" s="288">
        <v>1.7220991463977799</v>
      </c>
      <c r="I154" s="288">
        <v>1.50868127077323</v>
      </c>
      <c r="J154" s="288">
        <v>1.42027345661433</v>
      </c>
      <c r="K154" s="288">
        <v>1.5420557566968101</v>
      </c>
      <c r="L154" s="288">
        <v>1.36067522852426</v>
      </c>
      <c r="M154" s="288">
        <v>1.4227268095265</v>
      </c>
      <c r="N154" s="288">
        <v>1.6008772952194701</v>
      </c>
      <c r="O154" s="288">
        <v>1.38783382768108</v>
      </c>
      <c r="P154" s="288">
        <v>1.26581069673447</v>
      </c>
      <c r="Q154" s="288">
        <v>1.2342836550132901</v>
      </c>
      <c r="R154" s="288">
        <v>1.2194079739482899</v>
      </c>
      <c r="S154" s="288">
        <v>1.20543333333333</v>
      </c>
      <c r="T154" s="288">
        <v>1.433975</v>
      </c>
      <c r="U154" s="288">
        <v>1.433975</v>
      </c>
    </row>
    <row r="155" spans="1:21">
      <c r="A155" s="288" t="s">
        <v>533</v>
      </c>
      <c r="B155" s="288" t="s">
        <v>1100</v>
      </c>
      <c r="C155" s="288" t="s">
        <v>923</v>
      </c>
      <c r="D155" s="288" t="s">
        <v>924</v>
      </c>
      <c r="E155" s="288">
        <v>0.38450000000000001</v>
      </c>
      <c r="F155" s="288">
        <v>0.38450000000000001</v>
      </c>
      <c r="G155" s="288">
        <v>0.38450000000000001</v>
      </c>
      <c r="H155" s="288">
        <v>0.38450000000000001</v>
      </c>
      <c r="I155" s="288">
        <v>0.38450000000000001</v>
      </c>
      <c r="J155" s="288">
        <v>0.38450000000000001</v>
      </c>
      <c r="K155" s="288">
        <v>0.38450000000000001</v>
      </c>
      <c r="L155" s="288">
        <v>0.38450000000000001</v>
      </c>
      <c r="M155" s="288">
        <v>0.38450000000000001</v>
      </c>
      <c r="N155" s="288">
        <v>0.38450000000000001</v>
      </c>
      <c r="O155" s="288">
        <v>0.38450000000000001</v>
      </c>
      <c r="P155" s="288">
        <v>0.38450000000000001</v>
      </c>
      <c r="Q155" s="288">
        <v>0.38450000000000001</v>
      </c>
      <c r="R155" s="288">
        <v>0.38450000000000001</v>
      </c>
      <c r="S155" s="288">
        <v>0.38450000000000001</v>
      </c>
      <c r="T155" s="288">
        <v>0.38450000000000001</v>
      </c>
      <c r="U155" s="288">
        <v>0.38450000000000001</v>
      </c>
    </row>
    <row r="156" spans="1:21">
      <c r="A156" s="288" t="s">
        <v>534</v>
      </c>
      <c r="B156" s="288" t="s">
        <v>1101</v>
      </c>
      <c r="C156" s="288" t="s">
        <v>923</v>
      </c>
      <c r="D156" s="288" t="s">
        <v>924</v>
      </c>
      <c r="E156" s="288">
        <v>53.648186500000001</v>
      </c>
      <c r="F156" s="288">
        <v>61.927161666666699</v>
      </c>
      <c r="G156" s="288">
        <v>59.723781666666703</v>
      </c>
      <c r="H156" s="288">
        <v>57.751996666666699</v>
      </c>
      <c r="I156" s="288">
        <v>58.257863333333297</v>
      </c>
      <c r="J156" s="288">
        <v>59.514474999999997</v>
      </c>
      <c r="K156" s="288">
        <v>60.271335000000001</v>
      </c>
      <c r="L156" s="288">
        <v>60.738515833333302</v>
      </c>
      <c r="M156" s="288">
        <v>70.408033333333293</v>
      </c>
      <c r="N156" s="288">
        <v>81.712891666666707</v>
      </c>
      <c r="O156" s="288">
        <v>85.193816325757595</v>
      </c>
      <c r="P156" s="288">
        <v>86.343383333333307</v>
      </c>
      <c r="Q156" s="288">
        <v>93.395197222222194</v>
      </c>
      <c r="R156" s="288">
        <v>101.628899206349</v>
      </c>
      <c r="S156" s="288">
        <v>101.100088423521</v>
      </c>
      <c r="T156" s="288">
        <v>102.769271604675</v>
      </c>
      <c r="U156" s="288">
        <v>102.769271604675</v>
      </c>
    </row>
    <row r="157" spans="1:21">
      <c r="A157" s="288" t="s">
        <v>536</v>
      </c>
      <c r="B157" s="288" t="s">
        <v>1102</v>
      </c>
      <c r="C157" s="288" t="s">
        <v>923</v>
      </c>
      <c r="D157" s="288" t="s">
        <v>924</v>
      </c>
      <c r="E157" s="288">
        <v>1</v>
      </c>
      <c r="F157" s="288">
        <v>1</v>
      </c>
      <c r="G157" s="288">
        <v>1</v>
      </c>
      <c r="H157" s="288">
        <v>1</v>
      </c>
      <c r="I157" s="288">
        <v>1</v>
      </c>
      <c r="J157" s="288">
        <v>1</v>
      </c>
      <c r="K157" s="288">
        <v>1</v>
      </c>
      <c r="L157" s="288">
        <v>1</v>
      </c>
      <c r="M157" s="288">
        <v>1</v>
      </c>
      <c r="N157" s="288">
        <v>1</v>
      </c>
      <c r="O157" s="288">
        <v>1</v>
      </c>
      <c r="P157" s="288">
        <v>1</v>
      </c>
      <c r="Q157" s="288">
        <v>1</v>
      </c>
      <c r="R157" s="288">
        <v>1</v>
      </c>
      <c r="S157" s="288">
        <v>1</v>
      </c>
      <c r="T157" s="288">
        <v>1</v>
      </c>
      <c r="U157" s="288">
        <v>1</v>
      </c>
    </row>
    <row r="158" spans="1:21">
      <c r="A158" s="288" t="s">
        <v>539</v>
      </c>
      <c r="B158" s="288" t="s">
        <v>1103</v>
      </c>
      <c r="C158" s="288" t="s">
        <v>923</v>
      </c>
      <c r="D158" s="288" t="s">
        <v>924</v>
      </c>
      <c r="E158" s="288">
        <v>3.49</v>
      </c>
      <c r="F158" s="288">
        <v>3.5068333333333301</v>
      </c>
      <c r="G158" s="288">
        <v>3.5165000000000002</v>
      </c>
      <c r="H158" s="288">
        <v>3.4784670000000002</v>
      </c>
      <c r="I158" s="288">
        <v>3.4131749999999998</v>
      </c>
      <c r="J158" s="288">
        <v>3.2958416666666701</v>
      </c>
      <c r="K158" s="288">
        <v>3.27403250265816</v>
      </c>
      <c r="L158" s="288">
        <v>3.1280445773524699</v>
      </c>
      <c r="M158" s="288">
        <v>2.9244083333333299</v>
      </c>
      <c r="N158" s="288">
        <v>3.0115083333333299</v>
      </c>
      <c r="O158" s="288">
        <v>2.8251249999999999</v>
      </c>
      <c r="P158" s="288">
        <v>2.7541000000000002</v>
      </c>
      <c r="Q158" s="288">
        <v>2.6375864177489201</v>
      </c>
      <c r="R158" s="288">
        <v>2.7018990259740301</v>
      </c>
      <c r="S158" s="288">
        <v>2.8390441378066402</v>
      </c>
      <c r="T158" s="288">
        <v>3.1844392415223699</v>
      </c>
      <c r="U158" s="288">
        <v>3.1844392415223699</v>
      </c>
    </row>
    <row r="159" spans="1:21">
      <c r="A159" s="288" t="s">
        <v>540</v>
      </c>
      <c r="B159" s="288" t="s">
        <v>1104</v>
      </c>
      <c r="C159" s="288" t="s">
        <v>923</v>
      </c>
      <c r="D159" s="288" t="s">
        <v>924</v>
      </c>
      <c r="E159" s="288">
        <v>44.192250000000001</v>
      </c>
      <c r="F159" s="288">
        <v>50.992649999999998</v>
      </c>
      <c r="G159" s="288">
        <v>51.603566666666701</v>
      </c>
      <c r="H159" s="288">
        <v>54.203333333333298</v>
      </c>
      <c r="I159" s="288">
        <v>56.039916666666699</v>
      </c>
      <c r="J159" s="288">
        <v>55.085491666666698</v>
      </c>
      <c r="K159" s="288">
        <v>51.314272500000001</v>
      </c>
      <c r="L159" s="288">
        <v>46.148391177755002</v>
      </c>
      <c r="M159" s="288">
        <v>44.323287609410002</v>
      </c>
      <c r="N159" s="288">
        <v>47.679688453509101</v>
      </c>
      <c r="O159" s="288">
        <v>45.109664180089602</v>
      </c>
      <c r="P159" s="288">
        <v>43.3131369237488</v>
      </c>
      <c r="Q159" s="288">
        <v>42.228794734943399</v>
      </c>
      <c r="R159" s="288">
        <v>42.446184830673999</v>
      </c>
      <c r="S159" s="288">
        <v>44.395154304209697</v>
      </c>
      <c r="T159" s="288">
        <v>45.502839942143098</v>
      </c>
      <c r="U159" s="288">
        <v>45.502839942143098</v>
      </c>
    </row>
    <row r="160" spans="1:21">
      <c r="A160" s="288" t="s">
        <v>535</v>
      </c>
      <c r="B160" s="288" t="s">
        <v>1105</v>
      </c>
      <c r="C160" s="288" t="s">
        <v>923</v>
      </c>
      <c r="D160" s="288" t="s">
        <v>924</v>
      </c>
      <c r="E160" s="288"/>
      <c r="F160" s="288"/>
      <c r="G160" s="288"/>
      <c r="H160" s="288"/>
      <c r="I160" s="288"/>
      <c r="J160" s="288"/>
      <c r="K160" s="288"/>
      <c r="L160" s="288"/>
      <c r="M160" s="288"/>
      <c r="N160" s="288"/>
      <c r="O160" s="288"/>
      <c r="P160" s="288"/>
      <c r="Q160" s="288"/>
      <c r="R160" s="288"/>
      <c r="S160" s="288"/>
      <c r="T160" s="288"/>
      <c r="U160" s="288" t="s">
        <v>927</v>
      </c>
    </row>
    <row r="161" spans="1:21">
      <c r="A161" s="288" t="s">
        <v>537</v>
      </c>
      <c r="B161" s="288" t="s">
        <v>1106</v>
      </c>
      <c r="C161" s="288" t="s">
        <v>923</v>
      </c>
      <c r="D161" s="288" t="s">
        <v>924</v>
      </c>
      <c r="E161" s="288">
        <v>2.7821566666666699</v>
      </c>
      <c r="F161" s="288">
        <v>3.3887150645833302</v>
      </c>
      <c r="G161" s="288">
        <v>3.8952208016666701</v>
      </c>
      <c r="H161" s="288">
        <v>3.5634528749999999</v>
      </c>
      <c r="I161" s="288">
        <v>3.2225401036691999</v>
      </c>
      <c r="J161" s="288">
        <v>3.1019498003333301</v>
      </c>
      <c r="K161" s="288">
        <v>3.0567347873333302</v>
      </c>
      <c r="L161" s="288">
        <v>2.96534583333333</v>
      </c>
      <c r="M161" s="288">
        <v>2.7000883333333299</v>
      </c>
      <c r="N161" s="288">
        <v>2.7551433333333302</v>
      </c>
      <c r="O161" s="288">
        <v>2.7192941666666699</v>
      </c>
      <c r="P161" s="288">
        <v>2.37096994940423</v>
      </c>
      <c r="Q161" s="288">
        <v>2.0836483390254799</v>
      </c>
      <c r="R161" s="288">
        <v>2.24451</v>
      </c>
      <c r="S161" s="288">
        <v>2.4613849999999999</v>
      </c>
      <c r="T161" s="288">
        <v>2.7684116666666698</v>
      </c>
      <c r="U161" s="288">
        <v>2.7684116666666698</v>
      </c>
    </row>
    <row r="162" spans="1:21">
      <c r="A162" s="288" t="s">
        <v>541</v>
      </c>
      <c r="B162" s="288" t="s">
        <v>1107</v>
      </c>
      <c r="C162" s="288" t="s">
        <v>923</v>
      </c>
      <c r="D162" s="288" t="s">
        <v>924</v>
      </c>
      <c r="E162" s="288">
        <v>4.3460749999999999</v>
      </c>
      <c r="F162" s="288">
        <v>4.0938999999999997</v>
      </c>
      <c r="G162" s="288">
        <v>4.0800333333333301</v>
      </c>
      <c r="H162" s="288">
        <v>3.8890750000000001</v>
      </c>
      <c r="I162" s="288">
        <v>3.6576416666666698</v>
      </c>
      <c r="J162" s="288">
        <v>3.2354833333333302</v>
      </c>
      <c r="K162" s="288">
        <v>3.1031583333333299</v>
      </c>
      <c r="L162" s="288">
        <v>2.7679499999999999</v>
      </c>
      <c r="M162" s="288">
        <v>2.4092416666666701</v>
      </c>
      <c r="N162" s="288">
        <v>3.1201416666666701</v>
      </c>
      <c r="O162" s="288">
        <v>3.0152999999999999</v>
      </c>
      <c r="P162" s="288">
        <v>2.96284777777778</v>
      </c>
      <c r="Q162" s="288">
        <v>3.2565416666666702</v>
      </c>
      <c r="R162" s="288">
        <v>3.16061666666667</v>
      </c>
      <c r="S162" s="288">
        <v>3.1545416666666699</v>
      </c>
      <c r="T162" s="288">
        <v>3.7694999999999999</v>
      </c>
      <c r="U162" s="288">
        <v>3.7694999999999999</v>
      </c>
    </row>
    <row r="163" spans="1:21">
      <c r="A163" s="288" t="s">
        <v>622</v>
      </c>
      <c r="B163" s="288" t="s">
        <v>1108</v>
      </c>
      <c r="C163" s="288" t="s">
        <v>923</v>
      </c>
      <c r="D163" s="288" t="s">
        <v>924</v>
      </c>
      <c r="E163" s="288"/>
      <c r="F163" s="288"/>
      <c r="G163" s="288"/>
      <c r="H163" s="288"/>
      <c r="I163" s="288"/>
      <c r="J163" s="288"/>
      <c r="K163" s="288"/>
      <c r="L163" s="288"/>
      <c r="M163" s="288"/>
      <c r="N163" s="288"/>
      <c r="O163" s="288"/>
      <c r="P163" s="288"/>
      <c r="Q163" s="288"/>
      <c r="R163" s="288"/>
      <c r="S163" s="288"/>
      <c r="T163" s="288"/>
      <c r="U163" s="288" t="s">
        <v>927</v>
      </c>
    </row>
    <row r="164" spans="1:21">
      <c r="A164" s="288" t="s">
        <v>468</v>
      </c>
      <c r="B164" s="288" t="s">
        <v>1109</v>
      </c>
      <c r="C164" s="288" t="s">
        <v>923</v>
      </c>
      <c r="D164" s="288" t="s">
        <v>924</v>
      </c>
      <c r="E164" s="288"/>
      <c r="F164" s="288"/>
      <c r="G164" s="288"/>
      <c r="H164" s="288"/>
      <c r="I164" s="288"/>
      <c r="J164" s="288"/>
      <c r="K164" s="288"/>
      <c r="L164" s="288"/>
      <c r="M164" s="288"/>
      <c r="N164" s="288"/>
      <c r="O164" s="288"/>
      <c r="P164" s="288"/>
      <c r="Q164" s="288"/>
      <c r="R164" s="288"/>
      <c r="S164" s="288"/>
      <c r="T164" s="288"/>
      <c r="U164" s="288" t="s">
        <v>927</v>
      </c>
    </row>
    <row r="165" spans="1:21">
      <c r="A165" s="288" t="s">
        <v>542</v>
      </c>
      <c r="B165" s="288" t="s">
        <v>1110</v>
      </c>
      <c r="C165" s="288" t="s">
        <v>923</v>
      </c>
      <c r="D165" s="288" t="s">
        <v>924</v>
      </c>
      <c r="E165" s="288"/>
      <c r="F165" s="288"/>
      <c r="G165" s="288"/>
      <c r="H165" s="288"/>
      <c r="I165" s="288"/>
      <c r="J165" s="288"/>
      <c r="K165" s="288"/>
      <c r="L165" s="288"/>
      <c r="M165" s="288"/>
      <c r="N165" s="288"/>
      <c r="O165" s="288"/>
      <c r="P165" s="288"/>
      <c r="Q165" s="288"/>
      <c r="R165" s="288"/>
      <c r="S165" s="288"/>
      <c r="T165" s="288"/>
      <c r="U165" s="288" t="s">
        <v>927</v>
      </c>
    </row>
    <row r="166" spans="1:21">
      <c r="A166" s="288" t="s">
        <v>538</v>
      </c>
      <c r="B166" s="288" t="s">
        <v>1111</v>
      </c>
      <c r="C166" s="288" t="s">
        <v>923</v>
      </c>
      <c r="D166" s="288" t="s">
        <v>924</v>
      </c>
      <c r="E166" s="288">
        <v>3486.3533333333298</v>
      </c>
      <c r="F166" s="288">
        <v>4105.9250000000002</v>
      </c>
      <c r="G166" s="288">
        <v>5716.2583333333296</v>
      </c>
      <c r="H166" s="288">
        <v>6424.3391666666703</v>
      </c>
      <c r="I166" s="288">
        <v>5974.5775000000003</v>
      </c>
      <c r="J166" s="288">
        <v>6177.9583333333303</v>
      </c>
      <c r="K166" s="288">
        <v>5635.4624999999996</v>
      </c>
      <c r="L166" s="288">
        <v>5032.7166666666699</v>
      </c>
      <c r="M166" s="288">
        <v>4363.2416666666704</v>
      </c>
      <c r="N166" s="288">
        <v>4965.3916666666701</v>
      </c>
      <c r="O166" s="288">
        <v>4735.4616666666698</v>
      </c>
      <c r="P166" s="288">
        <v>4191.4162500000002</v>
      </c>
      <c r="Q166" s="288">
        <v>4424.9174999999996</v>
      </c>
      <c r="R166" s="288">
        <v>4320.6741666666703</v>
      </c>
      <c r="S166" s="288">
        <v>4462.1916666666702</v>
      </c>
      <c r="T166" s="288">
        <v>5204.91</v>
      </c>
      <c r="U166" s="288">
        <v>5204.91</v>
      </c>
    </row>
    <row r="167" spans="1:21">
      <c r="A167" s="288" t="s">
        <v>1112</v>
      </c>
      <c r="B167" s="288" t="s">
        <v>1113</v>
      </c>
      <c r="C167" s="288" t="s">
        <v>923</v>
      </c>
      <c r="D167" s="288" t="s">
        <v>924</v>
      </c>
      <c r="E167" s="288"/>
      <c r="F167" s="288"/>
      <c r="G167" s="288"/>
      <c r="H167" s="288"/>
      <c r="I167" s="288"/>
      <c r="J167" s="288"/>
      <c r="K167" s="288"/>
      <c r="L167" s="288"/>
      <c r="M167" s="288"/>
      <c r="N167" s="288"/>
      <c r="O167" s="288"/>
      <c r="P167" s="288"/>
      <c r="Q167" s="288"/>
      <c r="R167" s="288"/>
      <c r="S167" s="288"/>
      <c r="T167" s="288"/>
      <c r="U167" s="288" t="s">
        <v>927</v>
      </c>
    </row>
    <row r="168" spans="1:21">
      <c r="A168" s="288" t="s">
        <v>1114</v>
      </c>
      <c r="B168" s="288" t="s">
        <v>1115</v>
      </c>
      <c r="C168" s="288" t="s">
        <v>923</v>
      </c>
      <c r="D168" s="288" t="s">
        <v>924</v>
      </c>
      <c r="E168" s="288"/>
      <c r="F168" s="288"/>
      <c r="G168" s="288"/>
      <c r="H168" s="288"/>
      <c r="I168" s="288"/>
      <c r="J168" s="288"/>
      <c r="K168" s="288"/>
      <c r="L168" s="288"/>
      <c r="M168" s="288"/>
      <c r="N168" s="288"/>
      <c r="O168" s="288"/>
      <c r="P168" s="288"/>
      <c r="Q168" s="288"/>
      <c r="R168" s="288"/>
      <c r="S168" s="288"/>
      <c r="T168" s="288"/>
      <c r="U168" s="288" t="s">
        <v>927</v>
      </c>
    </row>
    <row r="169" spans="1:21">
      <c r="A169" s="288" t="s">
        <v>623</v>
      </c>
      <c r="B169" s="288" t="s">
        <v>1116</v>
      </c>
      <c r="C169" s="288" t="s">
        <v>923</v>
      </c>
      <c r="D169" s="288" t="s">
        <v>924</v>
      </c>
      <c r="E169" s="288">
        <v>3.64</v>
      </c>
      <c r="F169" s="288">
        <v>3.64</v>
      </c>
      <c r="G169" s="288">
        <v>3.64</v>
      </c>
      <c r="H169" s="288">
        <v>3.64</v>
      </c>
      <c r="I169" s="288">
        <v>3.64</v>
      </c>
      <c r="J169" s="288">
        <v>3.64</v>
      </c>
      <c r="K169" s="288">
        <v>3.64</v>
      </c>
      <c r="L169" s="288">
        <v>3.64</v>
      </c>
      <c r="M169" s="288">
        <v>3.64</v>
      </c>
      <c r="N169" s="288">
        <v>3.64</v>
      </c>
      <c r="O169" s="288">
        <v>3.64</v>
      </c>
      <c r="P169" s="288">
        <v>3.64</v>
      </c>
      <c r="Q169" s="288">
        <v>3.64</v>
      </c>
      <c r="R169" s="288">
        <v>3.64</v>
      </c>
      <c r="S169" s="288">
        <v>3.64</v>
      </c>
      <c r="T169" s="288">
        <v>3.64</v>
      </c>
      <c r="U169" s="288">
        <v>3.64</v>
      </c>
    </row>
    <row r="170" spans="1:21">
      <c r="A170" s="288" t="s">
        <v>545</v>
      </c>
      <c r="B170" s="288" t="s">
        <v>1117</v>
      </c>
      <c r="C170" s="288" t="s">
        <v>923</v>
      </c>
      <c r="D170" s="288" t="s">
        <v>924</v>
      </c>
      <c r="E170" s="288">
        <v>2.1708720833333301</v>
      </c>
      <c r="F170" s="288">
        <v>2.9060791666666699</v>
      </c>
      <c r="G170" s="288">
        <v>3.3055430000000001</v>
      </c>
      <c r="H170" s="288">
        <v>3.3200070833333299</v>
      </c>
      <c r="I170" s="288">
        <v>3.26365683333333</v>
      </c>
      <c r="J170" s="288">
        <v>2.9136531666666698</v>
      </c>
      <c r="K170" s="288">
        <v>2.8089833333333298</v>
      </c>
      <c r="L170" s="288">
        <v>2.43825</v>
      </c>
      <c r="M170" s="288">
        <v>2.5188583333333301</v>
      </c>
      <c r="N170" s="288">
        <v>3.0493250000000001</v>
      </c>
      <c r="O170" s="288">
        <v>3.1779000000000002</v>
      </c>
      <c r="P170" s="288">
        <v>3.04860833333333</v>
      </c>
      <c r="Q170" s="288">
        <v>3.4681999999999999</v>
      </c>
      <c r="R170" s="288">
        <v>3.32791666666667</v>
      </c>
      <c r="S170" s="288">
        <v>3.3491749999999998</v>
      </c>
      <c r="T170" s="288">
        <v>4.00566666666667</v>
      </c>
      <c r="U170" s="288">
        <v>4.00566666666667</v>
      </c>
    </row>
    <row r="171" spans="1:21">
      <c r="A171" s="288" t="s">
        <v>546</v>
      </c>
      <c r="B171" s="288" t="s">
        <v>1118</v>
      </c>
      <c r="C171" s="288" t="s">
        <v>923</v>
      </c>
      <c r="D171" s="288" t="s">
        <v>924</v>
      </c>
      <c r="E171" s="288">
        <v>28.129166666666698</v>
      </c>
      <c r="F171" s="288">
        <v>29.168524999999999</v>
      </c>
      <c r="G171" s="288">
        <v>31.348483333333299</v>
      </c>
      <c r="H171" s="288">
        <v>30.692025000000001</v>
      </c>
      <c r="I171" s="288">
        <v>28.813741666666701</v>
      </c>
      <c r="J171" s="288">
        <v>28.284441666666702</v>
      </c>
      <c r="K171" s="288">
        <v>27.190958333333299</v>
      </c>
      <c r="L171" s="288">
        <v>25.580845367540402</v>
      </c>
      <c r="M171" s="288">
        <v>24.852875000000001</v>
      </c>
      <c r="N171" s="288">
        <v>31.740358333333301</v>
      </c>
      <c r="O171" s="288">
        <v>30.367915338305899</v>
      </c>
      <c r="P171" s="288">
        <v>29.382341370930199</v>
      </c>
      <c r="Q171" s="288">
        <v>30.839831351991698</v>
      </c>
      <c r="R171" s="288">
        <v>31.837143640281301</v>
      </c>
      <c r="S171" s="288">
        <v>38.378207144416798</v>
      </c>
      <c r="T171" s="288">
        <v>60.937650108895198</v>
      </c>
      <c r="U171" s="288">
        <v>60.937650108895198</v>
      </c>
    </row>
    <row r="172" spans="1:21">
      <c r="A172" s="288" t="s">
        <v>547</v>
      </c>
      <c r="B172" s="288" t="s">
        <v>1119</v>
      </c>
      <c r="C172" s="288" t="s">
        <v>923</v>
      </c>
      <c r="D172" s="288" t="s">
        <v>924</v>
      </c>
      <c r="E172" s="288">
        <v>389.696216666667</v>
      </c>
      <c r="F172" s="288">
        <v>442.99189166666702</v>
      </c>
      <c r="G172" s="288">
        <v>475.36524166666698</v>
      </c>
      <c r="H172" s="288">
        <v>537.65498475000004</v>
      </c>
      <c r="I172" s="288">
        <v>577.44897458333298</v>
      </c>
      <c r="J172" s="288">
        <v>557.82264077499997</v>
      </c>
      <c r="K172" s="288">
        <v>551.71033333333298</v>
      </c>
      <c r="L172" s="288">
        <v>546.95500000000004</v>
      </c>
      <c r="M172" s="288">
        <v>546.84865308253995</v>
      </c>
      <c r="N172" s="288">
        <v>568.28132683333297</v>
      </c>
      <c r="O172" s="288">
        <v>583.13090659057195</v>
      </c>
      <c r="P172" s="288">
        <v>600.30651968109703</v>
      </c>
      <c r="Q172" s="288">
        <v>614.29514240306696</v>
      </c>
      <c r="R172" s="288">
        <v>646.63597455067304</v>
      </c>
      <c r="S172" s="288">
        <v>681.86171894726601</v>
      </c>
      <c r="T172" s="288">
        <v>720.97510889672799</v>
      </c>
      <c r="U172" s="288">
        <v>720.97510889672799</v>
      </c>
    </row>
    <row r="173" spans="1:21">
      <c r="A173" s="288" t="s">
        <v>553</v>
      </c>
      <c r="B173" s="288" t="s">
        <v>1120</v>
      </c>
      <c r="C173" s="288" t="s">
        <v>923</v>
      </c>
      <c r="D173" s="288" t="s">
        <v>924</v>
      </c>
      <c r="E173" s="288">
        <v>3.75</v>
      </c>
      <c r="F173" s="288">
        <v>3.75</v>
      </c>
      <c r="G173" s="288">
        <v>3.75</v>
      </c>
      <c r="H173" s="288">
        <v>3.75</v>
      </c>
      <c r="I173" s="288">
        <v>3.75</v>
      </c>
      <c r="J173" s="288">
        <v>3.7470833333333302</v>
      </c>
      <c r="K173" s="288">
        <v>3.7450000000000001</v>
      </c>
      <c r="L173" s="288">
        <v>3.7475000000000001</v>
      </c>
      <c r="M173" s="288">
        <v>3.75</v>
      </c>
      <c r="N173" s="288">
        <v>3.75</v>
      </c>
      <c r="O173" s="288">
        <v>3.75</v>
      </c>
      <c r="P173" s="288">
        <v>3.75</v>
      </c>
      <c r="Q173" s="288">
        <v>3.75</v>
      </c>
      <c r="R173" s="288">
        <v>3.75</v>
      </c>
      <c r="S173" s="288">
        <v>3.75</v>
      </c>
      <c r="T173" s="288">
        <v>3.75</v>
      </c>
      <c r="U173" s="288">
        <v>3.75</v>
      </c>
    </row>
    <row r="174" spans="1:21">
      <c r="A174" s="288" t="s">
        <v>564</v>
      </c>
      <c r="B174" s="288" t="s">
        <v>1121</v>
      </c>
      <c r="C174" s="288" t="s">
        <v>923</v>
      </c>
      <c r="D174" s="288" t="s">
        <v>924</v>
      </c>
      <c r="E174" s="288">
        <v>2.5712250000000001</v>
      </c>
      <c r="F174" s="288">
        <v>2.5870210416666701</v>
      </c>
      <c r="G174" s="288">
        <v>2.6330583333333299</v>
      </c>
      <c r="H174" s="288">
        <v>2.60983433333333</v>
      </c>
      <c r="I174" s="288">
        <v>2.5790500000000001</v>
      </c>
      <c r="J174" s="288">
        <v>2.4360583333333299</v>
      </c>
      <c r="K174" s="288">
        <v>2.17153333333333</v>
      </c>
      <c r="L174" s="288">
        <v>2.0160999999999998</v>
      </c>
      <c r="M174" s="288">
        <v>2.0901628287698402</v>
      </c>
      <c r="N174" s="288">
        <v>2.3015333333333299</v>
      </c>
      <c r="O174" s="288">
        <v>2.30600092016667</v>
      </c>
      <c r="P174" s="288">
        <v>2.6666196217746898</v>
      </c>
      <c r="Q174" s="288">
        <v>3.5729583333333301</v>
      </c>
      <c r="R174" s="288">
        <v>4.7567605470882102</v>
      </c>
      <c r="S174" s="288">
        <v>5.7368666666666703</v>
      </c>
      <c r="T174" s="288">
        <v>6.0257325979166696</v>
      </c>
      <c r="U174" s="288">
        <v>6.0257325979166696</v>
      </c>
    </row>
    <row r="175" spans="1:21">
      <c r="A175" s="288" t="s">
        <v>554</v>
      </c>
      <c r="B175" s="288" t="s">
        <v>1122</v>
      </c>
      <c r="C175" s="288" t="s">
        <v>923</v>
      </c>
      <c r="D175" s="288" t="s">
        <v>924</v>
      </c>
      <c r="E175" s="288">
        <v>711.97627443083297</v>
      </c>
      <c r="F175" s="288">
        <v>733.03850707000004</v>
      </c>
      <c r="G175" s="288">
        <v>696.98820361166702</v>
      </c>
      <c r="H175" s="288">
        <v>581.20031386416701</v>
      </c>
      <c r="I175" s="288">
        <v>528.28480930499995</v>
      </c>
      <c r="J175" s="288">
        <v>527.46814284000004</v>
      </c>
      <c r="K175" s="288">
        <v>522.89010961083295</v>
      </c>
      <c r="L175" s="288">
        <v>479.26678258750002</v>
      </c>
      <c r="M175" s="288">
        <v>447.80525556077299</v>
      </c>
      <c r="N175" s="288">
        <v>472.18629075489298</v>
      </c>
      <c r="O175" s="288">
        <v>495.277021572396</v>
      </c>
      <c r="P175" s="288">
        <v>471.86611409170001</v>
      </c>
      <c r="Q175" s="288">
        <v>510.52713590196998</v>
      </c>
      <c r="R175" s="288">
        <v>494.04003744699003</v>
      </c>
      <c r="S175" s="288">
        <v>494.41495286493699</v>
      </c>
      <c r="T175" s="288">
        <v>591.44950750132796</v>
      </c>
      <c r="U175" s="288">
        <v>591.44950750132796</v>
      </c>
    </row>
    <row r="176" spans="1:21">
      <c r="A176" s="288" t="s">
        <v>558</v>
      </c>
      <c r="B176" s="288" t="s">
        <v>1123</v>
      </c>
      <c r="C176" s="288" t="s">
        <v>923</v>
      </c>
      <c r="D176" s="288" t="s">
        <v>924</v>
      </c>
      <c r="E176" s="288">
        <v>1.72396333333333</v>
      </c>
      <c r="F176" s="288">
        <v>1.7917225000000001</v>
      </c>
      <c r="G176" s="288">
        <v>1.7905883333333299</v>
      </c>
      <c r="H176" s="288">
        <v>1.7421833333333301</v>
      </c>
      <c r="I176" s="288">
        <v>1.6902283333333299</v>
      </c>
      <c r="J176" s="288">
        <v>1.6643975</v>
      </c>
      <c r="K176" s="288">
        <v>1.58893333333333</v>
      </c>
      <c r="L176" s="288">
        <v>1.5071016666666699</v>
      </c>
      <c r="M176" s="288">
        <v>1.4148608333333299</v>
      </c>
      <c r="N176" s="288">
        <v>1.45451471343873</v>
      </c>
      <c r="O176" s="288">
        <v>1.36350833333333</v>
      </c>
      <c r="P176" s="288">
        <v>1.2577758771929799</v>
      </c>
      <c r="Q176" s="288">
        <v>1.2496762037036999</v>
      </c>
      <c r="R176" s="288">
        <v>1.2513000000000001</v>
      </c>
      <c r="S176" s="288">
        <v>1.26705</v>
      </c>
      <c r="T176" s="288">
        <v>1.374825</v>
      </c>
      <c r="U176" s="288">
        <v>1.374825</v>
      </c>
    </row>
    <row r="177" spans="1:21">
      <c r="A177" s="288" t="s">
        <v>559</v>
      </c>
      <c r="B177" s="288" t="s">
        <v>1124</v>
      </c>
      <c r="C177" s="288" t="s">
        <v>923</v>
      </c>
      <c r="D177" s="288" t="s">
        <v>924</v>
      </c>
      <c r="E177" s="288">
        <v>5.0889308333333299</v>
      </c>
      <c r="F177" s="288">
        <v>5.2779849531703702</v>
      </c>
      <c r="G177" s="288">
        <v>6.7487721028988696</v>
      </c>
      <c r="H177" s="288">
        <v>7.50594374859842</v>
      </c>
      <c r="I177" s="288">
        <v>7.48474390550839</v>
      </c>
      <c r="J177" s="288">
        <v>7.5298730248359602</v>
      </c>
      <c r="K177" s="288">
        <v>7.6094583333333299</v>
      </c>
      <c r="L177" s="288">
        <v>7.6520000000000001</v>
      </c>
      <c r="M177" s="288">
        <v>7.7479166666666703</v>
      </c>
      <c r="N177" s="288">
        <v>8.0550416666666695</v>
      </c>
      <c r="O177" s="288">
        <v>8.06450134408602</v>
      </c>
      <c r="P177" s="288">
        <v>7.64125903009875</v>
      </c>
      <c r="Q177" s="288">
        <v>7.3552028471520297</v>
      </c>
      <c r="R177" s="288">
        <v>7.3021351000420598</v>
      </c>
      <c r="S177" s="288">
        <v>7.3753453536421096</v>
      </c>
      <c r="T177" s="288">
        <v>7.9146889773578799</v>
      </c>
      <c r="U177" s="288">
        <v>7.9146889773578799</v>
      </c>
    </row>
    <row r="178" spans="1:21">
      <c r="A178" s="288" t="s">
        <v>557</v>
      </c>
      <c r="B178" s="288" t="s">
        <v>1125</v>
      </c>
      <c r="C178" s="288" t="s">
        <v>923</v>
      </c>
      <c r="D178" s="288" t="s">
        <v>924</v>
      </c>
      <c r="E178" s="288">
        <v>2092.125</v>
      </c>
      <c r="F178" s="288">
        <v>1986.1541666666701</v>
      </c>
      <c r="G178" s="288">
        <v>2099.0338657500001</v>
      </c>
      <c r="H178" s="288">
        <v>2347.9416666666698</v>
      </c>
      <c r="I178" s="288">
        <v>2701.2966666666698</v>
      </c>
      <c r="J178" s="288">
        <v>2889.5875000000001</v>
      </c>
      <c r="K178" s="288">
        <v>2961.90916666667</v>
      </c>
      <c r="L178" s="288">
        <v>2985.1858333333298</v>
      </c>
      <c r="M178" s="288">
        <v>2981.5146583333299</v>
      </c>
      <c r="N178" s="288">
        <v>3385.65</v>
      </c>
      <c r="O178" s="288">
        <v>3978.0875265341401</v>
      </c>
      <c r="P178" s="288">
        <v>4349.1621352623997</v>
      </c>
      <c r="Q178" s="288">
        <v>4344.0376417010802</v>
      </c>
      <c r="R178" s="288">
        <v>4332.4990985828799</v>
      </c>
      <c r="S178" s="288">
        <v>4524.1578819254601</v>
      </c>
      <c r="T178" s="288">
        <v>5080.7471357085897</v>
      </c>
      <c r="U178" s="288">
        <v>5080.7471357085897</v>
      </c>
    </row>
    <row r="179" spans="1:21">
      <c r="A179" s="288" t="s">
        <v>475</v>
      </c>
      <c r="B179" s="288" t="s">
        <v>1126</v>
      </c>
      <c r="C179" s="288" t="s">
        <v>923</v>
      </c>
      <c r="D179" s="288" t="s">
        <v>924</v>
      </c>
      <c r="E179" s="288">
        <v>8.7550000000000008</v>
      </c>
      <c r="F179" s="288">
        <v>8.75</v>
      </c>
      <c r="G179" s="288">
        <v>8.75</v>
      </c>
      <c r="H179" s="288">
        <v>8.75</v>
      </c>
      <c r="I179" s="288">
        <v>8.75</v>
      </c>
      <c r="J179" s="288">
        <v>8.75</v>
      </c>
      <c r="K179" s="288">
        <v>8.75</v>
      </c>
      <c r="L179" s="288">
        <v>8.75</v>
      </c>
      <c r="M179" s="288">
        <v>8.75</v>
      </c>
      <c r="N179" s="288">
        <v>8.75</v>
      </c>
      <c r="O179" s="288">
        <v>8.75</v>
      </c>
      <c r="P179" s="288">
        <v>8.75</v>
      </c>
      <c r="Q179" s="288">
        <v>8.75</v>
      </c>
      <c r="R179" s="288">
        <v>8.75</v>
      </c>
      <c r="S179" s="288">
        <v>8.75</v>
      </c>
      <c r="T179" s="288">
        <v>8.75</v>
      </c>
      <c r="U179" s="288">
        <v>8.75</v>
      </c>
    </row>
    <row r="180" spans="1:21">
      <c r="A180" s="288" t="s">
        <v>1177</v>
      </c>
      <c r="B180" s="288" t="s">
        <v>1127</v>
      </c>
      <c r="C180" s="288" t="s">
        <v>923</v>
      </c>
      <c r="D180" s="288" t="s">
        <v>924</v>
      </c>
      <c r="E180" s="288">
        <v>1.08540083333333</v>
      </c>
      <c r="F180" s="288">
        <v>1.11751</v>
      </c>
      <c r="G180" s="288">
        <v>1.0625516666666699</v>
      </c>
      <c r="H180" s="288">
        <v>0.88603416666666701</v>
      </c>
      <c r="I180" s="288">
        <v>0.805365</v>
      </c>
      <c r="J180" s="288">
        <v>0.80411999999999995</v>
      </c>
      <c r="K180" s="288">
        <v>0.79714083333333297</v>
      </c>
      <c r="L180" s="288">
        <v>0.73063750000000005</v>
      </c>
      <c r="M180" s="288">
        <v>0.682674711239873</v>
      </c>
      <c r="N180" s="288">
        <v>0.71984335978561498</v>
      </c>
      <c r="O180" s="288">
        <v>0.75504495198983501</v>
      </c>
      <c r="P180" s="288">
        <v>0.71935525360915398</v>
      </c>
      <c r="Q180" s="288">
        <v>0.77829360141285198</v>
      </c>
      <c r="R180" s="288">
        <v>0.75315918184727004</v>
      </c>
      <c r="S180" s="288">
        <v>0.75373073671740198</v>
      </c>
      <c r="T180" s="288">
        <v>0.90165896164127801</v>
      </c>
      <c r="U180" s="288">
        <v>0.90165896164127801</v>
      </c>
    </row>
    <row r="181" spans="1:21">
      <c r="A181" s="288" t="s">
        <v>560</v>
      </c>
      <c r="B181" s="288" t="s">
        <v>1128</v>
      </c>
      <c r="C181" s="288" t="s">
        <v>923</v>
      </c>
      <c r="D181" s="288" t="s">
        <v>924</v>
      </c>
      <c r="E181" s="288"/>
      <c r="F181" s="288"/>
      <c r="G181" s="288"/>
      <c r="H181" s="288"/>
      <c r="I181" s="288"/>
      <c r="J181" s="288"/>
      <c r="K181" s="288"/>
      <c r="L181" s="288"/>
      <c r="M181" s="288"/>
      <c r="N181" s="288"/>
      <c r="O181" s="288"/>
      <c r="P181" s="288"/>
      <c r="Q181" s="288"/>
      <c r="R181" s="288"/>
      <c r="S181" s="288"/>
      <c r="T181" s="288"/>
      <c r="U181" s="288" t="s">
        <v>927</v>
      </c>
    </row>
    <row r="182" spans="1:21">
      <c r="A182" s="288" t="s">
        <v>555</v>
      </c>
      <c r="B182" s="288" t="s">
        <v>1129</v>
      </c>
      <c r="C182" s="288" t="s">
        <v>923</v>
      </c>
      <c r="D182" s="288" t="s">
        <v>924</v>
      </c>
      <c r="E182" s="288">
        <v>63.165900000000001</v>
      </c>
      <c r="F182" s="288">
        <v>66.913659999999993</v>
      </c>
      <c r="G182" s="288">
        <v>64.398251269576605</v>
      </c>
      <c r="H182" s="288">
        <v>57.585425000000001</v>
      </c>
      <c r="I182" s="288">
        <v>58.381399999999999</v>
      </c>
      <c r="J182" s="288">
        <v>66.713808333333304</v>
      </c>
      <c r="K182" s="288">
        <v>67.145816666666704</v>
      </c>
      <c r="L182" s="288">
        <v>58.453524999999999</v>
      </c>
      <c r="M182" s="288">
        <v>55.723483333333299</v>
      </c>
      <c r="N182" s="288">
        <v>67.580600000000004</v>
      </c>
      <c r="O182" s="288">
        <v>77.728933333333302</v>
      </c>
      <c r="P182" s="288">
        <v>73.333399999999997</v>
      </c>
      <c r="Q182" s="288">
        <v>87.973299999999995</v>
      </c>
      <c r="R182" s="288">
        <v>85.158850000000001</v>
      </c>
      <c r="S182" s="288">
        <v>88.405308333333394</v>
      </c>
      <c r="T182" s="288">
        <v>108.811425</v>
      </c>
      <c r="U182" s="288">
        <v>108.811425</v>
      </c>
    </row>
    <row r="183" spans="1:21">
      <c r="A183" s="288" t="s">
        <v>565</v>
      </c>
      <c r="B183" s="288" t="s">
        <v>1130</v>
      </c>
      <c r="C183" s="288" t="s">
        <v>923</v>
      </c>
      <c r="D183" s="288" t="s">
        <v>924</v>
      </c>
      <c r="E183" s="288"/>
      <c r="F183" s="288"/>
      <c r="G183" s="288"/>
      <c r="H183" s="288"/>
      <c r="I183" s="288"/>
      <c r="J183" s="288"/>
      <c r="K183" s="288"/>
      <c r="L183" s="288"/>
      <c r="M183" s="288"/>
      <c r="N183" s="288"/>
      <c r="O183" s="288"/>
      <c r="P183" s="288">
        <v>2.98895</v>
      </c>
      <c r="Q183" s="288">
        <v>2.95</v>
      </c>
      <c r="R183" s="288">
        <v>2.95</v>
      </c>
      <c r="S183" s="288">
        <v>2.95</v>
      </c>
      <c r="T183" s="288">
        <v>4.0892583333333299</v>
      </c>
      <c r="U183" s="288">
        <v>4.0892583333333299</v>
      </c>
    </row>
    <row r="184" spans="1:21">
      <c r="A184" s="288" t="s">
        <v>624</v>
      </c>
      <c r="B184" s="288" t="s">
        <v>1131</v>
      </c>
      <c r="C184" s="288" t="s">
        <v>923</v>
      </c>
      <c r="D184" s="288" t="s">
        <v>924</v>
      </c>
      <c r="E184" s="288">
        <v>7978.1716666666698</v>
      </c>
      <c r="F184" s="288">
        <v>8842.1091666666707</v>
      </c>
      <c r="G184" s="288">
        <v>9088.3250000000007</v>
      </c>
      <c r="H184" s="288">
        <v>9347.5833333333394</v>
      </c>
      <c r="I184" s="288">
        <v>9902.3241666666709</v>
      </c>
      <c r="J184" s="288">
        <v>10557.9703333333</v>
      </c>
      <c r="K184" s="288">
        <v>12448.6425</v>
      </c>
      <c r="L184" s="288">
        <v>13536.754999999999</v>
      </c>
      <c r="M184" s="288">
        <v>14695.2016666667</v>
      </c>
      <c r="N184" s="288">
        <v>16208.451254166701</v>
      </c>
      <c r="O184" s="288">
        <v>18498.601323751001</v>
      </c>
      <c r="P184" s="288">
        <v>17622.935005819701</v>
      </c>
      <c r="Q184" s="288">
        <v>19068.416808415401</v>
      </c>
      <c r="R184" s="288">
        <v>18449.9526248781</v>
      </c>
      <c r="S184" s="288">
        <v>18466.4030495763</v>
      </c>
      <c r="T184" s="288">
        <v>22090.644560211302</v>
      </c>
      <c r="U184" s="288">
        <v>22090.644560211302</v>
      </c>
    </row>
    <row r="185" spans="1:21">
      <c r="A185" s="288" t="s">
        <v>566</v>
      </c>
      <c r="B185" s="288" t="s">
        <v>1132</v>
      </c>
      <c r="C185" s="288" t="s">
        <v>923</v>
      </c>
      <c r="D185" s="288" t="s">
        <v>924</v>
      </c>
      <c r="E185" s="288">
        <v>1.3224905154787401</v>
      </c>
      <c r="F185" s="288">
        <v>2.1781822542340898</v>
      </c>
      <c r="G185" s="288">
        <v>2.3467500000000001</v>
      </c>
      <c r="H185" s="288">
        <v>2.6013333333333302</v>
      </c>
      <c r="I185" s="288">
        <v>2.7335833333333301</v>
      </c>
      <c r="J185" s="288">
        <v>2.73166666666667</v>
      </c>
      <c r="K185" s="288">
        <v>2.7437499999999999</v>
      </c>
      <c r="L185" s="288">
        <v>2.7450000000000001</v>
      </c>
      <c r="M185" s="288">
        <v>2.7450000000000001</v>
      </c>
      <c r="N185" s="288">
        <v>2.7450000000000001</v>
      </c>
      <c r="O185" s="288">
        <v>2.7454166666666699</v>
      </c>
      <c r="P185" s="288">
        <v>3.2679999999999998</v>
      </c>
      <c r="Q185" s="288">
        <v>3.3</v>
      </c>
      <c r="R185" s="288">
        <v>3.3</v>
      </c>
      <c r="S185" s="288">
        <v>3.3</v>
      </c>
      <c r="T185" s="288">
        <v>3.4166666666666701</v>
      </c>
      <c r="U185" s="288">
        <v>3.4166666666666701</v>
      </c>
    </row>
    <row r="186" spans="1:21">
      <c r="A186" s="288" t="s">
        <v>625</v>
      </c>
      <c r="B186" s="288" t="s">
        <v>1133</v>
      </c>
      <c r="C186" s="288" t="s">
        <v>923</v>
      </c>
      <c r="D186" s="288" t="s">
        <v>924</v>
      </c>
      <c r="E186" s="288">
        <v>46.035166666666697</v>
      </c>
      <c r="F186" s="288">
        <v>48.354833333333303</v>
      </c>
      <c r="G186" s="288">
        <v>45.326749999999997</v>
      </c>
      <c r="H186" s="288">
        <v>36.772916666666703</v>
      </c>
      <c r="I186" s="288">
        <v>32.256916666666697</v>
      </c>
      <c r="J186" s="288">
        <v>31.018249999999998</v>
      </c>
      <c r="K186" s="288">
        <v>29.69725</v>
      </c>
      <c r="L186" s="288">
        <v>24.694333333333301</v>
      </c>
      <c r="M186" s="288">
        <v>21.361416666666699</v>
      </c>
      <c r="N186" s="288"/>
      <c r="O186" s="288"/>
      <c r="P186" s="288"/>
      <c r="Q186" s="288"/>
      <c r="R186" s="288"/>
      <c r="S186" s="288"/>
      <c r="T186" s="288"/>
      <c r="U186" s="288" t="s">
        <v>927</v>
      </c>
    </row>
    <row r="187" spans="1:21">
      <c r="A187" s="288" t="s">
        <v>1134</v>
      </c>
      <c r="B187" s="288" t="s">
        <v>1135</v>
      </c>
      <c r="C187" s="288" t="s">
        <v>923</v>
      </c>
      <c r="D187" s="288" t="s">
        <v>924</v>
      </c>
      <c r="E187" s="288">
        <v>222.65608583333301</v>
      </c>
      <c r="F187" s="288">
        <v>242.74883500000001</v>
      </c>
      <c r="G187" s="288">
        <v>240.24821499999999</v>
      </c>
      <c r="H187" s="288">
        <v>207.11371569658101</v>
      </c>
      <c r="I187" s="288">
        <v>192.38112433333299</v>
      </c>
      <c r="J187" s="288">
        <v>192.705468</v>
      </c>
      <c r="K187" s="288">
        <v>191.02825783333299</v>
      </c>
      <c r="L187" s="288"/>
      <c r="M187" s="288"/>
      <c r="N187" s="288"/>
      <c r="O187" s="288"/>
      <c r="P187" s="288"/>
      <c r="Q187" s="288"/>
      <c r="R187" s="288"/>
      <c r="S187" s="288"/>
      <c r="T187" s="288"/>
      <c r="U187" s="288" t="s">
        <v>927</v>
      </c>
    </row>
    <row r="188" spans="1:21">
      <c r="A188" s="288" t="s">
        <v>568</v>
      </c>
      <c r="B188" s="288" t="s">
        <v>1136</v>
      </c>
      <c r="C188" s="288" t="s">
        <v>923</v>
      </c>
      <c r="D188" s="288" t="s">
        <v>924</v>
      </c>
      <c r="E188" s="288">
        <v>9.1622441666666692</v>
      </c>
      <c r="F188" s="288">
        <v>10.3291358333333</v>
      </c>
      <c r="G188" s="288">
        <v>9.7371233333333294</v>
      </c>
      <c r="H188" s="288">
        <v>8.08630416666667</v>
      </c>
      <c r="I188" s="288">
        <v>7.3488866666666697</v>
      </c>
      <c r="J188" s="288">
        <v>7.4730883333333296</v>
      </c>
      <c r="K188" s="288">
        <v>7.3782491666666701</v>
      </c>
      <c r="L188" s="288">
        <v>6.7587700000000002</v>
      </c>
      <c r="M188" s="288">
        <v>6.5910991666666696</v>
      </c>
      <c r="N188" s="288">
        <v>7.6538191666666702</v>
      </c>
      <c r="O188" s="288">
        <v>7.2075241666666701</v>
      </c>
      <c r="P188" s="288">
        <v>6.4935433333333297</v>
      </c>
      <c r="Q188" s="288">
        <v>6.7750158333333301</v>
      </c>
      <c r="R188" s="288">
        <v>6.51397166666667</v>
      </c>
      <c r="S188" s="288">
        <v>6.8607849999999999</v>
      </c>
      <c r="T188" s="288">
        <v>8.4348408333333307</v>
      </c>
      <c r="U188" s="288">
        <v>8.4348408333333307</v>
      </c>
    </row>
    <row r="189" spans="1:21">
      <c r="A189" s="288" t="s">
        <v>567</v>
      </c>
      <c r="B189" s="288" t="s">
        <v>1137</v>
      </c>
      <c r="C189" s="288" t="s">
        <v>923</v>
      </c>
      <c r="D189" s="288" t="s">
        <v>924</v>
      </c>
      <c r="E189" s="288">
        <v>6.9398283333333302</v>
      </c>
      <c r="F189" s="288">
        <v>8.6091808333333297</v>
      </c>
      <c r="G189" s="288">
        <v>10.540746666666699</v>
      </c>
      <c r="H189" s="288">
        <v>7.5647491666666697</v>
      </c>
      <c r="I189" s="288">
        <v>6.4596925000000001</v>
      </c>
      <c r="J189" s="288">
        <v>6.3593283333333304</v>
      </c>
      <c r="K189" s="288">
        <v>6.7715491666666701</v>
      </c>
      <c r="L189" s="288">
        <v>7.0453650000000003</v>
      </c>
      <c r="M189" s="288">
        <v>8.26122333333333</v>
      </c>
      <c r="N189" s="288">
        <v>8.4736741582488797</v>
      </c>
      <c r="O189" s="288">
        <v>7.3212219611528804</v>
      </c>
      <c r="P189" s="288">
        <v>7.2611321323273499</v>
      </c>
      <c r="Q189" s="288">
        <v>8.2099686265933105</v>
      </c>
      <c r="R189" s="288">
        <v>9.6550560691352594</v>
      </c>
      <c r="S189" s="288">
        <v>10.852655568783099</v>
      </c>
      <c r="T189" s="288">
        <v>12.7589308811644</v>
      </c>
      <c r="U189" s="288">
        <v>12.7589308811644</v>
      </c>
    </row>
    <row r="190" spans="1:21">
      <c r="A190" s="288" t="s">
        <v>1138</v>
      </c>
      <c r="B190" s="288" t="s">
        <v>1139</v>
      </c>
      <c r="C190" s="288" t="s">
        <v>923</v>
      </c>
      <c r="D190" s="288" t="s">
        <v>924</v>
      </c>
      <c r="E190" s="288"/>
      <c r="F190" s="288"/>
      <c r="G190" s="288"/>
      <c r="H190" s="288"/>
      <c r="I190" s="288"/>
      <c r="J190" s="288"/>
      <c r="K190" s="288"/>
      <c r="L190" s="288"/>
      <c r="M190" s="288"/>
      <c r="N190" s="288"/>
      <c r="O190" s="288"/>
      <c r="P190" s="288"/>
      <c r="Q190" s="288"/>
      <c r="R190" s="288"/>
      <c r="S190" s="288"/>
      <c r="T190" s="288"/>
      <c r="U190" s="288" t="s">
        <v>927</v>
      </c>
    </row>
    <row r="191" spans="1:21">
      <c r="A191" s="288" t="s">
        <v>556</v>
      </c>
      <c r="B191" s="288" t="s">
        <v>1140</v>
      </c>
      <c r="C191" s="288" t="s">
        <v>923</v>
      </c>
      <c r="D191" s="288" t="s">
        <v>924</v>
      </c>
      <c r="E191" s="288">
        <v>5.7138166666666699</v>
      </c>
      <c r="F191" s="288">
        <v>5.8575416666666698</v>
      </c>
      <c r="G191" s="288">
        <v>5.4800333333333304</v>
      </c>
      <c r="H191" s="288">
        <v>5.4007166666666704</v>
      </c>
      <c r="I191" s="288">
        <v>5.5</v>
      </c>
      <c r="J191" s="288">
        <v>5.5</v>
      </c>
      <c r="K191" s="288">
        <v>5.5196916666666702</v>
      </c>
      <c r="L191" s="288">
        <v>6.7010595376306004</v>
      </c>
      <c r="M191" s="288">
        <v>9.4572432834492108</v>
      </c>
      <c r="N191" s="288">
        <v>13.609940452489999</v>
      </c>
      <c r="O191" s="288">
        <v>12.06775664095</v>
      </c>
      <c r="P191" s="288">
        <v>12.381031907384401</v>
      </c>
      <c r="Q191" s="288">
        <v>13.704031214932501</v>
      </c>
      <c r="R191" s="288">
        <v>12.0583166666667</v>
      </c>
      <c r="S191" s="288">
        <v>12.747033333333301</v>
      </c>
      <c r="T191" s="288">
        <v>13.313924999999999</v>
      </c>
      <c r="U191" s="288">
        <v>13.313924999999999</v>
      </c>
    </row>
    <row r="192" spans="1:21">
      <c r="A192" s="288" t="s">
        <v>570</v>
      </c>
      <c r="B192" s="288" t="s">
        <v>1141</v>
      </c>
      <c r="C192" s="288" t="s">
        <v>923</v>
      </c>
      <c r="D192" s="288" t="s">
        <v>924</v>
      </c>
      <c r="E192" s="288">
        <v>11.225</v>
      </c>
      <c r="F192" s="288">
        <v>11.225</v>
      </c>
      <c r="G192" s="288">
        <v>11.225</v>
      </c>
      <c r="H192" s="288">
        <v>11.225</v>
      </c>
      <c r="I192" s="288">
        <v>11.225</v>
      </c>
      <c r="J192" s="288">
        <v>11.225</v>
      </c>
      <c r="K192" s="288">
        <v>11.225</v>
      </c>
      <c r="L192" s="288">
        <v>11.225</v>
      </c>
      <c r="M192" s="288">
        <v>11.225</v>
      </c>
      <c r="N192" s="288">
        <v>11.225</v>
      </c>
      <c r="O192" s="288">
        <v>11.225</v>
      </c>
      <c r="P192" s="288">
        <v>11.225</v>
      </c>
      <c r="Q192" s="288">
        <v>11.225</v>
      </c>
      <c r="R192" s="288">
        <v>11.225</v>
      </c>
      <c r="S192" s="288">
        <v>11.225</v>
      </c>
      <c r="T192" s="288">
        <v>11.225</v>
      </c>
      <c r="U192" s="288">
        <v>11.225</v>
      </c>
    </row>
    <row r="193" spans="1:21">
      <c r="A193" s="288" t="s">
        <v>580</v>
      </c>
      <c r="B193" s="288" t="s">
        <v>1142</v>
      </c>
      <c r="C193" s="288" t="s">
        <v>923</v>
      </c>
      <c r="D193" s="288" t="s">
        <v>924</v>
      </c>
      <c r="E193" s="288"/>
      <c r="F193" s="288"/>
      <c r="G193" s="288"/>
      <c r="H193" s="288"/>
      <c r="I193" s="288"/>
      <c r="J193" s="288"/>
      <c r="K193" s="288"/>
      <c r="L193" s="288"/>
      <c r="M193" s="288"/>
      <c r="N193" s="288"/>
      <c r="O193" s="288"/>
      <c r="P193" s="288"/>
      <c r="Q193" s="288"/>
      <c r="R193" s="288"/>
      <c r="S193" s="288"/>
      <c r="T193" s="288"/>
      <c r="U193" s="288" t="s">
        <v>927</v>
      </c>
    </row>
    <row r="194" spans="1:21">
      <c r="A194" s="288" t="s">
        <v>457</v>
      </c>
      <c r="B194" s="288" t="s">
        <v>1143</v>
      </c>
      <c r="C194" s="288" t="s">
        <v>923</v>
      </c>
      <c r="D194" s="288" t="s">
        <v>924</v>
      </c>
      <c r="E194" s="288">
        <v>711.97627443083297</v>
      </c>
      <c r="F194" s="288">
        <v>733.03850707000004</v>
      </c>
      <c r="G194" s="288">
        <v>696.98820361166702</v>
      </c>
      <c r="H194" s="288">
        <v>581.20031386416701</v>
      </c>
      <c r="I194" s="288">
        <v>528.28480930499995</v>
      </c>
      <c r="J194" s="288">
        <v>527.46814284000004</v>
      </c>
      <c r="K194" s="288">
        <v>522.89010961083295</v>
      </c>
      <c r="L194" s="288">
        <v>479.26678258750002</v>
      </c>
      <c r="M194" s="288">
        <v>447.80525556077299</v>
      </c>
      <c r="N194" s="288">
        <v>472.18629075489298</v>
      </c>
      <c r="O194" s="288">
        <v>495.277021572396</v>
      </c>
      <c r="P194" s="288">
        <v>471.86611409170001</v>
      </c>
      <c r="Q194" s="288">
        <v>510.52713590196998</v>
      </c>
      <c r="R194" s="288">
        <v>494.04003744699003</v>
      </c>
      <c r="S194" s="288">
        <v>494.41495286493699</v>
      </c>
      <c r="T194" s="288">
        <v>591.44950750132796</v>
      </c>
      <c r="U194" s="288">
        <v>591.44950750132796</v>
      </c>
    </row>
    <row r="195" spans="1:21">
      <c r="A195" s="288" t="s">
        <v>575</v>
      </c>
      <c r="B195" s="288" t="s">
        <v>1144</v>
      </c>
      <c r="C195" s="288" t="s">
        <v>923</v>
      </c>
      <c r="D195" s="288" t="s">
        <v>924</v>
      </c>
      <c r="E195" s="288">
        <v>711.97627443083297</v>
      </c>
      <c r="F195" s="288">
        <v>733.03850707000004</v>
      </c>
      <c r="G195" s="288">
        <v>696.98820361166702</v>
      </c>
      <c r="H195" s="288">
        <v>581.20031386416701</v>
      </c>
      <c r="I195" s="288">
        <v>528.28480930499995</v>
      </c>
      <c r="J195" s="288">
        <v>527.46814284000004</v>
      </c>
      <c r="K195" s="288">
        <v>522.89010961083295</v>
      </c>
      <c r="L195" s="288">
        <v>479.26678258750002</v>
      </c>
      <c r="M195" s="288">
        <v>447.80525556077299</v>
      </c>
      <c r="N195" s="288">
        <v>472.18629075489298</v>
      </c>
      <c r="O195" s="288">
        <v>495.277021572396</v>
      </c>
      <c r="P195" s="288">
        <v>471.86611409170001</v>
      </c>
      <c r="Q195" s="288">
        <v>510.52713590196998</v>
      </c>
      <c r="R195" s="288">
        <v>494.04003744699003</v>
      </c>
      <c r="S195" s="288">
        <v>494.41495286493699</v>
      </c>
      <c r="T195" s="288">
        <v>591.44950750132796</v>
      </c>
      <c r="U195" s="288">
        <v>591.44950750132796</v>
      </c>
    </row>
    <row r="196" spans="1:21">
      <c r="A196" s="288" t="s">
        <v>572</v>
      </c>
      <c r="B196" s="288" t="s">
        <v>1145</v>
      </c>
      <c r="C196" s="288" t="s">
        <v>923</v>
      </c>
      <c r="D196" s="288" t="s">
        <v>924</v>
      </c>
      <c r="E196" s="288">
        <v>40.111803333333299</v>
      </c>
      <c r="F196" s="288">
        <v>44.431899999999999</v>
      </c>
      <c r="G196" s="288">
        <v>42.960083333333301</v>
      </c>
      <c r="H196" s="288">
        <v>41.484616666666703</v>
      </c>
      <c r="I196" s="288">
        <v>40.2224149175021</v>
      </c>
      <c r="J196" s="288">
        <v>40.220130208333302</v>
      </c>
      <c r="K196" s="288">
        <v>37.881983221536302</v>
      </c>
      <c r="L196" s="288">
        <v>34.518180591701302</v>
      </c>
      <c r="M196" s="288">
        <v>33.313300641233802</v>
      </c>
      <c r="N196" s="288">
        <v>34.285774123424098</v>
      </c>
      <c r="O196" s="288">
        <v>31.685704999999999</v>
      </c>
      <c r="P196" s="288">
        <v>30.4917333333333</v>
      </c>
      <c r="Q196" s="288">
        <v>31.0830916666667</v>
      </c>
      <c r="R196" s="288">
        <v>30.7259666666667</v>
      </c>
      <c r="S196" s="288">
        <v>32.479833333333303</v>
      </c>
      <c r="T196" s="288">
        <v>34.247716666666697</v>
      </c>
      <c r="U196" s="288">
        <v>34.247716666666697</v>
      </c>
    </row>
    <row r="197" spans="1:21">
      <c r="A197" s="288" t="s">
        <v>571</v>
      </c>
      <c r="B197" s="288" t="s">
        <v>1146</v>
      </c>
      <c r="C197" s="288" t="s">
        <v>923</v>
      </c>
      <c r="D197" s="288" t="s">
        <v>924</v>
      </c>
      <c r="E197" s="288">
        <v>2.0762499999999999</v>
      </c>
      <c r="F197" s="288">
        <v>2.3721916666666698</v>
      </c>
      <c r="G197" s="288">
        <v>2.76413333333333</v>
      </c>
      <c r="H197" s="288">
        <v>3.0613666666666699</v>
      </c>
      <c r="I197" s="288">
        <v>2.97050833333333</v>
      </c>
      <c r="J197" s="288">
        <v>3.11656666666667</v>
      </c>
      <c r="K197" s="288">
        <v>3.2984083333333301</v>
      </c>
      <c r="L197" s="288">
        <v>3.44248333333333</v>
      </c>
      <c r="M197" s="288">
        <v>3.4307249999999998</v>
      </c>
      <c r="N197" s="288">
        <v>4.1427083333333297</v>
      </c>
      <c r="O197" s="288">
        <v>4.3789666666666696</v>
      </c>
      <c r="P197" s="288">
        <v>4.61018333333333</v>
      </c>
      <c r="Q197" s="288">
        <v>4.7377083333333303</v>
      </c>
      <c r="R197" s="288">
        <v>4.7642333333333298</v>
      </c>
      <c r="S197" s="288">
        <v>4.9375666666666698</v>
      </c>
      <c r="T197" s="288">
        <v>6.1631166666666699</v>
      </c>
      <c r="U197" s="288">
        <v>6.1631166666666699</v>
      </c>
    </row>
    <row r="198" spans="1:21">
      <c r="A198" s="288" t="s">
        <v>626</v>
      </c>
      <c r="B198" s="288" t="s">
        <v>1147</v>
      </c>
      <c r="C198" s="288" t="s">
        <v>923</v>
      </c>
      <c r="D198" s="288" t="s">
        <v>924</v>
      </c>
      <c r="E198" s="288">
        <v>5200</v>
      </c>
      <c r="F198" s="288">
        <v>5200</v>
      </c>
      <c r="G198" s="288"/>
      <c r="H198" s="288"/>
      <c r="I198" s="288"/>
      <c r="J198" s="288"/>
      <c r="K198" s="288"/>
      <c r="L198" s="288"/>
      <c r="M198" s="288"/>
      <c r="N198" s="288"/>
      <c r="O198" s="288"/>
      <c r="P198" s="288"/>
      <c r="Q198" s="288"/>
      <c r="R198" s="288"/>
      <c r="S198" s="288"/>
      <c r="T198" s="288"/>
      <c r="U198" s="288" t="s">
        <v>927</v>
      </c>
    </row>
    <row r="199" spans="1:21">
      <c r="A199" s="288" t="s">
        <v>574</v>
      </c>
      <c r="B199" s="288" t="s">
        <v>1148</v>
      </c>
      <c r="C199" s="288" t="s">
        <v>923</v>
      </c>
      <c r="D199" s="288" t="s">
        <v>924</v>
      </c>
      <c r="E199" s="288"/>
      <c r="F199" s="288"/>
      <c r="G199" s="288"/>
      <c r="H199" s="288"/>
      <c r="I199" s="288"/>
      <c r="J199" s="288"/>
      <c r="K199" s="288"/>
      <c r="L199" s="288"/>
      <c r="M199" s="288"/>
      <c r="N199" s="288"/>
      <c r="O199" s="288"/>
      <c r="P199" s="288"/>
      <c r="Q199" s="288"/>
      <c r="R199" s="288"/>
      <c r="S199" s="288"/>
      <c r="T199" s="288"/>
      <c r="U199" s="288" t="s">
        <v>927</v>
      </c>
    </row>
    <row r="200" spans="1:21">
      <c r="A200" s="288" t="s">
        <v>576</v>
      </c>
      <c r="B200" s="288" t="s">
        <v>1149</v>
      </c>
      <c r="C200" s="288" t="s">
        <v>923</v>
      </c>
      <c r="D200" s="288" t="s">
        <v>924</v>
      </c>
      <c r="E200" s="288">
        <v>1.75850260417167</v>
      </c>
      <c r="F200" s="288">
        <v>2.1235741689248901</v>
      </c>
      <c r="G200" s="288">
        <v>2.1951873352873799</v>
      </c>
      <c r="H200" s="288">
        <v>2.1458922520015999</v>
      </c>
      <c r="I200" s="288">
        <v>1.9715627931326101</v>
      </c>
      <c r="J200" s="288">
        <v>1.9430362169364801</v>
      </c>
      <c r="K200" s="288">
        <v>2.0258807949091402</v>
      </c>
      <c r="L200" s="288">
        <v>1.97093365696189</v>
      </c>
      <c r="M200" s="288">
        <v>1.9424442568685301</v>
      </c>
      <c r="N200" s="288">
        <v>2.0344936132287899</v>
      </c>
      <c r="O200" s="288">
        <v>1.9059878423835299</v>
      </c>
      <c r="P200" s="288">
        <v>1.7289507097783201</v>
      </c>
      <c r="Q200" s="288">
        <v>1.7195070158616499</v>
      </c>
      <c r="R200" s="288">
        <v>1.77371311869907</v>
      </c>
      <c r="S200" s="288">
        <v>1.8467736845354601</v>
      </c>
      <c r="T200" s="288">
        <v>2.1057632574496701</v>
      </c>
      <c r="U200" s="288">
        <v>2.1057632574496701</v>
      </c>
    </row>
    <row r="201" spans="1:21">
      <c r="A201" s="288" t="s">
        <v>577</v>
      </c>
      <c r="B201" s="288" t="s">
        <v>1150</v>
      </c>
      <c r="C201" s="288" t="s">
        <v>923</v>
      </c>
      <c r="D201" s="288" t="s">
        <v>924</v>
      </c>
      <c r="E201" s="288">
        <v>6.29979666666667</v>
      </c>
      <c r="F201" s="288">
        <v>6.23321666666667</v>
      </c>
      <c r="G201" s="288">
        <v>6.2486833333333296</v>
      </c>
      <c r="H201" s="288">
        <v>6.2950999999999997</v>
      </c>
      <c r="I201" s="288">
        <v>6.2989916666666703</v>
      </c>
      <c r="J201" s="288">
        <v>6.29955833333333</v>
      </c>
      <c r="K201" s="288">
        <v>6.3122833333333297</v>
      </c>
      <c r="L201" s="288">
        <v>6.3280333333333303</v>
      </c>
      <c r="M201" s="288">
        <v>6.2894333333333297</v>
      </c>
      <c r="N201" s="288">
        <v>6.3249083333333296</v>
      </c>
      <c r="O201" s="288">
        <v>6.3755083333333298</v>
      </c>
      <c r="P201" s="288">
        <v>6.40930070568578</v>
      </c>
      <c r="Q201" s="288">
        <v>6.4296026559454198</v>
      </c>
      <c r="R201" s="288">
        <v>6.4426293976465896</v>
      </c>
      <c r="S201" s="288">
        <v>6.4090945782979301</v>
      </c>
      <c r="T201" s="288">
        <v>6.3774416666666696</v>
      </c>
      <c r="U201" s="288">
        <v>6.3774416666666696</v>
      </c>
    </row>
    <row r="202" spans="1:21">
      <c r="A202" s="288" t="s">
        <v>578</v>
      </c>
      <c r="B202" s="288" t="s">
        <v>1151</v>
      </c>
      <c r="C202" s="288" t="s">
        <v>923</v>
      </c>
      <c r="D202" s="288" t="s">
        <v>924</v>
      </c>
      <c r="E202" s="288">
        <v>1.3706833333333299</v>
      </c>
      <c r="F202" s="288">
        <v>1.4387125000000001</v>
      </c>
      <c r="G202" s="288">
        <v>1.42173333333333</v>
      </c>
      <c r="H202" s="288">
        <v>1.2884583333333299</v>
      </c>
      <c r="I202" s="288">
        <v>1.2454666666666701</v>
      </c>
      <c r="J202" s="288">
        <v>1.2974333333333301</v>
      </c>
      <c r="K202" s="288">
        <v>1.3310249999999999</v>
      </c>
      <c r="L202" s="288">
        <v>1.28135833333333</v>
      </c>
      <c r="M202" s="288">
        <v>1.23214166666667</v>
      </c>
      <c r="N202" s="288">
        <v>1.3502749999999999</v>
      </c>
      <c r="O202" s="288">
        <v>1.4314</v>
      </c>
      <c r="P202" s="288">
        <v>1.4077833333333301</v>
      </c>
      <c r="Q202" s="288">
        <v>1.56189166666667</v>
      </c>
      <c r="R202" s="288">
        <v>1.62465833333333</v>
      </c>
      <c r="S202" s="288">
        <v>1.697675</v>
      </c>
      <c r="T202" s="288">
        <v>1.961625</v>
      </c>
      <c r="U202" s="288">
        <v>1.961625</v>
      </c>
    </row>
    <row r="203" spans="1:21">
      <c r="A203" s="288" t="s">
        <v>579</v>
      </c>
      <c r="B203" s="288" t="s">
        <v>1152</v>
      </c>
      <c r="C203" s="288" t="s">
        <v>923</v>
      </c>
      <c r="D203" s="288" t="s">
        <v>924</v>
      </c>
      <c r="E203" s="288">
        <v>0.62521850000000001</v>
      </c>
      <c r="F203" s="288">
        <v>1.2255880833333299</v>
      </c>
      <c r="G203" s="288">
        <v>1.50722641666667</v>
      </c>
      <c r="H203" s="288">
        <v>1.50088520858333</v>
      </c>
      <c r="I203" s="288">
        <v>1.4255372500000001</v>
      </c>
      <c r="J203" s="288">
        <v>1.3435831083333301</v>
      </c>
      <c r="K203" s="288">
        <v>1.4284534133384501</v>
      </c>
      <c r="L203" s="288">
        <v>1.3029309053379401</v>
      </c>
      <c r="M203" s="288">
        <v>1.30152170281795</v>
      </c>
      <c r="N203" s="288">
        <v>1.54995977566564</v>
      </c>
      <c r="O203" s="288">
        <v>1.5028486296723</v>
      </c>
      <c r="P203" s="288">
        <v>1.67495455197133</v>
      </c>
      <c r="Q203" s="288">
        <v>1.7960009444135501</v>
      </c>
      <c r="R203" s="288">
        <v>1.90376824244752</v>
      </c>
      <c r="S203" s="288">
        <v>2.1885424177547299</v>
      </c>
      <c r="T203" s="288">
        <v>2.7200085279057902</v>
      </c>
      <c r="U203" s="288">
        <v>2.7200085279057902</v>
      </c>
    </row>
    <row r="204" spans="1:21">
      <c r="A204" s="288" t="s">
        <v>581</v>
      </c>
      <c r="B204" s="288" t="s">
        <v>1153</v>
      </c>
      <c r="C204" s="288" t="s">
        <v>923</v>
      </c>
      <c r="D204" s="288" t="s">
        <v>924</v>
      </c>
      <c r="E204" s="288"/>
      <c r="F204" s="288"/>
      <c r="G204" s="288"/>
      <c r="H204" s="288"/>
      <c r="I204" s="288"/>
      <c r="J204" s="288"/>
      <c r="K204" s="288"/>
      <c r="L204" s="288"/>
      <c r="M204" s="288"/>
      <c r="N204" s="288"/>
      <c r="O204" s="288"/>
      <c r="P204" s="288"/>
      <c r="Q204" s="288"/>
      <c r="R204" s="288"/>
      <c r="S204" s="288"/>
      <c r="T204" s="288"/>
      <c r="U204" s="288" t="s">
        <v>927</v>
      </c>
    </row>
    <row r="205" spans="1:21">
      <c r="A205" s="288" t="s">
        <v>587</v>
      </c>
      <c r="B205" s="288" t="s">
        <v>1154</v>
      </c>
      <c r="C205" s="288" t="s">
        <v>923</v>
      </c>
      <c r="D205" s="288" t="s">
        <v>924</v>
      </c>
      <c r="E205" s="288">
        <v>800.40851666666697</v>
      </c>
      <c r="F205" s="288">
        <v>876.41166666666697</v>
      </c>
      <c r="G205" s="288">
        <v>966.58278425925903</v>
      </c>
      <c r="H205" s="288">
        <v>1038.4190065960399</v>
      </c>
      <c r="I205" s="288">
        <v>1089.33477148982</v>
      </c>
      <c r="J205" s="288">
        <v>1128.9341791619199</v>
      </c>
      <c r="K205" s="288">
        <v>1251.89997292515</v>
      </c>
      <c r="L205" s="288">
        <v>1245.0354640478299</v>
      </c>
      <c r="M205" s="288">
        <v>1196.3107092104599</v>
      </c>
      <c r="N205" s="288">
        <v>1320.3120607404101</v>
      </c>
      <c r="O205" s="288">
        <v>1409.2722105612399</v>
      </c>
      <c r="P205" s="288">
        <v>1572.1162253145999</v>
      </c>
      <c r="Q205" s="288">
        <v>1583.00278737484</v>
      </c>
      <c r="R205" s="288">
        <v>1600.44431740292</v>
      </c>
      <c r="S205" s="288">
        <v>1654.00451119232</v>
      </c>
      <c r="T205" s="288">
        <v>1991.39096448287</v>
      </c>
      <c r="U205" s="288">
        <v>1991.39096448287</v>
      </c>
    </row>
    <row r="206" spans="1:21">
      <c r="A206" s="288" t="s">
        <v>583</v>
      </c>
      <c r="B206" s="288" t="s">
        <v>1155</v>
      </c>
      <c r="C206" s="288" t="s">
        <v>923</v>
      </c>
      <c r="D206" s="288" t="s">
        <v>924</v>
      </c>
      <c r="E206" s="288">
        <v>1644.4753333333299</v>
      </c>
      <c r="F206" s="288">
        <v>1755.6587500000001</v>
      </c>
      <c r="G206" s="288">
        <v>1797.5505000000001</v>
      </c>
      <c r="H206" s="288">
        <v>1963.72008333333</v>
      </c>
      <c r="I206" s="288">
        <v>1810.3047136515099</v>
      </c>
      <c r="J206" s="288">
        <v>1780.6657768939399</v>
      </c>
      <c r="K206" s="288">
        <v>1831.45340494586</v>
      </c>
      <c r="L206" s="288">
        <v>1723.4917723430001</v>
      </c>
      <c r="M206" s="288">
        <v>1720.4438833177701</v>
      </c>
      <c r="N206" s="288">
        <v>2030.4880743341801</v>
      </c>
      <c r="O206" s="288">
        <v>2177.5575068335802</v>
      </c>
      <c r="P206" s="288">
        <v>2522.74632070807</v>
      </c>
      <c r="Q206" s="288">
        <v>2504.5630775832801</v>
      </c>
      <c r="R206" s="288">
        <v>2586.8895685656098</v>
      </c>
      <c r="S206" s="288">
        <v>2599.7885214186199</v>
      </c>
      <c r="T206" s="288">
        <v>3240.64542033826</v>
      </c>
      <c r="U206" s="288">
        <v>3240.64542033826</v>
      </c>
    </row>
    <row r="207" spans="1:21">
      <c r="A207" s="288" t="s">
        <v>584</v>
      </c>
      <c r="B207" s="288" t="s">
        <v>1156</v>
      </c>
      <c r="C207" s="288" t="s">
        <v>923</v>
      </c>
      <c r="D207" s="288" t="s">
        <v>924</v>
      </c>
      <c r="E207" s="288">
        <v>5.4402333333333299</v>
      </c>
      <c r="F207" s="288">
        <v>5.3721583333333296</v>
      </c>
      <c r="G207" s="288">
        <v>5.3266249999999999</v>
      </c>
      <c r="H207" s="288">
        <v>5.3326883333333299</v>
      </c>
      <c r="I207" s="288">
        <v>5.3191806666666697</v>
      </c>
      <c r="J207" s="288">
        <v>5.1247290000000003</v>
      </c>
      <c r="K207" s="288">
        <v>5.05</v>
      </c>
      <c r="L207" s="288">
        <v>5.05</v>
      </c>
      <c r="M207" s="288">
        <v>5.2672214166666702</v>
      </c>
      <c r="N207" s="288">
        <v>7.79124033333333</v>
      </c>
      <c r="O207" s="288">
        <v>7.9356394166666702</v>
      </c>
      <c r="P207" s="288">
        <v>7.9675628333333304</v>
      </c>
      <c r="Q207" s="288">
        <v>7.99102933333333</v>
      </c>
      <c r="R207" s="288">
        <v>7.9930000000000003</v>
      </c>
      <c r="S207" s="288">
        <v>11.886659416666699</v>
      </c>
      <c r="T207" s="288">
        <v>21.844697766666702</v>
      </c>
      <c r="U207" s="288">
        <v>21.844697766666702</v>
      </c>
    </row>
    <row r="208" spans="1:21">
      <c r="A208" s="288" t="s">
        <v>588</v>
      </c>
      <c r="B208" s="288" t="s">
        <v>1157</v>
      </c>
      <c r="C208" s="288" t="s">
        <v>923</v>
      </c>
      <c r="D208" s="288" t="s">
        <v>924</v>
      </c>
      <c r="E208" s="288">
        <v>12.099591666666701</v>
      </c>
      <c r="F208" s="288">
        <v>13.3191166666667</v>
      </c>
      <c r="G208" s="288">
        <v>21.256966666666699</v>
      </c>
      <c r="H208" s="288">
        <v>28.208683333333301</v>
      </c>
      <c r="I208" s="288">
        <v>28.7037333333333</v>
      </c>
      <c r="J208" s="288">
        <v>24.4786</v>
      </c>
      <c r="K208" s="288">
        <v>24.073358333333299</v>
      </c>
      <c r="L208" s="288">
        <v>23.471025000000001</v>
      </c>
      <c r="M208" s="288">
        <v>20.9493166666667</v>
      </c>
      <c r="N208" s="288">
        <v>22.567983333333299</v>
      </c>
      <c r="O208" s="288">
        <v>20.059275</v>
      </c>
      <c r="P208" s="288">
        <v>19.314208333333301</v>
      </c>
      <c r="Q208" s="288">
        <v>20.310575</v>
      </c>
      <c r="R208" s="288">
        <v>20.481608333333298</v>
      </c>
      <c r="S208" s="288">
        <v>23.246024999999999</v>
      </c>
      <c r="T208" s="288">
        <v>27.327366666666698</v>
      </c>
      <c r="U208" s="288">
        <v>27.327366666666698</v>
      </c>
    </row>
    <row r="209" spans="1:21">
      <c r="A209" s="288" t="s">
        <v>627</v>
      </c>
      <c r="B209" s="288" t="s">
        <v>1158</v>
      </c>
      <c r="C209" s="288" t="s">
        <v>923</v>
      </c>
      <c r="D209" s="288" t="s">
        <v>924</v>
      </c>
      <c r="E209" s="288">
        <v>1</v>
      </c>
      <c r="F209" s="288">
        <v>1</v>
      </c>
      <c r="G209" s="288">
        <v>1</v>
      </c>
      <c r="H209" s="288">
        <v>1</v>
      </c>
      <c r="I209" s="288">
        <v>1</v>
      </c>
      <c r="J209" s="288">
        <v>1</v>
      </c>
      <c r="K209" s="288">
        <v>1</v>
      </c>
      <c r="L209" s="288">
        <v>1</v>
      </c>
      <c r="M209" s="288">
        <v>1</v>
      </c>
      <c r="N209" s="288">
        <v>1</v>
      </c>
      <c r="O209" s="288">
        <v>1</v>
      </c>
      <c r="P209" s="288">
        <v>1</v>
      </c>
      <c r="Q209" s="288">
        <v>1</v>
      </c>
      <c r="R209" s="288">
        <v>1</v>
      </c>
      <c r="S209" s="288">
        <v>1</v>
      </c>
      <c r="T209" s="288">
        <v>1</v>
      </c>
      <c r="U209" s="288">
        <v>1</v>
      </c>
    </row>
    <row r="210" spans="1:21">
      <c r="A210" s="288" t="s">
        <v>589</v>
      </c>
      <c r="B210" s="288" t="s">
        <v>1159</v>
      </c>
      <c r="C210" s="288" t="s">
        <v>923</v>
      </c>
      <c r="D210" s="288" t="s">
        <v>924</v>
      </c>
      <c r="E210" s="288">
        <v>236.60833333333301</v>
      </c>
      <c r="F210" s="288"/>
      <c r="G210" s="288"/>
      <c r="H210" s="288"/>
      <c r="I210" s="288"/>
      <c r="J210" s="288"/>
      <c r="K210" s="288"/>
      <c r="L210" s="288"/>
      <c r="M210" s="288"/>
      <c r="N210" s="288"/>
      <c r="O210" s="288"/>
      <c r="P210" s="288"/>
      <c r="Q210" s="288"/>
      <c r="R210" s="288"/>
      <c r="S210" s="288"/>
      <c r="T210" s="288"/>
      <c r="U210" s="288" t="s">
        <v>927</v>
      </c>
    </row>
    <row r="211" spans="1:21">
      <c r="A211" s="288" t="s">
        <v>551</v>
      </c>
      <c r="B211" s="288" t="s">
        <v>1160</v>
      </c>
      <c r="C211" s="288" t="s">
        <v>923</v>
      </c>
      <c r="D211" s="288" t="s">
        <v>924</v>
      </c>
      <c r="E211" s="288">
        <v>2.7</v>
      </c>
      <c r="F211" s="288">
        <v>2.7</v>
      </c>
      <c r="G211" s="288">
        <v>2.7</v>
      </c>
      <c r="H211" s="288">
        <v>2.7</v>
      </c>
      <c r="I211" s="288">
        <v>2.7</v>
      </c>
      <c r="J211" s="288">
        <v>2.7</v>
      </c>
      <c r="K211" s="288">
        <v>2.7</v>
      </c>
      <c r="L211" s="288">
        <v>2.7</v>
      </c>
      <c r="M211" s="288">
        <v>2.7</v>
      </c>
      <c r="N211" s="288">
        <v>2.7</v>
      </c>
      <c r="O211" s="288">
        <v>2.7</v>
      </c>
      <c r="P211" s="288">
        <v>2.7</v>
      </c>
      <c r="Q211" s="288">
        <v>2.7</v>
      </c>
      <c r="R211" s="288">
        <v>2.7</v>
      </c>
      <c r="S211" s="288">
        <v>2.7</v>
      </c>
      <c r="T211" s="288">
        <v>2.7</v>
      </c>
      <c r="U211" s="288">
        <v>2.7</v>
      </c>
    </row>
    <row r="212" spans="1:21">
      <c r="A212" s="288" t="s">
        <v>591</v>
      </c>
      <c r="B212" s="288" t="s">
        <v>1161</v>
      </c>
      <c r="C212" s="288" t="s">
        <v>923</v>
      </c>
      <c r="D212" s="288" t="s">
        <v>924</v>
      </c>
      <c r="E212" s="288">
        <v>0.67996666666666705</v>
      </c>
      <c r="F212" s="288">
        <v>0.72365833333333296</v>
      </c>
      <c r="G212" s="288">
        <v>1.1609499999999999</v>
      </c>
      <c r="H212" s="288">
        <v>1.6069583333333299</v>
      </c>
      <c r="I212" s="288">
        <v>1.89133333333333</v>
      </c>
      <c r="J212" s="288">
        <v>2.08975</v>
      </c>
      <c r="K212" s="288">
        <v>2.1469999999999998</v>
      </c>
      <c r="L212" s="288">
        <v>2.1469999999999998</v>
      </c>
      <c r="M212" s="288">
        <v>2.1469999999999998</v>
      </c>
      <c r="N212" s="288">
        <v>2.1469999999999998</v>
      </c>
      <c r="O212" s="288">
        <v>2.5820603174603201</v>
      </c>
      <c r="P212" s="288">
        <v>4.2892999999999999</v>
      </c>
      <c r="Q212" s="288">
        <v>4.2892999999999999</v>
      </c>
      <c r="R212" s="288">
        <v>6.0479618416666696</v>
      </c>
      <c r="S212" s="288">
        <v>6.2842000000000002</v>
      </c>
      <c r="T212" s="288">
        <v>6.2842000000000002</v>
      </c>
      <c r="U212" s="288">
        <v>6.2842000000000002</v>
      </c>
    </row>
    <row r="213" spans="1:21">
      <c r="A213" s="288" t="s">
        <v>1162</v>
      </c>
      <c r="B213" s="288" t="s">
        <v>1163</v>
      </c>
      <c r="C213" s="288" t="s">
        <v>923</v>
      </c>
      <c r="D213" s="288" t="s">
        <v>924</v>
      </c>
      <c r="E213" s="288"/>
      <c r="F213" s="288"/>
      <c r="G213" s="288"/>
      <c r="H213" s="288"/>
      <c r="I213" s="288"/>
      <c r="J213" s="288"/>
      <c r="K213" s="288"/>
      <c r="L213" s="288"/>
      <c r="M213" s="288"/>
      <c r="N213" s="288"/>
      <c r="O213" s="288"/>
      <c r="P213" s="288"/>
      <c r="Q213" s="288"/>
      <c r="R213" s="288"/>
      <c r="S213" s="288"/>
      <c r="T213" s="288"/>
      <c r="U213" s="288" t="s">
        <v>927</v>
      </c>
    </row>
    <row r="214" spans="1:21">
      <c r="A214" s="288" t="s">
        <v>628</v>
      </c>
      <c r="B214" s="288" t="s">
        <v>1164</v>
      </c>
      <c r="C214" s="288" t="s">
        <v>923</v>
      </c>
      <c r="D214" s="288" t="s">
        <v>924</v>
      </c>
      <c r="E214" s="288"/>
      <c r="F214" s="288"/>
      <c r="G214" s="288"/>
      <c r="H214" s="288"/>
      <c r="I214" s="288"/>
      <c r="J214" s="288"/>
      <c r="K214" s="288"/>
      <c r="L214" s="288"/>
      <c r="M214" s="288"/>
      <c r="N214" s="288"/>
      <c r="O214" s="288"/>
      <c r="P214" s="288"/>
      <c r="Q214" s="288"/>
      <c r="R214" s="288"/>
      <c r="S214" s="288"/>
      <c r="T214" s="288"/>
      <c r="U214" s="288" t="s">
        <v>927</v>
      </c>
    </row>
    <row r="215" spans="1:21">
      <c r="A215" s="288" t="s">
        <v>629</v>
      </c>
      <c r="B215" s="288" t="s">
        <v>1165</v>
      </c>
      <c r="C215" s="288" t="s">
        <v>923</v>
      </c>
      <c r="D215" s="288" t="s">
        <v>924</v>
      </c>
      <c r="E215" s="288">
        <v>14167.75</v>
      </c>
      <c r="F215" s="288">
        <v>14725.166666666701</v>
      </c>
      <c r="G215" s="288">
        <v>15279.5</v>
      </c>
      <c r="H215" s="288">
        <v>15509.583333333299</v>
      </c>
      <c r="I215" s="288">
        <v>15746</v>
      </c>
      <c r="J215" s="288">
        <v>15858.916666666701</v>
      </c>
      <c r="K215" s="288">
        <v>15994.25</v>
      </c>
      <c r="L215" s="288">
        <v>16105.125</v>
      </c>
      <c r="M215" s="288">
        <v>16302.25</v>
      </c>
      <c r="N215" s="288">
        <v>17065.083333333299</v>
      </c>
      <c r="O215" s="288">
        <v>18612.916666666701</v>
      </c>
      <c r="P215" s="288">
        <v>20509.75</v>
      </c>
      <c r="Q215" s="288">
        <v>20828</v>
      </c>
      <c r="R215" s="288">
        <v>20933.416666666701</v>
      </c>
      <c r="S215" s="288">
        <v>21148</v>
      </c>
      <c r="T215" s="288">
        <v>21697.567500000001</v>
      </c>
      <c r="U215" s="288">
        <v>21697.567500000001</v>
      </c>
    </row>
    <row r="216" spans="1:21">
      <c r="A216" s="288" t="s">
        <v>590</v>
      </c>
      <c r="B216" s="288" t="s">
        <v>1166</v>
      </c>
      <c r="C216" s="288" t="s">
        <v>923</v>
      </c>
      <c r="D216" s="288" t="s">
        <v>924</v>
      </c>
      <c r="E216" s="288">
        <v>137.643333333333</v>
      </c>
      <c r="F216" s="288">
        <v>145.3125</v>
      </c>
      <c r="G216" s="288">
        <v>139.19833333333301</v>
      </c>
      <c r="H216" s="288">
        <v>122.18916666666701</v>
      </c>
      <c r="I216" s="288">
        <v>111.79</v>
      </c>
      <c r="J216" s="288">
        <v>109.245833333333</v>
      </c>
      <c r="K216" s="288">
        <v>110.64083333333301</v>
      </c>
      <c r="L216" s="288">
        <v>102.4375</v>
      </c>
      <c r="M216" s="288">
        <v>101.334166666667</v>
      </c>
      <c r="N216" s="288">
        <v>106.740833333333</v>
      </c>
      <c r="O216" s="288">
        <v>96.905833333333305</v>
      </c>
      <c r="P216" s="288">
        <v>89.469166666666695</v>
      </c>
      <c r="Q216" s="288">
        <v>92.637500000000003</v>
      </c>
      <c r="R216" s="288">
        <v>94.542500000000004</v>
      </c>
      <c r="S216" s="288">
        <v>97.071666666666701</v>
      </c>
      <c r="T216" s="288">
        <v>108.989166666667</v>
      </c>
      <c r="U216" s="288">
        <v>108.989166666667</v>
      </c>
    </row>
    <row r="217" spans="1:21">
      <c r="A217" s="288" t="s">
        <v>1167</v>
      </c>
      <c r="B217" s="288" t="s">
        <v>1168</v>
      </c>
      <c r="C217" s="288" t="s">
        <v>923</v>
      </c>
      <c r="D217" s="288" t="s">
        <v>924</v>
      </c>
      <c r="E217" s="288"/>
      <c r="F217" s="288"/>
      <c r="G217" s="288"/>
      <c r="H217" s="288"/>
      <c r="I217" s="288"/>
      <c r="J217" s="288"/>
      <c r="K217" s="288"/>
      <c r="L217" s="288"/>
      <c r="M217" s="288"/>
      <c r="N217" s="288"/>
      <c r="O217" s="288"/>
      <c r="P217" s="288"/>
      <c r="Q217" s="288"/>
      <c r="R217" s="288"/>
      <c r="S217" s="288"/>
      <c r="T217" s="288"/>
      <c r="U217" s="288" t="s">
        <v>927</v>
      </c>
    </row>
    <row r="218" spans="1:21">
      <c r="A218" s="288" t="s">
        <v>552</v>
      </c>
      <c r="B218" s="288" t="s">
        <v>1169</v>
      </c>
      <c r="C218" s="288" t="s">
        <v>923</v>
      </c>
      <c r="D218" s="288" t="s">
        <v>924</v>
      </c>
      <c r="E218" s="288">
        <v>3.2863615249999998</v>
      </c>
      <c r="F218" s="288">
        <v>3.4780400715000002</v>
      </c>
      <c r="G218" s="288">
        <v>3.3762581025</v>
      </c>
      <c r="H218" s="288">
        <v>2.9732376583333302</v>
      </c>
      <c r="I218" s="288">
        <v>2.7807234306666699</v>
      </c>
      <c r="J218" s="288">
        <v>2.71033673441667</v>
      </c>
      <c r="K218" s="288">
        <v>2.7792940446967198</v>
      </c>
      <c r="L218" s="288">
        <v>2.6165724724799602</v>
      </c>
      <c r="M218" s="288">
        <v>2.64417628032353</v>
      </c>
      <c r="N218" s="288">
        <v>2.7307785095373101</v>
      </c>
      <c r="O218" s="288">
        <v>2.4846565845233801</v>
      </c>
      <c r="P218" s="288">
        <v>2.3174720118126002</v>
      </c>
      <c r="Q218" s="288">
        <v>2.29231194992329</v>
      </c>
      <c r="R218" s="288">
        <v>2.3109000348257598</v>
      </c>
      <c r="S218" s="288">
        <v>2.3317688461830799</v>
      </c>
      <c r="T218" s="288">
        <v>2.5608736880983001</v>
      </c>
      <c r="U218" s="288">
        <v>2.5608736880983001</v>
      </c>
    </row>
    <row r="219" spans="1:21">
      <c r="A219" s="288" t="s">
        <v>1170</v>
      </c>
      <c r="B219" s="288" t="s">
        <v>1171</v>
      </c>
      <c r="C219" s="288" t="s">
        <v>923</v>
      </c>
      <c r="D219" s="288" t="s">
        <v>924</v>
      </c>
      <c r="E219" s="288">
        <v>161.71833333333299</v>
      </c>
      <c r="F219" s="288">
        <v>168.67166666666699</v>
      </c>
      <c r="G219" s="288">
        <v>175.625</v>
      </c>
      <c r="H219" s="288">
        <v>183.44833333333301</v>
      </c>
      <c r="I219" s="288">
        <v>184.775833333333</v>
      </c>
      <c r="J219" s="288">
        <v>191.509166666667</v>
      </c>
      <c r="K219" s="288">
        <v>197.04916666666699</v>
      </c>
      <c r="L219" s="288">
        <v>198.95333333333301</v>
      </c>
      <c r="M219" s="288">
        <v>199.76416666666699</v>
      </c>
      <c r="N219" s="288">
        <v>202.84666666666701</v>
      </c>
      <c r="O219" s="288">
        <v>219.59</v>
      </c>
      <c r="P219" s="288">
        <v>213.8</v>
      </c>
      <c r="Q219" s="288">
        <v>214.35083333333301</v>
      </c>
      <c r="R219" s="288">
        <v>214.89</v>
      </c>
      <c r="S219" s="288">
        <v>214.89</v>
      </c>
      <c r="T219" s="288">
        <v>214.89</v>
      </c>
      <c r="U219" s="288">
        <v>214.89</v>
      </c>
    </row>
    <row r="220" spans="1:21">
      <c r="A220" s="288" t="s">
        <v>561</v>
      </c>
      <c r="B220" s="288" t="s">
        <v>1172</v>
      </c>
      <c r="C220" s="288" t="s">
        <v>923</v>
      </c>
      <c r="D220" s="288" t="s">
        <v>924</v>
      </c>
      <c r="E220" s="288">
        <v>6.9398283333333302</v>
      </c>
      <c r="F220" s="288">
        <v>8.6091808333333297</v>
      </c>
      <c r="G220" s="288">
        <v>10.540746666666699</v>
      </c>
      <c r="H220" s="288">
        <v>7.5647491666666697</v>
      </c>
      <c r="I220" s="288">
        <v>6.4596925000000001</v>
      </c>
      <c r="J220" s="288">
        <v>6.3593283333333304</v>
      </c>
      <c r="K220" s="288">
        <v>6.7715491666666701</v>
      </c>
      <c r="L220" s="288">
        <v>7.0453650000000003</v>
      </c>
      <c r="M220" s="288">
        <v>8.26122333333333</v>
      </c>
      <c r="N220" s="288">
        <v>8.4736741582488797</v>
      </c>
      <c r="O220" s="288">
        <v>7.3212219611528804</v>
      </c>
      <c r="P220" s="288">
        <v>7.2611321323273499</v>
      </c>
      <c r="Q220" s="288">
        <v>8.2099686265933105</v>
      </c>
      <c r="R220" s="288">
        <v>9.6550560691352594</v>
      </c>
      <c r="S220" s="288">
        <v>10.852655568783099</v>
      </c>
      <c r="T220" s="288">
        <v>12.7589308811644</v>
      </c>
      <c r="U220" s="288">
        <v>12.7589308811644</v>
      </c>
    </row>
    <row r="221" spans="1:21">
      <c r="A221" s="288" t="s">
        <v>469</v>
      </c>
      <c r="B221" s="288" t="s">
        <v>1173</v>
      </c>
      <c r="C221" s="288" t="s">
        <v>923</v>
      </c>
      <c r="D221" s="288" t="s">
        <v>924</v>
      </c>
      <c r="E221" s="288">
        <v>21.8311121813367</v>
      </c>
      <c r="F221" s="288">
        <v>206.73851445087499</v>
      </c>
      <c r="G221" s="288">
        <v>346.68793388513302</v>
      </c>
      <c r="H221" s="288">
        <v>405.39745174602899</v>
      </c>
      <c r="I221" s="288">
        <v>399.47579166666702</v>
      </c>
      <c r="J221" s="288">
        <v>473.90800833333299</v>
      </c>
      <c r="K221" s="288">
        <v>468.27882499999998</v>
      </c>
      <c r="L221" s="288">
        <v>516.74989166666705</v>
      </c>
      <c r="M221" s="288">
        <v>559.29250833333299</v>
      </c>
      <c r="N221" s="288">
        <v>809.78583333333302</v>
      </c>
      <c r="O221" s="288">
        <v>905.91345833333298</v>
      </c>
      <c r="P221" s="288">
        <v>919.49130000000002</v>
      </c>
      <c r="Q221" s="288">
        <v>919.75501666666696</v>
      </c>
      <c r="R221" s="288">
        <v>919.56590735488101</v>
      </c>
      <c r="S221" s="288">
        <v>925.22628253199696</v>
      </c>
      <c r="T221" s="288">
        <v>925.98496128039301</v>
      </c>
      <c r="U221" s="288">
        <v>925.98496128039301</v>
      </c>
    </row>
    <row r="222" spans="1:21">
      <c r="A222" s="288" t="s">
        <v>594</v>
      </c>
      <c r="B222" s="288" t="s">
        <v>1174</v>
      </c>
      <c r="C222" s="288" t="s">
        <v>923</v>
      </c>
      <c r="D222" s="288" t="s">
        <v>924</v>
      </c>
      <c r="E222" s="288">
        <v>3.11084416666667</v>
      </c>
      <c r="F222" s="288">
        <v>3.610935</v>
      </c>
      <c r="G222" s="288">
        <v>4.3985950000000003</v>
      </c>
      <c r="H222" s="288">
        <v>4.7332710464987198</v>
      </c>
      <c r="I222" s="288">
        <v>4.7788753864357902</v>
      </c>
      <c r="J222" s="288">
        <v>4.4635033105158701</v>
      </c>
      <c r="K222" s="288">
        <v>3.60307204258249</v>
      </c>
      <c r="L222" s="288">
        <v>4.0025226650364303</v>
      </c>
      <c r="M222" s="288">
        <v>3.7456606900876399</v>
      </c>
      <c r="N222" s="288">
        <v>5.0461092452123504</v>
      </c>
      <c r="O222" s="288">
        <v>4.7971368749999996</v>
      </c>
      <c r="P222" s="288">
        <v>4.8606655320934902</v>
      </c>
      <c r="Q222" s="288">
        <v>5.1472526651441299</v>
      </c>
      <c r="R222" s="288">
        <v>5.3958870679444599</v>
      </c>
      <c r="S222" s="288">
        <v>6.1528162481244904</v>
      </c>
      <c r="T222" s="288">
        <v>8.6323559623419595</v>
      </c>
      <c r="U222" s="288">
        <v>8.6323559623419595</v>
      </c>
    </row>
    <row r="223" spans="1:21">
      <c r="A223" s="288" t="s">
        <v>595</v>
      </c>
      <c r="B223" s="288" t="s">
        <v>1175</v>
      </c>
      <c r="C223" s="288" t="s">
        <v>923</v>
      </c>
      <c r="D223" s="288" t="s">
        <v>924</v>
      </c>
      <c r="E223" s="288">
        <v>4.4468376417429997E-2</v>
      </c>
      <c r="F223" s="288">
        <v>5.5114659712586597E-2</v>
      </c>
      <c r="G223" s="288">
        <v>5.5098290581033799E-2</v>
      </c>
      <c r="H223" s="288">
        <v>0.69821607130572305</v>
      </c>
      <c r="I223" s="288">
        <v>5.0744194146319499</v>
      </c>
      <c r="J223" s="288">
        <v>22.389039604825498</v>
      </c>
      <c r="K223" s="288">
        <v>164.547356500646</v>
      </c>
      <c r="L223" s="288">
        <v>9686.7716695417494</v>
      </c>
      <c r="M223" s="288">
        <v>6723052073.3381004</v>
      </c>
      <c r="N223" s="288"/>
      <c r="O223" s="288"/>
      <c r="P223" s="288"/>
      <c r="Q223" s="288"/>
      <c r="R223" s="288"/>
      <c r="S223" s="288"/>
      <c r="T223" s="288"/>
      <c r="U223" s="288" t="s">
        <v>927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156"/>
  <sheetViews>
    <sheetView showGridLines="0" tabSelected="1" topLeftCell="A6" zoomScale="90" zoomScaleNormal="90" workbookViewId="0">
      <pane xSplit="2" ySplit="9" topLeftCell="C21" activePane="bottomRight" state="frozen"/>
      <selection activeCell="A6" sqref="A6"/>
      <selection pane="topRight" activeCell="C6" sqref="C6"/>
      <selection pane="bottomLeft" activeCell="A15" sqref="A15"/>
      <selection pane="bottomRight" activeCell="C20" sqref="C20"/>
    </sheetView>
  </sheetViews>
  <sheetFormatPr defaultRowHeight="15"/>
  <cols>
    <col min="1" max="1" width="28" style="304" customWidth="1"/>
    <col min="2" max="2" width="53.140625" style="304" customWidth="1"/>
    <col min="3" max="3" width="17.85546875" style="304" customWidth="1"/>
    <col min="4" max="4" width="14.7109375" style="304" customWidth="1"/>
    <col min="5" max="5" width="12.85546875" style="304" customWidth="1"/>
    <col min="6" max="6" width="11.5703125" style="304" customWidth="1"/>
    <col min="7" max="7" width="17.140625" style="304" customWidth="1"/>
    <col min="8" max="8" width="10.85546875" style="304" customWidth="1"/>
    <col min="9" max="9" width="12.28515625" style="304" customWidth="1"/>
    <col min="10" max="10" width="12.42578125" style="304" customWidth="1"/>
    <col min="11" max="11" width="9.7109375" style="304" customWidth="1"/>
    <col min="12" max="12" width="15.140625" style="304" customWidth="1"/>
    <col min="13" max="13" width="16" style="304" customWidth="1"/>
    <col min="14" max="14" width="9.140625" style="304"/>
    <col min="15" max="15" width="14.7109375" style="304" customWidth="1"/>
    <col min="16" max="16" width="9.140625" style="304"/>
    <col min="17" max="17" width="11.28515625" style="304" customWidth="1"/>
    <col min="18" max="18" width="12.85546875" style="304" customWidth="1"/>
    <col min="19" max="19" width="18.140625" style="304" customWidth="1"/>
    <col min="20" max="20" width="25.42578125" style="304" customWidth="1"/>
    <col min="21" max="16384" width="9.140625" style="304"/>
  </cols>
  <sheetData>
    <row r="1" spans="1:20" ht="11.25" customHeight="1"/>
    <row r="2" spans="1:20" ht="15.75" thickBot="1"/>
    <row r="3" spans="1:20">
      <c r="A3" s="345" t="s">
        <v>349</v>
      </c>
      <c r="B3" s="346" t="str">
        <f>'Cover sheet'!C3</f>
        <v>Georgia</v>
      </c>
      <c r="C3" s="347"/>
    </row>
    <row r="4" spans="1:20" ht="29.25" thickBot="1">
      <c r="A4" s="348" t="s">
        <v>350</v>
      </c>
      <c r="B4" s="349" t="str">
        <f>'Cover sheet'!E21</f>
        <v>Calendar Year</v>
      </c>
      <c r="C4" s="350"/>
    </row>
    <row r="5" spans="1:20" ht="28.5">
      <c r="A5" s="348" t="s">
        <v>351</v>
      </c>
      <c r="B5" s="351">
        <f>'Cover sheet'!E29</f>
        <v>1</v>
      </c>
      <c r="C5" s="352">
        <f>'Cover sheet'!F29</f>
        <v>2016</v>
      </c>
    </row>
    <row r="6" spans="1:20" ht="29.25" thickBot="1">
      <c r="A6" s="348" t="s">
        <v>352</v>
      </c>
      <c r="B6" s="351">
        <f>'Cover sheet'!E30</f>
        <v>12</v>
      </c>
      <c r="C6" s="353">
        <f>'Cover sheet'!F30</f>
        <v>0</v>
      </c>
    </row>
    <row r="7" spans="1:20" ht="28.5">
      <c r="A7" s="348" t="s">
        <v>353</v>
      </c>
      <c r="B7" s="349" t="str">
        <f>'Cover sheet'!E47</f>
        <v>Local Currency</v>
      </c>
      <c r="C7" s="350"/>
    </row>
    <row r="8" spans="1:20" ht="28.5">
      <c r="A8" s="348" t="s">
        <v>354</v>
      </c>
      <c r="B8" s="349" t="str">
        <f>'Cover sheet'!E53</f>
        <v>Units ( x 1)</v>
      </c>
      <c r="C8" s="350"/>
    </row>
    <row r="9" spans="1:20" ht="42.75">
      <c r="A9" s="348" t="s">
        <v>355</v>
      </c>
      <c r="B9" s="349">
        <f>'Cover sheet'!E60</f>
        <v>2.3666999999999998</v>
      </c>
      <c r="C9" s="355"/>
    </row>
    <row r="10" spans="1:20" ht="29.25" thickBot="1">
      <c r="A10" s="356" t="s">
        <v>356</v>
      </c>
      <c r="B10" s="357">
        <f>'Cover sheet'!E67</f>
        <v>0</v>
      </c>
      <c r="C10" s="355"/>
    </row>
    <row r="11" spans="1:20">
      <c r="A11" s="358"/>
      <c r="B11" s="359"/>
      <c r="C11" s="355"/>
    </row>
    <row r="12" spans="1:20" ht="15.75" thickBot="1"/>
    <row r="13" spans="1:20">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0" ht="90.75" thickBot="1">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0" ht="16.5" thickBot="1">
      <c r="A15" s="304">
        <v>1</v>
      </c>
      <c r="B15" s="308" t="s">
        <v>655</v>
      </c>
      <c r="C15" s="309">
        <f>IF(ISNUMBER(C16),C16,0)+IF(ISNUMBER(C20),C20,0)+IF(ISNUMBER(C29),C29,0)+IF(ISNUMBER(C33),C33,0)+IF(ISNUMBER(C34),C34,0)+IF(ISNUMBER(C35),C35,0)</f>
        <v>7560359</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7560359</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3831327</v>
      </c>
      <c r="P15" s="309">
        <f t="shared" si="0"/>
        <v>0</v>
      </c>
      <c r="Q15" s="309">
        <f t="shared" si="0"/>
        <v>0</v>
      </c>
      <c r="R15" s="309">
        <f t="shared" si="0"/>
        <v>0</v>
      </c>
      <c r="S15" s="312">
        <f>SUMIFS(M15:R15,M15:R15,"&lt;&gt;Local Currency", M15:R15,"&lt;&gt;US Dollars" )</f>
        <v>3831327</v>
      </c>
      <c r="T15" s="313">
        <f>SUM(G15,L15,S15)</f>
        <v>11391686</v>
      </c>
    </row>
    <row r="16" spans="1:20" ht="16.5" thickBot="1">
      <c r="A16" s="304">
        <v>1.1000000000000001</v>
      </c>
      <c r="B16" s="314" t="s">
        <v>656</v>
      </c>
      <c r="C16" s="315">
        <f>SUMIFS(C17:C19,C17:C19,"&lt;&gt;Local Currency", C17:C19,"&lt;&gt;US Dollars" )</f>
        <v>992915</v>
      </c>
      <c r="D16" s="310">
        <f t="shared" ref="D16:R16" si="1">SUMIFS(D17:D19,D17:D19,"&lt;&gt;Local Currency", D17:D19,"&lt;&gt;US Dollars" )</f>
        <v>0</v>
      </c>
      <c r="E16" s="310">
        <f t="shared" si="1"/>
        <v>0</v>
      </c>
      <c r="F16" s="310">
        <f t="shared" si="1"/>
        <v>0</v>
      </c>
      <c r="G16" s="310">
        <f>SUMIFS(C16:F16,C16:F16,"&lt;&gt;Local Currency", C16:F16,"&lt;&gt;US Dollars" )</f>
        <v>992915</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7" si="2">SUM(G16,L16,S16)</f>
        <v>992915</v>
      </c>
    </row>
    <row r="17" spans="1:20" s="361" customFormat="1" ht="30.75" thickBot="1">
      <c r="A17" s="360" t="s">
        <v>846</v>
      </c>
      <c r="B17" s="316" t="s">
        <v>1213</v>
      </c>
      <c r="C17" s="317">
        <v>718678</v>
      </c>
      <c r="D17" s="318" t="str">
        <f t="shared" ref="D17:R32" si="3">$B$7</f>
        <v>Local Currency</v>
      </c>
      <c r="E17" s="318" t="str">
        <f t="shared" si="3"/>
        <v>Local Currency</v>
      </c>
      <c r="F17" s="318" t="str">
        <f t="shared" si="3"/>
        <v>Local Currency</v>
      </c>
      <c r="G17" s="310">
        <f t="shared" ref="G17:G35" si="4">SUMIFS(C17:F17,C17:F17,"&lt;&gt;Local Currency", C17:F17,"&lt;&gt;US Dollars" )</f>
        <v>718678</v>
      </c>
      <c r="H17" s="318" t="str">
        <f t="shared" si="3"/>
        <v>Local Currency</v>
      </c>
      <c r="I17" s="318" t="str">
        <f t="shared" si="3"/>
        <v>Local Currency</v>
      </c>
      <c r="J17" s="318" t="str">
        <f t="shared" si="3"/>
        <v>Local Currency</v>
      </c>
      <c r="K17" s="318" t="str">
        <f t="shared" si="3"/>
        <v>Local Currency</v>
      </c>
      <c r="L17" s="311">
        <f t="shared" ref="L17:L35" si="5">SUMIFS(H17:K17,H17:K17,"&lt;&gt;Local Currency", H17:K17,"&lt;&gt;US Dollars" )</f>
        <v>0</v>
      </c>
      <c r="M17" s="318" t="str">
        <f t="shared" si="3"/>
        <v>Local Currency</v>
      </c>
      <c r="N17" s="318" t="str">
        <f t="shared" si="3"/>
        <v>Local Currency</v>
      </c>
      <c r="O17" s="318" t="str">
        <f t="shared" si="3"/>
        <v>Local Currency</v>
      </c>
      <c r="P17" s="318" t="str">
        <f t="shared" si="3"/>
        <v>Local Currency</v>
      </c>
      <c r="Q17" s="318" t="str">
        <f t="shared" si="3"/>
        <v>Local Currency</v>
      </c>
      <c r="R17" s="318" t="str">
        <f t="shared" si="3"/>
        <v>Local Currency</v>
      </c>
      <c r="S17" s="312">
        <f t="shared" ref="S17:S35" si="6">SUMIFS(M17:R17,M17:R17,"&lt;&gt;Local Currency", M17:R17,"&lt;&gt;US Dollars" )</f>
        <v>0</v>
      </c>
      <c r="T17" s="313">
        <f t="shared" si="2"/>
        <v>718678</v>
      </c>
    </row>
    <row r="18" spans="1:20" s="361" customFormat="1" ht="30.75" thickBot="1">
      <c r="A18" s="360" t="s">
        <v>847</v>
      </c>
      <c r="B18" s="316" t="s">
        <v>1198</v>
      </c>
      <c r="C18" s="317">
        <v>274237</v>
      </c>
      <c r="D18" s="318" t="str">
        <f t="shared" si="3"/>
        <v>Local Currency</v>
      </c>
      <c r="E18" s="318" t="str">
        <f t="shared" si="3"/>
        <v>Local Currency</v>
      </c>
      <c r="F18" s="318" t="str">
        <f t="shared" si="3"/>
        <v>Local Currency</v>
      </c>
      <c r="G18" s="310">
        <f t="shared" si="4"/>
        <v>274237</v>
      </c>
      <c r="H18" s="318" t="str">
        <f t="shared" si="3"/>
        <v>Local Currency</v>
      </c>
      <c r="I18" s="318" t="str">
        <f t="shared" si="3"/>
        <v>Local Currency</v>
      </c>
      <c r="J18" s="318" t="str">
        <f t="shared" si="3"/>
        <v>Local Currency</v>
      </c>
      <c r="K18" s="318" t="str">
        <f t="shared" si="3"/>
        <v>Local Currency</v>
      </c>
      <c r="L18" s="311">
        <f t="shared" si="5"/>
        <v>0</v>
      </c>
      <c r="M18" s="318" t="str">
        <f t="shared" si="3"/>
        <v>Local Currency</v>
      </c>
      <c r="N18" s="318" t="str">
        <f t="shared" si="3"/>
        <v>Local Currency</v>
      </c>
      <c r="O18" s="318" t="str">
        <f t="shared" si="3"/>
        <v>Local Currency</v>
      </c>
      <c r="P18" s="318" t="str">
        <f t="shared" si="3"/>
        <v>Local Currency</v>
      </c>
      <c r="Q18" s="318" t="str">
        <f t="shared" si="3"/>
        <v>Local Currency</v>
      </c>
      <c r="R18" s="318" t="str">
        <f t="shared" si="3"/>
        <v>Local Currency</v>
      </c>
      <c r="S18" s="312">
        <f t="shared" si="6"/>
        <v>0</v>
      </c>
      <c r="T18" s="313">
        <f t="shared" si="2"/>
        <v>274237</v>
      </c>
    </row>
    <row r="19" spans="1:20" s="361" customFormat="1" ht="30.75" thickBot="1">
      <c r="A19" s="360" t="s">
        <v>848</v>
      </c>
      <c r="B19" s="316" t="s">
        <v>1204</v>
      </c>
      <c r="C19" s="317" t="str">
        <f t="shared" ref="C19:C76" si="7">$B$7</f>
        <v>Local Currency</v>
      </c>
      <c r="D19" s="318" t="str">
        <f t="shared" si="3"/>
        <v>Local Currency</v>
      </c>
      <c r="E19" s="318" t="str">
        <f t="shared" si="3"/>
        <v>Local Currency</v>
      </c>
      <c r="F19" s="318" t="str">
        <f t="shared" si="3"/>
        <v>Local Currency</v>
      </c>
      <c r="G19" s="310">
        <f t="shared" si="4"/>
        <v>0</v>
      </c>
      <c r="H19" s="318" t="str">
        <f t="shared" si="3"/>
        <v>Local Currency</v>
      </c>
      <c r="I19" s="318" t="str">
        <f t="shared" si="3"/>
        <v>Local Currency</v>
      </c>
      <c r="J19" s="318" t="str">
        <f t="shared" si="3"/>
        <v>Local Currency</v>
      </c>
      <c r="K19" s="318" t="str">
        <f t="shared" si="3"/>
        <v>Local Currency</v>
      </c>
      <c r="L19" s="311">
        <f t="shared" si="5"/>
        <v>0</v>
      </c>
      <c r="M19" s="318" t="str">
        <f t="shared" si="3"/>
        <v>Local Currency</v>
      </c>
      <c r="N19" s="318" t="str">
        <f t="shared" si="3"/>
        <v>Local Currency</v>
      </c>
      <c r="O19" s="318" t="str">
        <f t="shared" si="3"/>
        <v>Local Currency</v>
      </c>
      <c r="P19" s="318" t="str">
        <f t="shared" si="3"/>
        <v>Local Currency</v>
      </c>
      <c r="Q19" s="318" t="str">
        <f t="shared" si="3"/>
        <v>Local Currency</v>
      </c>
      <c r="R19" s="318" t="str">
        <f t="shared" si="3"/>
        <v>Local Currency</v>
      </c>
      <c r="S19" s="312">
        <f t="shared" si="6"/>
        <v>0</v>
      </c>
      <c r="T19" s="313">
        <f t="shared" si="2"/>
        <v>0</v>
      </c>
    </row>
    <row r="20" spans="1:20" s="361" customFormat="1" ht="16.5" thickBot="1">
      <c r="A20" s="304">
        <v>1.2</v>
      </c>
      <c r="B20" s="314" t="s">
        <v>668</v>
      </c>
      <c r="C20" s="315">
        <f>IF(ISNUMBER(C21),C21,0)+IF(ISNUMBER(C25),C25,0)</f>
        <v>4728510</v>
      </c>
      <c r="D20" s="310">
        <f t="shared" ref="D20:F20" si="8">IF(ISNUMBER(D21),D21,0)+IF(ISNUMBER(D25),D25,0)</f>
        <v>0</v>
      </c>
      <c r="E20" s="310">
        <f t="shared" si="8"/>
        <v>0</v>
      </c>
      <c r="F20" s="310">
        <f t="shared" si="8"/>
        <v>0</v>
      </c>
      <c r="G20" s="310">
        <f>SUMIFS(C20:F20,C20:F20,"&lt;&gt;Local Currency", C20:F20,"&lt;&gt;US Dollars" )</f>
        <v>4728510</v>
      </c>
      <c r="H20" s="310">
        <f>IF(ISNUMBER(H21),H21,0)+IF(ISNUMBER(H25),H25,0)</f>
        <v>0</v>
      </c>
      <c r="I20" s="310">
        <f t="shared" ref="I20" si="9">IF(ISNUMBER(I21),I21,0)+IF(ISNUMBER(I25),I25,0)</f>
        <v>0</v>
      </c>
      <c r="J20" s="310">
        <f t="shared" ref="J20" si="10">IF(ISNUMBER(J21),J21,0)+IF(ISNUMBER(J25),J25,0)</f>
        <v>0</v>
      </c>
      <c r="K20" s="310">
        <f t="shared" ref="K20" si="11">IF(ISNUMBER(K21),K21,0)+IF(ISNUMBER(K25),K25,0)</f>
        <v>0</v>
      </c>
      <c r="L20" s="311">
        <f t="shared" si="5"/>
        <v>0</v>
      </c>
      <c r="M20" s="310">
        <f>IF(ISNUMBER(M21),M21,0)+IF(ISNUMBER(M25),M25,0)</f>
        <v>0</v>
      </c>
      <c r="N20" s="310">
        <f t="shared" ref="N20:R20" si="12">IF(ISNUMBER(N21),N21,0)+IF(ISNUMBER(N25),N25,0)</f>
        <v>0</v>
      </c>
      <c r="O20" s="310">
        <f t="shared" si="12"/>
        <v>3180836</v>
      </c>
      <c r="P20" s="310">
        <f t="shared" si="12"/>
        <v>0</v>
      </c>
      <c r="Q20" s="310">
        <f t="shared" si="12"/>
        <v>0</v>
      </c>
      <c r="R20" s="310">
        <f t="shared" si="12"/>
        <v>0</v>
      </c>
      <c r="S20" s="312">
        <f t="shared" si="6"/>
        <v>3180836</v>
      </c>
      <c r="T20" s="313">
        <f t="shared" si="2"/>
        <v>7909346</v>
      </c>
    </row>
    <row r="21" spans="1:20" s="361" customFormat="1" ht="16.5" thickBot="1">
      <c r="A21" s="360" t="s">
        <v>849</v>
      </c>
      <c r="B21" s="319" t="s">
        <v>1216</v>
      </c>
      <c r="C21" s="315">
        <f>SUMIFS(C22:C24,C22:C24,"&lt;&gt;Local Currency", C22:C24,"&lt;&gt;US Dollars" )</f>
        <v>4728510</v>
      </c>
      <c r="D21" s="310">
        <f t="shared" ref="D21:R21" si="13">SUMIFS(D22:D24,D22:D24,"&lt;&gt;Local Currency", D22:D24,"&lt;&gt;US Dollars" )</f>
        <v>0</v>
      </c>
      <c r="E21" s="310">
        <f t="shared" si="13"/>
        <v>0</v>
      </c>
      <c r="F21" s="310">
        <f t="shared" si="13"/>
        <v>0</v>
      </c>
      <c r="G21" s="310">
        <f t="shared" si="4"/>
        <v>4728510</v>
      </c>
      <c r="H21" s="310">
        <f t="shared" si="13"/>
        <v>0</v>
      </c>
      <c r="I21" s="310">
        <f t="shared" si="13"/>
        <v>0</v>
      </c>
      <c r="J21" s="310">
        <f t="shared" si="13"/>
        <v>0</v>
      </c>
      <c r="K21" s="310">
        <f t="shared" si="13"/>
        <v>0</v>
      </c>
      <c r="L21" s="311">
        <f t="shared" si="5"/>
        <v>0</v>
      </c>
      <c r="M21" s="310">
        <f t="shared" si="13"/>
        <v>0</v>
      </c>
      <c r="N21" s="310">
        <f t="shared" si="13"/>
        <v>0</v>
      </c>
      <c r="O21" s="310">
        <f t="shared" si="13"/>
        <v>3180836</v>
      </c>
      <c r="P21" s="310">
        <f t="shared" si="13"/>
        <v>0</v>
      </c>
      <c r="Q21" s="310">
        <f t="shared" si="13"/>
        <v>0</v>
      </c>
      <c r="R21" s="310">
        <f t="shared" si="13"/>
        <v>0</v>
      </c>
      <c r="S21" s="312">
        <f t="shared" si="6"/>
        <v>3180836</v>
      </c>
      <c r="T21" s="313">
        <f t="shared" si="2"/>
        <v>7909346</v>
      </c>
    </row>
    <row r="22" spans="1:20" s="361" customFormat="1" ht="30.75" thickBot="1">
      <c r="A22" s="360" t="s">
        <v>850</v>
      </c>
      <c r="B22" s="316" t="s">
        <v>1215</v>
      </c>
      <c r="C22" s="317">
        <v>1044000</v>
      </c>
      <c r="D22" s="318" t="str">
        <f t="shared" si="3"/>
        <v>Local Currency</v>
      </c>
      <c r="E22" s="318" t="str">
        <f t="shared" si="3"/>
        <v>Local Currency</v>
      </c>
      <c r="F22" s="318" t="str">
        <f t="shared" si="3"/>
        <v>Local Currency</v>
      </c>
      <c r="G22" s="310">
        <f t="shared" si="4"/>
        <v>1044000</v>
      </c>
      <c r="H22" s="318" t="str">
        <f t="shared" si="3"/>
        <v>Local Currency</v>
      </c>
      <c r="I22" s="318" t="str">
        <f t="shared" si="3"/>
        <v>Local Currency</v>
      </c>
      <c r="J22" s="318" t="str">
        <f t="shared" si="3"/>
        <v>Local Currency</v>
      </c>
      <c r="K22" s="318" t="str">
        <f t="shared" si="3"/>
        <v>Local Currency</v>
      </c>
      <c r="L22" s="311">
        <f t="shared" si="5"/>
        <v>0</v>
      </c>
      <c r="M22" s="318" t="str">
        <f t="shared" si="3"/>
        <v>Local Currency</v>
      </c>
      <c r="N22" s="318" t="str">
        <f t="shared" si="3"/>
        <v>Local Currency</v>
      </c>
      <c r="O22" s="318">
        <v>1475199</v>
      </c>
      <c r="P22" s="318" t="str">
        <f t="shared" si="3"/>
        <v>Local Currency</v>
      </c>
      <c r="Q22" s="318" t="str">
        <f t="shared" si="3"/>
        <v>Local Currency</v>
      </c>
      <c r="R22" s="318" t="str">
        <f t="shared" si="3"/>
        <v>Local Currency</v>
      </c>
      <c r="S22" s="312">
        <f t="shared" si="6"/>
        <v>1475199</v>
      </c>
      <c r="T22" s="313">
        <f t="shared" si="2"/>
        <v>2519199</v>
      </c>
    </row>
    <row r="23" spans="1:20" s="361" customFormat="1" ht="30.75" thickBot="1">
      <c r="A23" s="360" t="s">
        <v>851</v>
      </c>
      <c r="B23" s="316" t="s">
        <v>1203</v>
      </c>
      <c r="C23" s="317" t="str">
        <f t="shared" si="7"/>
        <v>Local Currency</v>
      </c>
      <c r="D23" s="318" t="str">
        <f t="shared" si="3"/>
        <v>Local Currency</v>
      </c>
      <c r="E23" s="318" t="str">
        <f t="shared" si="3"/>
        <v>Local Currency</v>
      </c>
      <c r="F23" s="318" t="str">
        <f t="shared" si="3"/>
        <v>Local Currency</v>
      </c>
      <c r="G23" s="310">
        <f t="shared" si="4"/>
        <v>0</v>
      </c>
      <c r="H23" s="318" t="str">
        <f t="shared" si="3"/>
        <v>Local Currency</v>
      </c>
      <c r="I23" s="318" t="str">
        <f t="shared" si="3"/>
        <v>Local Currency</v>
      </c>
      <c r="J23" s="318" t="str">
        <f t="shared" si="3"/>
        <v>Local Currency</v>
      </c>
      <c r="K23" s="318" t="str">
        <f t="shared" si="3"/>
        <v>Local Currency</v>
      </c>
      <c r="L23" s="311">
        <f t="shared" si="5"/>
        <v>0</v>
      </c>
      <c r="M23" s="318" t="str">
        <f t="shared" si="3"/>
        <v>Local Currency</v>
      </c>
      <c r="N23" s="318" t="str">
        <f t="shared" si="3"/>
        <v>Local Currency</v>
      </c>
      <c r="O23" s="318">
        <v>1705637</v>
      </c>
      <c r="P23" s="318" t="str">
        <f t="shared" si="3"/>
        <v>Local Currency</v>
      </c>
      <c r="Q23" s="318" t="str">
        <f t="shared" si="3"/>
        <v>Local Currency</v>
      </c>
      <c r="R23" s="318" t="str">
        <f t="shared" si="3"/>
        <v>Local Currency</v>
      </c>
      <c r="S23" s="312">
        <f t="shared" si="6"/>
        <v>1705637</v>
      </c>
      <c r="T23" s="313">
        <f t="shared" si="2"/>
        <v>1705637</v>
      </c>
    </row>
    <row r="24" spans="1:20" s="361" customFormat="1" ht="30.75" thickBot="1">
      <c r="A24" s="360" t="s">
        <v>852</v>
      </c>
      <c r="B24" s="316" t="s">
        <v>1204</v>
      </c>
      <c r="C24" s="317">
        <v>3684510</v>
      </c>
      <c r="D24" s="318" t="str">
        <f t="shared" si="3"/>
        <v>Local Currency</v>
      </c>
      <c r="E24" s="318" t="str">
        <f t="shared" si="3"/>
        <v>Local Currency</v>
      </c>
      <c r="F24" s="318" t="str">
        <f t="shared" si="3"/>
        <v>Local Currency</v>
      </c>
      <c r="G24" s="310">
        <f t="shared" si="4"/>
        <v>3684510</v>
      </c>
      <c r="H24" s="318" t="str">
        <f t="shared" si="3"/>
        <v>Local Currency</v>
      </c>
      <c r="I24" s="318" t="str">
        <f t="shared" si="3"/>
        <v>Local Currency</v>
      </c>
      <c r="J24" s="318" t="str">
        <f t="shared" si="3"/>
        <v>Local Currency</v>
      </c>
      <c r="K24" s="318" t="str">
        <f t="shared" si="3"/>
        <v>Local Currency</v>
      </c>
      <c r="L24" s="311">
        <f t="shared" si="5"/>
        <v>0</v>
      </c>
      <c r="M24" s="318" t="str">
        <f t="shared" si="3"/>
        <v>Local Currency</v>
      </c>
      <c r="N24" s="318" t="str">
        <f t="shared" si="3"/>
        <v>Local Currency</v>
      </c>
      <c r="O24" s="318" t="str">
        <f t="shared" si="3"/>
        <v>Local Currency</v>
      </c>
      <c r="P24" s="318" t="str">
        <f t="shared" si="3"/>
        <v>Local Currency</v>
      </c>
      <c r="Q24" s="318" t="str">
        <f t="shared" si="3"/>
        <v>Local Currency</v>
      </c>
      <c r="R24" s="318" t="str">
        <f t="shared" si="3"/>
        <v>Local Currency</v>
      </c>
      <c r="S24" s="312">
        <f t="shared" si="6"/>
        <v>0</v>
      </c>
      <c r="T24" s="313">
        <f t="shared" si="2"/>
        <v>3684510</v>
      </c>
    </row>
    <row r="25" spans="1:20" s="361" customFormat="1" ht="16.5" thickBot="1">
      <c r="A25" s="360" t="s">
        <v>856</v>
      </c>
      <c r="B25" s="319" t="s">
        <v>1223</v>
      </c>
      <c r="C25" s="315">
        <f>SUMIFS(C26:C28,C26:C28,"&lt;&gt;Local Currency", C26:C28,"&lt;&gt;US Dollars" )</f>
        <v>0</v>
      </c>
      <c r="D25" s="310">
        <f t="shared" ref="D25:R25" si="14">SUMIFS(D26:D28,D26:D28,"&lt;&gt;Local Currency", D26:D28,"&lt;&gt;US Dollars" )</f>
        <v>0</v>
      </c>
      <c r="E25" s="310">
        <f t="shared" si="14"/>
        <v>0</v>
      </c>
      <c r="F25" s="310">
        <f t="shared" si="14"/>
        <v>0</v>
      </c>
      <c r="G25" s="310">
        <f t="shared" si="4"/>
        <v>0</v>
      </c>
      <c r="H25" s="310">
        <f t="shared" si="14"/>
        <v>0</v>
      </c>
      <c r="I25" s="310">
        <f t="shared" si="14"/>
        <v>0</v>
      </c>
      <c r="J25" s="310">
        <f t="shared" si="14"/>
        <v>0</v>
      </c>
      <c r="K25" s="310">
        <f t="shared" si="14"/>
        <v>0</v>
      </c>
      <c r="L25" s="311">
        <f t="shared" si="5"/>
        <v>0</v>
      </c>
      <c r="M25" s="310">
        <f t="shared" si="14"/>
        <v>0</v>
      </c>
      <c r="N25" s="310">
        <f t="shared" si="14"/>
        <v>0</v>
      </c>
      <c r="O25" s="310">
        <f t="shared" si="14"/>
        <v>0</v>
      </c>
      <c r="P25" s="310">
        <f t="shared" si="14"/>
        <v>0</v>
      </c>
      <c r="Q25" s="310">
        <f t="shared" si="14"/>
        <v>0</v>
      </c>
      <c r="R25" s="310">
        <f t="shared" si="14"/>
        <v>0</v>
      </c>
      <c r="S25" s="312">
        <f t="shared" si="6"/>
        <v>0</v>
      </c>
      <c r="T25" s="313">
        <f t="shared" si="2"/>
        <v>0</v>
      </c>
    </row>
    <row r="26" spans="1:20" s="361" customFormat="1" ht="30.75" thickBot="1">
      <c r="A26" s="360" t="s">
        <v>857</v>
      </c>
      <c r="B26" s="316" t="s">
        <v>1212</v>
      </c>
      <c r="C26" s="317" t="str">
        <f t="shared" si="7"/>
        <v>Local Currency</v>
      </c>
      <c r="D26" s="318" t="str">
        <f t="shared" si="3"/>
        <v>Local Currency</v>
      </c>
      <c r="E26" s="318" t="str">
        <f t="shared" si="3"/>
        <v>Local Currency</v>
      </c>
      <c r="F26" s="318" t="str">
        <f t="shared" si="3"/>
        <v>Local Currency</v>
      </c>
      <c r="G26" s="310">
        <f t="shared" si="4"/>
        <v>0</v>
      </c>
      <c r="H26" s="318" t="str">
        <f t="shared" si="3"/>
        <v>Local Currency</v>
      </c>
      <c r="I26" s="318" t="str">
        <f t="shared" si="3"/>
        <v>Local Currency</v>
      </c>
      <c r="J26" s="318" t="str">
        <f t="shared" si="3"/>
        <v>Local Currency</v>
      </c>
      <c r="K26" s="318" t="str">
        <f t="shared" si="3"/>
        <v>Local Currency</v>
      </c>
      <c r="L26" s="311">
        <f t="shared" si="5"/>
        <v>0</v>
      </c>
      <c r="M26" s="318" t="str">
        <f t="shared" si="3"/>
        <v>Local Currency</v>
      </c>
      <c r="N26" s="318" t="str">
        <f t="shared" si="3"/>
        <v>Local Currency</v>
      </c>
      <c r="O26" s="318" t="str">
        <f t="shared" si="3"/>
        <v>Local Currency</v>
      </c>
      <c r="P26" s="318" t="str">
        <f t="shared" si="3"/>
        <v>Local Currency</v>
      </c>
      <c r="Q26" s="318" t="str">
        <f t="shared" si="3"/>
        <v>Local Currency</v>
      </c>
      <c r="R26" s="318" t="str">
        <f t="shared" si="3"/>
        <v>Local Currency</v>
      </c>
      <c r="S26" s="312">
        <f t="shared" si="6"/>
        <v>0</v>
      </c>
      <c r="T26" s="313">
        <f t="shared" si="2"/>
        <v>0</v>
      </c>
    </row>
    <row r="27" spans="1:20" s="361" customFormat="1" ht="30.75" thickBot="1">
      <c r="A27" s="360" t="s">
        <v>858</v>
      </c>
      <c r="B27" s="316" t="s">
        <v>1203</v>
      </c>
      <c r="C27" s="317" t="str">
        <f t="shared" si="7"/>
        <v>Local Currency</v>
      </c>
      <c r="D27" s="318" t="str">
        <f t="shared" si="3"/>
        <v>Local Currency</v>
      </c>
      <c r="E27" s="318" t="str">
        <f t="shared" si="3"/>
        <v>Local Currency</v>
      </c>
      <c r="F27" s="318" t="str">
        <f t="shared" si="3"/>
        <v>Local Currency</v>
      </c>
      <c r="G27" s="310">
        <f t="shared" si="4"/>
        <v>0</v>
      </c>
      <c r="H27" s="318" t="str">
        <f t="shared" si="3"/>
        <v>Local Currency</v>
      </c>
      <c r="I27" s="318" t="str">
        <f t="shared" si="3"/>
        <v>Local Currency</v>
      </c>
      <c r="J27" s="318" t="str">
        <f t="shared" si="3"/>
        <v>Local Currency</v>
      </c>
      <c r="K27" s="318" t="str">
        <f t="shared" si="3"/>
        <v>Local Currency</v>
      </c>
      <c r="L27" s="311">
        <f t="shared" si="5"/>
        <v>0</v>
      </c>
      <c r="M27" s="318" t="str">
        <f t="shared" si="3"/>
        <v>Local Currency</v>
      </c>
      <c r="N27" s="318" t="str">
        <f t="shared" si="3"/>
        <v>Local Currency</v>
      </c>
      <c r="O27" s="318" t="str">
        <f t="shared" si="3"/>
        <v>Local Currency</v>
      </c>
      <c r="P27" s="318" t="str">
        <f t="shared" si="3"/>
        <v>Local Currency</v>
      </c>
      <c r="Q27" s="318" t="str">
        <f t="shared" si="3"/>
        <v>Local Currency</v>
      </c>
      <c r="R27" s="318" t="str">
        <f t="shared" si="3"/>
        <v>Local Currency</v>
      </c>
      <c r="S27" s="312">
        <f t="shared" si="6"/>
        <v>0</v>
      </c>
      <c r="T27" s="313">
        <f t="shared" si="2"/>
        <v>0</v>
      </c>
    </row>
    <row r="28" spans="1:20" s="361" customFormat="1" ht="30.75" thickBot="1">
      <c r="A28" s="360" t="s">
        <v>859</v>
      </c>
      <c r="B28" s="316" t="s">
        <v>1199</v>
      </c>
      <c r="C28" s="317" t="str">
        <f t="shared" si="7"/>
        <v>Local Currency</v>
      </c>
      <c r="D28" s="318" t="str">
        <f t="shared" si="3"/>
        <v>Local Currency</v>
      </c>
      <c r="E28" s="318" t="str">
        <f t="shared" si="3"/>
        <v>Local Currency</v>
      </c>
      <c r="F28" s="318" t="str">
        <f t="shared" si="3"/>
        <v>Local Currency</v>
      </c>
      <c r="G28" s="310">
        <f t="shared" si="4"/>
        <v>0</v>
      </c>
      <c r="H28" s="318" t="str">
        <f t="shared" si="3"/>
        <v>Local Currency</v>
      </c>
      <c r="I28" s="318" t="str">
        <f t="shared" si="3"/>
        <v>Local Currency</v>
      </c>
      <c r="J28" s="318" t="str">
        <f t="shared" si="3"/>
        <v>Local Currency</v>
      </c>
      <c r="K28" s="318" t="str">
        <f t="shared" si="3"/>
        <v>Local Currency</v>
      </c>
      <c r="L28" s="311">
        <f t="shared" si="5"/>
        <v>0</v>
      </c>
      <c r="M28" s="318" t="str">
        <f t="shared" si="3"/>
        <v>Local Currency</v>
      </c>
      <c r="N28" s="318" t="str">
        <f t="shared" si="3"/>
        <v>Local Currency</v>
      </c>
      <c r="O28" s="318" t="str">
        <f t="shared" si="3"/>
        <v>Local Currency</v>
      </c>
      <c r="P28" s="318" t="str">
        <f t="shared" si="3"/>
        <v>Local Currency</v>
      </c>
      <c r="Q28" s="318" t="str">
        <f t="shared" si="3"/>
        <v>Local Currency</v>
      </c>
      <c r="R28" s="318" t="str">
        <f t="shared" si="3"/>
        <v>Local Currency</v>
      </c>
      <c r="S28" s="312">
        <f t="shared" si="6"/>
        <v>0</v>
      </c>
      <c r="T28" s="313">
        <f t="shared" si="2"/>
        <v>0</v>
      </c>
    </row>
    <row r="29" spans="1:20" s="361" customFormat="1" ht="30.75" thickBot="1">
      <c r="A29" s="304">
        <v>1.3</v>
      </c>
      <c r="B29" s="314" t="s">
        <v>678</v>
      </c>
      <c r="C29" s="315">
        <f>SUMIFS(C30:C32,C30:C32,"&lt;&gt;Local Currency", C30:C32,"&lt;&gt;US Dollars" )</f>
        <v>478082</v>
      </c>
      <c r="D29" s="310">
        <f t="shared" ref="D29:R29" si="15">SUMIFS(D30:D32,D30:D32,"&lt;&gt;Local Currency", D30:D32,"&lt;&gt;US Dollars" )</f>
        <v>0</v>
      </c>
      <c r="E29" s="310">
        <f t="shared" si="15"/>
        <v>0</v>
      </c>
      <c r="F29" s="310">
        <f t="shared" si="15"/>
        <v>0</v>
      </c>
      <c r="G29" s="310">
        <f t="shared" si="4"/>
        <v>478082</v>
      </c>
      <c r="H29" s="310">
        <f t="shared" si="15"/>
        <v>0</v>
      </c>
      <c r="I29" s="310">
        <f t="shared" si="15"/>
        <v>0</v>
      </c>
      <c r="J29" s="310">
        <f t="shared" si="15"/>
        <v>0</v>
      </c>
      <c r="K29" s="310">
        <f t="shared" si="15"/>
        <v>0</v>
      </c>
      <c r="L29" s="311">
        <f t="shared" si="5"/>
        <v>0</v>
      </c>
      <c r="M29" s="310">
        <f t="shared" si="15"/>
        <v>0</v>
      </c>
      <c r="N29" s="310">
        <f t="shared" si="15"/>
        <v>0</v>
      </c>
      <c r="O29" s="310">
        <f t="shared" si="15"/>
        <v>499606</v>
      </c>
      <c r="P29" s="310">
        <f t="shared" si="15"/>
        <v>0</v>
      </c>
      <c r="Q29" s="310">
        <f t="shared" si="15"/>
        <v>0</v>
      </c>
      <c r="R29" s="310">
        <f t="shared" si="15"/>
        <v>0</v>
      </c>
      <c r="S29" s="312">
        <f t="shared" si="6"/>
        <v>499606</v>
      </c>
      <c r="T29" s="313">
        <f t="shared" si="2"/>
        <v>977688</v>
      </c>
    </row>
    <row r="30" spans="1:20" s="361" customFormat="1" ht="30.75" thickBot="1">
      <c r="A30" s="360" t="s">
        <v>862</v>
      </c>
      <c r="B30" s="316" t="s">
        <v>1214</v>
      </c>
      <c r="C30" s="317">
        <v>478082</v>
      </c>
      <c r="D30" s="318" t="str">
        <f t="shared" si="3"/>
        <v>Local Currency</v>
      </c>
      <c r="E30" s="318" t="str">
        <f t="shared" si="3"/>
        <v>Local Currency</v>
      </c>
      <c r="F30" s="318" t="str">
        <f t="shared" si="3"/>
        <v>Local Currency</v>
      </c>
      <c r="G30" s="310">
        <f t="shared" si="4"/>
        <v>478082</v>
      </c>
      <c r="H30" s="318" t="str">
        <f t="shared" si="3"/>
        <v>Local Currency</v>
      </c>
      <c r="I30" s="318" t="str">
        <f t="shared" si="3"/>
        <v>Local Currency</v>
      </c>
      <c r="J30" s="318" t="str">
        <f t="shared" si="3"/>
        <v>Local Currency</v>
      </c>
      <c r="K30" s="318" t="str">
        <f t="shared" si="3"/>
        <v>Local Currency</v>
      </c>
      <c r="L30" s="311">
        <f t="shared" si="5"/>
        <v>0</v>
      </c>
      <c r="M30" s="318" t="str">
        <f t="shared" si="3"/>
        <v>Local Currency</v>
      </c>
      <c r="N30" s="318" t="str">
        <f t="shared" si="3"/>
        <v>Local Currency</v>
      </c>
      <c r="O30" s="318">
        <v>499606</v>
      </c>
      <c r="P30" s="318" t="str">
        <f t="shared" si="3"/>
        <v>Local Currency</v>
      </c>
      <c r="Q30" s="318" t="str">
        <f t="shared" si="3"/>
        <v>Local Currency</v>
      </c>
      <c r="R30" s="318" t="str">
        <f t="shared" si="3"/>
        <v>Local Currency</v>
      </c>
      <c r="S30" s="312">
        <f t="shared" si="6"/>
        <v>499606</v>
      </c>
      <c r="T30" s="313">
        <f t="shared" si="2"/>
        <v>977688</v>
      </c>
    </row>
    <row r="31" spans="1:20" s="361" customFormat="1" ht="30.75" thickBot="1">
      <c r="A31" s="360" t="s">
        <v>863</v>
      </c>
      <c r="B31" s="316" t="s">
        <v>1198</v>
      </c>
      <c r="C31" s="317" t="str">
        <f t="shared" si="7"/>
        <v>Local Currency</v>
      </c>
      <c r="D31" s="318" t="str">
        <f t="shared" si="3"/>
        <v>Local Currency</v>
      </c>
      <c r="E31" s="318" t="str">
        <f t="shared" si="3"/>
        <v>Local Currency</v>
      </c>
      <c r="F31" s="318" t="str">
        <f t="shared" si="3"/>
        <v>Local Currency</v>
      </c>
      <c r="G31" s="310">
        <f t="shared" si="4"/>
        <v>0</v>
      </c>
      <c r="H31" s="318" t="str">
        <f t="shared" si="3"/>
        <v>Local Currency</v>
      </c>
      <c r="I31" s="318" t="str">
        <f t="shared" si="3"/>
        <v>Local Currency</v>
      </c>
      <c r="J31" s="318" t="str">
        <f t="shared" si="3"/>
        <v>Local Currency</v>
      </c>
      <c r="K31" s="318" t="str">
        <f t="shared" si="3"/>
        <v>Local Currency</v>
      </c>
      <c r="L31" s="311">
        <f t="shared" si="5"/>
        <v>0</v>
      </c>
      <c r="M31" s="318" t="str">
        <f t="shared" si="3"/>
        <v>Local Currency</v>
      </c>
      <c r="N31" s="318" t="str">
        <f t="shared" si="3"/>
        <v>Local Currency</v>
      </c>
      <c r="O31" s="318" t="str">
        <f t="shared" si="3"/>
        <v>Local Currency</v>
      </c>
      <c r="P31" s="318" t="str">
        <f t="shared" si="3"/>
        <v>Local Currency</v>
      </c>
      <c r="Q31" s="318" t="str">
        <f t="shared" si="3"/>
        <v>Local Currency</v>
      </c>
      <c r="R31" s="318" t="str">
        <f t="shared" si="3"/>
        <v>Local Currency</v>
      </c>
      <c r="S31" s="312">
        <f t="shared" si="6"/>
        <v>0</v>
      </c>
      <c r="T31" s="313">
        <f t="shared" si="2"/>
        <v>0</v>
      </c>
    </row>
    <row r="32" spans="1:20" s="361" customFormat="1" ht="30.75" thickBot="1">
      <c r="A32" s="360" t="s">
        <v>864</v>
      </c>
      <c r="B32" s="316" t="s">
        <v>1199</v>
      </c>
      <c r="C32" s="317" t="str">
        <f t="shared" si="7"/>
        <v>Local Currency</v>
      </c>
      <c r="D32" s="318" t="str">
        <f t="shared" si="3"/>
        <v>Local Currency</v>
      </c>
      <c r="E32" s="318" t="str">
        <f t="shared" si="3"/>
        <v>Local Currency</v>
      </c>
      <c r="F32" s="318" t="str">
        <f t="shared" si="3"/>
        <v>Local Currency</v>
      </c>
      <c r="G32" s="310">
        <f t="shared" si="4"/>
        <v>0</v>
      </c>
      <c r="H32" s="318" t="str">
        <f t="shared" si="3"/>
        <v>Local Currency</v>
      </c>
      <c r="I32" s="318" t="str">
        <f t="shared" si="3"/>
        <v>Local Currency</v>
      </c>
      <c r="J32" s="318" t="str">
        <f t="shared" si="3"/>
        <v>Local Currency</v>
      </c>
      <c r="K32" s="318" t="str">
        <f t="shared" si="3"/>
        <v>Local Currency</v>
      </c>
      <c r="L32" s="311">
        <f t="shared" si="5"/>
        <v>0</v>
      </c>
      <c r="M32" s="318" t="str">
        <f t="shared" si="3"/>
        <v>Local Currency</v>
      </c>
      <c r="N32" s="318" t="str">
        <f t="shared" si="3"/>
        <v>Local Currency</v>
      </c>
      <c r="O32" s="318" t="str">
        <f t="shared" si="3"/>
        <v>Local Currency</v>
      </c>
      <c r="P32" s="318" t="str">
        <f t="shared" si="3"/>
        <v>Local Currency</v>
      </c>
      <c r="Q32" s="318" t="str">
        <f t="shared" si="3"/>
        <v>Local Currency</v>
      </c>
      <c r="R32" s="318" t="str">
        <f t="shared" si="3"/>
        <v>Local Currency</v>
      </c>
      <c r="S32" s="312">
        <f t="shared" si="6"/>
        <v>0</v>
      </c>
      <c r="T32" s="313">
        <f t="shared" si="2"/>
        <v>0</v>
      </c>
    </row>
    <row r="33" spans="1:20" s="361" customFormat="1" ht="45.75" thickBot="1">
      <c r="A33" s="304">
        <v>1.4</v>
      </c>
      <c r="B33" s="314" t="s">
        <v>682</v>
      </c>
      <c r="C33" s="320">
        <v>560083</v>
      </c>
      <c r="D33" s="321" t="str">
        <f t="shared" ref="D33:R48" si="16">$B$7</f>
        <v>Local Currency</v>
      </c>
      <c r="E33" s="321" t="str">
        <f t="shared" si="16"/>
        <v>Local Currency</v>
      </c>
      <c r="F33" s="321" t="str">
        <f t="shared" si="16"/>
        <v>Local Currency</v>
      </c>
      <c r="G33" s="310">
        <f t="shared" si="4"/>
        <v>560083</v>
      </c>
      <c r="H33" s="321" t="str">
        <f t="shared" si="16"/>
        <v>Local Currency</v>
      </c>
      <c r="I33" s="321" t="str">
        <f t="shared" si="16"/>
        <v>Local Currency</v>
      </c>
      <c r="J33" s="321" t="str">
        <f t="shared" si="16"/>
        <v>Local Currency</v>
      </c>
      <c r="K33" s="321" t="str">
        <f t="shared" si="16"/>
        <v>Local Currency</v>
      </c>
      <c r="L33" s="311">
        <f t="shared" si="5"/>
        <v>0</v>
      </c>
      <c r="M33" s="321" t="str">
        <f t="shared" si="16"/>
        <v>Local Currency</v>
      </c>
      <c r="N33" s="321" t="str">
        <f t="shared" si="16"/>
        <v>Local Currency</v>
      </c>
      <c r="O33" s="321" t="str">
        <f t="shared" si="16"/>
        <v>Local Currency</v>
      </c>
      <c r="P33" s="321" t="str">
        <f t="shared" si="16"/>
        <v>Local Currency</v>
      </c>
      <c r="Q33" s="321" t="str">
        <f t="shared" si="16"/>
        <v>Local Currency</v>
      </c>
      <c r="R33" s="321" t="str">
        <f t="shared" si="16"/>
        <v>Local Currency</v>
      </c>
      <c r="S33" s="312">
        <f t="shared" si="6"/>
        <v>0</v>
      </c>
      <c r="T33" s="313">
        <f t="shared" si="2"/>
        <v>560083</v>
      </c>
    </row>
    <row r="34" spans="1:20" s="361" customFormat="1" ht="30.75" thickBot="1">
      <c r="A34" s="304">
        <v>1.5</v>
      </c>
      <c r="B34" s="314" t="s">
        <v>684</v>
      </c>
      <c r="C34" s="320">
        <v>800769</v>
      </c>
      <c r="D34" s="321" t="str">
        <f t="shared" si="16"/>
        <v>Local Currency</v>
      </c>
      <c r="E34" s="321" t="str">
        <f t="shared" si="16"/>
        <v>Local Currency</v>
      </c>
      <c r="F34" s="321" t="str">
        <f t="shared" si="16"/>
        <v>Local Currency</v>
      </c>
      <c r="G34" s="310">
        <f t="shared" si="4"/>
        <v>800769</v>
      </c>
      <c r="H34" s="321" t="str">
        <f t="shared" si="16"/>
        <v>Local Currency</v>
      </c>
      <c r="I34" s="321" t="str">
        <f t="shared" si="16"/>
        <v>Local Currency</v>
      </c>
      <c r="J34" s="321" t="str">
        <f t="shared" si="16"/>
        <v>Local Currency</v>
      </c>
      <c r="K34" s="321" t="str">
        <f t="shared" si="16"/>
        <v>Local Currency</v>
      </c>
      <c r="L34" s="311">
        <f t="shared" si="5"/>
        <v>0</v>
      </c>
      <c r="M34" s="321" t="str">
        <f t="shared" si="16"/>
        <v>Local Currency</v>
      </c>
      <c r="N34" s="321" t="str">
        <f t="shared" si="16"/>
        <v>Local Currency</v>
      </c>
      <c r="O34" s="321" t="str">
        <f t="shared" si="16"/>
        <v>Local Currency</v>
      </c>
      <c r="P34" s="321" t="str">
        <f t="shared" si="16"/>
        <v>Local Currency</v>
      </c>
      <c r="Q34" s="321" t="str">
        <f t="shared" si="16"/>
        <v>Local Currency</v>
      </c>
      <c r="R34" s="321" t="str">
        <f t="shared" si="16"/>
        <v>Local Currency</v>
      </c>
      <c r="S34" s="312">
        <f t="shared" si="6"/>
        <v>0</v>
      </c>
      <c r="T34" s="313">
        <f t="shared" si="2"/>
        <v>800769</v>
      </c>
    </row>
    <row r="35" spans="1:20" s="361" customFormat="1" ht="30.75" thickBot="1">
      <c r="A35" s="304">
        <v>1.6</v>
      </c>
      <c r="B35" s="314" t="s">
        <v>688</v>
      </c>
      <c r="C35" s="320" t="str">
        <f t="shared" si="7"/>
        <v>Local Currency</v>
      </c>
      <c r="D35" s="321" t="str">
        <f t="shared" si="16"/>
        <v>Local Currency</v>
      </c>
      <c r="E35" s="321" t="str">
        <f t="shared" si="16"/>
        <v>Local Currency</v>
      </c>
      <c r="F35" s="321" t="str">
        <f t="shared" si="16"/>
        <v>Local Currency</v>
      </c>
      <c r="G35" s="310">
        <f t="shared" si="4"/>
        <v>0</v>
      </c>
      <c r="H35" s="321" t="str">
        <f t="shared" si="16"/>
        <v>Local Currency</v>
      </c>
      <c r="I35" s="321" t="str">
        <f t="shared" si="16"/>
        <v>Local Currency</v>
      </c>
      <c r="J35" s="321" t="str">
        <f t="shared" si="16"/>
        <v>Local Currency</v>
      </c>
      <c r="K35" s="321" t="str">
        <f t="shared" si="16"/>
        <v>Local Currency</v>
      </c>
      <c r="L35" s="311">
        <f t="shared" si="5"/>
        <v>0</v>
      </c>
      <c r="M35" s="321" t="str">
        <f t="shared" si="16"/>
        <v>Local Currency</v>
      </c>
      <c r="N35" s="321" t="str">
        <f t="shared" si="16"/>
        <v>Local Currency</v>
      </c>
      <c r="O35" s="321">
        <v>150885</v>
      </c>
      <c r="P35" s="321" t="str">
        <f t="shared" si="16"/>
        <v>Local Currency</v>
      </c>
      <c r="Q35" s="321" t="str">
        <f t="shared" si="16"/>
        <v>Local Currency</v>
      </c>
      <c r="R35" s="321" t="str">
        <f t="shared" si="16"/>
        <v>Local Currency</v>
      </c>
      <c r="S35" s="312">
        <f t="shared" si="6"/>
        <v>150885</v>
      </c>
      <c r="T35" s="313">
        <f t="shared" si="2"/>
        <v>150885</v>
      </c>
    </row>
    <row r="36" spans="1:20" s="361" customFormat="1" ht="15.75" thickBot="1">
      <c r="A36" s="304"/>
      <c r="B36" s="316"/>
      <c r="C36" s="322"/>
      <c r="D36" s="323"/>
      <c r="E36" s="323"/>
      <c r="F36" s="323"/>
      <c r="G36" s="323"/>
      <c r="H36" s="323"/>
      <c r="I36" s="323"/>
      <c r="J36" s="323"/>
      <c r="K36" s="323"/>
      <c r="L36" s="323"/>
      <c r="M36" s="323"/>
      <c r="N36" s="323"/>
      <c r="O36" s="323"/>
      <c r="P36" s="323"/>
      <c r="Q36" s="323"/>
      <c r="R36" s="323"/>
      <c r="S36" s="324"/>
      <c r="T36" s="324"/>
    </row>
    <row r="37" spans="1:20" s="361" customFormat="1" ht="16.5" thickBot="1">
      <c r="A37" s="304">
        <v>2</v>
      </c>
      <c r="B37" s="308" t="s">
        <v>694</v>
      </c>
      <c r="C37" s="325">
        <f>IF(ISNUMBER(C38),C38,0)+IF(ISNUMBER(C42),C42,0)+IF(ISNUMBER(C46),C46,0)+IF(ISNUMBER(C50),C50,0)</f>
        <v>1625454</v>
      </c>
      <c r="D37" s="309">
        <f>IF(ISNUMBER(D38),D38,0)+IF(ISNUMBER(D42),D42,0)+IF(ISNUMBER(D46),D46,0)+IF(ISNUMBER(D50),D50,0)</f>
        <v>0</v>
      </c>
      <c r="E37" s="309">
        <f>IF(ISNUMBER(E38),E38,0)+IF(ISNUMBER(E42),E42,0)+IF(ISNUMBER(E46),E46,0)+IF(ISNUMBER(E50),E50,0)</f>
        <v>0</v>
      </c>
      <c r="F37" s="309">
        <f t="shared" ref="F37" si="17">IF(ISNUMBER(F38),F38,0)+IF(ISNUMBER(F42),F42,0)+IF(ISNUMBER(F46),F46,0)+IF(ISNUMBER(F50),F50,0)</f>
        <v>0</v>
      </c>
      <c r="G37" s="326">
        <f>SUMIFS(C37:F37,C37:F37,"&lt;&gt;Local Currency", C37:F37,"&lt;&gt;US Dollars" )</f>
        <v>1625454</v>
      </c>
      <c r="H37" s="309">
        <f>IF(ISNUMBER(H38),H38,0)+IF(ISNUMBER(H42),H42,0)+IF(ISNUMBER(H46),H46,0)+IF(ISNUMBER(H50),H50,0)</f>
        <v>0</v>
      </c>
      <c r="I37" s="309">
        <f t="shared" ref="I37" si="18">IF(ISNUMBER(I38),I38,0)+IF(ISNUMBER(I42),I42,0)+IF(ISNUMBER(I46),I46,0)+IF(ISNUMBER(I50),I50,0)</f>
        <v>0</v>
      </c>
      <c r="J37" s="309">
        <f t="shared" ref="J37" si="19">IF(ISNUMBER(J38),J38,0)+IF(ISNUMBER(J42),J42,0)+IF(ISNUMBER(J46),J46,0)+IF(ISNUMBER(J50),J50,0)</f>
        <v>0</v>
      </c>
      <c r="K37" s="309">
        <f t="shared" ref="K37:M37" si="20">IF(ISNUMBER(K38),K38,0)+IF(ISNUMBER(K42),K42,0)+IF(ISNUMBER(K46),K46,0)+IF(ISNUMBER(K50),K50,0)</f>
        <v>0</v>
      </c>
      <c r="L37" s="326">
        <f t="shared" ref="L37:L50" si="21">SUMIFS(H37:K37,H37:K37,"&lt;&gt;Local Currency", H37:K37,"&lt;&gt;US Dollars" )</f>
        <v>0</v>
      </c>
      <c r="M37" s="309">
        <f t="shared" si="20"/>
        <v>0</v>
      </c>
      <c r="N37" s="309">
        <f t="shared" ref="N37" si="22">IF(ISNUMBER(N38),N38,0)+IF(ISNUMBER(N42),N42,0)+IF(ISNUMBER(N46),N46,0)+IF(ISNUMBER(N50),N50,0)</f>
        <v>0</v>
      </c>
      <c r="O37" s="309">
        <f t="shared" ref="O37" si="23">IF(ISNUMBER(O38),O38,0)+IF(ISNUMBER(O42),O42,0)+IF(ISNUMBER(O46),O46,0)+IF(ISNUMBER(O50),O50,0)</f>
        <v>0</v>
      </c>
      <c r="P37" s="309">
        <f t="shared" ref="P37" si="24">IF(ISNUMBER(P38),P38,0)+IF(ISNUMBER(P42),P42,0)+IF(ISNUMBER(P46),P46,0)+IF(ISNUMBER(P50),P50,0)</f>
        <v>0</v>
      </c>
      <c r="Q37" s="309">
        <f t="shared" ref="Q37" si="25">IF(ISNUMBER(Q38),Q38,0)+IF(ISNUMBER(Q42),Q42,0)+IF(ISNUMBER(Q46),Q46,0)+IF(ISNUMBER(Q50),Q50,0)</f>
        <v>0</v>
      </c>
      <c r="R37" s="309">
        <f t="shared" ref="R37" si="26">IF(ISNUMBER(R38),R38,0)+IF(ISNUMBER(R42),R42,0)+IF(ISNUMBER(R46),R46,0)+IF(ISNUMBER(R50),R50,0)</f>
        <v>0</v>
      </c>
      <c r="S37" s="326">
        <f>SUMIFS(M37:R37,M37:R37,"&lt;&gt;Local Currency", M37:R37,"&lt;&gt;US Dollars" )</f>
        <v>0</v>
      </c>
      <c r="T37" s="313">
        <f t="shared" si="2"/>
        <v>1625454</v>
      </c>
    </row>
    <row r="38" spans="1:20" s="361" customFormat="1" ht="16.5" thickBot="1">
      <c r="A38" s="304">
        <v>2.1</v>
      </c>
      <c r="B38" s="314" t="s">
        <v>1225</v>
      </c>
      <c r="C38" s="315">
        <f>SUMIFS(C39:C41,C39:C41,"&lt;&gt;Local Currency", C39:C41,"&lt;&gt;US Dollars" )</f>
        <v>1625454</v>
      </c>
      <c r="D38" s="310">
        <f t="shared" ref="D38:R38" si="27">SUMIFS(D39:D41,D39:D41,"&lt;&gt;Local Currency", D39:D41,"&lt;&gt;US Dollars" )</f>
        <v>0</v>
      </c>
      <c r="E38" s="310">
        <f t="shared" si="27"/>
        <v>0</v>
      </c>
      <c r="F38" s="310">
        <f t="shared" si="27"/>
        <v>0</v>
      </c>
      <c r="G38" s="327">
        <f>SUMIFS(C38:F38,C38:F38,"&lt;&gt;Local Currency", C38:F38,"&lt;&gt;US Dollars" )</f>
        <v>1625454</v>
      </c>
      <c r="H38" s="310">
        <f t="shared" si="27"/>
        <v>0</v>
      </c>
      <c r="I38" s="310">
        <f t="shared" si="27"/>
        <v>0</v>
      </c>
      <c r="J38" s="310">
        <f t="shared" si="27"/>
        <v>0</v>
      </c>
      <c r="K38" s="310">
        <f t="shared" si="27"/>
        <v>0</v>
      </c>
      <c r="L38" s="327">
        <f t="shared" si="21"/>
        <v>0</v>
      </c>
      <c r="M38" s="310">
        <f t="shared" si="27"/>
        <v>0</v>
      </c>
      <c r="N38" s="310">
        <f t="shared" si="27"/>
        <v>0</v>
      </c>
      <c r="O38" s="310">
        <f t="shared" si="27"/>
        <v>0</v>
      </c>
      <c r="P38" s="310">
        <f t="shared" si="27"/>
        <v>0</v>
      </c>
      <c r="Q38" s="310">
        <f t="shared" si="27"/>
        <v>0</v>
      </c>
      <c r="R38" s="310">
        <f t="shared" si="27"/>
        <v>0</v>
      </c>
      <c r="S38" s="328">
        <f>SUMIFS(M38:R38,M38:R38,"&lt;&gt;Local Currency", M38:R38,"&lt;&gt;US Dollars" )</f>
        <v>0</v>
      </c>
      <c r="T38" s="313">
        <f t="shared" si="2"/>
        <v>1625454</v>
      </c>
    </row>
    <row r="39" spans="1:20" s="361" customFormat="1" ht="30.75" thickBot="1">
      <c r="A39" s="360" t="s">
        <v>866</v>
      </c>
      <c r="B39" s="316" t="s">
        <v>1213</v>
      </c>
      <c r="C39" s="317">
        <v>1625454</v>
      </c>
      <c r="D39" s="318" t="str">
        <f t="shared" si="16"/>
        <v>Local Currency</v>
      </c>
      <c r="E39" s="318" t="str">
        <f t="shared" si="16"/>
        <v>Local Currency</v>
      </c>
      <c r="F39" s="318" t="str">
        <f t="shared" si="16"/>
        <v>Local Currency</v>
      </c>
      <c r="G39" s="327">
        <f t="shared" ref="G39:G50" si="28">SUMIFS(C39:F39,C39:F39,"&lt;&gt;Local Currency", C39:F39,"&lt;&gt;US Dollars" )</f>
        <v>1625454</v>
      </c>
      <c r="H39" s="318" t="str">
        <f t="shared" si="16"/>
        <v>Local Currency</v>
      </c>
      <c r="I39" s="318" t="str">
        <f t="shared" si="16"/>
        <v>Local Currency</v>
      </c>
      <c r="J39" s="318" t="str">
        <f t="shared" si="16"/>
        <v>Local Currency</v>
      </c>
      <c r="K39" s="318" t="str">
        <f t="shared" si="16"/>
        <v>Local Currency</v>
      </c>
      <c r="L39" s="327">
        <f t="shared" si="21"/>
        <v>0</v>
      </c>
      <c r="M39" s="318" t="str">
        <f t="shared" si="16"/>
        <v>Local Currency</v>
      </c>
      <c r="N39" s="318" t="str">
        <f t="shared" si="16"/>
        <v>Local Currency</v>
      </c>
      <c r="O39" s="318" t="str">
        <f t="shared" si="16"/>
        <v>Local Currency</v>
      </c>
      <c r="P39" s="318" t="str">
        <f t="shared" si="16"/>
        <v>Local Currency</v>
      </c>
      <c r="Q39" s="318" t="str">
        <f t="shared" si="16"/>
        <v>Local Currency</v>
      </c>
      <c r="R39" s="318" t="str">
        <f t="shared" si="16"/>
        <v>Local Currency</v>
      </c>
      <c r="S39" s="328">
        <f t="shared" ref="S39:S50" si="29">SUMIFS(M39:R39,M39:R39,"&lt;&gt;Local Currency", M39:R39,"&lt;&gt;US Dollars" )</f>
        <v>0</v>
      </c>
      <c r="T39" s="313">
        <f t="shared" si="2"/>
        <v>1625454</v>
      </c>
    </row>
    <row r="40" spans="1:20" s="361" customFormat="1" ht="30.75" thickBot="1">
      <c r="A40" s="360" t="s">
        <v>867</v>
      </c>
      <c r="B40" s="316" t="s">
        <v>1203</v>
      </c>
      <c r="C40" s="317" t="str">
        <f t="shared" si="7"/>
        <v>Local Currency</v>
      </c>
      <c r="D40" s="318" t="str">
        <f t="shared" si="16"/>
        <v>Local Currency</v>
      </c>
      <c r="E40" s="318" t="str">
        <f t="shared" si="16"/>
        <v>Local Currency</v>
      </c>
      <c r="F40" s="318" t="str">
        <f t="shared" si="16"/>
        <v>Local Currency</v>
      </c>
      <c r="G40" s="327">
        <f t="shared" si="28"/>
        <v>0</v>
      </c>
      <c r="H40" s="318" t="str">
        <f t="shared" si="16"/>
        <v>Local Currency</v>
      </c>
      <c r="I40" s="318" t="str">
        <f t="shared" si="16"/>
        <v>Local Currency</v>
      </c>
      <c r="J40" s="318" t="str">
        <f t="shared" si="16"/>
        <v>Local Currency</v>
      </c>
      <c r="K40" s="318" t="str">
        <f t="shared" si="16"/>
        <v>Local Currency</v>
      </c>
      <c r="L40" s="327">
        <f t="shared" si="21"/>
        <v>0</v>
      </c>
      <c r="M40" s="318" t="str">
        <f t="shared" si="16"/>
        <v>Local Currency</v>
      </c>
      <c r="N40" s="318" t="str">
        <f t="shared" si="16"/>
        <v>Local Currency</v>
      </c>
      <c r="O40" s="318" t="str">
        <f t="shared" si="16"/>
        <v>Local Currency</v>
      </c>
      <c r="P40" s="318" t="str">
        <f t="shared" si="16"/>
        <v>Local Currency</v>
      </c>
      <c r="Q40" s="318" t="str">
        <f t="shared" si="16"/>
        <v>Local Currency</v>
      </c>
      <c r="R40" s="318" t="str">
        <f t="shared" si="16"/>
        <v>Local Currency</v>
      </c>
      <c r="S40" s="328">
        <f t="shared" si="29"/>
        <v>0</v>
      </c>
      <c r="T40" s="313">
        <f t="shared" si="2"/>
        <v>0</v>
      </c>
    </row>
    <row r="41" spans="1:20" s="361" customFormat="1" ht="30.75" thickBot="1">
      <c r="A41" s="360" t="s">
        <v>868</v>
      </c>
      <c r="B41" s="316" t="s">
        <v>1204</v>
      </c>
      <c r="C41" s="317" t="str">
        <f t="shared" si="7"/>
        <v>Local Currency</v>
      </c>
      <c r="D41" s="318" t="str">
        <f t="shared" si="16"/>
        <v>Local Currency</v>
      </c>
      <c r="E41" s="318" t="str">
        <f t="shared" si="16"/>
        <v>Local Currency</v>
      </c>
      <c r="F41" s="318" t="str">
        <f t="shared" si="16"/>
        <v>Local Currency</v>
      </c>
      <c r="G41" s="327">
        <f t="shared" si="28"/>
        <v>0</v>
      </c>
      <c r="H41" s="318" t="str">
        <f t="shared" si="16"/>
        <v>Local Currency</v>
      </c>
      <c r="I41" s="318" t="str">
        <f t="shared" si="16"/>
        <v>Local Currency</v>
      </c>
      <c r="J41" s="318" t="str">
        <f t="shared" si="16"/>
        <v>Local Currency</v>
      </c>
      <c r="K41" s="318" t="str">
        <f t="shared" si="16"/>
        <v>Local Currency</v>
      </c>
      <c r="L41" s="327">
        <f t="shared" si="21"/>
        <v>0</v>
      </c>
      <c r="M41" s="318" t="str">
        <f t="shared" si="16"/>
        <v>Local Currency</v>
      </c>
      <c r="N41" s="318" t="str">
        <f t="shared" si="16"/>
        <v>Local Currency</v>
      </c>
      <c r="O41" s="318" t="str">
        <f t="shared" si="16"/>
        <v>Local Currency</v>
      </c>
      <c r="P41" s="318" t="str">
        <f t="shared" si="16"/>
        <v>Local Currency</v>
      </c>
      <c r="Q41" s="318" t="str">
        <f t="shared" si="16"/>
        <v>Local Currency</v>
      </c>
      <c r="R41" s="318" t="str">
        <f t="shared" si="16"/>
        <v>Local Currency</v>
      </c>
      <c r="S41" s="328">
        <f t="shared" si="29"/>
        <v>0</v>
      </c>
      <c r="T41" s="313">
        <f t="shared" si="2"/>
        <v>0</v>
      </c>
    </row>
    <row r="42" spans="1:20" s="361" customFormat="1" ht="16.5" thickBot="1">
      <c r="A42" s="304">
        <v>2.2000000000000002</v>
      </c>
      <c r="B42" s="314" t="s">
        <v>699</v>
      </c>
      <c r="C42" s="315">
        <f>SUMIFS(C43:C45,C43:C45,"&lt;&gt;Local Currency", C43:C45,"&lt;&gt;US Dollars" )</f>
        <v>0</v>
      </c>
      <c r="D42" s="310">
        <f t="shared" ref="D42:R42" si="30">SUMIFS(D43:D45,D43:D45,"&lt;&gt;Local Currency", D43:D45,"&lt;&gt;US Dollars" )</f>
        <v>0</v>
      </c>
      <c r="E42" s="310">
        <f t="shared" si="30"/>
        <v>0</v>
      </c>
      <c r="F42" s="310">
        <f t="shared" si="30"/>
        <v>0</v>
      </c>
      <c r="G42" s="327">
        <f t="shared" si="28"/>
        <v>0</v>
      </c>
      <c r="H42" s="310">
        <f t="shared" si="30"/>
        <v>0</v>
      </c>
      <c r="I42" s="310">
        <f t="shared" si="30"/>
        <v>0</v>
      </c>
      <c r="J42" s="310">
        <f t="shared" si="30"/>
        <v>0</v>
      </c>
      <c r="K42" s="310">
        <f t="shared" si="30"/>
        <v>0</v>
      </c>
      <c r="L42" s="327">
        <f t="shared" si="21"/>
        <v>0</v>
      </c>
      <c r="M42" s="310">
        <f t="shared" si="30"/>
        <v>0</v>
      </c>
      <c r="N42" s="310">
        <f t="shared" si="30"/>
        <v>0</v>
      </c>
      <c r="O42" s="310">
        <f t="shared" si="30"/>
        <v>0</v>
      </c>
      <c r="P42" s="310">
        <f t="shared" si="30"/>
        <v>0</v>
      </c>
      <c r="Q42" s="310">
        <f t="shared" si="30"/>
        <v>0</v>
      </c>
      <c r="R42" s="310">
        <f t="shared" si="30"/>
        <v>0</v>
      </c>
      <c r="S42" s="328">
        <f t="shared" si="29"/>
        <v>0</v>
      </c>
      <c r="T42" s="313">
        <f t="shared" si="2"/>
        <v>0</v>
      </c>
    </row>
    <row r="43" spans="1:20" s="361" customFormat="1" ht="30.75" thickBot="1">
      <c r="A43" s="360" t="s">
        <v>869</v>
      </c>
      <c r="B43" s="316" t="s">
        <v>1213</v>
      </c>
      <c r="C43" s="317" t="str">
        <f t="shared" si="7"/>
        <v>Local Currency</v>
      </c>
      <c r="D43" s="318" t="str">
        <f t="shared" si="16"/>
        <v>Local Currency</v>
      </c>
      <c r="E43" s="318" t="str">
        <f t="shared" si="16"/>
        <v>Local Currency</v>
      </c>
      <c r="F43" s="318" t="str">
        <f t="shared" si="16"/>
        <v>Local Currency</v>
      </c>
      <c r="G43" s="327">
        <f t="shared" si="28"/>
        <v>0</v>
      </c>
      <c r="H43" s="318" t="str">
        <f t="shared" si="16"/>
        <v>Local Currency</v>
      </c>
      <c r="I43" s="318" t="str">
        <f t="shared" si="16"/>
        <v>Local Currency</v>
      </c>
      <c r="J43" s="318" t="str">
        <f t="shared" si="16"/>
        <v>Local Currency</v>
      </c>
      <c r="K43" s="318" t="str">
        <f t="shared" si="16"/>
        <v>Local Currency</v>
      </c>
      <c r="L43" s="327">
        <f t="shared" si="21"/>
        <v>0</v>
      </c>
      <c r="M43" s="318" t="str">
        <f t="shared" si="16"/>
        <v>Local Currency</v>
      </c>
      <c r="N43" s="318" t="str">
        <f t="shared" si="16"/>
        <v>Local Currency</v>
      </c>
      <c r="O43" s="318" t="str">
        <f t="shared" si="16"/>
        <v>Local Currency</v>
      </c>
      <c r="P43" s="318" t="str">
        <f t="shared" si="16"/>
        <v>Local Currency</v>
      </c>
      <c r="Q43" s="318" t="str">
        <f t="shared" si="16"/>
        <v>Local Currency</v>
      </c>
      <c r="R43" s="318" t="str">
        <f t="shared" si="16"/>
        <v>Local Currency</v>
      </c>
      <c r="S43" s="328">
        <f t="shared" si="29"/>
        <v>0</v>
      </c>
      <c r="T43" s="313">
        <f t="shared" si="2"/>
        <v>0</v>
      </c>
    </row>
    <row r="44" spans="1:20" s="361" customFormat="1" ht="30.75" thickBot="1">
      <c r="A44" s="360" t="s">
        <v>870</v>
      </c>
      <c r="B44" s="316" t="s">
        <v>1203</v>
      </c>
      <c r="C44" s="317" t="str">
        <f t="shared" si="7"/>
        <v>Local Currency</v>
      </c>
      <c r="D44" s="318" t="str">
        <f t="shared" si="16"/>
        <v>Local Currency</v>
      </c>
      <c r="E44" s="318" t="str">
        <f t="shared" si="16"/>
        <v>Local Currency</v>
      </c>
      <c r="F44" s="318" t="str">
        <f t="shared" si="16"/>
        <v>Local Currency</v>
      </c>
      <c r="G44" s="327">
        <f t="shared" si="28"/>
        <v>0</v>
      </c>
      <c r="H44" s="318" t="str">
        <f t="shared" si="16"/>
        <v>Local Currency</v>
      </c>
      <c r="I44" s="318" t="str">
        <f t="shared" si="16"/>
        <v>Local Currency</v>
      </c>
      <c r="J44" s="318" t="str">
        <f t="shared" si="16"/>
        <v>Local Currency</v>
      </c>
      <c r="K44" s="318" t="str">
        <f t="shared" si="16"/>
        <v>Local Currency</v>
      </c>
      <c r="L44" s="327">
        <f t="shared" si="21"/>
        <v>0</v>
      </c>
      <c r="M44" s="318" t="str">
        <f t="shared" si="16"/>
        <v>Local Currency</v>
      </c>
      <c r="N44" s="318" t="str">
        <f t="shared" si="16"/>
        <v>Local Currency</v>
      </c>
      <c r="O44" s="318" t="str">
        <f t="shared" si="16"/>
        <v>Local Currency</v>
      </c>
      <c r="P44" s="318" t="str">
        <f t="shared" si="16"/>
        <v>Local Currency</v>
      </c>
      <c r="Q44" s="318" t="str">
        <f t="shared" si="16"/>
        <v>Local Currency</v>
      </c>
      <c r="R44" s="318" t="str">
        <f t="shared" si="16"/>
        <v>Local Currency</v>
      </c>
      <c r="S44" s="328">
        <f t="shared" si="29"/>
        <v>0</v>
      </c>
      <c r="T44" s="313">
        <f t="shared" si="2"/>
        <v>0</v>
      </c>
    </row>
    <row r="45" spans="1:20" s="361" customFormat="1" ht="30.75" thickBot="1">
      <c r="A45" s="360" t="s">
        <v>871</v>
      </c>
      <c r="B45" s="316" t="s">
        <v>1204</v>
      </c>
      <c r="C45" s="317" t="str">
        <f t="shared" si="7"/>
        <v>Local Currency</v>
      </c>
      <c r="D45" s="318" t="str">
        <f t="shared" si="16"/>
        <v>Local Currency</v>
      </c>
      <c r="E45" s="318" t="str">
        <f t="shared" si="16"/>
        <v>Local Currency</v>
      </c>
      <c r="F45" s="318" t="str">
        <f t="shared" si="16"/>
        <v>Local Currency</v>
      </c>
      <c r="G45" s="327">
        <f t="shared" si="28"/>
        <v>0</v>
      </c>
      <c r="H45" s="318" t="str">
        <f t="shared" si="16"/>
        <v>Local Currency</v>
      </c>
      <c r="I45" s="318" t="str">
        <f t="shared" si="16"/>
        <v>Local Currency</v>
      </c>
      <c r="J45" s="318" t="str">
        <f t="shared" si="16"/>
        <v>Local Currency</v>
      </c>
      <c r="K45" s="318" t="str">
        <f t="shared" si="16"/>
        <v>Local Currency</v>
      </c>
      <c r="L45" s="327">
        <f t="shared" si="21"/>
        <v>0</v>
      </c>
      <c r="M45" s="318" t="str">
        <f t="shared" si="16"/>
        <v>Local Currency</v>
      </c>
      <c r="N45" s="318" t="str">
        <f t="shared" si="16"/>
        <v>Local Currency</v>
      </c>
      <c r="O45" s="318" t="str">
        <f t="shared" si="16"/>
        <v>Local Currency</v>
      </c>
      <c r="P45" s="318" t="str">
        <f t="shared" si="16"/>
        <v>Local Currency</v>
      </c>
      <c r="Q45" s="318" t="str">
        <f t="shared" si="16"/>
        <v>Local Currency</v>
      </c>
      <c r="R45" s="318" t="str">
        <f t="shared" si="16"/>
        <v>Local Currency</v>
      </c>
      <c r="S45" s="328">
        <f t="shared" si="29"/>
        <v>0</v>
      </c>
      <c r="T45" s="313">
        <f t="shared" si="2"/>
        <v>0</v>
      </c>
    </row>
    <row r="46" spans="1:20" s="361" customFormat="1" ht="30.75" thickBot="1">
      <c r="A46" s="304">
        <v>2.2999999999999998</v>
      </c>
      <c r="B46" s="314" t="s">
        <v>1224</v>
      </c>
      <c r="C46" s="315">
        <f>SUMIFS(C47:C49,C47:C49,"&lt;&gt;Local Currency", C47:C49,"&lt;&gt;US Dollars" )</f>
        <v>0</v>
      </c>
      <c r="D46" s="310">
        <f t="shared" ref="D46:R46" si="31">SUMIFS(D47:D49,D47:D49,"&lt;&gt;Local Currency", D47:D49,"&lt;&gt;US Dollars" )</f>
        <v>0</v>
      </c>
      <c r="E46" s="310">
        <f t="shared" si="31"/>
        <v>0</v>
      </c>
      <c r="F46" s="310">
        <f t="shared" si="31"/>
        <v>0</v>
      </c>
      <c r="G46" s="327">
        <f t="shared" si="28"/>
        <v>0</v>
      </c>
      <c r="H46" s="310">
        <f t="shared" si="31"/>
        <v>0</v>
      </c>
      <c r="I46" s="310">
        <f t="shared" si="31"/>
        <v>0</v>
      </c>
      <c r="J46" s="310">
        <f t="shared" si="31"/>
        <v>0</v>
      </c>
      <c r="K46" s="310">
        <f t="shared" si="31"/>
        <v>0</v>
      </c>
      <c r="L46" s="327">
        <f t="shared" si="21"/>
        <v>0</v>
      </c>
      <c r="M46" s="310">
        <f t="shared" si="31"/>
        <v>0</v>
      </c>
      <c r="N46" s="310">
        <f t="shared" si="31"/>
        <v>0</v>
      </c>
      <c r="O46" s="310">
        <f t="shared" si="31"/>
        <v>0</v>
      </c>
      <c r="P46" s="310">
        <f t="shared" si="31"/>
        <v>0</v>
      </c>
      <c r="Q46" s="310">
        <f t="shared" si="31"/>
        <v>0</v>
      </c>
      <c r="R46" s="310">
        <f t="shared" si="31"/>
        <v>0</v>
      </c>
      <c r="S46" s="328">
        <f t="shared" si="29"/>
        <v>0</v>
      </c>
      <c r="T46" s="313">
        <f t="shared" si="2"/>
        <v>0</v>
      </c>
    </row>
    <row r="47" spans="1:20" s="361" customFormat="1" ht="30.75" thickBot="1">
      <c r="A47" s="360" t="s">
        <v>872</v>
      </c>
      <c r="B47" s="316" t="s">
        <v>1212</v>
      </c>
      <c r="C47" s="317" t="str">
        <f t="shared" si="7"/>
        <v>Local Currency</v>
      </c>
      <c r="D47" s="318" t="str">
        <f t="shared" si="16"/>
        <v>Local Currency</v>
      </c>
      <c r="E47" s="318" t="str">
        <f t="shared" si="16"/>
        <v>Local Currency</v>
      </c>
      <c r="F47" s="318" t="str">
        <f t="shared" si="16"/>
        <v>Local Currency</v>
      </c>
      <c r="G47" s="327">
        <f t="shared" si="28"/>
        <v>0</v>
      </c>
      <c r="H47" s="318" t="str">
        <f t="shared" si="16"/>
        <v>Local Currency</v>
      </c>
      <c r="I47" s="318" t="str">
        <f t="shared" si="16"/>
        <v>Local Currency</v>
      </c>
      <c r="J47" s="318" t="str">
        <f t="shared" si="16"/>
        <v>Local Currency</v>
      </c>
      <c r="K47" s="318" t="str">
        <f t="shared" si="16"/>
        <v>Local Currency</v>
      </c>
      <c r="L47" s="327">
        <f t="shared" si="21"/>
        <v>0</v>
      </c>
      <c r="M47" s="318" t="str">
        <f t="shared" si="16"/>
        <v>Local Currency</v>
      </c>
      <c r="N47" s="318" t="str">
        <f t="shared" si="16"/>
        <v>Local Currency</v>
      </c>
      <c r="O47" s="318" t="str">
        <f t="shared" si="16"/>
        <v>Local Currency</v>
      </c>
      <c r="P47" s="318" t="str">
        <f t="shared" si="16"/>
        <v>Local Currency</v>
      </c>
      <c r="Q47" s="318" t="str">
        <f t="shared" si="16"/>
        <v>Local Currency</v>
      </c>
      <c r="R47" s="318" t="str">
        <f t="shared" si="16"/>
        <v>Local Currency</v>
      </c>
      <c r="S47" s="328">
        <f t="shared" si="29"/>
        <v>0</v>
      </c>
      <c r="T47" s="313">
        <f t="shared" si="2"/>
        <v>0</v>
      </c>
    </row>
    <row r="48" spans="1:20" s="361" customFormat="1" ht="30.75" thickBot="1">
      <c r="A48" s="360" t="s">
        <v>873</v>
      </c>
      <c r="B48" s="316" t="s">
        <v>1203</v>
      </c>
      <c r="C48" s="317" t="str">
        <f t="shared" si="7"/>
        <v>Local Currency</v>
      </c>
      <c r="D48" s="318" t="str">
        <f t="shared" si="16"/>
        <v>Local Currency</v>
      </c>
      <c r="E48" s="318" t="str">
        <f t="shared" si="16"/>
        <v>Local Currency</v>
      </c>
      <c r="F48" s="318" t="str">
        <f t="shared" si="16"/>
        <v>Local Currency</v>
      </c>
      <c r="G48" s="327">
        <f t="shared" si="28"/>
        <v>0</v>
      </c>
      <c r="H48" s="318" t="str">
        <f t="shared" si="16"/>
        <v>Local Currency</v>
      </c>
      <c r="I48" s="318" t="str">
        <f t="shared" si="16"/>
        <v>Local Currency</v>
      </c>
      <c r="J48" s="318" t="str">
        <f t="shared" si="16"/>
        <v>Local Currency</v>
      </c>
      <c r="K48" s="318" t="str">
        <f t="shared" si="16"/>
        <v>Local Currency</v>
      </c>
      <c r="L48" s="327">
        <f t="shared" si="21"/>
        <v>0</v>
      </c>
      <c r="M48" s="318" t="str">
        <f t="shared" si="16"/>
        <v>Local Currency</v>
      </c>
      <c r="N48" s="318" t="str">
        <f t="shared" si="16"/>
        <v>Local Currency</v>
      </c>
      <c r="O48" s="318" t="str">
        <f t="shared" si="16"/>
        <v>Local Currency</v>
      </c>
      <c r="P48" s="318" t="str">
        <f t="shared" si="16"/>
        <v>Local Currency</v>
      </c>
      <c r="Q48" s="318" t="str">
        <f t="shared" si="16"/>
        <v>Local Currency</v>
      </c>
      <c r="R48" s="318" t="str">
        <f t="shared" ref="D48:R63" si="32">$B$7</f>
        <v>Local Currency</v>
      </c>
      <c r="S48" s="328">
        <f t="shared" si="29"/>
        <v>0</v>
      </c>
      <c r="T48" s="313">
        <f t="shared" si="2"/>
        <v>0</v>
      </c>
    </row>
    <row r="49" spans="1:20" s="361" customFormat="1" ht="30.75" thickBot="1">
      <c r="A49" s="360" t="s">
        <v>874</v>
      </c>
      <c r="B49" s="316" t="s">
        <v>1204</v>
      </c>
      <c r="C49" s="317" t="str">
        <f t="shared" si="7"/>
        <v>Local Currency</v>
      </c>
      <c r="D49" s="318" t="str">
        <f t="shared" si="32"/>
        <v>Local Currency</v>
      </c>
      <c r="E49" s="318" t="str">
        <f t="shared" si="32"/>
        <v>Local Currency</v>
      </c>
      <c r="F49" s="318" t="str">
        <f t="shared" si="32"/>
        <v>Local Currency</v>
      </c>
      <c r="G49" s="327">
        <f t="shared" si="28"/>
        <v>0</v>
      </c>
      <c r="H49" s="318" t="str">
        <f t="shared" si="32"/>
        <v>Local Currency</v>
      </c>
      <c r="I49" s="318" t="str">
        <f t="shared" si="32"/>
        <v>Local Currency</v>
      </c>
      <c r="J49" s="318" t="str">
        <f t="shared" si="32"/>
        <v>Local Currency</v>
      </c>
      <c r="K49" s="318" t="str">
        <f t="shared" si="32"/>
        <v>Local Currency</v>
      </c>
      <c r="L49" s="327">
        <f t="shared" si="21"/>
        <v>0</v>
      </c>
      <c r="M49" s="318" t="str">
        <f t="shared" si="32"/>
        <v>Local Currency</v>
      </c>
      <c r="N49" s="318" t="str">
        <f t="shared" si="32"/>
        <v>Local Currency</v>
      </c>
      <c r="O49" s="318" t="str">
        <f t="shared" si="32"/>
        <v>Local Currency</v>
      </c>
      <c r="P49" s="318" t="str">
        <f t="shared" si="32"/>
        <v>Local Currency</v>
      </c>
      <c r="Q49" s="318" t="str">
        <f t="shared" si="32"/>
        <v>Local Currency</v>
      </c>
      <c r="R49" s="318" t="str">
        <f t="shared" si="32"/>
        <v>Local Currency</v>
      </c>
      <c r="S49" s="328">
        <f t="shared" si="29"/>
        <v>0</v>
      </c>
      <c r="T49" s="313">
        <f t="shared" si="2"/>
        <v>0</v>
      </c>
    </row>
    <row r="50" spans="1:20" s="361" customFormat="1" ht="30.75" thickBot="1">
      <c r="A50" s="304">
        <v>2.4</v>
      </c>
      <c r="B50" s="314" t="s">
        <v>703</v>
      </c>
      <c r="C50" s="317" t="str">
        <f t="shared" si="7"/>
        <v>Local Currency</v>
      </c>
      <c r="D50" s="318" t="str">
        <f t="shared" si="32"/>
        <v>Local Currency</v>
      </c>
      <c r="E50" s="318" t="str">
        <f t="shared" si="32"/>
        <v>Local Currency</v>
      </c>
      <c r="F50" s="318" t="str">
        <f t="shared" si="32"/>
        <v>Local Currency</v>
      </c>
      <c r="G50" s="327">
        <f t="shared" si="28"/>
        <v>0</v>
      </c>
      <c r="H50" s="318" t="str">
        <f t="shared" si="32"/>
        <v>Local Currency</v>
      </c>
      <c r="I50" s="318" t="str">
        <f t="shared" si="32"/>
        <v>Local Currency</v>
      </c>
      <c r="J50" s="318" t="str">
        <f t="shared" si="32"/>
        <v>Local Currency</v>
      </c>
      <c r="K50" s="318" t="str">
        <f t="shared" si="32"/>
        <v>Local Currency</v>
      </c>
      <c r="L50" s="327">
        <f t="shared" si="21"/>
        <v>0</v>
      </c>
      <c r="M50" s="318" t="str">
        <f t="shared" si="32"/>
        <v>Local Currency</v>
      </c>
      <c r="N50" s="318" t="str">
        <f t="shared" si="32"/>
        <v>Local Currency</v>
      </c>
      <c r="O50" s="318" t="str">
        <f t="shared" si="32"/>
        <v>Local Currency</v>
      </c>
      <c r="P50" s="318" t="str">
        <f t="shared" si="32"/>
        <v>Local Currency</v>
      </c>
      <c r="Q50" s="318" t="str">
        <f t="shared" si="32"/>
        <v>Local Currency</v>
      </c>
      <c r="R50" s="318" t="str">
        <f t="shared" si="32"/>
        <v>Local Currency</v>
      </c>
      <c r="S50" s="328">
        <f t="shared" si="29"/>
        <v>0</v>
      </c>
      <c r="T50" s="313">
        <f t="shared" si="2"/>
        <v>0</v>
      </c>
    </row>
    <row r="51" spans="1:20" s="361" customFormat="1" ht="15.75" thickBot="1">
      <c r="A51" s="304"/>
      <c r="B51" s="316"/>
      <c r="C51" s="322"/>
      <c r="D51" s="323"/>
      <c r="E51" s="323"/>
      <c r="F51" s="323"/>
      <c r="G51" s="323"/>
      <c r="H51" s="323"/>
      <c r="I51" s="323"/>
      <c r="J51" s="323"/>
      <c r="K51" s="323"/>
      <c r="L51" s="323"/>
      <c r="M51" s="323"/>
      <c r="N51" s="323"/>
      <c r="O51" s="323"/>
      <c r="P51" s="323"/>
      <c r="Q51" s="323"/>
      <c r="R51" s="323"/>
      <c r="S51" s="324"/>
      <c r="T51" s="324"/>
    </row>
    <row r="52" spans="1:20" s="361" customFormat="1" ht="16.5" thickBot="1">
      <c r="A52" s="304">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16759477</v>
      </c>
      <c r="D52" s="330">
        <f t="shared" ref="D52:F52" si="33">IF(ISNUMBER(D53),D53,0)+IF(ISNUMBER(D54),D54,0)+IF(ISNUMBER(D58),D58,0)+IF(ISNUMBER(D66),D66,0)+IF(ISNUMBER(D67),D67,0)+IF(ISNUMBER(D72),D72,0)+IF(ISNUMBER(D77),D77,0)+IF(ISNUMBER(D88),D88,0)+IF(ISNUMBER(D89),D89,0)
+IF(ISNUMBER(D90),D90,0)+IF(ISNUMBER(D91),D91,0)+IF(ISNUMBER(D93),D93,0)+IF(ISNUMBER(D94),D94,0)
+IF(ISNUMBER(D95),D95,0)+IF(ISNUMBER(D96),D96,0)+IF(ISNUMBER(D97),D97,0)</f>
        <v>316331</v>
      </c>
      <c r="E52" s="330">
        <f t="shared" si="33"/>
        <v>0</v>
      </c>
      <c r="F52" s="330">
        <f t="shared" si="33"/>
        <v>0</v>
      </c>
      <c r="G52" s="327">
        <f t="shared" ref="G52:G96" si="34">SUMIFS(C52:F52,C52:F52,"&lt;&gt;Local Currency", C52:F52,"&lt;&gt;US Dollars" )</f>
        <v>17075808</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 si="35">IF(ISNUMBER(I53),I53,0)+IF(ISNUMBER(I54),I54,0)+IF(ISNUMBER(I58),I58,0)+IF(ISNUMBER(I66),I66,0)+IF(ISNUMBER(I67),I67,0)+IF(ISNUMBER(I72),I72,0)+IF(ISNUMBER(I77),I77,0)+IF(ISNUMBER(I88),I88,0)+IF(ISNUMBER(I89),I89,0)
+IF(ISNUMBER(I90),I90,0)+IF(ISNUMBER(I91),I91,0)+IF(ISNUMBER(I93),I93,0)+IF(ISNUMBER(I94),I94,0)
+IF(ISNUMBER(I95),I95,0)+IF(ISNUMBER(I96),I96,0)+IF(ISNUMBER(I97),I97,0)</f>
        <v>1236342</v>
      </c>
      <c r="J52" s="330">
        <f t="shared" ref="J52" si="36">IF(ISNUMBER(J53),J53,0)+IF(ISNUMBER(J54),J54,0)+IF(ISNUMBER(J58),J58,0)+IF(ISNUMBER(J66),J66,0)+IF(ISNUMBER(J67),J67,0)+IF(ISNUMBER(J72),J72,0)+IF(ISNUMBER(J77),J77,0)+IF(ISNUMBER(J88),J88,0)+IF(ISNUMBER(J89),J89,0)
+IF(ISNUMBER(J90),J90,0)+IF(ISNUMBER(J91),J91,0)+IF(ISNUMBER(J93),J93,0)+IF(ISNUMBER(J94),J94,0)
+IF(ISNUMBER(J95),J95,0)+IF(ISNUMBER(J96),J96,0)+IF(ISNUMBER(J97),J97,0)</f>
        <v>0</v>
      </c>
      <c r="K52" s="330">
        <f t="shared" ref="K52" si="37">IF(ISNUMBER(K53),K53,0)+IF(ISNUMBER(K54),K54,0)+IF(ISNUMBER(K58),K58,0)+IF(ISNUMBER(K66),K66,0)+IF(ISNUMBER(K67),K67,0)+IF(ISNUMBER(K72),K72,0)+IF(ISNUMBER(K77),K77,0)+IF(ISNUMBER(K88),K88,0)+IF(ISNUMBER(K89),K89,0)
+IF(ISNUMBER(K90),K90,0)+IF(ISNUMBER(K91),K91,0)+IF(ISNUMBER(K93),K93,0)+IF(ISNUMBER(K94),K94,0)
+IF(ISNUMBER(K95),K95,0)+IF(ISNUMBER(K96),K96,0)+IF(ISNUMBER(K97),K97,0)</f>
        <v>0</v>
      </c>
      <c r="L52" s="327">
        <f t="shared" ref="L52:L96" si="38">SUMIFS(H52:K52,H52:K52,"&lt;&gt;Local Currency", H52:K52,"&lt;&gt;US Dollars" )</f>
        <v>1236342</v>
      </c>
      <c r="M52" s="330">
        <f t="shared" ref="M52" si="39">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ref="N52" si="40">IF(ISNUMBER(N53),N53,0)+IF(ISNUMBER(N54),N54,0)+IF(ISNUMBER(N58),N58,0)+IF(ISNUMBER(N66),N66,0)+IF(ISNUMBER(N67),N67,0)+IF(ISNUMBER(N72),N72,0)+IF(ISNUMBER(N77),N77,0)+IF(ISNUMBER(N88),N88,0)+IF(ISNUMBER(N89),N89,0)
+IF(ISNUMBER(N90),N90,0)+IF(ISNUMBER(N91),N91,0)+IF(ISNUMBER(N93),N93,0)+IF(ISNUMBER(N94),N94,0)
+IF(ISNUMBER(N95),N95,0)+IF(ISNUMBER(N96),N96,0)+IF(ISNUMBER(N97),N97,0)</f>
        <v>0</v>
      </c>
      <c r="O52" s="330">
        <f t="shared" ref="O52" si="41">IF(ISNUMBER(O53),O53,0)+IF(ISNUMBER(O54),O54,0)+IF(ISNUMBER(O58),O58,0)+IF(ISNUMBER(O66),O66,0)+IF(ISNUMBER(O67),O67,0)+IF(ISNUMBER(O72),O72,0)+IF(ISNUMBER(O77),O77,0)+IF(ISNUMBER(O88),O88,0)+IF(ISNUMBER(O89),O89,0)
+IF(ISNUMBER(O90),O90,0)+IF(ISNUMBER(O91),O91,0)+IF(ISNUMBER(O93),O93,0)+IF(ISNUMBER(O94),O94,0)
+IF(ISNUMBER(O95),O95,0)+IF(ISNUMBER(O96),O96,0)+IF(ISNUMBER(O97),O97,0)</f>
        <v>6915249</v>
      </c>
      <c r="P52" s="330">
        <f t="shared" ref="P52" si="42">IF(ISNUMBER(P53),P53,0)+IF(ISNUMBER(P54),P54,0)+IF(ISNUMBER(P58),P58,0)+IF(ISNUMBER(P66),P66,0)+IF(ISNUMBER(P67),P67,0)+IF(ISNUMBER(P72),P72,0)+IF(ISNUMBER(P77),P77,0)+IF(ISNUMBER(P88),P88,0)+IF(ISNUMBER(P89),P89,0)
+IF(ISNUMBER(P90),P90,0)+IF(ISNUMBER(P91),P91,0)+IF(ISNUMBER(P93),P93,0)+IF(ISNUMBER(P94),P94,0)
+IF(ISNUMBER(P95),P95,0)+IF(ISNUMBER(P96),P96,0)+IF(ISNUMBER(P97),P97,0)</f>
        <v>0</v>
      </c>
      <c r="Q52" s="330">
        <f t="shared" ref="Q52" si="43">IF(ISNUMBER(Q53),Q53,0)+IF(ISNUMBER(Q54),Q54,0)+IF(ISNUMBER(Q58),Q58,0)+IF(ISNUMBER(Q66),Q66,0)+IF(ISNUMBER(Q67),Q67,0)+IF(ISNUMBER(Q72),Q72,0)+IF(ISNUMBER(Q77),Q77,0)+IF(ISNUMBER(Q88),Q88,0)+IF(ISNUMBER(Q89),Q89,0)
+IF(ISNUMBER(Q90),Q90,0)+IF(ISNUMBER(Q91),Q91,0)+IF(ISNUMBER(Q93),Q93,0)+IF(ISNUMBER(Q94),Q94,0)
+IF(ISNUMBER(Q95),Q95,0)+IF(ISNUMBER(Q96),Q96,0)+IF(ISNUMBER(Q97),Q97,0)</f>
        <v>15000</v>
      </c>
      <c r="R52" s="330">
        <f t="shared" ref="R52" si="44">IF(ISNUMBER(R53),R53,0)+IF(ISNUMBER(R54),R54,0)+IF(ISNUMBER(R58),R58,0)+IF(ISNUMBER(R66),R66,0)+IF(ISNUMBER(R67),R67,0)+IF(ISNUMBER(R72),R72,0)+IF(ISNUMBER(R77),R77,0)+IF(ISNUMBER(R88),R88,0)+IF(ISNUMBER(R89),R89,0)
+IF(ISNUMBER(R90),R90,0)+IF(ISNUMBER(R91),R91,0)+IF(ISNUMBER(R93),R93,0)+IF(ISNUMBER(R94),R94,0)
+IF(ISNUMBER(R95),R95,0)+IF(ISNUMBER(R96),R96,0)+IF(ISNUMBER(R97),R97,0)</f>
        <v>105710</v>
      </c>
      <c r="S52" s="328">
        <f>SUMIFS(M52:R52,M52:R52,"&lt;&gt;Local Currency", M52:R52,"&lt;&gt;US Dollars" )</f>
        <v>7035959</v>
      </c>
      <c r="T52" s="313">
        <f t="shared" si="2"/>
        <v>25348109</v>
      </c>
    </row>
    <row r="53" spans="1:20" s="361" customFormat="1" ht="30.75" thickBot="1">
      <c r="A53" s="304">
        <v>3.1</v>
      </c>
      <c r="B53" s="314" t="s">
        <v>709</v>
      </c>
      <c r="C53" s="320" t="str">
        <f t="shared" si="7"/>
        <v>Local Currency</v>
      </c>
      <c r="D53" s="321" t="str">
        <f t="shared" si="32"/>
        <v>Local Currency</v>
      </c>
      <c r="E53" s="321" t="str">
        <f t="shared" si="32"/>
        <v>Local Currency</v>
      </c>
      <c r="F53" s="321" t="str">
        <f t="shared" si="32"/>
        <v>Local Currency</v>
      </c>
      <c r="G53" s="327">
        <f t="shared" si="34"/>
        <v>0</v>
      </c>
      <c r="H53" s="321" t="str">
        <f t="shared" si="32"/>
        <v>Local Currency</v>
      </c>
      <c r="I53" s="321" t="str">
        <f t="shared" si="32"/>
        <v>Local Currency</v>
      </c>
      <c r="J53" s="321" t="str">
        <f t="shared" si="32"/>
        <v>Local Currency</v>
      </c>
      <c r="K53" s="321" t="str">
        <f t="shared" si="32"/>
        <v>Local Currency</v>
      </c>
      <c r="L53" s="327">
        <f t="shared" si="38"/>
        <v>0</v>
      </c>
      <c r="M53" s="321" t="str">
        <f t="shared" si="32"/>
        <v>Local Currency</v>
      </c>
      <c r="N53" s="321" t="str">
        <f t="shared" si="32"/>
        <v>Local Currency</v>
      </c>
      <c r="O53" s="321" t="str">
        <f t="shared" si="32"/>
        <v>Local Currency</v>
      </c>
      <c r="P53" s="321" t="str">
        <f t="shared" si="32"/>
        <v>Local Currency</v>
      </c>
      <c r="Q53" s="321" t="str">
        <f t="shared" si="32"/>
        <v>Local Currency</v>
      </c>
      <c r="R53" s="321">
        <v>29420</v>
      </c>
      <c r="S53" s="328">
        <f>SUMIFS(M53:R53,M53:R53,"&lt;&gt;Local Currency", M53:R53,"&lt;&gt;US Dollars" )</f>
        <v>29420</v>
      </c>
      <c r="T53" s="313">
        <f t="shared" si="2"/>
        <v>29420</v>
      </c>
    </row>
    <row r="54" spans="1:20" s="361" customFormat="1" ht="16.5" thickBot="1">
      <c r="A54" s="304">
        <v>3.2</v>
      </c>
      <c r="B54" s="314" t="s">
        <v>845</v>
      </c>
      <c r="C54" s="315">
        <f>SUMIFS(C55:C57,C55:C57,"&lt;&gt;Local Currency", C55:C57,"&lt;&gt;US Dollars" )</f>
        <v>0</v>
      </c>
      <c r="D54" s="310">
        <f t="shared" ref="D54:R54" si="45">SUMIFS(D55:D57,D55:D57,"&lt;&gt;Local Currency", D55:D57,"&lt;&gt;US Dollars" )</f>
        <v>0</v>
      </c>
      <c r="E54" s="310">
        <f t="shared" si="45"/>
        <v>0</v>
      </c>
      <c r="F54" s="310">
        <f t="shared" si="45"/>
        <v>0</v>
      </c>
      <c r="G54" s="327">
        <f t="shared" si="34"/>
        <v>0</v>
      </c>
      <c r="H54" s="310">
        <f t="shared" si="45"/>
        <v>0</v>
      </c>
      <c r="I54" s="310">
        <f t="shared" si="45"/>
        <v>0</v>
      </c>
      <c r="J54" s="310">
        <f t="shared" si="45"/>
        <v>0</v>
      </c>
      <c r="K54" s="310">
        <f t="shared" si="45"/>
        <v>0</v>
      </c>
      <c r="L54" s="327">
        <f t="shared" si="38"/>
        <v>0</v>
      </c>
      <c r="M54" s="310">
        <f t="shared" si="45"/>
        <v>0</v>
      </c>
      <c r="N54" s="310">
        <f t="shared" si="45"/>
        <v>0</v>
      </c>
      <c r="O54" s="310">
        <f t="shared" si="45"/>
        <v>0</v>
      </c>
      <c r="P54" s="310">
        <f t="shared" si="45"/>
        <v>0</v>
      </c>
      <c r="Q54" s="310">
        <f t="shared" si="45"/>
        <v>15000</v>
      </c>
      <c r="R54" s="310">
        <f t="shared" si="45"/>
        <v>0</v>
      </c>
      <c r="S54" s="328">
        <f t="shared" ref="S54:S96" si="46">SUMIFS(M54:R54,M54:R54,"&lt;&gt;Local Currency", M54:R54,"&lt;&gt;US Dollars" )</f>
        <v>15000</v>
      </c>
      <c r="T54" s="313">
        <f t="shared" si="2"/>
        <v>15000</v>
      </c>
    </row>
    <row r="55" spans="1:20" s="361" customFormat="1" ht="30.75" thickBot="1">
      <c r="A55" s="360" t="s">
        <v>875</v>
      </c>
      <c r="B55" s="316" t="s">
        <v>1202</v>
      </c>
      <c r="C55" s="317" t="str">
        <f t="shared" si="7"/>
        <v>Local Currency</v>
      </c>
      <c r="D55" s="318" t="str">
        <f t="shared" si="32"/>
        <v>Local Currency</v>
      </c>
      <c r="E55" s="318" t="str">
        <f t="shared" si="32"/>
        <v>Local Currency</v>
      </c>
      <c r="F55" s="318" t="str">
        <f t="shared" si="32"/>
        <v>Local Currency</v>
      </c>
      <c r="G55" s="327">
        <f t="shared" si="34"/>
        <v>0</v>
      </c>
      <c r="H55" s="318" t="str">
        <f t="shared" si="32"/>
        <v>Local Currency</v>
      </c>
      <c r="I55" s="318" t="str">
        <f t="shared" si="32"/>
        <v>Local Currency</v>
      </c>
      <c r="J55" s="318" t="str">
        <f t="shared" si="32"/>
        <v>Local Currency</v>
      </c>
      <c r="K55" s="318" t="str">
        <f t="shared" si="32"/>
        <v>Local Currency</v>
      </c>
      <c r="L55" s="327">
        <f t="shared" si="38"/>
        <v>0</v>
      </c>
      <c r="M55" s="318" t="str">
        <f t="shared" si="32"/>
        <v>Local Currency</v>
      </c>
      <c r="N55" s="318" t="str">
        <f t="shared" si="32"/>
        <v>Local Currency</v>
      </c>
      <c r="O55" s="318" t="str">
        <f t="shared" si="32"/>
        <v>Local Currency</v>
      </c>
      <c r="P55" s="318" t="str">
        <f t="shared" si="32"/>
        <v>Local Currency</v>
      </c>
      <c r="Q55" s="318" t="str">
        <f t="shared" si="32"/>
        <v>Local Currency</v>
      </c>
      <c r="R55" s="318" t="str">
        <f t="shared" si="32"/>
        <v>Local Currency</v>
      </c>
      <c r="S55" s="328">
        <f t="shared" si="46"/>
        <v>0</v>
      </c>
      <c r="T55" s="313">
        <f t="shared" si="2"/>
        <v>0</v>
      </c>
    </row>
    <row r="56" spans="1:20" s="361" customFormat="1" ht="30.75" thickBot="1">
      <c r="A56" s="360" t="s">
        <v>876</v>
      </c>
      <c r="B56" s="316" t="s">
        <v>1203</v>
      </c>
      <c r="C56" s="317" t="str">
        <f t="shared" si="7"/>
        <v>Local Currency</v>
      </c>
      <c r="D56" s="318" t="str">
        <f t="shared" si="32"/>
        <v>Local Currency</v>
      </c>
      <c r="E56" s="318" t="str">
        <f t="shared" si="32"/>
        <v>Local Currency</v>
      </c>
      <c r="F56" s="318" t="str">
        <f t="shared" si="32"/>
        <v>Local Currency</v>
      </c>
      <c r="G56" s="327">
        <f t="shared" si="34"/>
        <v>0</v>
      </c>
      <c r="H56" s="318" t="str">
        <f t="shared" si="32"/>
        <v>Local Currency</v>
      </c>
      <c r="I56" s="318" t="str">
        <f t="shared" si="32"/>
        <v>Local Currency</v>
      </c>
      <c r="J56" s="318" t="str">
        <f t="shared" si="32"/>
        <v>Local Currency</v>
      </c>
      <c r="K56" s="318" t="str">
        <f t="shared" si="32"/>
        <v>Local Currency</v>
      </c>
      <c r="L56" s="327">
        <f t="shared" si="38"/>
        <v>0</v>
      </c>
      <c r="M56" s="318" t="str">
        <f t="shared" si="32"/>
        <v>Local Currency</v>
      </c>
      <c r="N56" s="318" t="str">
        <f t="shared" si="32"/>
        <v>Local Currency</v>
      </c>
      <c r="O56" s="318" t="str">
        <f t="shared" si="32"/>
        <v>Local Currency</v>
      </c>
      <c r="P56" s="318" t="str">
        <f t="shared" si="32"/>
        <v>Local Currency</v>
      </c>
      <c r="Q56" s="318" t="str">
        <f t="shared" si="32"/>
        <v>Local Currency</v>
      </c>
      <c r="R56" s="318" t="str">
        <f t="shared" si="32"/>
        <v>Local Currency</v>
      </c>
      <c r="S56" s="328">
        <f t="shared" si="46"/>
        <v>0</v>
      </c>
      <c r="T56" s="313">
        <f t="shared" si="2"/>
        <v>0</v>
      </c>
    </row>
    <row r="57" spans="1:20" s="361" customFormat="1" ht="30.75" thickBot="1">
      <c r="A57" s="360" t="s">
        <v>877</v>
      </c>
      <c r="B57" s="316" t="s">
        <v>1204</v>
      </c>
      <c r="C57" s="317" t="str">
        <f t="shared" si="7"/>
        <v>Local Currency</v>
      </c>
      <c r="D57" s="318" t="str">
        <f t="shared" si="32"/>
        <v>Local Currency</v>
      </c>
      <c r="E57" s="318" t="str">
        <f t="shared" si="32"/>
        <v>Local Currency</v>
      </c>
      <c r="F57" s="318" t="str">
        <f t="shared" si="32"/>
        <v>Local Currency</v>
      </c>
      <c r="G57" s="327">
        <f t="shared" si="34"/>
        <v>0</v>
      </c>
      <c r="H57" s="318" t="str">
        <f t="shared" si="32"/>
        <v>Local Currency</v>
      </c>
      <c r="I57" s="318" t="str">
        <f t="shared" si="32"/>
        <v>Local Currency</v>
      </c>
      <c r="J57" s="318" t="str">
        <f t="shared" si="32"/>
        <v>Local Currency</v>
      </c>
      <c r="K57" s="318" t="str">
        <f t="shared" si="32"/>
        <v>Local Currency</v>
      </c>
      <c r="L57" s="327">
        <f t="shared" si="38"/>
        <v>0</v>
      </c>
      <c r="M57" s="318" t="str">
        <f t="shared" si="32"/>
        <v>Local Currency</v>
      </c>
      <c r="N57" s="318" t="str">
        <f t="shared" si="32"/>
        <v>Local Currency</v>
      </c>
      <c r="O57" s="318" t="str">
        <f t="shared" si="32"/>
        <v>Local Currency</v>
      </c>
      <c r="P57" s="318" t="str">
        <f t="shared" si="32"/>
        <v>Local Currency</v>
      </c>
      <c r="Q57" s="318">
        <v>15000</v>
      </c>
      <c r="R57" s="318" t="str">
        <f t="shared" si="32"/>
        <v>Local Currency</v>
      </c>
      <c r="S57" s="328">
        <f t="shared" si="46"/>
        <v>15000</v>
      </c>
      <c r="T57" s="313">
        <f t="shared" si="2"/>
        <v>15000</v>
      </c>
    </row>
    <row r="58" spans="1:20" s="361" customFormat="1" ht="30.75" thickBot="1">
      <c r="A58" s="304">
        <v>3.3</v>
      </c>
      <c r="B58" s="314" t="s">
        <v>721</v>
      </c>
      <c r="C58" s="315">
        <f>SUMIFS(C59:C65,C59:C65,"&lt;&gt;Local Currency", C59:C65,"&lt;&gt;US Dollars" )</f>
        <v>0</v>
      </c>
      <c r="D58" s="310">
        <f t="shared" ref="D58:R58" si="47">SUMIFS(D59:D65,D59:D65,"&lt;&gt;Local Currency", D59:D65,"&lt;&gt;US Dollars" )</f>
        <v>0</v>
      </c>
      <c r="E58" s="310">
        <f t="shared" si="47"/>
        <v>0</v>
      </c>
      <c r="F58" s="310">
        <f t="shared" si="47"/>
        <v>0</v>
      </c>
      <c r="G58" s="327">
        <f>SUMIFS(C58:F58,C58:F58,"&lt;&gt;Local Currency", C58:F58,"&lt;&gt;US Dollars" )</f>
        <v>0</v>
      </c>
      <c r="H58" s="310">
        <f t="shared" si="47"/>
        <v>0</v>
      </c>
      <c r="I58" s="310">
        <f t="shared" si="47"/>
        <v>0</v>
      </c>
      <c r="J58" s="310">
        <f t="shared" si="47"/>
        <v>0</v>
      </c>
      <c r="K58" s="310">
        <f t="shared" si="47"/>
        <v>0</v>
      </c>
      <c r="L58" s="327">
        <f t="shared" si="38"/>
        <v>0</v>
      </c>
      <c r="M58" s="310">
        <f t="shared" si="47"/>
        <v>0</v>
      </c>
      <c r="N58" s="310">
        <f t="shared" si="47"/>
        <v>0</v>
      </c>
      <c r="O58" s="310">
        <f t="shared" si="47"/>
        <v>0</v>
      </c>
      <c r="P58" s="310">
        <f t="shared" si="47"/>
        <v>0</v>
      </c>
      <c r="Q58" s="310">
        <f t="shared" si="47"/>
        <v>0</v>
      </c>
      <c r="R58" s="310">
        <f t="shared" si="47"/>
        <v>0</v>
      </c>
      <c r="S58" s="328">
        <f t="shared" si="46"/>
        <v>0</v>
      </c>
      <c r="T58" s="313">
        <f t="shared" si="2"/>
        <v>0</v>
      </c>
    </row>
    <row r="59" spans="1:20" s="361" customFormat="1" ht="30.75" thickBot="1">
      <c r="A59" s="360" t="s">
        <v>879</v>
      </c>
      <c r="B59" s="316" t="s">
        <v>1205</v>
      </c>
      <c r="C59" s="317" t="str">
        <f t="shared" si="7"/>
        <v>Local Currency</v>
      </c>
      <c r="D59" s="318" t="str">
        <f t="shared" si="32"/>
        <v>Local Currency</v>
      </c>
      <c r="E59" s="318" t="str">
        <f t="shared" si="32"/>
        <v>Local Currency</v>
      </c>
      <c r="F59" s="318" t="str">
        <f t="shared" si="32"/>
        <v>Local Currency</v>
      </c>
      <c r="G59" s="327">
        <f t="shared" si="34"/>
        <v>0</v>
      </c>
      <c r="H59" s="318" t="str">
        <f t="shared" si="32"/>
        <v>Local Currency</v>
      </c>
      <c r="I59" s="318" t="str">
        <f t="shared" si="32"/>
        <v>Local Currency</v>
      </c>
      <c r="J59" s="318" t="str">
        <f t="shared" si="32"/>
        <v>Local Currency</v>
      </c>
      <c r="K59" s="318" t="str">
        <f t="shared" si="32"/>
        <v>Local Currency</v>
      </c>
      <c r="L59" s="327">
        <f t="shared" si="38"/>
        <v>0</v>
      </c>
      <c r="M59" s="318" t="str">
        <f t="shared" si="32"/>
        <v>Local Currency</v>
      </c>
      <c r="N59" s="318" t="str">
        <f t="shared" si="32"/>
        <v>Local Currency</v>
      </c>
      <c r="O59" s="318" t="str">
        <f t="shared" si="32"/>
        <v>Local Currency</v>
      </c>
      <c r="P59" s="318" t="str">
        <f t="shared" si="32"/>
        <v>Local Currency</v>
      </c>
      <c r="Q59" s="318" t="str">
        <f t="shared" si="32"/>
        <v>Local Currency</v>
      </c>
      <c r="R59" s="318" t="str">
        <f t="shared" si="32"/>
        <v>Local Currency</v>
      </c>
      <c r="S59" s="328">
        <f t="shared" si="46"/>
        <v>0</v>
      </c>
      <c r="T59" s="313">
        <f t="shared" si="2"/>
        <v>0</v>
      </c>
    </row>
    <row r="60" spans="1:20" s="361" customFormat="1" ht="30.75" thickBot="1">
      <c r="A60" s="360" t="s">
        <v>880</v>
      </c>
      <c r="B60" s="316" t="s">
        <v>1206</v>
      </c>
      <c r="C60" s="317" t="str">
        <f t="shared" si="7"/>
        <v>Local Currency</v>
      </c>
      <c r="D60" s="318" t="str">
        <f t="shared" si="32"/>
        <v>Local Currency</v>
      </c>
      <c r="E60" s="318" t="str">
        <f t="shared" si="32"/>
        <v>Local Currency</v>
      </c>
      <c r="F60" s="318" t="str">
        <f t="shared" si="32"/>
        <v>Local Currency</v>
      </c>
      <c r="G60" s="327">
        <f t="shared" si="34"/>
        <v>0</v>
      </c>
      <c r="H60" s="318" t="str">
        <f t="shared" si="32"/>
        <v>Local Currency</v>
      </c>
      <c r="I60" s="318" t="str">
        <f t="shared" si="32"/>
        <v>Local Currency</v>
      </c>
      <c r="J60" s="318" t="str">
        <f t="shared" si="32"/>
        <v>Local Currency</v>
      </c>
      <c r="K60" s="318" t="str">
        <f t="shared" si="32"/>
        <v>Local Currency</v>
      </c>
      <c r="L60" s="327">
        <f t="shared" si="38"/>
        <v>0</v>
      </c>
      <c r="M60" s="318" t="str">
        <f t="shared" si="32"/>
        <v>Local Currency</v>
      </c>
      <c r="N60" s="318" t="str">
        <f t="shared" si="32"/>
        <v>Local Currency</v>
      </c>
      <c r="O60" s="318" t="str">
        <f t="shared" si="32"/>
        <v>Local Currency</v>
      </c>
      <c r="P60" s="318" t="str">
        <f t="shared" si="32"/>
        <v>Local Currency</v>
      </c>
      <c r="Q60" s="318" t="str">
        <f t="shared" si="32"/>
        <v>Local Currency</v>
      </c>
      <c r="R60" s="318" t="str">
        <f t="shared" si="32"/>
        <v>Local Currency</v>
      </c>
      <c r="S60" s="328">
        <f t="shared" si="46"/>
        <v>0</v>
      </c>
      <c r="T60" s="313">
        <f t="shared" si="2"/>
        <v>0</v>
      </c>
    </row>
    <row r="61" spans="1:20" s="361" customFormat="1" ht="30.75" thickBot="1">
      <c r="A61" s="360" t="s">
        <v>881</v>
      </c>
      <c r="B61" s="316" t="s">
        <v>1207</v>
      </c>
      <c r="C61" s="317" t="str">
        <f t="shared" si="7"/>
        <v>Local Currency</v>
      </c>
      <c r="D61" s="318" t="str">
        <f t="shared" si="32"/>
        <v>Local Currency</v>
      </c>
      <c r="E61" s="318" t="str">
        <f t="shared" si="32"/>
        <v>Local Currency</v>
      </c>
      <c r="F61" s="318" t="str">
        <f t="shared" si="32"/>
        <v>Local Currency</v>
      </c>
      <c r="G61" s="327">
        <f t="shared" si="34"/>
        <v>0</v>
      </c>
      <c r="H61" s="318" t="str">
        <f t="shared" si="32"/>
        <v>Local Currency</v>
      </c>
      <c r="I61" s="318" t="str">
        <f t="shared" si="32"/>
        <v>Local Currency</v>
      </c>
      <c r="J61" s="318" t="str">
        <f t="shared" si="32"/>
        <v>Local Currency</v>
      </c>
      <c r="K61" s="318" t="str">
        <f t="shared" si="32"/>
        <v>Local Currency</v>
      </c>
      <c r="L61" s="327">
        <f t="shared" si="38"/>
        <v>0</v>
      </c>
      <c r="M61" s="318" t="str">
        <f t="shared" si="32"/>
        <v>Local Currency</v>
      </c>
      <c r="N61" s="318" t="str">
        <f t="shared" si="32"/>
        <v>Local Currency</v>
      </c>
      <c r="O61" s="318" t="str">
        <f t="shared" si="32"/>
        <v>Local Currency</v>
      </c>
      <c r="P61" s="318" t="str">
        <f t="shared" si="32"/>
        <v>Local Currency</v>
      </c>
      <c r="Q61" s="318" t="str">
        <f t="shared" si="32"/>
        <v>Local Currency</v>
      </c>
      <c r="R61" s="318" t="str">
        <f t="shared" si="32"/>
        <v>Local Currency</v>
      </c>
      <c r="S61" s="328">
        <f t="shared" si="46"/>
        <v>0</v>
      </c>
      <c r="T61" s="313">
        <f t="shared" si="2"/>
        <v>0</v>
      </c>
    </row>
    <row r="62" spans="1:20" s="361" customFormat="1" ht="30.75" thickBot="1">
      <c r="A62" s="360" t="s">
        <v>882</v>
      </c>
      <c r="B62" s="316" t="s">
        <v>1208</v>
      </c>
      <c r="C62" s="317" t="str">
        <f t="shared" si="7"/>
        <v>Local Currency</v>
      </c>
      <c r="D62" s="318" t="str">
        <f t="shared" si="32"/>
        <v>Local Currency</v>
      </c>
      <c r="E62" s="318" t="str">
        <f t="shared" si="32"/>
        <v>Local Currency</v>
      </c>
      <c r="F62" s="318" t="str">
        <f t="shared" si="32"/>
        <v>Local Currency</v>
      </c>
      <c r="G62" s="327">
        <f t="shared" si="34"/>
        <v>0</v>
      </c>
      <c r="H62" s="318" t="str">
        <f t="shared" si="32"/>
        <v>Local Currency</v>
      </c>
      <c r="I62" s="318" t="str">
        <f t="shared" si="32"/>
        <v>Local Currency</v>
      </c>
      <c r="J62" s="318" t="str">
        <f t="shared" si="32"/>
        <v>Local Currency</v>
      </c>
      <c r="K62" s="318" t="str">
        <f t="shared" si="32"/>
        <v>Local Currency</v>
      </c>
      <c r="L62" s="327">
        <f t="shared" si="38"/>
        <v>0</v>
      </c>
      <c r="M62" s="318" t="str">
        <f t="shared" si="32"/>
        <v>Local Currency</v>
      </c>
      <c r="N62" s="318" t="str">
        <f t="shared" si="32"/>
        <v>Local Currency</v>
      </c>
      <c r="O62" s="318" t="str">
        <f t="shared" si="32"/>
        <v>Local Currency</v>
      </c>
      <c r="P62" s="318" t="str">
        <f t="shared" si="32"/>
        <v>Local Currency</v>
      </c>
      <c r="Q62" s="318" t="str">
        <f t="shared" si="32"/>
        <v>Local Currency</v>
      </c>
      <c r="R62" s="318" t="str">
        <f t="shared" si="32"/>
        <v>Local Currency</v>
      </c>
      <c r="S62" s="328">
        <f t="shared" si="46"/>
        <v>0</v>
      </c>
      <c r="T62" s="313">
        <f t="shared" si="2"/>
        <v>0</v>
      </c>
    </row>
    <row r="63" spans="1:20" s="361" customFormat="1" ht="30.75" thickBot="1">
      <c r="A63" s="360" t="s">
        <v>883</v>
      </c>
      <c r="B63" s="316" t="s">
        <v>1209</v>
      </c>
      <c r="C63" s="317" t="str">
        <f t="shared" si="7"/>
        <v>Local Currency</v>
      </c>
      <c r="D63" s="318" t="str">
        <f t="shared" si="32"/>
        <v>Local Currency</v>
      </c>
      <c r="E63" s="318" t="str">
        <f t="shared" si="32"/>
        <v>Local Currency</v>
      </c>
      <c r="F63" s="318" t="str">
        <f t="shared" si="32"/>
        <v>Local Currency</v>
      </c>
      <c r="G63" s="327">
        <f t="shared" si="34"/>
        <v>0</v>
      </c>
      <c r="H63" s="318" t="str">
        <f t="shared" si="32"/>
        <v>Local Currency</v>
      </c>
      <c r="I63" s="318" t="str">
        <f t="shared" si="32"/>
        <v>Local Currency</v>
      </c>
      <c r="J63" s="318" t="str">
        <f t="shared" si="32"/>
        <v>Local Currency</v>
      </c>
      <c r="K63" s="318" t="str">
        <f t="shared" si="32"/>
        <v>Local Currency</v>
      </c>
      <c r="L63" s="327">
        <f t="shared" si="38"/>
        <v>0</v>
      </c>
      <c r="M63" s="318" t="str">
        <f t="shared" si="32"/>
        <v>Local Currency</v>
      </c>
      <c r="N63" s="318" t="str">
        <f t="shared" si="32"/>
        <v>Local Currency</v>
      </c>
      <c r="O63" s="318" t="str">
        <f t="shared" si="32"/>
        <v>Local Currency</v>
      </c>
      <c r="P63" s="318" t="str">
        <f t="shared" si="32"/>
        <v>Local Currency</v>
      </c>
      <c r="Q63" s="318" t="str">
        <f t="shared" ref="D63:R76" si="48">$B$7</f>
        <v>Local Currency</v>
      </c>
      <c r="R63" s="318" t="str">
        <f t="shared" si="48"/>
        <v>Local Currency</v>
      </c>
      <c r="S63" s="328">
        <f t="shared" si="46"/>
        <v>0</v>
      </c>
      <c r="T63" s="313">
        <f t="shared" si="2"/>
        <v>0</v>
      </c>
    </row>
    <row r="64" spans="1:20" s="361" customFormat="1" ht="30.75" thickBot="1">
      <c r="A64" s="360" t="s">
        <v>884</v>
      </c>
      <c r="B64" s="316" t="s">
        <v>1211</v>
      </c>
      <c r="C64" s="317" t="str">
        <f t="shared" si="7"/>
        <v>Local Currency</v>
      </c>
      <c r="D64" s="318" t="str">
        <f t="shared" si="48"/>
        <v>Local Currency</v>
      </c>
      <c r="E64" s="318" t="str">
        <f t="shared" si="48"/>
        <v>Local Currency</v>
      </c>
      <c r="F64" s="318" t="str">
        <f t="shared" si="48"/>
        <v>Local Currency</v>
      </c>
      <c r="G64" s="327">
        <f t="shared" si="34"/>
        <v>0</v>
      </c>
      <c r="H64" s="318" t="str">
        <f t="shared" si="48"/>
        <v>Local Currency</v>
      </c>
      <c r="I64" s="318" t="str">
        <f t="shared" si="48"/>
        <v>Local Currency</v>
      </c>
      <c r="J64" s="318" t="str">
        <f t="shared" si="48"/>
        <v>Local Currency</v>
      </c>
      <c r="K64" s="318" t="str">
        <f t="shared" si="48"/>
        <v>Local Currency</v>
      </c>
      <c r="L64" s="327">
        <f t="shared" si="38"/>
        <v>0</v>
      </c>
      <c r="M64" s="318" t="str">
        <f t="shared" si="48"/>
        <v>Local Currency</v>
      </c>
      <c r="N64" s="318" t="str">
        <f t="shared" si="48"/>
        <v>Local Currency</v>
      </c>
      <c r="O64" s="318" t="str">
        <f t="shared" si="48"/>
        <v>Local Currency</v>
      </c>
      <c r="P64" s="318" t="str">
        <f t="shared" si="48"/>
        <v>Local Currency</v>
      </c>
      <c r="Q64" s="318" t="str">
        <f t="shared" si="48"/>
        <v>Local Currency</v>
      </c>
      <c r="R64" s="318" t="str">
        <f t="shared" si="48"/>
        <v>Local Currency</v>
      </c>
      <c r="S64" s="328">
        <f t="shared" si="46"/>
        <v>0</v>
      </c>
      <c r="T64" s="313">
        <f t="shared" si="2"/>
        <v>0</v>
      </c>
    </row>
    <row r="65" spans="1:20" s="361" customFormat="1" ht="30.75" thickBot="1">
      <c r="A65" s="360" t="s">
        <v>885</v>
      </c>
      <c r="B65" s="316" t="s">
        <v>1210</v>
      </c>
      <c r="C65" s="317" t="str">
        <f t="shared" si="7"/>
        <v>Local Currency</v>
      </c>
      <c r="D65" s="318" t="str">
        <f t="shared" si="48"/>
        <v>Local Currency</v>
      </c>
      <c r="E65" s="318" t="str">
        <f t="shared" si="48"/>
        <v>Local Currency</v>
      </c>
      <c r="F65" s="318" t="str">
        <f t="shared" si="48"/>
        <v>Local Currency</v>
      </c>
      <c r="G65" s="327">
        <f t="shared" si="34"/>
        <v>0</v>
      </c>
      <c r="H65" s="318" t="str">
        <f t="shared" si="48"/>
        <v>Local Currency</v>
      </c>
      <c r="I65" s="318" t="str">
        <f t="shared" si="48"/>
        <v>Local Currency</v>
      </c>
      <c r="J65" s="318" t="str">
        <f t="shared" si="48"/>
        <v>Local Currency</v>
      </c>
      <c r="K65" s="318" t="str">
        <f t="shared" si="48"/>
        <v>Local Currency</v>
      </c>
      <c r="L65" s="327">
        <f t="shared" si="38"/>
        <v>0</v>
      </c>
      <c r="M65" s="318" t="str">
        <f t="shared" si="48"/>
        <v>Local Currency</v>
      </c>
      <c r="N65" s="318" t="str">
        <f t="shared" si="48"/>
        <v>Local Currency</v>
      </c>
      <c r="O65" s="318" t="str">
        <f t="shared" si="48"/>
        <v>Local Currency</v>
      </c>
      <c r="P65" s="318" t="str">
        <f t="shared" si="48"/>
        <v>Local Currency</v>
      </c>
      <c r="Q65" s="318" t="str">
        <f t="shared" si="48"/>
        <v>Local Currency</v>
      </c>
      <c r="R65" s="318" t="str">
        <f t="shared" si="48"/>
        <v>Local Currency</v>
      </c>
      <c r="S65" s="328">
        <f t="shared" si="46"/>
        <v>0</v>
      </c>
      <c r="T65" s="313">
        <f t="shared" si="2"/>
        <v>0</v>
      </c>
    </row>
    <row r="66" spans="1:20" s="361" customFormat="1" ht="30.75" thickBot="1">
      <c r="A66" s="360">
        <v>3.4</v>
      </c>
      <c r="B66" s="314" t="s">
        <v>740</v>
      </c>
      <c r="C66" s="317" t="str">
        <f t="shared" si="7"/>
        <v>Local Currency</v>
      </c>
      <c r="D66" s="318" t="str">
        <f t="shared" si="48"/>
        <v>Local Currency</v>
      </c>
      <c r="E66" s="318" t="str">
        <f t="shared" si="48"/>
        <v>Local Currency</v>
      </c>
      <c r="F66" s="318" t="str">
        <f t="shared" si="48"/>
        <v>Local Currency</v>
      </c>
      <c r="G66" s="327">
        <f t="shared" si="34"/>
        <v>0</v>
      </c>
      <c r="H66" s="317" t="str">
        <f t="shared" si="48"/>
        <v>Local Currency</v>
      </c>
      <c r="I66" s="318" t="str">
        <f t="shared" si="48"/>
        <v>Local Currency</v>
      </c>
      <c r="J66" s="318" t="str">
        <f t="shared" si="48"/>
        <v>Local Currency</v>
      </c>
      <c r="K66" s="318" t="str">
        <f t="shared" si="48"/>
        <v>Local Currency</v>
      </c>
      <c r="L66" s="327">
        <f t="shared" si="38"/>
        <v>0</v>
      </c>
      <c r="M66" s="318" t="str">
        <f t="shared" si="48"/>
        <v>Local Currency</v>
      </c>
      <c r="N66" s="318" t="str">
        <f t="shared" si="48"/>
        <v>Local Currency</v>
      </c>
      <c r="O66" s="318" t="str">
        <f t="shared" si="48"/>
        <v>Local Currency</v>
      </c>
      <c r="P66" s="318" t="str">
        <f t="shared" si="48"/>
        <v>Local Currency</v>
      </c>
      <c r="Q66" s="318" t="str">
        <f t="shared" si="48"/>
        <v>Local Currency</v>
      </c>
      <c r="R66" s="318" t="str">
        <f t="shared" si="48"/>
        <v>Local Currency</v>
      </c>
      <c r="S66" s="328">
        <f t="shared" si="46"/>
        <v>0</v>
      </c>
      <c r="T66" s="313">
        <f t="shared" si="2"/>
        <v>0</v>
      </c>
    </row>
    <row r="67" spans="1:20" s="361" customFormat="1" ht="45.75" thickBot="1">
      <c r="A67" s="360">
        <v>3.5</v>
      </c>
      <c r="B67" s="314" t="s">
        <v>743</v>
      </c>
      <c r="C67" s="315">
        <f>SUMIFS(C68:C71,C68:C71,"&lt;&gt;Local Currency", C68:C71,"&lt;&gt;US Dollars" )</f>
        <v>0</v>
      </c>
      <c r="D67" s="310">
        <f t="shared" ref="D67:R67" si="49">SUMIFS(D68:D71,D68:D71,"&lt;&gt;Local Currency", D68:D71,"&lt;&gt;US Dollars" )</f>
        <v>0</v>
      </c>
      <c r="E67" s="310">
        <f t="shared" si="49"/>
        <v>0</v>
      </c>
      <c r="F67" s="310">
        <f t="shared" si="49"/>
        <v>0</v>
      </c>
      <c r="G67" s="327">
        <f t="shared" si="34"/>
        <v>0</v>
      </c>
      <c r="H67" s="310">
        <f t="shared" si="49"/>
        <v>0</v>
      </c>
      <c r="I67" s="310">
        <f t="shared" si="49"/>
        <v>0</v>
      </c>
      <c r="J67" s="310">
        <f t="shared" si="49"/>
        <v>0</v>
      </c>
      <c r="K67" s="310">
        <f t="shared" si="49"/>
        <v>0</v>
      </c>
      <c r="L67" s="327">
        <f t="shared" si="38"/>
        <v>0</v>
      </c>
      <c r="M67" s="310">
        <f t="shared" si="49"/>
        <v>0</v>
      </c>
      <c r="N67" s="310">
        <f t="shared" si="49"/>
        <v>0</v>
      </c>
      <c r="O67" s="310">
        <f t="shared" si="49"/>
        <v>738090</v>
      </c>
      <c r="P67" s="310">
        <f t="shared" si="49"/>
        <v>0</v>
      </c>
      <c r="Q67" s="310">
        <f t="shared" si="49"/>
        <v>0</v>
      </c>
      <c r="R67" s="310">
        <f t="shared" si="49"/>
        <v>0</v>
      </c>
      <c r="S67" s="328">
        <f t="shared" si="46"/>
        <v>738090</v>
      </c>
      <c r="T67" s="313">
        <f t="shared" si="2"/>
        <v>738090</v>
      </c>
    </row>
    <row r="68" spans="1:20" s="361" customFormat="1" ht="30.75" thickBot="1">
      <c r="A68" s="360" t="s">
        <v>893</v>
      </c>
      <c r="B68" s="316" t="s">
        <v>1196</v>
      </c>
      <c r="C68" s="317" t="str">
        <f t="shared" si="7"/>
        <v>Local Currency</v>
      </c>
      <c r="D68" s="318" t="str">
        <f t="shared" si="48"/>
        <v>Local Currency</v>
      </c>
      <c r="E68" s="318" t="str">
        <f t="shared" si="48"/>
        <v>Local Currency</v>
      </c>
      <c r="F68" s="318" t="str">
        <f t="shared" si="48"/>
        <v>Local Currency</v>
      </c>
      <c r="G68" s="327">
        <f t="shared" si="34"/>
        <v>0</v>
      </c>
      <c r="H68" s="318" t="str">
        <f t="shared" si="48"/>
        <v>Local Currency</v>
      </c>
      <c r="I68" s="318" t="str">
        <f t="shared" si="48"/>
        <v>Local Currency</v>
      </c>
      <c r="J68" s="318" t="str">
        <f t="shared" si="48"/>
        <v>Local Currency</v>
      </c>
      <c r="K68" s="318" t="str">
        <f t="shared" si="48"/>
        <v>Local Currency</v>
      </c>
      <c r="L68" s="327">
        <f t="shared" si="38"/>
        <v>0</v>
      </c>
      <c r="M68" s="318" t="str">
        <f t="shared" si="48"/>
        <v>Local Currency</v>
      </c>
      <c r="N68" s="318" t="str">
        <f t="shared" si="48"/>
        <v>Local Currency</v>
      </c>
      <c r="O68" s="318" t="str">
        <f t="shared" si="48"/>
        <v>Local Currency</v>
      </c>
      <c r="P68" s="318" t="str">
        <f t="shared" si="48"/>
        <v>Local Currency</v>
      </c>
      <c r="Q68" s="318" t="str">
        <f t="shared" si="48"/>
        <v>Local Currency</v>
      </c>
      <c r="R68" s="318" t="str">
        <f t="shared" si="48"/>
        <v>Local Currency</v>
      </c>
      <c r="S68" s="328">
        <f t="shared" si="46"/>
        <v>0</v>
      </c>
      <c r="T68" s="313">
        <f t="shared" si="2"/>
        <v>0</v>
      </c>
    </row>
    <row r="69" spans="1:20" s="361" customFormat="1" ht="30.75" thickBot="1">
      <c r="A69" s="360" t="s">
        <v>894</v>
      </c>
      <c r="B69" s="316" t="s">
        <v>1197</v>
      </c>
      <c r="C69" s="317" t="str">
        <f t="shared" si="7"/>
        <v>Local Currency</v>
      </c>
      <c r="D69" s="318" t="str">
        <f t="shared" si="48"/>
        <v>Local Currency</v>
      </c>
      <c r="E69" s="318" t="str">
        <f t="shared" si="48"/>
        <v>Local Currency</v>
      </c>
      <c r="F69" s="318" t="str">
        <f t="shared" si="48"/>
        <v>Local Currency</v>
      </c>
      <c r="G69" s="327">
        <f t="shared" si="34"/>
        <v>0</v>
      </c>
      <c r="H69" s="318" t="str">
        <f t="shared" si="48"/>
        <v>Local Currency</v>
      </c>
      <c r="I69" s="318" t="str">
        <f t="shared" si="48"/>
        <v>Local Currency</v>
      </c>
      <c r="J69" s="318" t="str">
        <f t="shared" si="48"/>
        <v>Local Currency</v>
      </c>
      <c r="K69" s="318" t="str">
        <f t="shared" si="48"/>
        <v>Local Currency</v>
      </c>
      <c r="L69" s="327">
        <f t="shared" si="38"/>
        <v>0</v>
      </c>
      <c r="M69" s="318" t="str">
        <f t="shared" si="48"/>
        <v>Local Currency</v>
      </c>
      <c r="N69" s="318" t="str">
        <f t="shared" si="48"/>
        <v>Local Currency</v>
      </c>
      <c r="O69" s="318" t="str">
        <f t="shared" si="48"/>
        <v>Local Currency</v>
      </c>
      <c r="P69" s="318" t="str">
        <f t="shared" si="48"/>
        <v>Local Currency</v>
      </c>
      <c r="Q69" s="318" t="str">
        <f t="shared" si="48"/>
        <v>Local Currency</v>
      </c>
      <c r="R69" s="318" t="str">
        <f t="shared" si="48"/>
        <v>Local Currency</v>
      </c>
      <c r="S69" s="328">
        <f t="shared" si="46"/>
        <v>0</v>
      </c>
      <c r="T69" s="313">
        <f t="shared" si="2"/>
        <v>0</v>
      </c>
    </row>
    <row r="70" spans="1:20" s="361" customFormat="1" ht="30.75" thickBot="1">
      <c r="A70" s="360" t="s">
        <v>895</v>
      </c>
      <c r="B70" s="316" t="s">
        <v>1198</v>
      </c>
      <c r="C70" s="317" t="str">
        <f t="shared" si="7"/>
        <v>Local Currency</v>
      </c>
      <c r="D70" s="318" t="str">
        <f t="shared" si="48"/>
        <v>Local Currency</v>
      </c>
      <c r="E70" s="318" t="str">
        <f t="shared" si="48"/>
        <v>Local Currency</v>
      </c>
      <c r="F70" s="318" t="str">
        <f t="shared" si="48"/>
        <v>Local Currency</v>
      </c>
      <c r="G70" s="327">
        <f t="shared" si="34"/>
        <v>0</v>
      </c>
      <c r="H70" s="318" t="str">
        <f t="shared" si="48"/>
        <v>Local Currency</v>
      </c>
      <c r="I70" s="318" t="str">
        <f t="shared" si="48"/>
        <v>Local Currency</v>
      </c>
      <c r="J70" s="318" t="str">
        <f t="shared" si="48"/>
        <v>Local Currency</v>
      </c>
      <c r="K70" s="318" t="str">
        <f t="shared" si="48"/>
        <v>Local Currency</v>
      </c>
      <c r="L70" s="327">
        <f t="shared" si="38"/>
        <v>0</v>
      </c>
      <c r="M70" s="318" t="str">
        <f t="shared" si="48"/>
        <v>Local Currency</v>
      </c>
      <c r="N70" s="318" t="str">
        <f t="shared" si="48"/>
        <v>Local Currency</v>
      </c>
      <c r="O70" s="318" t="str">
        <f t="shared" si="48"/>
        <v>Local Currency</v>
      </c>
      <c r="P70" s="318" t="str">
        <f t="shared" si="48"/>
        <v>Local Currency</v>
      </c>
      <c r="Q70" s="318" t="str">
        <f t="shared" si="48"/>
        <v>Local Currency</v>
      </c>
      <c r="R70" s="318" t="str">
        <f t="shared" si="48"/>
        <v>Local Currency</v>
      </c>
      <c r="S70" s="328">
        <f t="shared" si="46"/>
        <v>0</v>
      </c>
      <c r="T70" s="313">
        <f t="shared" si="2"/>
        <v>0</v>
      </c>
    </row>
    <row r="71" spans="1:20" s="361" customFormat="1" ht="30.75" thickBot="1">
      <c r="A71" s="360" t="s">
        <v>896</v>
      </c>
      <c r="B71" s="316" t="s">
        <v>1199</v>
      </c>
      <c r="C71" s="317" t="str">
        <f t="shared" si="7"/>
        <v>Local Currency</v>
      </c>
      <c r="D71" s="318" t="str">
        <f t="shared" si="48"/>
        <v>Local Currency</v>
      </c>
      <c r="E71" s="318" t="str">
        <f t="shared" si="48"/>
        <v>Local Currency</v>
      </c>
      <c r="F71" s="318" t="str">
        <f t="shared" si="48"/>
        <v>Local Currency</v>
      </c>
      <c r="G71" s="327">
        <f t="shared" si="34"/>
        <v>0</v>
      </c>
      <c r="H71" s="318" t="str">
        <f t="shared" si="48"/>
        <v>Local Currency</v>
      </c>
      <c r="I71" s="318" t="str">
        <f t="shared" si="48"/>
        <v>Local Currency</v>
      </c>
      <c r="J71" s="318" t="str">
        <f t="shared" si="48"/>
        <v>Local Currency</v>
      </c>
      <c r="K71" s="318" t="str">
        <f t="shared" si="48"/>
        <v>Local Currency</v>
      </c>
      <c r="L71" s="327">
        <f t="shared" si="38"/>
        <v>0</v>
      </c>
      <c r="M71" s="318" t="str">
        <f t="shared" si="48"/>
        <v>Local Currency</v>
      </c>
      <c r="N71" s="318" t="str">
        <f t="shared" si="48"/>
        <v>Local Currency</v>
      </c>
      <c r="O71" s="318">
        <v>738090</v>
      </c>
      <c r="P71" s="318" t="str">
        <f t="shared" si="48"/>
        <v>Local Currency</v>
      </c>
      <c r="Q71" s="318" t="str">
        <f t="shared" si="48"/>
        <v>Local Currency</v>
      </c>
      <c r="R71" s="318" t="str">
        <f t="shared" si="48"/>
        <v>Local Currency</v>
      </c>
      <c r="S71" s="328">
        <f t="shared" si="46"/>
        <v>738090</v>
      </c>
      <c r="T71" s="313">
        <f t="shared" si="2"/>
        <v>738090</v>
      </c>
    </row>
    <row r="72" spans="1:20" s="361" customFormat="1" ht="30.75" thickBot="1">
      <c r="A72" s="360">
        <v>3.6</v>
      </c>
      <c r="B72" s="314" t="s">
        <v>1226</v>
      </c>
      <c r="C72" s="315">
        <f>SUMIFS(C73:C76,C73:C76,"&lt;&gt;Local Currency", C73:C76,"&lt;&gt;US Dollars" )</f>
        <v>0</v>
      </c>
      <c r="D72" s="310">
        <f t="shared" ref="D72:R72" si="50">SUMIFS(D73:D76,D73:D76,"&lt;&gt;Local Currency", D73:D76,"&lt;&gt;US Dollars" )</f>
        <v>0</v>
      </c>
      <c r="E72" s="310">
        <f t="shared" si="50"/>
        <v>0</v>
      </c>
      <c r="F72" s="310">
        <f t="shared" si="50"/>
        <v>0</v>
      </c>
      <c r="G72" s="327">
        <f t="shared" si="34"/>
        <v>0</v>
      </c>
      <c r="H72" s="310">
        <f t="shared" si="50"/>
        <v>0</v>
      </c>
      <c r="I72" s="310">
        <f t="shared" si="50"/>
        <v>0</v>
      </c>
      <c r="J72" s="310">
        <f t="shared" si="50"/>
        <v>0</v>
      </c>
      <c r="K72" s="310">
        <f t="shared" si="50"/>
        <v>0</v>
      </c>
      <c r="L72" s="327">
        <f t="shared" si="38"/>
        <v>0</v>
      </c>
      <c r="M72" s="310">
        <f t="shared" si="50"/>
        <v>0</v>
      </c>
      <c r="N72" s="310">
        <f t="shared" si="50"/>
        <v>0</v>
      </c>
      <c r="O72" s="310">
        <f t="shared" si="50"/>
        <v>556535</v>
      </c>
      <c r="P72" s="310">
        <f t="shared" si="50"/>
        <v>0</v>
      </c>
      <c r="Q72" s="310">
        <f t="shared" si="50"/>
        <v>0</v>
      </c>
      <c r="R72" s="310">
        <f t="shared" si="50"/>
        <v>0</v>
      </c>
      <c r="S72" s="328">
        <f t="shared" si="46"/>
        <v>556535</v>
      </c>
      <c r="T72" s="313">
        <f t="shared" si="2"/>
        <v>556535</v>
      </c>
    </row>
    <row r="73" spans="1:20" s="361" customFormat="1" ht="30.75" thickBot="1">
      <c r="A73" s="360" t="s">
        <v>898</v>
      </c>
      <c r="B73" s="316" t="s">
        <v>1196</v>
      </c>
      <c r="C73" s="317" t="str">
        <f t="shared" si="7"/>
        <v>Local Currency</v>
      </c>
      <c r="D73" s="318" t="str">
        <f t="shared" si="48"/>
        <v>Local Currency</v>
      </c>
      <c r="E73" s="318" t="str">
        <f t="shared" si="48"/>
        <v>Local Currency</v>
      </c>
      <c r="F73" s="318" t="str">
        <f t="shared" si="48"/>
        <v>Local Currency</v>
      </c>
      <c r="G73" s="327">
        <f t="shared" si="34"/>
        <v>0</v>
      </c>
      <c r="H73" s="318" t="str">
        <f t="shared" si="48"/>
        <v>Local Currency</v>
      </c>
      <c r="I73" s="318" t="str">
        <f t="shared" si="48"/>
        <v>Local Currency</v>
      </c>
      <c r="J73" s="318" t="str">
        <f t="shared" si="48"/>
        <v>Local Currency</v>
      </c>
      <c r="K73" s="318" t="str">
        <f t="shared" si="48"/>
        <v>Local Currency</v>
      </c>
      <c r="L73" s="327">
        <f t="shared" si="38"/>
        <v>0</v>
      </c>
      <c r="M73" s="318" t="str">
        <f t="shared" si="48"/>
        <v>Local Currency</v>
      </c>
      <c r="N73" s="318" t="str">
        <f t="shared" si="48"/>
        <v>Local Currency</v>
      </c>
      <c r="O73" s="318" t="str">
        <f t="shared" si="48"/>
        <v>Local Currency</v>
      </c>
      <c r="P73" s="318" t="str">
        <f t="shared" si="48"/>
        <v>Local Currency</v>
      </c>
      <c r="Q73" s="318" t="str">
        <f t="shared" si="48"/>
        <v>Local Currency</v>
      </c>
      <c r="R73" s="318" t="str">
        <f t="shared" si="48"/>
        <v>Local Currency</v>
      </c>
      <c r="S73" s="328">
        <f t="shared" si="46"/>
        <v>0</v>
      </c>
      <c r="T73" s="313">
        <f t="shared" si="2"/>
        <v>0</v>
      </c>
    </row>
    <row r="74" spans="1:20" s="361" customFormat="1" ht="30.75" thickBot="1">
      <c r="A74" s="360" t="s">
        <v>899</v>
      </c>
      <c r="B74" s="316" t="s">
        <v>1197</v>
      </c>
      <c r="C74" s="317" t="str">
        <f t="shared" si="7"/>
        <v>Local Currency</v>
      </c>
      <c r="D74" s="318" t="str">
        <f t="shared" si="48"/>
        <v>Local Currency</v>
      </c>
      <c r="E74" s="318" t="str">
        <f t="shared" si="48"/>
        <v>Local Currency</v>
      </c>
      <c r="F74" s="318" t="str">
        <f t="shared" si="48"/>
        <v>Local Currency</v>
      </c>
      <c r="G74" s="327">
        <f t="shared" si="34"/>
        <v>0</v>
      </c>
      <c r="H74" s="318" t="str">
        <f t="shared" si="48"/>
        <v>Local Currency</v>
      </c>
      <c r="I74" s="318" t="str">
        <f t="shared" si="48"/>
        <v>Local Currency</v>
      </c>
      <c r="J74" s="318" t="str">
        <f t="shared" si="48"/>
        <v>Local Currency</v>
      </c>
      <c r="K74" s="318" t="str">
        <f t="shared" si="48"/>
        <v>Local Currency</v>
      </c>
      <c r="L74" s="327">
        <f t="shared" si="38"/>
        <v>0</v>
      </c>
      <c r="M74" s="318" t="str">
        <f t="shared" si="48"/>
        <v>Local Currency</v>
      </c>
      <c r="N74" s="318" t="str">
        <f t="shared" si="48"/>
        <v>Local Currency</v>
      </c>
      <c r="O74" s="318" t="str">
        <f t="shared" si="48"/>
        <v>Local Currency</v>
      </c>
      <c r="P74" s="318" t="str">
        <f t="shared" si="48"/>
        <v>Local Currency</v>
      </c>
      <c r="Q74" s="318" t="str">
        <f t="shared" si="48"/>
        <v>Local Currency</v>
      </c>
      <c r="R74" s="318" t="str">
        <f t="shared" si="48"/>
        <v>Local Currency</v>
      </c>
      <c r="S74" s="328">
        <f t="shared" si="46"/>
        <v>0</v>
      </c>
      <c r="T74" s="313">
        <f t="shared" si="2"/>
        <v>0</v>
      </c>
    </row>
    <row r="75" spans="1:20" s="361" customFormat="1" ht="30.75" thickBot="1">
      <c r="A75" s="360" t="s">
        <v>900</v>
      </c>
      <c r="B75" s="316" t="s">
        <v>1198</v>
      </c>
      <c r="C75" s="317" t="str">
        <f t="shared" si="7"/>
        <v>Local Currency</v>
      </c>
      <c r="D75" s="318" t="str">
        <f t="shared" si="48"/>
        <v>Local Currency</v>
      </c>
      <c r="E75" s="318" t="str">
        <f t="shared" si="48"/>
        <v>Local Currency</v>
      </c>
      <c r="F75" s="318" t="str">
        <f t="shared" si="48"/>
        <v>Local Currency</v>
      </c>
      <c r="G75" s="327">
        <f t="shared" si="34"/>
        <v>0</v>
      </c>
      <c r="H75" s="318" t="str">
        <f t="shared" si="48"/>
        <v>Local Currency</v>
      </c>
      <c r="I75" s="318" t="str">
        <f t="shared" si="48"/>
        <v>Local Currency</v>
      </c>
      <c r="J75" s="318" t="str">
        <f t="shared" si="48"/>
        <v>Local Currency</v>
      </c>
      <c r="K75" s="318" t="str">
        <f t="shared" si="48"/>
        <v>Local Currency</v>
      </c>
      <c r="L75" s="327">
        <f t="shared" si="38"/>
        <v>0</v>
      </c>
      <c r="M75" s="318" t="str">
        <f t="shared" si="48"/>
        <v>Local Currency</v>
      </c>
      <c r="N75" s="318" t="str">
        <f t="shared" si="48"/>
        <v>Local Currency</v>
      </c>
      <c r="O75" s="318" t="str">
        <f t="shared" si="48"/>
        <v>Local Currency</v>
      </c>
      <c r="P75" s="318" t="str">
        <f t="shared" si="48"/>
        <v>Local Currency</v>
      </c>
      <c r="Q75" s="318" t="str">
        <f t="shared" si="48"/>
        <v>Local Currency</v>
      </c>
      <c r="R75" s="318" t="str">
        <f t="shared" si="48"/>
        <v>Local Currency</v>
      </c>
      <c r="S75" s="328">
        <f t="shared" si="46"/>
        <v>0</v>
      </c>
      <c r="T75" s="313">
        <f t="shared" si="2"/>
        <v>0</v>
      </c>
    </row>
    <row r="76" spans="1:20" s="361" customFormat="1" ht="30.75" thickBot="1">
      <c r="A76" s="360" t="s">
        <v>901</v>
      </c>
      <c r="B76" s="316" t="s">
        <v>1199</v>
      </c>
      <c r="C76" s="317" t="str">
        <f t="shared" si="7"/>
        <v>Local Currency</v>
      </c>
      <c r="D76" s="318" t="str">
        <f t="shared" si="48"/>
        <v>Local Currency</v>
      </c>
      <c r="E76" s="318" t="str">
        <f t="shared" si="48"/>
        <v>Local Currency</v>
      </c>
      <c r="F76" s="318" t="str">
        <f t="shared" si="48"/>
        <v>Local Currency</v>
      </c>
      <c r="G76" s="327">
        <f t="shared" si="34"/>
        <v>0</v>
      </c>
      <c r="H76" s="318" t="str">
        <f t="shared" si="48"/>
        <v>Local Currency</v>
      </c>
      <c r="I76" s="318" t="str">
        <f t="shared" si="48"/>
        <v>Local Currency</v>
      </c>
      <c r="J76" s="318" t="str">
        <f t="shared" si="48"/>
        <v>Local Currency</v>
      </c>
      <c r="K76" s="318" t="str">
        <f t="shared" si="48"/>
        <v>Local Currency</v>
      </c>
      <c r="L76" s="327">
        <f t="shared" si="38"/>
        <v>0</v>
      </c>
      <c r="M76" s="318" t="str">
        <f t="shared" si="48"/>
        <v>Local Currency</v>
      </c>
      <c r="N76" s="318" t="str">
        <f t="shared" si="48"/>
        <v>Local Currency</v>
      </c>
      <c r="O76" s="318">
        <v>556535</v>
      </c>
      <c r="P76" s="318" t="str">
        <f t="shared" si="48"/>
        <v>Local Currency</v>
      </c>
      <c r="Q76" s="318" t="str">
        <f t="shared" si="48"/>
        <v>Local Currency</v>
      </c>
      <c r="R76" s="318" t="str">
        <f t="shared" si="48"/>
        <v>Local Currency</v>
      </c>
      <c r="S76" s="328">
        <f t="shared" si="46"/>
        <v>556535</v>
      </c>
      <c r="T76" s="313">
        <f t="shared" si="2"/>
        <v>556535</v>
      </c>
    </row>
    <row r="77" spans="1:20" s="361" customFormat="1" ht="30.75" thickBot="1">
      <c r="A77" s="304">
        <v>3.7</v>
      </c>
      <c r="B77" s="314" t="s">
        <v>751</v>
      </c>
      <c r="C77" s="315">
        <f>C78+C84</f>
        <v>3565863</v>
      </c>
      <c r="D77" s="310">
        <f t="shared" ref="D77:F77" si="51">D78+D84</f>
        <v>316331</v>
      </c>
      <c r="E77" s="310">
        <f t="shared" si="51"/>
        <v>0</v>
      </c>
      <c r="F77" s="310">
        <f t="shared" si="51"/>
        <v>0</v>
      </c>
      <c r="G77" s="327">
        <f>SUMIFS(C77:F77,C77:F77,"&lt;&gt;Local Currency", C77:F77,"&lt;&gt;US Dollars" )</f>
        <v>3882194</v>
      </c>
      <c r="H77" s="310">
        <f>H78+H84</f>
        <v>0</v>
      </c>
      <c r="I77" s="310">
        <f t="shared" ref="I77" si="52">I78+I84</f>
        <v>1236342</v>
      </c>
      <c r="J77" s="310">
        <f t="shared" ref="J77" si="53">J78+J84</f>
        <v>0</v>
      </c>
      <c r="K77" s="310">
        <f t="shared" ref="K77" si="54">K78+K84</f>
        <v>0</v>
      </c>
      <c r="L77" s="327">
        <f t="shared" si="38"/>
        <v>1236342</v>
      </c>
      <c r="M77" s="310">
        <f>M78+M84</f>
        <v>0</v>
      </c>
      <c r="N77" s="310">
        <f t="shared" ref="N77" si="55">N78+N84</f>
        <v>0</v>
      </c>
      <c r="O77" s="310">
        <f t="shared" ref="O77" si="56">O78+O84</f>
        <v>5513131</v>
      </c>
      <c r="P77" s="310">
        <f t="shared" ref="P77" si="57">P78+P84</f>
        <v>0</v>
      </c>
      <c r="Q77" s="310">
        <f t="shared" ref="Q77" si="58">Q78+Q84</f>
        <v>0</v>
      </c>
      <c r="R77" s="310">
        <f t="shared" ref="R77" si="59">R78+R84</f>
        <v>76290</v>
      </c>
      <c r="S77" s="328">
        <f t="shared" si="46"/>
        <v>5589421</v>
      </c>
      <c r="T77" s="313">
        <f t="shared" si="2"/>
        <v>10707957</v>
      </c>
    </row>
    <row r="78" spans="1:20" s="361" customFormat="1" ht="45.75" thickBot="1">
      <c r="A78" s="360" t="s">
        <v>902</v>
      </c>
      <c r="B78" s="331" t="s">
        <v>1218</v>
      </c>
      <c r="C78" s="315">
        <f>SUMIFS(C79:C83,C79:C83,"&lt;&gt;Local Currency",C79:C83,"&lt;&gt;US Dollars")</f>
        <v>0</v>
      </c>
      <c r="D78" s="310">
        <f t="shared" ref="D78:F78" si="60">SUMIFS(D79:D83,D79:D83,"&lt;&gt;Local Currency",D79:D83,"&lt;&gt;US Dollars")</f>
        <v>0</v>
      </c>
      <c r="E78" s="310">
        <f t="shared" si="60"/>
        <v>0</v>
      </c>
      <c r="F78" s="310">
        <f t="shared" si="60"/>
        <v>0</v>
      </c>
      <c r="G78" s="327">
        <f t="shared" si="34"/>
        <v>0</v>
      </c>
      <c r="H78" s="310">
        <f t="shared" ref="H78" si="61">SUMIFS(H79:H83,H79:H83,"&lt;&gt;Local Currency",H79:H83,"&lt;&gt;US Dollars")</f>
        <v>0</v>
      </c>
      <c r="I78" s="310">
        <f t="shared" ref="I78" si="62">SUMIFS(I79:I83,I79:I83,"&lt;&gt;Local Currency",I79:I83,"&lt;&gt;US Dollars")</f>
        <v>0</v>
      </c>
      <c r="J78" s="310">
        <f t="shared" ref="J78" si="63">SUMIFS(J79:J83,J79:J83,"&lt;&gt;Local Currency",J79:J83,"&lt;&gt;US Dollars")</f>
        <v>0</v>
      </c>
      <c r="K78" s="310">
        <f t="shared" ref="K78" si="64">SUMIFS(K79:K83,K79:K83,"&lt;&gt;Local Currency",K79:K83,"&lt;&gt;US Dollars")</f>
        <v>0</v>
      </c>
      <c r="L78" s="327">
        <f t="shared" si="38"/>
        <v>0</v>
      </c>
      <c r="M78" s="310">
        <f t="shared" ref="M78" si="65">SUMIFS(M79:M83,M79:M83,"&lt;&gt;Local Currency",M79:M83,"&lt;&gt;US Dollars")</f>
        <v>0</v>
      </c>
      <c r="N78" s="310">
        <f t="shared" ref="N78" si="66">SUMIFS(N79:N83,N79:N83,"&lt;&gt;Local Currency",N79:N83,"&lt;&gt;US Dollars")</f>
        <v>0</v>
      </c>
      <c r="O78" s="310">
        <f t="shared" ref="O78" si="67">SUMIFS(O79:O83,O79:O83,"&lt;&gt;Local Currency",O79:O83,"&lt;&gt;US Dollars")</f>
        <v>3948669</v>
      </c>
      <c r="P78" s="310">
        <f t="shared" ref="P78" si="68">SUMIFS(P79:P83,P79:P83,"&lt;&gt;Local Currency",P79:P83,"&lt;&gt;US Dollars")</f>
        <v>0</v>
      </c>
      <c r="Q78" s="310">
        <f t="shared" ref="Q78" si="69">SUMIFS(Q79:Q83,Q79:Q83,"&lt;&gt;Local Currency",Q79:Q83,"&lt;&gt;US Dollars")</f>
        <v>0</v>
      </c>
      <c r="R78" s="310">
        <f t="shared" ref="R78" si="70">SUMIFS(R79:R83,R79:R83,"&lt;&gt;Local Currency",R79:R83,"&lt;&gt;US Dollars")</f>
        <v>76290</v>
      </c>
      <c r="S78" s="328">
        <f t="shared" si="46"/>
        <v>4024959</v>
      </c>
      <c r="T78" s="313">
        <f t="shared" ref="T78:T122" si="71">SUM(G78,L78,S78)</f>
        <v>4024959</v>
      </c>
    </row>
    <row r="79" spans="1:20" s="361" customFormat="1" ht="30.75" thickBot="1">
      <c r="A79" s="360" t="s">
        <v>903</v>
      </c>
      <c r="B79" s="316" t="s">
        <v>1191</v>
      </c>
      <c r="C79" s="317" t="str">
        <f t="shared" ref="C79:C112" si="72">$B$7</f>
        <v>Local Currency</v>
      </c>
      <c r="D79" s="318" t="str">
        <f t="shared" ref="D79:R92" si="73">$B$7</f>
        <v>Local Currency</v>
      </c>
      <c r="E79" s="318" t="str">
        <f t="shared" si="73"/>
        <v>Local Currency</v>
      </c>
      <c r="F79" s="318" t="str">
        <f t="shared" si="73"/>
        <v>Local Currency</v>
      </c>
      <c r="G79" s="327">
        <f t="shared" si="34"/>
        <v>0</v>
      </c>
      <c r="H79" s="318" t="str">
        <f t="shared" si="73"/>
        <v>Local Currency</v>
      </c>
      <c r="I79" s="318" t="str">
        <f t="shared" si="73"/>
        <v>Local Currency</v>
      </c>
      <c r="J79" s="318" t="str">
        <f t="shared" si="73"/>
        <v>Local Currency</v>
      </c>
      <c r="K79" s="318" t="str">
        <f t="shared" si="73"/>
        <v>Local Currency</v>
      </c>
      <c r="L79" s="327">
        <f t="shared" si="38"/>
        <v>0</v>
      </c>
      <c r="M79" s="318" t="str">
        <f t="shared" si="73"/>
        <v>Local Currency</v>
      </c>
      <c r="N79" s="318" t="str">
        <f t="shared" si="73"/>
        <v>Local Currency</v>
      </c>
      <c r="O79" s="318" t="str">
        <f t="shared" si="73"/>
        <v>Local Currency</v>
      </c>
      <c r="P79" s="318" t="str">
        <f t="shared" si="73"/>
        <v>Local Currency</v>
      </c>
      <c r="Q79" s="318" t="str">
        <f t="shared" si="73"/>
        <v>Local Currency</v>
      </c>
      <c r="R79" s="318">
        <v>1890</v>
      </c>
      <c r="S79" s="328">
        <f t="shared" si="46"/>
        <v>1890</v>
      </c>
      <c r="T79" s="313">
        <f t="shared" si="71"/>
        <v>1890</v>
      </c>
    </row>
    <row r="80" spans="1:20" s="361" customFormat="1" ht="30.75" thickBot="1">
      <c r="A80" s="360" t="s">
        <v>904</v>
      </c>
      <c r="B80" s="316" t="s">
        <v>1192</v>
      </c>
      <c r="C80" s="317" t="str">
        <f t="shared" si="72"/>
        <v>Local Currency</v>
      </c>
      <c r="D80" s="318" t="str">
        <f t="shared" si="73"/>
        <v>Local Currency</v>
      </c>
      <c r="E80" s="318" t="str">
        <f t="shared" si="73"/>
        <v>Local Currency</v>
      </c>
      <c r="F80" s="318" t="str">
        <f t="shared" si="73"/>
        <v>Local Currency</v>
      </c>
      <c r="G80" s="327">
        <f t="shared" si="34"/>
        <v>0</v>
      </c>
      <c r="H80" s="318" t="str">
        <f t="shared" si="73"/>
        <v>Local Currency</v>
      </c>
      <c r="I80" s="318" t="str">
        <f t="shared" si="73"/>
        <v>Local Currency</v>
      </c>
      <c r="J80" s="318" t="str">
        <f t="shared" si="73"/>
        <v>Local Currency</v>
      </c>
      <c r="K80" s="318" t="str">
        <f t="shared" si="73"/>
        <v>Local Currency</v>
      </c>
      <c r="L80" s="327">
        <f t="shared" si="38"/>
        <v>0</v>
      </c>
      <c r="M80" s="318" t="str">
        <f t="shared" si="73"/>
        <v>Local Currency</v>
      </c>
      <c r="N80" s="318" t="str">
        <f t="shared" si="73"/>
        <v>Local Currency</v>
      </c>
      <c r="O80" s="318" t="str">
        <f t="shared" si="73"/>
        <v>Local Currency</v>
      </c>
      <c r="P80" s="318" t="str">
        <f t="shared" si="73"/>
        <v>Local Currency</v>
      </c>
      <c r="Q80" s="318" t="str">
        <f t="shared" si="73"/>
        <v>Local Currency</v>
      </c>
      <c r="R80" s="318" t="str">
        <f t="shared" si="73"/>
        <v>Local Currency</v>
      </c>
      <c r="S80" s="328">
        <f t="shared" si="46"/>
        <v>0</v>
      </c>
      <c r="T80" s="313">
        <f t="shared" si="71"/>
        <v>0</v>
      </c>
    </row>
    <row r="81" spans="1:20" s="361" customFormat="1" ht="30.75" thickBot="1">
      <c r="A81" s="360" t="s">
        <v>906</v>
      </c>
      <c r="B81" s="316" t="s">
        <v>1193</v>
      </c>
      <c r="C81" s="317" t="str">
        <f t="shared" si="72"/>
        <v>Local Currency</v>
      </c>
      <c r="D81" s="318" t="str">
        <f t="shared" si="73"/>
        <v>Local Currency</v>
      </c>
      <c r="E81" s="318" t="str">
        <f t="shared" si="73"/>
        <v>Local Currency</v>
      </c>
      <c r="F81" s="318" t="str">
        <f t="shared" si="73"/>
        <v>Local Currency</v>
      </c>
      <c r="G81" s="327">
        <f t="shared" si="34"/>
        <v>0</v>
      </c>
      <c r="H81" s="318" t="str">
        <f t="shared" si="73"/>
        <v>Local Currency</v>
      </c>
      <c r="I81" s="318" t="str">
        <f t="shared" si="73"/>
        <v>Local Currency</v>
      </c>
      <c r="J81" s="318" t="str">
        <f t="shared" si="73"/>
        <v>Local Currency</v>
      </c>
      <c r="K81" s="318" t="str">
        <f t="shared" si="73"/>
        <v>Local Currency</v>
      </c>
      <c r="L81" s="327">
        <f t="shared" si="38"/>
        <v>0</v>
      </c>
      <c r="M81" s="318" t="str">
        <f t="shared" si="73"/>
        <v>Local Currency</v>
      </c>
      <c r="N81" s="318" t="str">
        <f t="shared" si="73"/>
        <v>Local Currency</v>
      </c>
      <c r="O81" s="318" t="str">
        <f t="shared" si="73"/>
        <v>Local Currency</v>
      </c>
      <c r="P81" s="318" t="str">
        <f t="shared" si="73"/>
        <v>Local Currency</v>
      </c>
      <c r="Q81" s="318" t="str">
        <f t="shared" si="73"/>
        <v>Local Currency</v>
      </c>
      <c r="R81" s="318" t="str">
        <f t="shared" si="73"/>
        <v>Local Currency</v>
      </c>
      <c r="S81" s="328">
        <f t="shared" si="46"/>
        <v>0</v>
      </c>
      <c r="T81" s="313">
        <f t="shared" si="71"/>
        <v>0</v>
      </c>
    </row>
    <row r="82" spans="1:20" s="361" customFormat="1" ht="30.75" thickBot="1">
      <c r="A82" s="360" t="s">
        <v>907</v>
      </c>
      <c r="B82" s="316" t="s">
        <v>1194</v>
      </c>
      <c r="C82" s="317" t="str">
        <f t="shared" si="72"/>
        <v>Local Currency</v>
      </c>
      <c r="D82" s="318" t="str">
        <f t="shared" si="73"/>
        <v>Local Currency</v>
      </c>
      <c r="E82" s="318" t="str">
        <f t="shared" si="73"/>
        <v>Local Currency</v>
      </c>
      <c r="F82" s="318" t="str">
        <f t="shared" si="73"/>
        <v>Local Currency</v>
      </c>
      <c r="G82" s="327">
        <f t="shared" si="34"/>
        <v>0</v>
      </c>
      <c r="H82" s="318" t="str">
        <f t="shared" si="73"/>
        <v>Local Currency</v>
      </c>
      <c r="I82" s="318" t="str">
        <f t="shared" si="73"/>
        <v>Local Currency</v>
      </c>
      <c r="J82" s="318" t="str">
        <f t="shared" si="73"/>
        <v>Local Currency</v>
      </c>
      <c r="K82" s="318" t="str">
        <f t="shared" si="73"/>
        <v>Local Currency</v>
      </c>
      <c r="L82" s="327">
        <f t="shared" si="38"/>
        <v>0</v>
      </c>
      <c r="M82" s="318" t="str">
        <f t="shared" si="73"/>
        <v>Local Currency</v>
      </c>
      <c r="N82" s="318" t="str">
        <f t="shared" si="73"/>
        <v>Local Currency</v>
      </c>
      <c r="O82" s="318" t="str">
        <f t="shared" si="73"/>
        <v>Local Currency</v>
      </c>
      <c r="P82" s="318" t="str">
        <f t="shared" si="73"/>
        <v>Local Currency</v>
      </c>
      <c r="Q82" s="318" t="str">
        <f t="shared" si="73"/>
        <v>Local Currency</v>
      </c>
      <c r="R82" s="318" t="str">
        <f t="shared" si="73"/>
        <v>Local Currency</v>
      </c>
      <c r="S82" s="328">
        <f t="shared" si="46"/>
        <v>0</v>
      </c>
      <c r="T82" s="313">
        <f t="shared" si="71"/>
        <v>0</v>
      </c>
    </row>
    <row r="83" spans="1:20" s="361" customFormat="1" ht="30.75" thickBot="1">
      <c r="A83" s="360" t="s">
        <v>908</v>
      </c>
      <c r="B83" s="316" t="s">
        <v>1195</v>
      </c>
      <c r="C83" s="317" t="str">
        <f t="shared" si="72"/>
        <v>Local Currency</v>
      </c>
      <c r="D83" s="318" t="str">
        <f t="shared" si="73"/>
        <v>Local Currency</v>
      </c>
      <c r="E83" s="318" t="str">
        <f t="shared" si="73"/>
        <v>Local Currency</v>
      </c>
      <c r="F83" s="318" t="str">
        <f t="shared" si="73"/>
        <v>Local Currency</v>
      </c>
      <c r="G83" s="327">
        <f t="shared" si="34"/>
        <v>0</v>
      </c>
      <c r="H83" s="318" t="str">
        <f t="shared" si="73"/>
        <v>Local Currency</v>
      </c>
      <c r="I83" s="318" t="str">
        <f t="shared" si="73"/>
        <v>Local Currency</v>
      </c>
      <c r="J83" s="318" t="str">
        <f t="shared" si="73"/>
        <v>Local Currency</v>
      </c>
      <c r="K83" s="318" t="str">
        <f t="shared" si="73"/>
        <v>Local Currency</v>
      </c>
      <c r="L83" s="327">
        <f t="shared" si="38"/>
        <v>0</v>
      </c>
      <c r="M83" s="318" t="str">
        <f t="shared" si="73"/>
        <v>Local Currency</v>
      </c>
      <c r="N83" s="318" t="str">
        <f t="shared" si="73"/>
        <v>Local Currency</v>
      </c>
      <c r="O83" s="318">
        <v>3948669</v>
      </c>
      <c r="P83" s="318" t="str">
        <f t="shared" si="73"/>
        <v>Local Currency</v>
      </c>
      <c r="Q83" s="318" t="str">
        <f t="shared" si="73"/>
        <v>Local Currency</v>
      </c>
      <c r="R83" s="318">
        <v>74400</v>
      </c>
      <c r="S83" s="328">
        <f t="shared" si="46"/>
        <v>4023069</v>
      </c>
      <c r="T83" s="313">
        <f t="shared" si="71"/>
        <v>4023069</v>
      </c>
    </row>
    <row r="84" spans="1:20" s="361" customFormat="1" ht="16.5" thickBot="1">
      <c r="A84" s="360" t="s">
        <v>909</v>
      </c>
      <c r="B84" s="316" t="s">
        <v>913</v>
      </c>
      <c r="C84" s="315">
        <f>SUMIFS(C85:C87,C85:C87,"&lt;&gt;Local Currency", C85:C87,"&lt;&gt;US Dollars" )</f>
        <v>3565863</v>
      </c>
      <c r="D84" s="310">
        <f t="shared" ref="D84:F84" si="74">SUMIFS(D85:D87,D85:D87,"&lt;&gt;Local Currency", D85:D87,"&lt;&gt;US Dollars" )</f>
        <v>316331</v>
      </c>
      <c r="E84" s="310">
        <f t="shared" si="74"/>
        <v>0</v>
      </c>
      <c r="F84" s="310">
        <f t="shared" si="74"/>
        <v>0</v>
      </c>
      <c r="G84" s="327">
        <f t="shared" si="34"/>
        <v>3882194</v>
      </c>
      <c r="H84" s="310">
        <f>SUMIFS(H85:H87,H85:H87,"&lt;&gt;Local Currency", H85:H87,"&lt;&gt;US Dollars" )</f>
        <v>0</v>
      </c>
      <c r="I84" s="310">
        <f t="shared" ref="I84" si="75">SUMIFS(I85:I87,I85:I87,"&lt;&gt;Local Currency", I85:I87,"&lt;&gt;US Dollars" )</f>
        <v>1236342</v>
      </c>
      <c r="J84" s="310">
        <f t="shared" ref="J84" si="76">SUMIFS(J85:J87,J85:J87,"&lt;&gt;Local Currency", J85:J87,"&lt;&gt;US Dollars" )</f>
        <v>0</v>
      </c>
      <c r="K84" s="310">
        <f t="shared" ref="K84" si="77">SUMIFS(K85:K87,K85:K87,"&lt;&gt;Local Currency", K85:K87,"&lt;&gt;US Dollars" )</f>
        <v>0</v>
      </c>
      <c r="L84" s="327">
        <f t="shared" si="38"/>
        <v>1236342</v>
      </c>
      <c r="M84" s="310">
        <f t="shared" ref="M84" si="78">SUMIFS(M85:M87,M85:M87,"&lt;&gt;Local Currency", M85:M87,"&lt;&gt;US Dollars" )</f>
        <v>0</v>
      </c>
      <c r="N84" s="310">
        <f t="shared" ref="N84" si="79">SUMIFS(N85:N87,N85:N87,"&lt;&gt;Local Currency", N85:N87,"&lt;&gt;US Dollars" )</f>
        <v>0</v>
      </c>
      <c r="O84" s="310">
        <f t="shared" ref="O84" si="80">SUMIFS(O85:O87,O85:O87,"&lt;&gt;Local Currency", O85:O87,"&lt;&gt;US Dollars" )</f>
        <v>1564462</v>
      </c>
      <c r="P84" s="310">
        <f t="shared" ref="P84" si="81">SUMIFS(P85:P87,P85:P87,"&lt;&gt;Local Currency", P85:P87,"&lt;&gt;US Dollars" )</f>
        <v>0</v>
      </c>
      <c r="Q84" s="310">
        <f t="shared" ref="Q84" si="82">SUMIFS(Q85:Q87,Q85:Q87,"&lt;&gt;Local Currency", Q85:Q87,"&lt;&gt;US Dollars" )</f>
        <v>0</v>
      </c>
      <c r="R84" s="310">
        <f t="shared" ref="R84" si="83">SUMIFS(R85:R87,R85:R87,"&lt;&gt;Local Currency", R85:R87,"&lt;&gt;US Dollars" )</f>
        <v>0</v>
      </c>
      <c r="S84" s="328">
        <f t="shared" si="46"/>
        <v>1564462</v>
      </c>
      <c r="T84" s="313">
        <f t="shared" si="71"/>
        <v>6682998</v>
      </c>
    </row>
    <row r="85" spans="1:20" s="361" customFormat="1" ht="45.75" thickBot="1">
      <c r="A85" s="360" t="s">
        <v>910</v>
      </c>
      <c r="B85" s="316" t="s">
        <v>1200</v>
      </c>
      <c r="C85" s="317">
        <v>2765094</v>
      </c>
      <c r="D85" s="318">
        <v>316331</v>
      </c>
      <c r="E85" s="318" t="str">
        <f t="shared" si="73"/>
        <v>Local Currency</v>
      </c>
      <c r="F85" s="318" t="str">
        <f t="shared" si="73"/>
        <v>Local Currency</v>
      </c>
      <c r="G85" s="327">
        <f t="shared" si="34"/>
        <v>3081425</v>
      </c>
      <c r="H85" s="318" t="str">
        <f t="shared" si="73"/>
        <v>Local Currency</v>
      </c>
      <c r="I85" s="318">
        <v>1236342</v>
      </c>
      <c r="J85" s="318" t="str">
        <f t="shared" si="73"/>
        <v>Local Currency</v>
      </c>
      <c r="K85" s="318" t="str">
        <f t="shared" si="73"/>
        <v>Local Currency</v>
      </c>
      <c r="L85" s="327">
        <f t="shared" si="38"/>
        <v>1236342</v>
      </c>
      <c r="M85" s="318" t="str">
        <f t="shared" si="73"/>
        <v>Local Currency</v>
      </c>
      <c r="N85" s="318" t="str">
        <f t="shared" si="73"/>
        <v>Local Currency</v>
      </c>
      <c r="O85" s="318">
        <v>91168</v>
      </c>
      <c r="P85" s="318" t="str">
        <f t="shared" si="73"/>
        <v>Local Currency</v>
      </c>
      <c r="Q85" s="318" t="str">
        <f t="shared" si="73"/>
        <v>Local Currency</v>
      </c>
      <c r="R85" s="318" t="str">
        <f t="shared" si="73"/>
        <v>Local Currency</v>
      </c>
      <c r="S85" s="328">
        <f t="shared" si="46"/>
        <v>91168</v>
      </c>
      <c r="T85" s="313">
        <f t="shared" si="71"/>
        <v>4408935</v>
      </c>
    </row>
    <row r="86" spans="1:20" s="361" customFormat="1" ht="30.75" thickBot="1">
      <c r="A86" s="360" t="s">
        <v>911</v>
      </c>
      <c r="B86" s="316" t="s">
        <v>1194</v>
      </c>
      <c r="C86" s="317">
        <v>800769</v>
      </c>
      <c r="D86" s="318" t="str">
        <f t="shared" si="73"/>
        <v>Local Currency</v>
      </c>
      <c r="E86" s="318" t="str">
        <f t="shared" si="73"/>
        <v>Local Currency</v>
      </c>
      <c r="F86" s="318" t="str">
        <f t="shared" si="73"/>
        <v>Local Currency</v>
      </c>
      <c r="G86" s="327">
        <f t="shared" si="34"/>
        <v>800769</v>
      </c>
      <c r="H86" s="318" t="str">
        <f t="shared" si="73"/>
        <v>Local Currency</v>
      </c>
      <c r="I86" s="318" t="str">
        <f t="shared" si="73"/>
        <v>Local Currency</v>
      </c>
      <c r="J86" s="318" t="str">
        <f t="shared" si="73"/>
        <v>Local Currency</v>
      </c>
      <c r="K86" s="318" t="str">
        <f t="shared" si="73"/>
        <v>Local Currency</v>
      </c>
      <c r="L86" s="327">
        <f t="shared" si="38"/>
        <v>0</v>
      </c>
      <c r="M86" s="318" t="str">
        <f t="shared" si="73"/>
        <v>Local Currency</v>
      </c>
      <c r="N86" s="318" t="str">
        <f t="shared" si="73"/>
        <v>Local Currency</v>
      </c>
      <c r="O86" s="318">
        <v>1473294</v>
      </c>
      <c r="P86" s="318" t="str">
        <f t="shared" si="73"/>
        <v>Local Currency</v>
      </c>
      <c r="Q86" s="318" t="str">
        <f t="shared" si="73"/>
        <v>Local Currency</v>
      </c>
      <c r="R86" s="318" t="str">
        <f t="shared" si="73"/>
        <v>Local Currency</v>
      </c>
      <c r="S86" s="328">
        <f t="shared" si="46"/>
        <v>1473294</v>
      </c>
      <c r="T86" s="313">
        <f t="shared" si="71"/>
        <v>2274063</v>
      </c>
    </row>
    <row r="87" spans="1:20" s="361" customFormat="1" ht="30.75" thickBot="1">
      <c r="A87" s="360" t="s">
        <v>912</v>
      </c>
      <c r="B87" s="316" t="s">
        <v>1195</v>
      </c>
      <c r="C87" s="317" t="str">
        <f t="shared" si="72"/>
        <v>Local Currency</v>
      </c>
      <c r="D87" s="318" t="str">
        <f t="shared" si="73"/>
        <v>Local Currency</v>
      </c>
      <c r="E87" s="318" t="str">
        <f t="shared" si="73"/>
        <v>Local Currency</v>
      </c>
      <c r="F87" s="318" t="str">
        <f t="shared" si="73"/>
        <v>Local Currency</v>
      </c>
      <c r="G87" s="327">
        <f t="shared" si="34"/>
        <v>0</v>
      </c>
      <c r="H87" s="318" t="str">
        <f t="shared" si="73"/>
        <v>Local Currency</v>
      </c>
      <c r="I87" s="318" t="str">
        <f t="shared" si="73"/>
        <v>Local Currency</v>
      </c>
      <c r="J87" s="318" t="str">
        <f t="shared" si="73"/>
        <v>Local Currency</v>
      </c>
      <c r="K87" s="318" t="str">
        <f t="shared" si="73"/>
        <v>Local Currency</v>
      </c>
      <c r="L87" s="327">
        <f t="shared" si="38"/>
        <v>0</v>
      </c>
      <c r="M87" s="318" t="str">
        <f t="shared" si="73"/>
        <v>Local Currency</v>
      </c>
      <c r="N87" s="318" t="str">
        <f t="shared" si="73"/>
        <v>Local Currency</v>
      </c>
      <c r="O87" s="318" t="str">
        <f t="shared" si="73"/>
        <v>Local Currency</v>
      </c>
      <c r="P87" s="318" t="str">
        <f t="shared" si="73"/>
        <v>Local Currency</v>
      </c>
      <c r="Q87" s="318" t="str">
        <f t="shared" si="73"/>
        <v>Local Currency</v>
      </c>
      <c r="R87" s="318" t="str">
        <f t="shared" si="73"/>
        <v>Local Currency</v>
      </c>
      <c r="S87" s="328">
        <f t="shared" si="46"/>
        <v>0</v>
      </c>
      <c r="T87" s="313">
        <f t="shared" si="71"/>
        <v>0</v>
      </c>
    </row>
    <row r="88" spans="1:20" s="361" customFormat="1" ht="30.75" thickBot="1">
      <c r="A88" s="304">
        <v>3.8</v>
      </c>
      <c r="B88" s="314" t="s">
        <v>765</v>
      </c>
      <c r="C88" s="317" t="str">
        <f t="shared" si="72"/>
        <v>Local Currency</v>
      </c>
      <c r="D88" s="318" t="str">
        <f t="shared" si="73"/>
        <v>Local Currency</v>
      </c>
      <c r="E88" s="318" t="str">
        <f t="shared" si="73"/>
        <v>Local Currency</v>
      </c>
      <c r="F88" s="318" t="str">
        <f t="shared" si="73"/>
        <v>Local Currency</v>
      </c>
      <c r="G88" s="327">
        <f t="shared" si="34"/>
        <v>0</v>
      </c>
      <c r="H88" s="318" t="str">
        <f t="shared" si="73"/>
        <v>Local Currency</v>
      </c>
      <c r="I88" s="318" t="str">
        <f t="shared" si="73"/>
        <v>Local Currency</v>
      </c>
      <c r="J88" s="318" t="str">
        <f t="shared" si="73"/>
        <v>Local Currency</v>
      </c>
      <c r="K88" s="318" t="str">
        <f t="shared" si="73"/>
        <v>Local Currency</v>
      </c>
      <c r="L88" s="327">
        <f t="shared" si="38"/>
        <v>0</v>
      </c>
      <c r="M88" s="318" t="str">
        <f t="shared" si="73"/>
        <v>Local Currency</v>
      </c>
      <c r="N88" s="318" t="str">
        <f t="shared" si="73"/>
        <v>Local Currency</v>
      </c>
      <c r="O88" s="318" t="str">
        <f t="shared" si="73"/>
        <v>Local Currency</v>
      </c>
      <c r="P88" s="318" t="str">
        <f t="shared" si="73"/>
        <v>Local Currency</v>
      </c>
      <c r="Q88" s="318" t="str">
        <f t="shared" si="73"/>
        <v>Local Currency</v>
      </c>
      <c r="R88" s="318" t="str">
        <f t="shared" si="73"/>
        <v>Local Currency</v>
      </c>
      <c r="S88" s="328">
        <f t="shared" si="46"/>
        <v>0</v>
      </c>
      <c r="T88" s="313">
        <f t="shared" si="71"/>
        <v>0</v>
      </c>
    </row>
    <row r="89" spans="1:20" s="361" customFormat="1" ht="30.75" thickBot="1">
      <c r="A89" s="304">
        <v>3.9</v>
      </c>
      <c r="B89" s="314" t="s">
        <v>767</v>
      </c>
      <c r="C89" s="317" t="str">
        <f t="shared" si="72"/>
        <v>Local Currency</v>
      </c>
      <c r="D89" s="318" t="str">
        <f t="shared" si="73"/>
        <v>Local Currency</v>
      </c>
      <c r="E89" s="318" t="str">
        <f t="shared" si="73"/>
        <v>Local Currency</v>
      </c>
      <c r="F89" s="318" t="str">
        <f t="shared" si="73"/>
        <v>Local Currency</v>
      </c>
      <c r="G89" s="327">
        <f t="shared" si="34"/>
        <v>0</v>
      </c>
      <c r="H89" s="318" t="str">
        <f t="shared" si="73"/>
        <v>Local Currency</v>
      </c>
      <c r="I89" s="318" t="str">
        <f t="shared" si="73"/>
        <v>Local Currency</v>
      </c>
      <c r="J89" s="318" t="str">
        <f t="shared" si="73"/>
        <v>Local Currency</v>
      </c>
      <c r="K89" s="318" t="str">
        <f t="shared" si="73"/>
        <v>Local Currency</v>
      </c>
      <c r="L89" s="327">
        <f t="shared" si="38"/>
        <v>0</v>
      </c>
      <c r="M89" s="318" t="str">
        <f t="shared" si="73"/>
        <v>Local Currency</v>
      </c>
      <c r="N89" s="318" t="str">
        <f t="shared" si="73"/>
        <v>Local Currency</v>
      </c>
      <c r="O89" s="318" t="str">
        <f t="shared" si="73"/>
        <v>Local Currency</v>
      </c>
      <c r="P89" s="318" t="str">
        <f t="shared" si="73"/>
        <v>Local Currency</v>
      </c>
      <c r="Q89" s="318" t="str">
        <f t="shared" si="73"/>
        <v>Local Currency</v>
      </c>
      <c r="R89" s="318" t="str">
        <f t="shared" si="73"/>
        <v>Local Currency</v>
      </c>
      <c r="S89" s="328">
        <f t="shared" si="46"/>
        <v>0</v>
      </c>
      <c r="T89" s="313">
        <f t="shared" si="71"/>
        <v>0</v>
      </c>
    </row>
    <row r="90" spans="1:20" s="361" customFormat="1" ht="45.75" thickBot="1">
      <c r="A90" s="362">
        <v>3.1</v>
      </c>
      <c r="B90" s="314" t="s">
        <v>768</v>
      </c>
      <c r="C90" s="317" t="str">
        <f t="shared" si="72"/>
        <v>Local Currency</v>
      </c>
      <c r="D90" s="318" t="str">
        <f t="shared" si="73"/>
        <v>Local Currency</v>
      </c>
      <c r="E90" s="318" t="str">
        <f t="shared" si="73"/>
        <v>Local Currency</v>
      </c>
      <c r="F90" s="318" t="str">
        <f t="shared" si="73"/>
        <v>Local Currency</v>
      </c>
      <c r="G90" s="327">
        <f t="shared" si="34"/>
        <v>0</v>
      </c>
      <c r="H90" s="318" t="str">
        <f t="shared" si="73"/>
        <v>Local Currency</v>
      </c>
      <c r="I90" s="318" t="str">
        <f t="shared" si="73"/>
        <v>Local Currency</v>
      </c>
      <c r="J90" s="318" t="str">
        <f t="shared" si="73"/>
        <v>Local Currency</v>
      </c>
      <c r="K90" s="318" t="str">
        <f t="shared" si="73"/>
        <v>Local Currency</v>
      </c>
      <c r="L90" s="327">
        <f t="shared" si="38"/>
        <v>0</v>
      </c>
      <c r="M90" s="318" t="str">
        <f t="shared" si="73"/>
        <v>Local Currency</v>
      </c>
      <c r="N90" s="318" t="str">
        <f t="shared" si="73"/>
        <v>Local Currency</v>
      </c>
      <c r="O90" s="318" t="str">
        <f t="shared" si="73"/>
        <v>Local Currency</v>
      </c>
      <c r="P90" s="318" t="str">
        <f t="shared" si="73"/>
        <v>Local Currency</v>
      </c>
      <c r="Q90" s="318" t="str">
        <f t="shared" si="73"/>
        <v>Local Currency</v>
      </c>
      <c r="R90" s="318" t="str">
        <f t="shared" si="73"/>
        <v>Local Currency</v>
      </c>
      <c r="S90" s="328">
        <f t="shared" si="46"/>
        <v>0</v>
      </c>
      <c r="T90" s="313">
        <f t="shared" si="71"/>
        <v>0</v>
      </c>
    </row>
    <row r="91" spans="1:20" s="361" customFormat="1" ht="30.75" thickBot="1">
      <c r="A91" s="304">
        <v>3.11</v>
      </c>
      <c r="B91" s="314" t="s">
        <v>1227</v>
      </c>
      <c r="C91" s="315" t="str">
        <f>C92</f>
        <v>Local Currency</v>
      </c>
      <c r="D91" s="310" t="str">
        <f t="shared" ref="D91:R91" si="84">D92</f>
        <v>Local Currency</v>
      </c>
      <c r="E91" s="310" t="str">
        <f t="shared" si="84"/>
        <v>Local Currency</v>
      </c>
      <c r="F91" s="310" t="str">
        <f t="shared" si="84"/>
        <v>Local Currency</v>
      </c>
      <c r="G91" s="327">
        <f t="shared" si="34"/>
        <v>0</v>
      </c>
      <c r="H91" s="310" t="str">
        <f t="shared" si="84"/>
        <v>Local Currency</v>
      </c>
      <c r="I91" s="310" t="str">
        <f t="shared" si="84"/>
        <v>Local Currency</v>
      </c>
      <c r="J91" s="310" t="str">
        <f t="shared" si="84"/>
        <v>Local Currency</v>
      </c>
      <c r="K91" s="310" t="str">
        <f t="shared" si="84"/>
        <v>Local Currency</v>
      </c>
      <c r="L91" s="327">
        <f t="shared" si="38"/>
        <v>0</v>
      </c>
      <c r="M91" s="310" t="str">
        <f t="shared" si="84"/>
        <v>Local Currency</v>
      </c>
      <c r="N91" s="310" t="str">
        <f t="shared" si="84"/>
        <v>Local Currency</v>
      </c>
      <c r="O91" s="310" t="str">
        <f t="shared" si="84"/>
        <v>Local Currency</v>
      </c>
      <c r="P91" s="310" t="str">
        <f t="shared" si="84"/>
        <v>Local Currency</v>
      </c>
      <c r="Q91" s="310" t="str">
        <f t="shared" si="84"/>
        <v>Local Currency</v>
      </c>
      <c r="R91" s="310" t="str">
        <f t="shared" si="84"/>
        <v>Local Currency</v>
      </c>
      <c r="S91" s="328">
        <f t="shared" si="46"/>
        <v>0</v>
      </c>
      <c r="T91" s="313">
        <f t="shared" si="71"/>
        <v>0</v>
      </c>
    </row>
    <row r="92" spans="1:20" s="361" customFormat="1" ht="30.75" thickBot="1">
      <c r="A92" s="360" t="s">
        <v>915</v>
      </c>
      <c r="B92" s="316" t="s">
        <v>1201</v>
      </c>
      <c r="C92" s="317" t="str">
        <f t="shared" si="72"/>
        <v>Local Currency</v>
      </c>
      <c r="D92" s="318" t="str">
        <f t="shared" si="73"/>
        <v>Local Currency</v>
      </c>
      <c r="E92" s="318" t="str">
        <f t="shared" si="73"/>
        <v>Local Currency</v>
      </c>
      <c r="F92" s="318" t="str">
        <f t="shared" si="73"/>
        <v>Local Currency</v>
      </c>
      <c r="G92" s="327">
        <f t="shared" si="34"/>
        <v>0</v>
      </c>
      <c r="H92" s="318" t="str">
        <f t="shared" si="73"/>
        <v>Local Currency</v>
      </c>
      <c r="I92" s="318" t="str">
        <f t="shared" si="73"/>
        <v>Local Currency</v>
      </c>
      <c r="J92" s="318" t="str">
        <f t="shared" si="73"/>
        <v>Local Currency</v>
      </c>
      <c r="K92" s="318" t="str">
        <f t="shared" si="73"/>
        <v>Local Currency</v>
      </c>
      <c r="L92" s="327">
        <f t="shared" si="38"/>
        <v>0</v>
      </c>
      <c r="M92" s="318" t="str">
        <f t="shared" si="73"/>
        <v>Local Currency</v>
      </c>
      <c r="N92" s="318" t="str">
        <f t="shared" si="73"/>
        <v>Local Currency</v>
      </c>
      <c r="O92" s="318" t="str">
        <f t="shared" ref="D92:R107" si="85">$B$7</f>
        <v>Local Currency</v>
      </c>
      <c r="P92" s="318" t="str">
        <f t="shared" si="85"/>
        <v>Local Currency</v>
      </c>
      <c r="Q92" s="318" t="str">
        <f t="shared" si="85"/>
        <v>Local Currency</v>
      </c>
      <c r="R92" s="318" t="str">
        <f t="shared" si="85"/>
        <v>Local Currency</v>
      </c>
      <c r="S92" s="328">
        <f t="shared" si="46"/>
        <v>0</v>
      </c>
      <c r="T92" s="313">
        <f t="shared" si="71"/>
        <v>0</v>
      </c>
    </row>
    <row r="93" spans="1:20" s="361" customFormat="1" ht="30.75" thickBot="1">
      <c r="A93" s="304">
        <v>3.12</v>
      </c>
      <c r="B93" s="314" t="s">
        <v>776</v>
      </c>
      <c r="C93" s="317" t="str">
        <f t="shared" si="72"/>
        <v>Local Currency</v>
      </c>
      <c r="D93" s="318" t="str">
        <f t="shared" si="85"/>
        <v>Local Currency</v>
      </c>
      <c r="E93" s="318" t="str">
        <f t="shared" si="85"/>
        <v>Local Currency</v>
      </c>
      <c r="F93" s="318" t="str">
        <f t="shared" si="85"/>
        <v>Local Currency</v>
      </c>
      <c r="G93" s="327">
        <f t="shared" si="34"/>
        <v>0</v>
      </c>
      <c r="H93" s="318" t="str">
        <f t="shared" si="85"/>
        <v>Local Currency</v>
      </c>
      <c r="I93" s="318" t="str">
        <f t="shared" si="85"/>
        <v>Local Currency</v>
      </c>
      <c r="J93" s="318" t="str">
        <f t="shared" si="85"/>
        <v>Local Currency</v>
      </c>
      <c r="K93" s="318" t="str">
        <f t="shared" si="85"/>
        <v>Local Currency</v>
      </c>
      <c r="L93" s="327">
        <f t="shared" si="38"/>
        <v>0</v>
      </c>
      <c r="M93" s="318" t="str">
        <f t="shared" si="85"/>
        <v>Local Currency</v>
      </c>
      <c r="N93" s="318" t="str">
        <f t="shared" si="85"/>
        <v>Local Currency</v>
      </c>
      <c r="O93" s="318">
        <v>107493</v>
      </c>
      <c r="P93" s="318" t="str">
        <f t="shared" si="85"/>
        <v>Local Currency</v>
      </c>
      <c r="Q93" s="318" t="str">
        <f t="shared" si="85"/>
        <v>Local Currency</v>
      </c>
      <c r="R93" s="318" t="str">
        <f t="shared" si="85"/>
        <v>Local Currency</v>
      </c>
      <c r="S93" s="328">
        <f t="shared" si="46"/>
        <v>107493</v>
      </c>
      <c r="T93" s="313">
        <f t="shared" si="71"/>
        <v>107493</v>
      </c>
    </row>
    <row r="94" spans="1:20" s="361" customFormat="1" ht="30.75" thickBot="1">
      <c r="A94" s="304">
        <v>3.13</v>
      </c>
      <c r="B94" s="314" t="s">
        <v>779</v>
      </c>
      <c r="C94" s="317" t="str">
        <f t="shared" si="72"/>
        <v>Local Currency</v>
      </c>
      <c r="D94" s="318" t="str">
        <f t="shared" si="85"/>
        <v>Local Currency</v>
      </c>
      <c r="E94" s="318" t="str">
        <f t="shared" si="85"/>
        <v>Local Currency</v>
      </c>
      <c r="F94" s="318" t="str">
        <f t="shared" si="85"/>
        <v>Local Currency</v>
      </c>
      <c r="G94" s="327">
        <f t="shared" si="34"/>
        <v>0</v>
      </c>
      <c r="H94" s="318" t="str">
        <f t="shared" si="85"/>
        <v>Local Currency</v>
      </c>
      <c r="I94" s="318" t="str">
        <f t="shared" si="85"/>
        <v>Local Currency</v>
      </c>
      <c r="J94" s="318" t="str">
        <f t="shared" si="85"/>
        <v>Local Currency</v>
      </c>
      <c r="K94" s="318" t="str">
        <f t="shared" si="85"/>
        <v>Local Currency</v>
      </c>
      <c r="L94" s="327">
        <f t="shared" si="38"/>
        <v>0</v>
      </c>
      <c r="M94" s="318" t="str">
        <f t="shared" si="85"/>
        <v>Local Currency</v>
      </c>
      <c r="N94" s="318" t="str">
        <f t="shared" si="85"/>
        <v>Local Currency</v>
      </c>
      <c r="O94" s="318" t="str">
        <f t="shared" si="85"/>
        <v>Local Currency</v>
      </c>
      <c r="P94" s="318" t="str">
        <f t="shared" si="85"/>
        <v>Local Currency</v>
      </c>
      <c r="Q94" s="318" t="str">
        <f t="shared" si="85"/>
        <v>Local Currency</v>
      </c>
      <c r="R94" s="318" t="str">
        <f t="shared" si="85"/>
        <v>Local Currency</v>
      </c>
      <c r="S94" s="328">
        <f t="shared" si="46"/>
        <v>0</v>
      </c>
      <c r="T94" s="313">
        <f t="shared" si="71"/>
        <v>0</v>
      </c>
    </row>
    <row r="95" spans="1:20" s="361" customFormat="1" ht="30.75" thickBot="1">
      <c r="A95" s="304">
        <v>3.14</v>
      </c>
      <c r="B95" s="314" t="s">
        <v>781</v>
      </c>
      <c r="C95" s="317" t="str">
        <f t="shared" si="72"/>
        <v>Local Currency</v>
      </c>
      <c r="D95" s="318" t="str">
        <f t="shared" si="85"/>
        <v>Local Currency</v>
      </c>
      <c r="E95" s="318" t="str">
        <f t="shared" si="85"/>
        <v>Local Currency</v>
      </c>
      <c r="F95" s="318" t="str">
        <f t="shared" si="85"/>
        <v>Local Currency</v>
      </c>
      <c r="G95" s="327">
        <f t="shared" si="34"/>
        <v>0</v>
      </c>
      <c r="H95" s="318" t="str">
        <f t="shared" si="85"/>
        <v>Local Currency</v>
      </c>
      <c r="I95" s="318" t="str">
        <f t="shared" si="85"/>
        <v>Local Currency</v>
      </c>
      <c r="J95" s="318" t="str">
        <f t="shared" si="85"/>
        <v>Local Currency</v>
      </c>
      <c r="K95" s="318" t="str">
        <f t="shared" si="85"/>
        <v>Local Currency</v>
      </c>
      <c r="L95" s="327">
        <f t="shared" si="38"/>
        <v>0</v>
      </c>
      <c r="M95" s="318" t="str">
        <f t="shared" si="85"/>
        <v>Local Currency</v>
      </c>
      <c r="N95" s="318" t="str">
        <f t="shared" si="85"/>
        <v>Local Currency</v>
      </c>
      <c r="O95" s="318" t="str">
        <f t="shared" si="85"/>
        <v>Local Currency</v>
      </c>
      <c r="P95" s="318" t="str">
        <f t="shared" si="85"/>
        <v>Local Currency</v>
      </c>
      <c r="Q95" s="318" t="str">
        <f t="shared" si="85"/>
        <v>Local Currency</v>
      </c>
      <c r="R95" s="318" t="str">
        <f t="shared" si="85"/>
        <v>Local Currency</v>
      </c>
      <c r="S95" s="328">
        <f t="shared" si="46"/>
        <v>0</v>
      </c>
      <c r="T95" s="313">
        <f t="shared" si="71"/>
        <v>0</v>
      </c>
    </row>
    <row r="96" spans="1:20" s="361" customFormat="1" ht="30.75" thickBot="1">
      <c r="A96" s="304">
        <v>3.15</v>
      </c>
      <c r="B96" s="314" t="s">
        <v>783</v>
      </c>
      <c r="C96" s="317">
        <v>13193614</v>
      </c>
      <c r="D96" s="318" t="str">
        <f t="shared" si="85"/>
        <v>Local Currency</v>
      </c>
      <c r="E96" s="318" t="str">
        <f t="shared" si="85"/>
        <v>Local Currency</v>
      </c>
      <c r="F96" s="318" t="str">
        <f t="shared" si="85"/>
        <v>Local Currency</v>
      </c>
      <c r="G96" s="327">
        <f t="shared" si="34"/>
        <v>13193614</v>
      </c>
      <c r="H96" s="318" t="str">
        <f t="shared" si="85"/>
        <v>Local Currency</v>
      </c>
      <c r="I96" s="318" t="str">
        <f t="shared" si="85"/>
        <v>Local Currency</v>
      </c>
      <c r="J96" s="318" t="str">
        <f t="shared" si="85"/>
        <v>Local Currency</v>
      </c>
      <c r="K96" s="318" t="str">
        <f t="shared" si="85"/>
        <v>Local Currency</v>
      </c>
      <c r="L96" s="327">
        <f t="shared" si="38"/>
        <v>0</v>
      </c>
      <c r="M96" s="318" t="str">
        <f t="shared" si="85"/>
        <v>Local Currency</v>
      </c>
      <c r="N96" s="318" t="str">
        <f t="shared" si="85"/>
        <v>Local Currency</v>
      </c>
      <c r="O96" s="318" t="str">
        <f t="shared" si="85"/>
        <v>Local Currency</v>
      </c>
      <c r="P96" s="318" t="str">
        <f t="shared" si="85"/>
        <v>Local Currency</v>
      </c>
      <c r="Q96" s="318" t="str">
        <f t="shared" si="85"/>
        <v>Local Currency</v>
      </c>
      <c r="R96" s="318" t="str">
        <f t="shared" si="85"/>
        <v>Local Currency</v>
      </c>
      <c r="S96" s="328">
        <f t="shared" si="46"/>
        <v>0</v>
      </c>
      <c r="T96" s="313">
        <f t="shared" si="71"/>
        <v>13193614</v>
      </c>
    </row>
    <row r="97" spans="1:20" s="361" customFormat="1" ht="15.75" thickBot="1">
      <c r="A97" s="304"/>
      <c r="B97" s="316"/>
      <c r="C97" s="322"/>
      <c r="D97" s="323"/>
      <c r="E97" s="323"/>
      <c r="F97" s="323"/>
      <c r="G97" s="323"/>
      <c r="H97" s="323"/>
      <c r="I97" s="323"/>
      <c r="J97" s="323"/>
      <c r="K97" s="323"/>
      <c r="L97" s="323"/>
      <c r="M97" s="323"/>
      <c r="N97" s="323"/>
      <c r="O97" s="323"/>
      <c r="P97" s="323"/>
      <c r="Q97" s="323"/>
      <c r="R97" s="323"/>
      <c r="S97" s="324"/>
      <c r="T97" s="324"/>
    </row>
    <row r="98" spans="1:20" s="361" customFormat="1" ht="30.75" thickBot="1">
      <c r="A98" s="304">
        <v>4</v>
      </c>
      <c r="B98" s="308" t="s">
        <v>790</v>
      </c>
      <c r="C98" s="329">
        <v>661000</v>
      </c>
      <c r="D98" s="330" t="str">
        <f t="shared" si="85"/>
        <v>Local Currency</v>
      </c>
      <c r="E98" s="330" t="str">
        <f t="shared" si="85"/>
        <v>Local Currency</v>
      </c>
      <c r="F98" s="330" t="str">
        <f t="shared" si="85"/>
        <v>Local Currency</v>
      </c>
      <c r="G98" s="327">
        <f>SUMIFS(C98:F98,C98:F98,"&lt;&gt;Local Currency", C98:F98,"&lt;&gt;US Dollars" )</f>
        <v>661000</v>
      </c>
      <c r="H98" s="330" t="str">
        <f t="shared" si="85"/>
        <v>Local Currency</v>
      </c>
      <c r="I98" s="330" t="str">
        <f t="shared" si="85"/>
        <v>Local Currency</v>
      </c>
      <c r="J98" s="330" t="str">
        <f t="shared" si="85"/>
        <v>Local Currency</v>
      </c>
      <c r="K98" s="330" t="str">
        <f t="shared" si="85"/>
        <v>Local Currency</v>
      </c>
      <c r="L98" s="327">
        <f>SUMIFS(H98:K98,H98:K98,"&lt;&gt;Local Currency", H98:K98,"&lt;&gt;US Dollars" )</f>
        <v>0</v>
      </c>
      <c r="M98" s="330" t="str">
        <f t="shared" si="85"/>
        <v>Local Currency</v>
      </c>
      <c r="N98" s="330" t="str">
        <f t="shared" si="85"/>
        <v>Local Currency</v>
      </c>
      <c r="O98" s="330" t="str">
        <f t="shared" si="85"/>
        <v>Local Currency</v>
      </c>
      <c r="P98" s="330" t="str">
        <f t="shared" si="85"/>
        <v>Local Currency</v>
      </c>
      <c r="Q98" s="330" t="str">
        <f t="shared" si="85"/>
        <v>Local Currency</v>
      </c>
      <c r="R98" s="330" t="str">
        <f t="shared" si="85"/>
        <v>Local Currency</v>
      </c>
      <c r="S98" s="328">
        <f>SUMIFS(M98:R98,M98:R98,"&lt;&gt;Local Currency", M98:R98,"&lt;&gt;US Dollars" )</f>
        <v>0</v>
      </c>
      <c r="T98" s="313">
        <f t="shared" si="71"/>
        <v>661000</v>
      </c>
    </row>
    <row r="99" spans="1:20" s="361" customFormat="1" ht="15.75" thickBot="1">
      <c r="A99" s="304"/>
      <c r="B99" s="316"/>
      <c r="C99" s="322"/>
      <c r="D99" s="323"/>
      <c r="E99" s="323"/>
      <c r="F99" s="323"/>
      <c r="G99" s="323"/>
      <c r="H99" s="323"/>
      <c r="I99" s="323"/>
      <c r="J99" s="323"/>
      <c r="K99" s="323"/>
      <c r="L99" s="323"/>
      <c r="M99" s="323"/>
      <c r="N99" s="323"/>
      <c r="O99" s="323"/>
      <c r="P99" s="323"/>
      <c r="Q99" s="323"/>
      <c r="R99" s="323"/>
      <c r="S99" s="324"/>
      <c r="T99" s="324"/>
    </row>
    <row r="100" spans="1:20" s="361" customFormat="1" ht="30.75" thickBot="1">
      <c r="A100" s="304">
        <v>5</v>
      </c>
      <c r="B100" s="308" t="s">
        <v>793</v>
      </c>
      <c r="C100" s="329" t="str">
        <f t="shared" si="72"/>
        <v>Local Currency</v>
      </c>
      <c r="D100" s="330" t="str">
        <f t="shared" si="85"/>
        <v>Local Currency</v>
      </c>
      <c r="E100" s="330" t="str">
        <f t="shared" si="85"/>
        <v>Local Currency</v>
      </c>
      <c r="F100" s="330" t="str">
        <f t="shared" si="85"/>
        <v>Local Currency</v>
      </c>
      <c r="G100" s="327">
        <f t="shared" ref="G100:G104" si="86">SUMIFS(C100:F100,C100:F100,"&lt;&gt;Local Currency", C100:F100,"&lt;&gt;US Dollars" )</f>
        <v>0</v>
      </c>
      <c r="H100" s="330" t="str">
        <f t="shared" si="85"/>
        <v>Local Currency</v>
      </c>
      <c r="I100" s="330" t="str">
        <f t="shared" si="85"/>
        <v>Local Currency</v>
      </c>
      <c r="J100" s="330" t="str">
        <f t="shared" si="85"/>
        <v>Local Currency</v>
      </c>
      <c r="K100" s="330" t="str">
        <f t="shared" si="85"/>
        <v>Local Currency</v>
      </c>
      <c r="L100" s="327">
        <f t="shared" ref="L100:L104" si="87">SUMIFS(H100:K100,H100:K100,"&lt;&gt;Local Currency", H100:K100,"&lt;&gt;US Dollars" )</f>
        <v>0</v>
      </c>
      <c r="M100" s="330" t="str">
        <f t="shared" si="85"/>
        <v>Local Currency</v>
      </c>
      <c r="N100" s="330" t="str">
        <f t="shared" si="85"/>
        <v>Local Currency</v>
      </c>
      <c r="O100" s="330" t="str">
        <f t="shared" si="85"/>
        <v>Local Currency</v>
      </c>
      <c r="P100" s="330" t="str">
        <f t="shared" si="85"/>
        <v>Local Currency</v>
      </c>
      <c r="Q100" s="330" t="str">
        <f t="shared" si="85"/>
        <v>Local Currency</v>
      </c>
      <c r="R100" s="330">
        <v>205871</v>
      </c>
      <c r="S100" s="328">
        <f t="shared" ref="S100:S104" si="88">SUMIFS(M100:R100,M100:R100,"&lt;&gt;Local Currency", M100:R100,"&lt;&gt;US Dollars" )</f>
        <v>205871</v>
      </c>
      <c r="T100" s="313">
        <f t="shared" si="71"/>
        <v>205871</v>
      </c>
    </row>
    <row r="101" spans="1:20" s="361" customFormat="1" ht="15.75" thickBot="1">
      <c r="A101" s="304"/>
      <c r="B101" s="316"/>
      <c r="C101" s="322"/>
      <c r="D101" s="323"/>
      <c r="E101" s="323"/>
      <c r="F101" s="323"/>
      <c r="G101" s="323"/>
      <c r="H101" s="323"/>
      <c r="I101" s="323"/>
      <c r="J101" s="323"/>
      <c r="K101" s="323"/>
      <c r="L101" s="323"/>
      <c r="M101" s="323"/>
      <c r="N101" s="323"/>
      <c r="O101" s="323"/>
      <c r="P101" s="323"/>
      <c r="Q101" s="323"/>
      <c r="R101" s="323"/>
      <c r="S101" s="324"/>
      <c r="T101" s="324"/>
    </row>
    <row r="102" spans="1:20" s="361" customFormat="1" ht="30.75" thickBot="1">
      <c r="A102" s="304">
        <v>6</v>
      </c>
      <c r="B102" s="308" t="s">
        <v>795</v>
      </c>
      <c r="C102" s="329" t="str">
        <f t="shared" si="72"/>
        <v>Local Currency</v>
      </c>
      <c r="D102" s="330" t="str">
        <f t="shared" si="85"/>
        <v>Local Currency</v>
      </c>
      <c r="E102" s="330" t="str">
        <f t="shared" si="85"/>
        <v>Local Currency</v>
      </c>
      <c r="F102" s="330" t="str">
        <f t="shared" si="85"/>
        <v>Local Currency</v>
      </c>
      <c r="G102" s="327">
        <f t="shared" si="86"/>
        <v>0</v>
      </c>
      <c r="H102" s="330" t="str">
        <f t="shared" si="85"/>
        <v>Local Currency</v>
      </c>
      <c r="I102" s="330" t="str">
        <f t="shared" si="85"/>
        <v>Local Currency</v>
      </c>
      <c r="J102" s="330" t="str">
        <f t="shared" si="85"/>
        <v>Local Currency</v>
      </c>
      <c r="K102" s="330" t="str">
        <f t="shared" si="85"/>
        <v>Local Currency</v>
      </c>
      <c r="L102" s="327">
        <f t="shared" si="87"/>
        <v>0</v>
      </c>
      <c r="M102" s="330" t="str">
        <f t="shared" si="85"/>
        <v>Local Currency</v>
      </c>
      <c r="N102" s="330" t="str">
        <f t="shared" si="85"/>
        <v>Local Currency</v>
      </c>
      <c r="O102" s="330" t="str">
        <f t="shared" si="85"/>
        <v>Local Currency</v>
      </c>
      <c r="P102" s="330" t="str">
        <f t="shared" si="85"/>
        <v>Local Currency</v>
      </c>
      <c r="Q102" s="330" t="str">
        <f t="shared" si="85"/>
        <v>Local Currency</v>
      </c>
      <c r="R102" s="330" t="str">
        <f t="shared" si="85"/>
        <v>Local Currency</v>
      </c>
      <c r="S102" s="328">
        <f t="shared" si="88"/>
        <v>0</v>
      </c>
      <c r="T102" s="313">
        <f t="shared" si="71"/>
        <v>0</v>
      </c>
    </row>
    <row r="103" spans="1:20" s="361" customFormat="1" ht="15.75" thickBot="1">
      <c r="A103" s="304"/>
      <c r="B103" s="332"/>
      <c r="C103" s="322"/>
      <c r="D103" s="323"/>
      <c r="E103" s="323"/>
      <c r="F103" s="323"/>
      <c r="G103" s="323"/>
      <c r="H103" s="323"/>
      <c r="I103" s="323"/>
      <c r="J103" s="323"/>
      <c r="K103" s="323"/>
      <c r="L103" s="323"/>
      <c r="M103" s="323"/>
      <c r="N103" s="323"/>
      <c r="O103" s="323"/>
      <c r="P103" s="323"/>
      <c r="Q103" s="323"/>
      <c r="R103" s="323"/>
      <c r="S103" s="324"/>
      <c r="T103" s="324"/>
    </row>
    <row r="104" spans="1:20" s="361" customFormat="1" ht="30.75" thickBot="1">
      <c r="A104" s="304">
        <v>7</v>
      </c>
      <c r="B104" s="308" t="s">
        <v>798</v>
      </c>
      <c r="C104" s="329" t="str">
        <f t="shared" si="72"/>
        <v>Local Currency</v>
      </c>
      <c r="D104" s="330" t="str">
        <f t="shared" si="85"/>
        <v>Local Currency</v>
      </c>
      <c r="E104" s="330" t="str">
        <f t="shared" si="85"/>
        <v>Local Currency</v>
      </c>
      <c r="F104" s="330" t="str">
        <f t="shared" si="85"/>
        <v>Local Currency</v>
      </c>
      <c r="G104" s="327">
        <f t="shared" si="86"/>
        <v>0</v>
      </c>
      <c r="H104" s="330" t="str">
        <f t="shared" si="85"/>
        <v>Local Currency</v>
      </c>
      <c r="I104" s="330" t="str">
        <f t="shared" si="85"/>
        <v>Local Currency</v>
      </c>
      <c r="J104" s="330" t="str">
        <f t="shared" si="85"/>
        <v>Local Currency</v>
      </c>
      <c r="K104" s="330" t="str">
        <f t="shared" si="85"/>
        <v>Local Currency</v>
      </c>
      <c r="L104" s="327">
        <f t="shared" si="87"/>
        <v>0</v>
      </c>
      <c r="M104" s="330" t="str">
        <f t="shared" si="85"/>
        <v>Local Currency</v>
      </c>
      <c r="N104" s="330" t="str">
        <f t="shared" si="85"/>
        <v>Local Currency</v>
      </c>
      <c r="O104" s="330">
        <v>339261</v>
      </c>
      <c r="P104" s="330" t="str">
        <f t="shared" si="85"/>
        <v>Local Currency</v>
      </c>
      <c r="Q104" s="330" t="str">
        <f t="shared" si="85"/>
        <v>Local Currency</v>
      </c>
      <c r="R104" s="330" t="str">
        <f t="shared" si="85"/>
        <v>Local Currency</v>
      </c>
      <c r="S104" s="328">
        <f t="shared" si="88"/>
        <v>339261</v>
      </c>
      <c r="T104" s="313">
        <f t="shared" si="71"/>
        <v>339261</v>
      </c>
    </row>
    <row r="105" spans="1:20" s="361" customFormat="1" ht="15.75" thickBot="1">
      <c r="A105" s="304"/>
      <c r="B105" s="308"/>
      <c r="C105" s="333"/>
      <c r="D105" s="334"/>
      <c r="E105" s="334"/>
      <c r="F105" s="334"/>
      <c r="G105" s="323"/>
      <c r="H105" s="334"/>
      <c r="I105" s="334"/>
      <c r="J105" s="334"/>
      <c r="K105" s="334"/>
      <c r="L105" s="334"/>
      <c r="M105" s="334"/>
      <c r="N105" s="334"/>
      <c r="O105" s="334"/>
      <c r="P105" s="334"/>
      <c r="Q105" s="334"/>
      <c r="R105" s="334"/>
      <c r="S105" s="335"/>
      <c r="T105" s="324"/>
    </row>
    <row r="106" spans="1:20" s="361" customFormat="1" ht="16.5" thickBot="1">
      <c r="A106" s="304">
        <v>8</v>
      </c>
      <c r="B106" s="308" t="s">
        <v>801</v>
      </c>
      <c r="C106" s="325">
        <f>SUMIFS(C107:C112,C107:C112,"&lt;&gt;Local Currency", C107:C112,"&lt;&gt;US Dollars" )</f>
        <v>3500000</v>
      </c>
      <c r="D106" s="309">
        <f t="shared" ref="D106:R106" si="89">SUMIFS(D107:D112,D107:D112,"&lt;&gt;Local Currency", D107:D112,"&lt;&gt;US Dollars" )</f>
        <v>0</v>
      </c>
      <c r="E106" s="309">
        <f t="shared" si="89"/>
        <v>0</v>
      </c>
      <c r="F106" s="309">
        <f t="shared" si="89"/>
        <v>0</v>
      </c>
      <c r="G106" s="327">
        <f>SUMIFS(C106:F106,C106:F106,"&lt;&gt;Local Currency", C106:F106,"&lt;&gt;US Dollars" )</f>
        <v>3500000</v>
      </c>
      <c r="H106" s="309">
        <f t="shared" si="89"/>
        <v>0</v>
      </c>
      <c r="I106" s="309">
        <f t="shared" si="89"/>
        <v>0</v>
      </c>
      <c r="J106" s="309">
        <f t="shared" si="89"/>
        <v>0</v>
      </c>
      <c r="K106" s="309">
        <f t="shared" si="89"/>
        <v>0</v>
      </c>
      <c r="L106" s="327">
        <f>SUMIFS(H106:K106,H106:K106,"&lt;&gt;Local Currency", H106:K106,"&lt;&gt;US Dollars" )</f>
        <v>0</v>
      </c>
      <c r="M106" s="309">
        <f t="shared" si="89"/>
        <v>0</v>
      </c>
      <c r="N106" s="309">
        <f t="shared" si="89"/>
        <v>0</v>
      </c>
      <c r="O106" s="309">
        <f t="shared" si="89"/>
        <v>478632</v>
      </c>
      <c r="P106" s="309">
        <f t="shared" si="89"/>
        <v>0</v>
      </c>
      <c r="Q106" s="309">
        <f t="shared" si="89"/>
        <v>0</v>
      </c>
      <c r="R106" s="309">
        <f t="shared" si="89"/>
        <v>58282</v>
      </c>
      <c r="S106" s="328">
        <f>SUMIFS(M106:R106,M106:R106,"&lt;&gt;Local Currency", M106:R106,"&lt;&gt;US Dollars" )</f>
        <v>536914</v>
      </c>
      <c r="T106" s="313">
        <f t="shared" si="71"/>
        <v>4036914</v>
      </c>
    </row>
    <row r="107" spans="1:20" s="361" customFormat="1" ht="30.75" thickBot="1">
      <c r="A107" s="304">
        <v>8.1</v>
      </c>
      <c r="B107" s="314" t="s">
        <v>802</v>
      </c>
      <c r="C107" s="317" t="str">
        <f t="shared" si="72"/>
        <v>Local Currency</v>
      </c>
      <c r="D107" s="318" t="str">
        <f t="shared" si="85"/>
        <v>Local Currency</v>
      </c>
      <c r="E107" s="318" t="str">
        <f t="shared" si="85"/>
        <v>Local Currency</v>
      </c>
      <c r="F107" s="318" t="str">
        <f t="shared" si="85"/>
        <v>Local Currency</v>
      </c>
      <c r="G107" s="327">
        <f t="shared" ref="G107:G112" si="90">SUMIFS(C107:F107,C107:F107,"&lt;&gt;Local Currency", C107:F107,"&lt;&gt;US Dollars" )</f>
        <v>0</v>
      </c>
      <c r="H107" s="321" t="str">
        <f t="shared" si="85"/>
        <v>Local Currency</v>
      </c>
      <c r="I107" s="321" t="str">
        <f t="shared" si="85"/>
        <v>Local Currency</v>
      </c>
      <c r="J107" s="321" t="str">
        <f t="shared" si="85"/>
        <v>Local Currency</v>
      </c>
      <c r="K107" s="321" t="str">
        <f t="shared" si="85"/>
        <v>Local Currency</v>
      </c>
      <c r="L107" s="327">
        <f t="shared" ref="L107:L112" si="91">SUMIFS(H107:K107,H107:K107,"&lt;&gt;Local Currency", H107:K107,"&lt;&gt;US Dollars" )</f>
        <v>0</v>
      </c>
      <c r="M107" s="321" t="str">
        <f t="shared" si="85"/>
        <v>Local Currency</v>
      </c>
      <c r="N107" s="321" t="str">
        <f t="shared" ref="D107:R122" si="92">$B$7</f>
        <v>Local Currency</v>
      </c>
      <c r="O107" s="321" t="str">
        <f t="shared" si="92"/>
        <v>Local Currency</v>
      </c>
      <c r="P107" s="321" t="str">
        <f t="shared" si="92"/>
        <v>Local Currency</v>
      </c>
      <c r="Q107" s="321" t="str">
        <f t="shared" si="92"/>
        <v>Local Currency</v>
      </c>
      <c r="R107" s="321" t="str">
        <f t="shared" si="92"/>
        <v>Local Currency</v>
      </c>
      <c r="S107" s="328">
        <f>SUMIFS(M107:R107,M107:R107,"&lt;&gt;Local Currency", M107:R107,"&lt;&gt;US Dollars" )</f>
        <v>0</v>
      </c>
      <c r="T107" s="313">
        <f t="shared" si="71"/>
        <v>0</v>
      </c>
    </row>
    <row r="108" spans="1:20" s="361" customFormat="1" ht="30.75" thickBot="1">
      <c r="A108" s="304">
        <v>8.1999999999999993</v>
      </c>
      <c r="B108" s="314" t="s">
        <v>809</v>
      </c>
      <c r="C108" s="317">
        <v>3500000</v>
      </c>
      <c r="D108" s="318" t="str">
        <f t="shared" si="92"/>
        <v>Local Currency</v>
      </c>
      <c r="E108" s="318" t="str">
        <f t="shared" si="92"/>
        <v>Local Currency</v>
      </c>
      <c r="F108" s="318" t="str">
        <f t="shared" si="92"/>
        <v>Local Currency</v>
      </c>
      <c r="G108" s="327">
        <f t="shared" si="90"/>
        <v>3500000</v>
      </c>
      <c r="H108" s="321" t="str">
        <f t="shared" si="92"/>
        <v>Local Currency</v>
      </c>
      <c r="I108" s="321" t="str">
        <f t="shared" si="92"/>
        <v>Local Currency</v>
      </c>
      <c r="J108" s="321" t="str">
        <f t="shared" si="92"/>
        <v>Local Currency</v>
      </c>
      <c r="K108" s="321" t="str">
        <f t="shared" si="92"/>
        <v>Local Currency</v>
      </c>
      <c r="L108" s="327">
        <f t="shared" si="91"/>
        <v>0</v>
      </c>
      <c r="M108" s="321" t="str">
        <f t="shared" si="92"/>
        <v>Local Currency</v>
      </c>
      <c r="N108" s="321" t="str">
        <f t="shared" si="92"/>
        <v>Local Currency</v>
      </c>
      <c r="O108" s="321" t="str">
        <f t="shared" si="92"/>
        <v>Local Currency</v>
      </c>
      <c r="P108" s="321" t="str">
        <f t="shared" si="92"/>
        <v>Local Currency</v>
      </c>
      <c r="Q108" s="321" t="str">
        <f t="shared" si="92"/>
        <v>Local Currency</v>
      </c>
      <c r="R108" s="321">
        <v>3500</v>
      </c>
      <c r="S108" s="328">
        <f t="shared" ref="S108:S112" si="93">SUMIFS(M108:R108,M108:R108,"&lt;&gt;Local Currency", M108:R108,"&lt;&gt;US Dollars" )</f>
        <v>3500</v>
      </c>
      <c r="T108" s="313">
        <f t="shared" si="71"/>
        <v>3503500</v>
      </c>
    </row>
    <row r="109" spans="1:20" s="361" customFormat="1" ht="30.75" thickBot="1">
      <c r="A109" s="304">
        <v>8.3000000000000007</v>
      </c>
      <c r="B109" s="314" t="s">
        <v>811</v>
      </c>
      <c r="C109" s="317" t="str">
        <f t="shared" si="72"/>
        <v>Local Currency</v>
      </c>
      <c r="D109" s="318" t="str">
        <f t="shared" si="92"/>
        <v>Local Currency</v>
      </c>
      <c r="E109" s="318" t="str">
        <f t="shared" si="92"/>
        <v>Local Currency</v>
      </c>
      <c r="F109" s="318" t="str">
        <f t="shared" si="92"/>
        <v>Local Currency</v>
      </c>
      <c r="G109" s="327">
        <f t="shared" si="90"/>
        <v>0</v>
      </c>
      <c r="H109" s="321" t="str">
        <f t="shared" si="92"/>
        <v>Local Currency</v>
      </c>
      <c r="I109" s="321" t="str">
        <f t="shared" si="92"/>
        <v>Local Currency</v>
      </c>
      <c r="J109" s="321" t="str">
        <f t="shared" si="92"/>
        <v>Local Currency</v>
      </c>
      <c r="K109" s="321" t="str">
        <f t="shared" si="92"/>
        <v>Local Currency</v>
      </c>
      <c r="L109" s="327">
        <f t="shared" si="91"/>
        <v>0</v>
      </c>
      <c r="M109" s="321" t="str">
        <f t="shared" si="92"/>
        <v>Local Currency</v>
      </c>
      <c r="N109" s="321" t="str">
        <f t="shared" si="92"/>
        <v>Local Currency</v>
      </c>
      <c r="O109" s="321" t="str">
        <f t="shared" si="92"/>
        <v>Local Currency</v>
      </c>
      <c r="P109" s="321" t="str">
        <f t="shared" si="92"/>
        <v>Local Currency</v>
      </c>
      <c r="Q109" s="321" t="str">
        <f t="shared" si="92"/>
        <v>Local Currency</v>
      </c>
      <c r="R109" s="321" t="str">
        <f t="shared" si="92"/>
        <v>Local Currency</v>
      </c>
      <c r="S109" s="328">
        <f t="shared" si="93"/>
        <v>0</v>
      </c>
      <c r="T109" s="313">
        <f t="shared" si="71"/>
        <v>0</v>
      </c>
    </row>
    <row r="110" spans="1:20" s="361" customFormat="1" ht="30.75" thickBot="1">
      <c r="A110" s="304">
        <v>8.4</v>
      </c>
      <c r="B110" s="314" t="s">
        <v>814</v>
      </c>
      <c r="C110" s="317" t="str">
        <f t="shared" si="72"/>
        <v>Local Currency</v>
      </c>
      <c r="D110" s="318" t="str">
        <f t="shared" si="92"/>
        <v>Local Currency</v>
      </c>
      <c r="E110" s="318" t="str">
        <f t="shared" si="92"/>
        <v>Local Currency</v>
      </c>
      <c r="F110" s="318" t="str">
        <f t="shared" si="92"/>
        <v>Local Currency</v>
      </c>
      <c r="G110" s="327">
        <f t="shared" si="90"/>
        <v>0</v>
      </c>
      <c r="H110" s="321" t="str">
        <f t="shared" si="92"/>
        <v>Local Currency</v>
      </c>
      <c r="I110" s="321" t="str">
        <f t="shared" si="92"/>
        <v>Local Currency</v>
      </c>
      <c r="J110" s="321" t="str">
        <f t="shared" si="92"/>
        <v>Local Currency</v>
      </c>
      <c r="K110" s="321" t="str">
        <f t="shared" si="92"/>
        <v>Local Currency</v>
      </c>
      <c r="L110" s="327">
        <f t="shared" si="91"/>
        <v>0</v>
      </c>
      <c r="M110" s="321" t="str">
        <f t="shared" si="92"/>
        <v>Local Currency</v>
      </c>
      <c r="N110" s="321" t="str">
        <f t="shared" si="92"/>
        <v>Local Currency</v>
      </c>
      <c r="O110" s="321">
        <v>354770</v>
      </c>
      <c r="P110" s="321" t="str">
        <f t="shared" si="92"/>
        <v>Local Currency</v>
      </c>
      <c r="Q110" s="321" t="str">
        <f t="shared" si="92"/>
        <v>Local Currency</v>
      </c>
      <c r="R110" s="321" t="str">
        <f t="shared" si="92"/>
        <v>Local Currency</v>
      </c>
      <c r="S110" s="328">
        <f t="shared" si="93"/>
        <v>354770</v>
      </c>
      <c r="T110" s="313">
        <f t="shared" si="71"/>
        <v>354770</v>
      </c>
    </row>
    <row r="111" spans="1:20" s="361" customFormat="1" ht="30.75" thickBot="1">
      <c r="A111" s="304">
        <v>8.5</v>
      </c>
      <c r="B111" s="314" t="s">
        <v>818</v>
      </c>
      <c r="C111" s="317" t="str">
        <f t="shared" si="72"/>
        <v>Local Currency</v>
      </c>
      <c r="D111" s="318" t="str">
        <f t="shared" si="92"/>
        <v>Local Currency</v>
      </c>
      <c r="E111" s="318" t="str">
        <f t="shared" si="92"/>
        <v>Local Currency</v>
      </c>
      <c r="F111" s="318" t="str">
        <f t="shared" si="92"/>
        <v>Local Currency</v>
      </c>
      <c r="G111" s="327">
        <f t="shared" si="90"/>
        <v>0</v>
      </c>
      <c r="H111" s="321" t="str">
        <f t="shared" si="92"/>
        <v>Local Currency</v>
      </c>
      <c r="I111" s="321" t="str">
        <f t="shared" si="92"/>
        <v>Local Currency</v>
      </c>
      <c r="J111" s="321" t="str">
        <f t="shared" si="92"/>
        <v>Local Currency</v>
      </c>
      <c r="K111" s="321" t="str">
        <f t="shared" si="92"/>
        <v>Local Currency</v>
      </c>
      <c r="L111" s="327">
        <f t="shared" si="91"/>
        <v>0</v>
      </c>
      <c r="M111" s="321" t="str">
        <f t="shared" si="92"/>
        <v>Local Currency</v>
      </c>
      <c r="N111" s="321" t="str">
        <f t="shared" si="92"/>
        <v>Local Currency</v>
      </c>
      <c r="O111" s="321">
        <v>123862</v>
      </c>
      <c r="P111" s="321" t="str">
        <f t="shared" si="92"/>
        <v>Local Currency</v>
      </c>
      <c r="Q111" s="321" t="str">
        <f t="shared" si="92"/>
        <v>Local Currency</v>
      </c>
      <c r="R111" s="321" t="str">
        <f t="shared" si="92"/>
        <v>Local Currency</v>
      </c>
      <c r="S111" s="328">
        <f t="shared" si="93"/>
        <v>123862</v>
      </c>
      <c r="T111" s="313">
        <f t="shared" si="71"/>
        <v>123862</v>
      </c>
    </row>
    <row r="112" spans="1:20" s="361" customFormat="1" ht="30.75" thickBot="1">
      <c r="A112" s="304">
        <v>8.6</v>
      </c>
      <c r="B112" s="314" t="s">
        <v>820</v>
      </c>
      <c r="C112" s="317" t="str">
        <f t="shared" si="72"/>
        <v>Local Currency</v>
      </c>
      <c r="D112" s="318" t="str">
        <f t="shared" si="92"/>
        <v>Local Currency</v>
      </c>
      <c r="E112" s="318" t="str">
        <f t="shared" si="92"/>
        <v>Local Currency</v>
      </c>
      <c r="F112" s="318" t="str">
        <f t="shared" si="92"/>
        <v>Local Currency</v>
      </c>
      <c r="G112" s="327">
        <f t="shared" si="90"/>
        <v>0</v>
      </c>
      <c r="H112" s="321" t="str">
        <f t="shared" si="92"/>
        <v>Local Currency</v>
      </c>
      <c r="I112" s="321" t="str">
        <f t="shared" si="92"/>
        <v>Local Currency</v>
      </c>
      <c r="J112" s="321" t="str">
        <f t="shared" si="92"/>
        <v>Local Currency</v>
      </c>
      <c r="K112" s="321" t="str">
        <f t="shared" si="92"/>
        <v>Local Currency</v>
      </c>
      <c r="L112" s="327">
        <f t="shared" si="91"/>
        <v>0</v>
      </c>
      <c r="M112" s="321" t="str">
        <f t="shared" si="92"/>
        <v>Local Currency</v>
      </c>
      <c r="N112" s="321" t="str">
        <f t="shared" si="92"/>
        <v>Local Currency</v>
      </c>
      <c r="O112" s="321" t="str">
        <f t="shared" si="92"/>
        <v>Local Currency</v>
      </c>
      <c r="P112" s="321" t="str">
        <f t="shared" si="92"/>
        <v>Local Currency</v>
      </c>
      <c r="Q112" s="321" t="str">
        <f t="shared" si="92"/>
        <v>Local Currency</v>
      </c>
      <c r="R112" s="321">
        <v>54782</v>
      </c>
      <c r="S112" s="328">
        <f t="shared" si="93"/>
        <v>54782</v>
      </c>
      <c r="T112" s="313">
        <f t="shared" si="71"/>
        <v>54782</v>
      </c>
    </row>
    <row r="113" spans="1:20" s="361" customFormat="1" ht="15.75" thickBot="1">
      <c r="A113" s="304"/>
      <c r="B113" s="316"/>
      <c r="C113" s="322"/>
      <c r="D113" s="323"/>
      <c r="E113" s="323"/>
      <c r="F113" s="323"/>
      <c r="G113" s="323"/>
      <c r="H113" s="323"/>
      <c r="I113" s="323"/>
      <c r="J113" s="323"/>
      <c r="K113" s="323"/>
      <c r="L113" s="323"/>
      <c r="M113" s="323"/>
      <c r="N113" s="323"/>
      <c r="O113" s="323"/>
      <c r="P113" s="323"/>
      <c r="Q113" s="323"/>
      <c r="R113" s="323"/>
      <c r="S113" s="324"/>
      <c r="T113" s="324"/>
    </row>
    <row r="114" spans="1:20" s="361" customFormat="1" ht="16.5" thickBot="1">
      <c r="A114" s="304">
        <v>9</v>
      </c>
      <c r="B114" s="308" t="s">
        <v>825</v>
      </c>
      <c r="C114" s="325">
        <f>SUMIFS(C115:C118,C115:C118,"&lt;&gt;Local Currency", C115:C118,"&lt;&gt;US Dollars" )</f>
        <v>0</v>
      </c>
      <c r="D114" s="309">
        <f t="shared" ref="D114:R114" si="94">SUMIFS(D115:D118,D115:D118,"&lt;&gt;Local Currency", D115:D118,"&lt;&gt;US Dollars" )</f>
        <v>0</v>
      </c>
      <c r="E114" s="309">
        <f t="shared" si="94"/>
        <v>0</v>
      </c>
      <c r="F114" s="309">
        <f t="shared" si="94"/>
        <v>0</v>
      </c>
      <c r="G114" s="327">
        <f t="shared" ref="G114:G118" si="95">SUMIFS(C114:F114,C114:F114,"&lt;&gt;Local Currency", C114:F114,"&lt;&gt;US Dollars" )</f>
        <v>0</v>
      </c>
      <c r="H114" s="309">
        <f t="shared" si="94"/>
        <v>0</v>
      </c>
      <c r="I114" s="309">
        <f t="shared" si="94"/>
        <v>0</v>
      </c>
      <c r="J114" s="309">
        <f t="shared" si="94"/>
        <v>0</v>
      </c>
      <c r="K114" s="309">
        <f t="shared" si="94"/>
        <v>0</v>
      </c>
      <c r="L114" s="327">
        <f t="shared" ref="L114:L118" si="96">SUMIFS(H114:K114,H114:K114,"&lt;&gt;Local Currency", H114:K114,"&lt;&gt;US Dollars" )</f>
        <v>0</v>
      </c>
      <c r="M114" s="309">
        <f t="shared" si="94"/>
        <v>0</v>
      </c>
      <c r="N114" s="309">
        <f t="shared" si="94"/>
        <v>7370</v>
      </c>
      <c r="O114" s="309">
        <f t="shared" si="94"/>
        <v>145951</v>
      </c>
      <c r="P114" s="309">
        <f t="shared" si="94"/>
        <v>0</v>
      </c>
      <c r="Q114" s="309">
        <f t="shared" si="94"/>
        <v>40982</v>
      </c>
      <c r="R114" s="309">
        <f t="shared" si="94"/>
        <v>0</v>
      </c>
      <c r="S114" s="328">
        <f>SUMIFS(M114:R114,M114:R114,"&lt;&gt;Local Currency", M114:R114,"&lt;&gt;US Dollars" )</f>
        <v>194303</v>
      </c>
      <c r="T114" s="313">
        <f t="shared" si="71"/>
        <v>194303</v>
      </c>
    </row>
    <row r="115" spans="1:20" s="361" customFormat="1" ht="30.75" thickBot="1">
      <c r="A115" s="304">
        <v>9.1</v>
      </c>
      <c r="B115" s="314" t="s">
        <v>826</v>
      </c>
      <c r="C115" s="320" t="str">
        <f t="shared" ref="C115:C126" si="97">$B$7</f>
        <v>Local Currency</v>
      </c>
      <c r="D115" s="321" t="str">
        <f t="shared" si="92"/>
        <v>Local Currency</v>
      </c>
      <c r="E115" s="321" t="str">
        <f t="shared" si="92"/>
        <v>Local Currency</v>
      </c>
      <c r="F115" s="321" t="str">
        <f t="shared" si="92"/>
        <v>Local Currency</v>
      </c>
      <c r="G115" s="327">
        <f t="shared" si="95"/>
        <v>0</v>
      </c>
      <c r="H115" s="321" t="str">
        <f t="shared" si="92"/>
        <v>Local Currency</v>
      </c>
      <c r="I115" s="321" t="str">
        <f t="shared" si="92"/>
        <v>Local Currency</v>
      </c>
      <c r="J115" s="321" t="str">
        <f t="shared" si="92"/>
        <v>Local Currency</v>
      </c>
      <c r="K115" s="321" t="str">
        <f t="shared" si="92"/>
        <v>Local Currency</v>
      </c>
      <c r="L115" s="327">
        <f t="shared" si="96"/>
        <v>0</v>
      </c>
      <c r="M115" s="321" t="str">
        <f t="shared" si="92"/>
        <v>Local Currency</v>
      </c>
      <c r="N115" s="321">
        <v>7370</v>
      </c>
      <c r="O115" s="321">
        <v>34650</v>
      </c>
      <c r="P115" s="321" t="str">
        <f t="shared" si="92"/>
        <v>Local Currency</v>
      </c>
      <c r="Q115" s="321">
        <v>26982</v>
      </c>
      <c r="R115" s="321" t="str">
        <f t="shared" si="92"/>
        <v>Local Currency</v>
      </c>
      <c r="S115" s="328">
        <f>SUMIFS(M115:R115,M115:R115,"&lt;&gt;Local Currency", M115:R115,"&lt;&gt;US Dollars" )</f>
        <v>69002</v>
      </c>
      <c r="T115" s="313">
        <f t="shared" si="71"/>
        <v>69002</v>
      </c>
    </row>
    <row r="116" spans="1:20" s="361" customFormat="1" ht="30.75" thickBot="1">
      <c r="A116" s="304">
        <v>9.1999999999999993</v>
      </c>
      <c r="B116" s="314" t="s">
        <v>1221</v>
      </c>
      <c r="C116" s="320" t="str">
        <f t="shared" si="97"/>
        <v>Local Currency</v>
      </c>
      <c r="D116" s="321" t="str">
        <f t="shared" si="92"/>
        <v>Local Currency</v>
      </c>
      <c r="E116" s="321" t="str">
        <f t="shared" si="92"/>
        <v>Local Currency</v>
      </c>
      <c r="F116" s="321" t="str">
        <f t="shared" si="92"/>
        <v>Local Currency</v>
      </c>
      <c r="G116" s="327">
        <f t="shared" si="95"/>
        <v>0</v>
      </c>
      <c r="H116" s="321" t="str">
        <f t="shared" si="92"/>
        <v>Local Currency</v>
      </c>
      <c r="I116" s="321" t="str">
        <f t="shared" si="92"/>
        <v>Local Currency</v>
      </c>
      <c r="J116" s="321" t="str">
        <f t="shared" si="92"/>
        <v>Local Currency</v>
      </c>
      <c r="K116" s="321" t="str">
        <f t="shared" si="92"/>
        <v>Local Currency</v>
      </c>
      <c r="L116" s="327">
        <f t="shared" si="96"/>
        <v>0</v>
      </c>
      <c r="M116" s="321" t="str">
        <f t="shared" si="92"/>
        <v>Local Currency</v>
      </c>
      <c r="N116" s="321" t="str">
        <f t="shared" si="92"/>
        <v>Local Currency</v>
      </c>
      <c r="O116" s="321">
        <v>111301</v>
      </c>
      <c r="P116" s="321" t="str">
        <f t="shared" si="92"/>
        <v>Local Currency</v>
      </c>
      <c r="Q116" s="321">
        <v>14000</v>
      </c>
      <c r="R116" s="321" t="str">
        <f t="shared" si="92"/>
        <v>Local Currency</v>
      </c>
      <c r="S116" s="328">
        <f t="shared" ref="S116:S118" si="98">SUMIFS(M116:R116,M116:R116,"&lt;&gt;Local Currency", M116:R116,"&lt;&gt;US Dollars" )</f>
        <v>125301</v>
      </c>
      <c r="T116" s="313">
        <f t="shared" si="71"/>
        <v>125301</v>
      </c>
    </row>
    <row r="117" spans="1:20" s="361" customFormat="1" ht="30.75" hidden="1" thickBot="1">
      <c r="A117" s="304"/>
      <c r="B117" s="314"/>
      <c r="C117" s="320" t="str">
        <f t="shared" si="97"/>
        <v>Local Currency</v>
      </c>
      <c r="D117" s="321" t="str">
        <f t="shared" si="92"/>
        <v>Local Currency</v>
      </c>
      <c r="E117" s="321" t="str">
        <f t="shared" si="92"/>
        <v>Local Currency</v>
      </c>
      <c r="F117" s="321" t="str">
        <f t="shared" si="92"/>
        <v>Local Currency</v>
      </c>
      <c r="G117" s="327">
        <f t="shared" si="95"/>
        <v>0</v>
      </c>
      <c r="H117" s="321" t="str">
        <f t="shared" si="92"/>
        <v>Local Currency</v>
      </c>
      <c r="I117" s="321" t="str">
        <f t="shared" si="92"/>
        <v>Local Currency</v>
      </c>
      <c r="J117" s="321" t="str">
        <f t="shared" si="92"/>
        <v>Local Currency</v>
      </c>
      <c r="K117" s="321" t="str">
        <f t="shared" si="92"/>
        <v>Local Currency</v>
      </c>
      <c r="L117" s="327">
        <f t="shared" si="96"/>
        <v>0</v>
      </c>
      <c r="M117" s="321" t="str">
        <f t="shared" si="92"/>
        <v>Local Currency</v>
      </c>
      <c r="N117" s="321" t="str">
        <f t="shared" si="92"/>
        <v>Local Currency</v>
      </c>
      <c r="O117" s="321" t="str">
        <f t="shared" si="92"/>
        <v>Local Currency</v>
      </c>
      <c r="P117" s="321" t="str">
        <f t="shared" si="92"/>
        <v>Local Currency</v>
      </c>
      <c r="Q117" s="321" t="str">
        <f t="shared" si="92"/>
        <v>Local Currency</v>
      </c>
      <c r="R117" s="321" t="str">
        <f t="shared" si="92"/>
        <v>Local Currency</v>
      </c>
      <c r="S117" s="328">
        <f t="shared" si="98"/>
        <v>0</v>
      </c>
      <c r="T117" s="313">
        <f t="shared" si="71"/>
        <v>0</v>
      </c>
    </row>
    <row r="118" spans="1:20" s="361" customFormat="1" ht="30.75" thickBot="1">
      <c r="A118" s="304">
        <v>9.3000000000000007</v>
      </c>
      <c r="B118" s="314" t="s">
        <v>831</v>
      </c>
      <c r="C118" s="320" t="str">
        <f t="shared" si="97"/>
        <v>Local Currency</v>
      </c>
      <c r="D118" s="321" t="str">
        <f t="shared" si="92"/>
        <v>Local Currency</v>
      </c>
      <c r="E118" s="321" t="str">
        <f t="shared" si="92"/>
        <v>Local Currency</v>
      </c>
      <c r="F118" s="321" t="str">
        <f t="shared" si="92"/>
        <v>Local Currency</v>
      </c>
      <c r="G118" s="327">
        <f t="shared" si="95"/>
        <v>0</v>
      </c>
      <c r="H118" s="321" t="str">
        <f t="shared" si="92"/>
        <v>Local Currency</v>
      </c>
      <c r="I118" s="321" t="str">
        <f t="shared" si="92"/>
        <v>Local Currency</v>
      </c>
      <c r="J118" s="321" t="str">
        <f t="shared" si="92"/>
        <v>Local Currency</v>
      </c>
      <c r="K118" s="321" t="str">
        <f t="shared" si="92"/>
        <v>Local Currency</v>
      </c>
      <c r="L118" s="327">
        <f t="shared" si="96"/>
        <v>0</v>
      </c>
      <c r="M118" s="321" t="str">
        <f t="shared" si="92"/>
        <v>Local Currency</v>
      </c>
      <c r="N118" s="321" t="str">
        <f t="shared" si="92"/>
        <v>Local Currency</v>
      </c>
      <c r="O118" s="321" t="str">
        <f t="shared" si="92"/>
        <v>Local Currency</v>
      </c>
      <c r="P118" s="321" t="str">
        <f t="shared" si="92"/>
        <v>Local Currency</v>
      </c>
      <c r="Q118" s="321" t="str">
        <f t="shared" si="92"/>
        <v>Local Currency</v>
      </c>
      <c r="R118" s="321" t="str">
        <f t="shared" si="92"/>
        <v>Local Currency</v>
      </c>
      <c r="S118" s="328">
        <f t="shared" si="98"/>
        <v>0</v>
      </c>
      <c r="T118" s="313">
        <f t="shared" si="71"/>
        <v>0</v>
      </c>
    </row>
    <row r="119" spans="1:20" s="361" customFormat="1" ht="15.75" thickBot="1">
      <c r="A119" s="304"/>
      <c r="B119" s="314"/>
      <c r="C119" s="322"/>
      <c r="D119" s="323"/>
      <c r="E119" s="323"/>
      <c r="F119" s="323"/>
      <c r="G119" s="323"/>
      <c r="H119" s="323"/>
      <c r="I119" s="323"/>
      <c r="J119" s="323"/>
      <c r="K119" s="323"/>
      <c r="L119" s="323"/>
      <c r="M119" s="323"/>
      <c r="N119" s="323"/>
      <c r="O119" s="323"/>
      <c r="P119" s="323"/>
      <c r="Q119" s="323"/>
      <c r="R119" s="323"/>
      <c r="S119" s="324"/>
      <c r="T119" s="324"/>
    </row>
    <row r="120" spans="1:20" s="361" customFormat="1" ht="16.5" thickBot="1">
      <c r="A120" s="304">
        <v>10</v>
      </c>
      <c r="B120" s="308" t="s">
        <v>833</v>
      </c>
      <c r="C120" s="325">
        <f>SUMIFS(C121:C122,C121:C122,"&lt;&gt;Local Currency", C121:C122,"&lt;&gt;US Dollars" )</f>
        <v>0</v>
      </c>
      <c r="D120" s="309">
        <f t="shared" ref="D120:R120" si="99">SUMIFS(D121:D122,D121:D122,"&lt;&gt;Local Currency", D121:D122,"&lt;&gt;US Dollars" )</f>
        <v>0</v>
      </c>
      <c r="E120" s="309">
        <f t="shared" si="99"/>
        <v>0</v>
      </c>
      <c r="F120" s="309">
        <f t="shared" si="99"/>
        <v>0</v>
      </c>
      <c r="G120" s="327">
        <f t="shared" ref="G120:G122" si="100">SUMIFS(C120:F120,C120:F120,"&lt;&gt;Local Currency", C120:F120,"&lt;&gt;US Dollars" )</f>
        <v>0</v>
      </c>
      <c r="H120" s="309">
        <f t="shared" si="99"/>
        <v>0</v>
      </c>
      <c r="I120" s="309">
        <f t="shared" si="99"/>
        <v>0</v>
      </c>
      <c r="J120" s="309">
        <f t="shared" si="99"/>
        <v>0</v>
      </c>
      <c r="K120" s="309">
        <f t="shared" si="99"/>
        <v>0</v>
      </c>
      <c r="L120" s="327">
        <f t="shared" ref="L120:L122" si="101">SUMIFS(H120:K120,H120:K120,"&lt;&gt;Local Currency", H120:K120,"&lt;&gt;US Dollars" )</f>
        <v>0</v>
      </c>
      <c r="M120" s="309">
        <f t="shared" si="99"/>
        <v>0</v>
      </c>
      <c r="N120" s="309">
        <f t="shared" si="99"/>
        <v>259672</v>
      </c>
      <c r="O120" s="309">
        <f t="shared" si="99"/>
        <v>0</v>
      </c>
      <c r="P120" s="309">
        <f t="shared" si="99"/>
        <v>0</v>
      </c>
      <c r="Q120" s="309">
        <f t="shared" si="99"/>
        <v>0</v>
      </c>
      <c r="R120" s="309">
        <f t="shared" si="99"/>
        <v>0</v>
      </c>
      <c r="S120" s="328">
        <f>SUMIFS(M120:R120,M120:R120,"&lt;&gt;Local Currency", M120:R120,"&lt;&gt;US Dollars" )</f>
        <v>259672</v>
      </c>
      <c r="T120" s="313">
        <f t="shared" si="71"/>
        <v>259672</v>
      </c>
    </row>
    <row r="121" spans="1:20" s="361" customFormat="1" ht="30.75" thickBot="1">
      <c r="A121" s="304">
        <v>10.1</v>
      </c>
      <c r="B121" s="314" t="s">
        <v>836</v>
      </c>
      <c r="C121" s="320" t="str">
        <f t="shared" si="97"/>
        <v>Local Currency</v>
      </c>
      <c r="D121" s="321" t="str">
        <f t="shared" si="92"/>
        <v>Local Currency</v>
      </c>
      <c r="E121" s="321" t="str">
        <f t="shared" si="92"/>
        <v>Local Currency</v>
      </c>
      <c r="F121" s="321" t="str">
        <f t="shared" si="92"/>
        <v>Local Currency</v>
      </c>
      <c r="G121" s="327">
        <f t="shared" si="100"/>
        <v>0</v>
      </c>
      <c r="H121" s="321" t="str">
        <f t="shared" si="92"/>
        <v>Local Currency</v>
      </c>
      <c r="I121" s="321" t="str">
        <f t="shared" si="92"/>
        <v>Local Currency</v>
      </c>
      <c r="J121" s="321" t="str">
        <f t="shared" si="92"/>
        <v>Local Currency</v>
      </c>
      <c r="K121" s="321" t="str">
        <f t="shared" si="92"/>
        <v>Local Currency</v>
      </c>
      <c r="L121" s="327">
        <f t="shared" si="101"/>
        <v>0</v>
      </c>
      <c r="M121" s="321" t="str">
        <f t="shared" si="92"/>
        <v>Local Currency</v>
      </c>
      <c r="N121" s="321">
        <v>259672</v>
      </c>
      <c r="O121" s="321" t="str">
        <f t="shared" si="92"/>
        <v>Local Currency</v>
      </c>
      <c r="P121" s="321" t="str">
        <f t="shared" si="92"/>
        <v>Local Currency</v>
      </c>
      <c r="Q121" s="321" t="str">
        <f t="shared" si="92"/>
        <v>Local Currency</v>
      </c>
      <c r="R121" s="321" t="str">
        <f t="shared" si="92"/>
        <v>Local Currency</v>
      </c>
      <c r="S121" s="328">
        <f>SUMIFS(M121:R121,M121:R121,"&lt;&gt;Local Currency", M121:R121,"&lt;&gt;US Dollars" )</f>
        <v>259672</v>
      </c>
      <c r="T121" s="313">
        <f t="shared" si="71"/>
        <v>259672</v>
      </c>
    </row>
    <row r="122" spans="1:20" s="361" customFormat="1" ht="30.75" thickBot="1">
      <c r="A122" s="304">
        <v>10.199999999999999</v>
      </c>
      <c r="B122" s="314" t="s">
        <v>837</v>
      </c>
      <c r="C122" s="320" t="str">
        <f t="shared" si="97"/>
        <v>Local Currency</v>
      </c>
      <c r="D122" s="321" t="str">
        <f t="shared" si="92"/>
        <v>Local Currency</v>
      </c>
      <c r="E122" s="321" t="str">
        <f t="shared" si="92"/>
        <v>Local Currency</v>
      </c>
      <c r="F122" s="321" t="str">
        <f t="shared" si="92"/>
        <v>Local Currency</v>
      </c>
      <c r="G122" s="327">
        <f t="shared" si="100"/>
        <v>0</v>
      </c>
      <c r="H122" s="321" t="str">
        <f t="shared" si="92"/>
        <v>Local Currency</v>
      </c>
      <c r="I122" s="321" t="str">
        <f t="shared" si="92"/>
        <v>Local Currency</v>
      </c>
      <c r="J122" s="321" t="str">
        <f t="shared" si="92"/>
        <v>Local Currency</v>
      </c>
      <c r="K122" s="321" t="str">
        <f t="shared" si="92"/>
        <v>Local Currency</v>
      </c>
      <c r="L122" s="327">
        <f t="shared" si="101"/>
        <v>0</v>
      </c>
      <c r="M122" s="321" t="str">
        <f t="shared" si="92"/>
        <v>Local Currency</v>
      </c>
      <c r="N122" s="321" t="str">
        <f t="shared" si="92"/>
        <v>Local Currency</v>
      </c>
      <c r="O122" s="321" t="str">
        <f t="shared" si="92"/>
        <v>Local Currency</v>
      </c>
      <c r="P122" s="321" t="str">
        <f t="shared" si="92"/>
        <v>Local Currency</v>
      </c>
      <c r="Q122" s="321" t="str">
        <f t="shared" si="92"/>
        <v>Local Currency</v>
      </c>
      <c r="R122" s="321" t="str">
        <f t="shared" si="92"/>
        <v>Local Currency</v>
      </c>
      <c r="S122" s="328">
        <f>SUMIFS(M122:R122,M122:R122,"&lt;&gt;Local Currency", M122:R122,"&lt;&gt;US Dollars" )</f>
        <v>0</v>
      </c>
      <c r="T122" s="313">
        <f t="shared" si="71"/>
        <v>0</v>
      </c>
    </row>
    <row r="123" spans="1:20" s="361" customFormat="1" ht="15.75" thickBot="1">
      <c r="A123" s="304"/>
      <c r="B123" s="314"/>
      <c r="C123" s="336"/>
      <c r="D123" s="337"/>
      <c r="E123" s="337"/>
      <c r="F123" s="337"/>
      <c r="G123" s="337"/>
      <c r="H123" s="337"/>
      <c r="I123" s="337"/>
      <c r="J123" s="337"/>
      <c r="K123" s="337"/>
      <c r="L123" s="337"/>
      <c r="M123" s="337"/>
      <c r="N123" s="337"/>
      <c r="O123" s="337"/>
      <c r="P123" s="337"/>
      <c r="Q123" s="337"/>
      <c r="R123" s="337"/>
      <c r="S123" s="338"/>
      <c r="T123" s="338"/>
    </row>
    <row r="124" spans="1:20" s="361" customFormat="1" ht="19.5" thickBot="1">
      <c r="A124" s="304"/>
      <c r="B124" s="339" t="s">
        <v>1219</v>
      </c>
      <c r="C124" s="340">
        <f>IF(ISNUMBER(C15),C15,0)+IF(ISNUMBER(C37),C37,0)+IF(ISNUMBER(C52),C52,0)+IF(ISNUMBER(C98),C98,0)+IF(ISNUMBER(C100),C100,0)+IF(ISNUMBER(C102),C102,0)+IF(ISNUMBER(C104),C104,0)+IF(ISNUMBER(C106),C106,0)+IF(ISNUMBER(C114),C114,0)
+IF(ISNUMBER(C120),C120,0)</f>
        <v>30106290</v>
      </c>
      <c r="D124" s="340">
        <f t="shared" ref="D124:S124" si="102">IF(ISNUMBER(D15),D15,0)+IF(ISNUMBER(D37),D37,0)+IF(ISNUMBER(D52),D52,0)+IF(ISNUMBER(D98),D98,0)+IF(ISNUMBER(D100),D100,0)+IF(ISNUMBER(D102),D102,0)+IF(ISNUMBER(D104),D104,0)+IF(ISNUMBER(D106),D106,0)+IF(ISNUMBER(D114),D114,0)
+IF(ISNUMBER(D120),D120,0)</f>
        <v>316331</v>
      </c>
      <c r="E124" s="340">
        <f t="shared" si="102"/>
        <v>0</v>
      </c>
      <c r="F124" s="340">
        <f t="shared" si="102"/>
        <v>0</v>
      </c>
      <c r="G124" s="340">
        <f t="shared" si="102"/>
        <v>30422621</v>
      </c>
      <c r="H124" s="340">
        <f t="shared" si="102"/>
        <v>0</v>
      </c>
      <c r="I124" s="340">
        <f t="shared" si="102"/>
        <v>1236342</v>
      </c>
      <c r="J124" s="340">
        <f t="shared" si="102"/>
        <v>0</v>
      </c>
      <c r="K124" s="340">
        <f t="shared" si="102"/>
        <v>0</v>
      </c>
      <c r="L124" s="340">
        <f t="shared" si="102"/>
        <v>1236342</v>
      </c>
      <c r="M124" s="340">
        <f t="shared" si="102"/>
        <v>0</v>
      </c>
      <c r="N124" s="340">
        <f t="shared" si="102"/>
        <v>267042</v>
      </c>
      <c r="O124" s="340">
        <f t="shared" si="102"/>
        <v>11710420</v>
      </c>
      <c r="P124" s="340">
        <f t="shared" si="102"/>
        <v>0</v>
      </c>
      <c r="Q124" s="340">
        <f t="shared" si="102"/>
        <v>55982</v>
      </c>
      <c r="R124" s="340">
        <f t="shared" si="102"/>
        <v>369863</v>
      </c>
      <c r="S124" s="340">
        <f t="shared" si="102"/>
        <v>12403307</v>
      </c>
      <c r="T124" s="340">
        <f t="shared" ref="T124" si="103">T15+T37+T52+T98+T100+T102+T104+T106+T114+T120</f>
        <v>44062270</v>
      </c>
    </row>
    <row r="125" spans="1:20" ht="17.25">
      <c r="B125" s="341"/>
      <c r="C125" s="342"/>
      <c r="D125" s="342"/>
      <c r="E125" s="342"/>
      <c r="F125" s="342"/>
      <c r="G125" s="342"/>
      <c r="H125" s="342"/>
      <c r="I125" s="342"/>
      <c r="J125" s="342"/>
      <c r="K125" s="342"/>
      <c r="L125" s="342"/>
      <c r="M125" s="342"/>
      <c r="N125" s="342"/>
      <c r="O125" s="342"/>
      <c r="P125" s="342"/>
      <c r="Q125" s="342"/>
      <c r="R125" s="342"/>
      <c r="S125" s="342"/>
      <c r="T125" s="342"/>
    </row>
    <row r="126" spans="1:20" ht="45">
      <c r="B126" s="332" t="s">
        <v>838</v>
      </c>
      <c r="C126" s="343" t="str">
        <f t="shared" si="97"/>
        <v>Local Currency</v>
      </c>
      <c r="D126" s="343" t="str">
        <f t="shared" ref="D126:T126" si="104">$B$7</f>
        <v>Local Currency</v>
      </c>
      <c r="E126" s="343" t="str">
        <f t="shared" si="104"/>
        <v>Local Currency</v>
      </c>
      <c r="F126" s="343" t="str">
        <f t="shared" si="104"/>
        <v>Local Currency</v>
      </c>
      <c r="G126" s="343" t="str">
        <f t="shared" si="104"/>
        <v>Local Currency</v>
      </c>
      <c r="H126" s="343" t="str">
        <f t="shared" si="104"/>
        <v>Local Currency</v>
      </c>
      <c r="I126" s="343" t="str">
        <f t="shared" si="104"/>
        <v>Local Currency</v>
      </c>
      <c r="J126" s="343" t="str">
        <f t="shared" si="104"/>
        <v>Local Currency</v>
      </c>
      <c r="K126" s="343" t="str">
        <f t="shared" si="104"/>
        <v>Local Currency</v>
      </c>
      <c r="L126" s="343" t="str">
        <f t="shared" si="104"/>
        <v>Local Currency</v>
      </c>
      <c r="M126" s="343" t="str">
        <f t="shared" si="104"/>
        <v>Local Currency</v>
      </c>
      <c r="N126" s="343" t="str">
        <f t="shared" si="104"/>
        <v>Local Currency</v>
      </c>
      <c r="O126" s="343" t="str">
        <f t="shared" si="104"/>
        <v>Local Currency</v>
      </c>
      <c r="P126" s="343" t="str">
        <f t="shared" si="104"/>
        <v>Local Currency</v>
      </c>
      <c r="Q126" s="343" t="str">
        <f t="shared" si="104"/>
        <v>Local Currency</v>
      </c>
      <c r="R126" s="343" t="str">
        <f t="shared" si="104"/>
        <v>Local Currency</v>
      </c>
      <c r="S126" s="343" t="str">
        <f t="shared" si="104"/>
        <v>Local Currency</v>
      </c>
      <c r="T126" s="343" t="str">
        <f t="shared" si="104"/>
        <v>Local Currency</v>
      </c>
    </row>
    <row r="127" spans="1:20">
      <c r="B127" s="344"/>
      <c r="C127" s="342"/>
      <c r="D127" s="342"/>
      <c r="E127" s="342"/>
      <c r="F127" s="342"/>
      <c r="G127" s="342"/>
      <c r="H127" s="342"/>
      <c r="I127" s="342"/>
      <c r="J127" s="342"/>
      <c r="K127" s="342"/>
      <c r="L127" s="342"/>
      <c r="M127" s="342"/>
      <c r="N127" s="342"/>
      <c r="O127" s="342"/>
      <c r="P127" s="342"/>
      <c r="Q127" s="342"/>
      <c r="R127" s="342"/>
      <c r="S127" s="342"/>
      <c r="T127" s="342"/>
    </row>
    <row r="128" spans="1:20">
      <c r="B128" s="344"/>
      <c r="C128" s="342"/>
      <c r="D128" s="342"/>
      <c r="E128" s="342"/>
      <c r="F128" s="342"/>
      <c r="G128" s="342"/>
      <c r="H128" s="342"/>
      <c r="I128" s="342"/>
      <c r="J128" s="342"/>
      <c r="K128" s="342"/>
      <c r="L128" s="342"/>
      <c r="M128" s="342"/>
      <c r="N128" s="342"/>
      <c r="O128" s="342"/>
      <c r="P128" s="342"/>
      <c r="Q128" s="342"/>
      <c r="R128" s="342"/>
      <c r="S128" s="342"/>
      <c r="T128" s="342"/>
    </row>
    <row r="129" spans="2:20">
      <c r="B129" s="344"/>
      <c r="C129" s="342"/>
      <c r="D129" s="342"/>
      <c r="E129" s="342"/>
      <c r="F129" s="342"/>
      <c r="G129" s="342"/>
      <c r="H129" s="342"/>
      <c r="I129" s="342"/>
      <c r="J129" s="342"/>
      <c r="K129" s="342"/>
      <c r="L129" s="342"/>
      <c r="M129" s="342"/>
      <c r="N129" s="342"/>
      <c r="O129" s="342"/>
      <c r="P129" s="342"/>
      <c r="Q129" s="342"/>
      <c r="R129" s="342"/>
      <c r="S129" s="342"/>
      <c r="T129" s="342"/>
    </row>
    <row r="130" spans="2:20">
      <c r="B130" s="344"/>
      <c r="C130" s="342"/>
      <c r="D130" s="342"/>
      <c r="E130" s="342"/>
      <c r="F130" s="342"/>
      <c r="G130" s="342"/>
      <c r="H130" s="342"/>
      <c r="I130" s="342"/>
      <c r="J130" s="342"/>
      <c r="K130" s="342"/>
      <c r="L130" s="342"/>
      <c r="M130" s="342"/>
      <c r="N130" s="342"/>
      <c r="O130" s="342"/>
      <c r="P130" s="342"/>
      <c r="Q130" s="342"/>
      <c r="R130" s="342"/>
      <c r="S130" s="342"/>
      <c r="T130" s="342"/>
    </row>
    <row r="131" spans="2:20">
      <c r="B131" s="344"/>
      <c r="C131" s="342"/>
      <c r="D131" s="342"/>
      <c r="E131" s="342"/>
      <c r="F131" s="342"/>
      <c r="G131" s="342"/>
      <c r="H131" s="342"/>
      <c r="I131" s="342"/>
      <c r="J131" s="342"/>
      <c r="K131" s="342"/>
      <c r="L131" s="342"/>
      <c r="M131" s="342"/>
      <c r="N131" s="342"/>
      <c r="O131" s="342"/>
      <c r="P131" s="342"/>
      <c r="Q131" s="342"/>
      <c r="R131" s="342"/>
      <c r="S131" s="342"/>
      <c r="T131" s="342"/>
    </row>
    <row r="132" spans="2:20">
      <c r="B132" s="344"/>
      <c r="C132" s="342"/>
      <c r="D132" s="342"/>
      <c r="E132" s="342"/>
      <c r="F132" s="342"/>
      <c r="G132" s="342"/>
      <c r="H132" s="342"/>
      <c r="I132" s="342"/>
      <c r="J132" s="342"/>
      <c r="K132" s="342"/>
      <c r="L132" s="342"/>
      <c r="M132" s="342"/>
      <c r="N132" s="342"/>
      <c r="O132" s="342"/>
      <c r="P132" s="342"/>
      <c r="Q132" s="342"/>
      <c r="R132" s="342"/>
      <c r="S132" s="342"/>
      <c r="T132" s="342"/>
    </row>
    <row r="133" spans="2:20">
      <c r="B133" s="344"/>
      <c r="C133" s="342"/>
      <c r="D133" s="342"/>
      <c r="E133" s="342"/>
      <c r="F133" s="342"/>
      <c r="G133" s="342"/>
      <c r="H133" s="342"/>
      <c r="I133" s="342"/>
      <c r="J133" s="342"/>
      <c r="K133" s="342"/>
      <c r="L133" s="342"/>
      <c r="M133" s="342"/>
      <c r="N133" s="342"/>
      <c r="O133" s="342"/>
      <c r="P133" s="342"/>
      <c r="Q133" s="342"/>
      <c r="R133" s="342"/>
      <c r="S133" s="342"/>
      <c r="T133" s="342"/>
    </row>
    <row r="134" spans="2:20">
      <c r="B134" s="344"/>
      <c r="C134" s="342"/>
      <c r="D134" s="342"/>
      <c r="E134" s="342"/>
      <c r="F134" s="342"/>
      <c r="G134" s="342"/>
      <c r="H134" s="342"/>
      <c r="I134" s="342"/>
      <c r="J134" s="342"/>
      <c r="K134" s="342"/>
      <c r="L134" s="342"/>
      <c r="M134" s="342"/>
      <c r="N134" s="342"/>
      <c r="O134" s="342"/>
      <c r="P134" s="342"/>
      <c r="Q134" s="342"/>
      <c r="R134" s="342"/>
      <c r="S134" s="342"/>
      <c r="T134" s="342"/>
    </row>
    <row r="135" spans="2:20">
      <c r="B135" s="344"/>
      <c r="C135" s="342"/>
      <c r="D135" s="342"/>
      <c r="E135" s="342"/>
      <c r="F135" s="342"/>
      <c r="G135" s="342"/>
      <c r="H135" s="342"/>
      <c r="I135" s="342"/>
      <c r="J135" s="342"/>
      <c r="K135" s="342"/>
      <c r="L135" s="342"/>
      <c r="M135" s="342"/>
      <c r="N135" s="342"/>
      <c r="O135" s="342"/>
      <c r="P135" s="342"/>
      <c r="Q135" s="342"/>
      <c r="R135" s="342"/>
      <c r="S135" s="342"/>
      <c r="T135" s="342"/>
    </row>
    <row r="136" spans="2:20">
      <c r="B136" s="344"/>
      <c r="C136" s="342"/>
      <c r="D136" s="342"/>
      <c r="E136" s="342"/>
      <c r="F136" s="342"/>
      <c r="G136" s="342"/>
      <c r="H136" s="342"/>
      <c r="I136" s="342"/>
      <c r="J136" s="342"/>
      <c r="K136" s="342"/>
      <c r="L136" s="342"/>
      <c r="M136" s="342"/>
      <c r="N136" s="342"/>
      <c r="O136" s="342"/>
      <c r="P136" s="342"/>
      <c r="Q136" s="342"/>
      <c r="R136" s="342"/>
      <c r="S136" s="342"/>
      <c r="T136" s="342"/>
    </row>
    <row r="137" spans="2:20">
      <c r="B137" s="344"/>
      <c r="C137" s="342"/>
      <c r="D137" s="342"/>
      <c r="E137" s="342"/>
      <c r="F137" s="342"/>
      <c r="G137" s="342"/>
      <c r="H137" s="342"/>
      <c r="I137" s="342"/>
      <c r="J137" s="342"/>
      <c r="K137" s="342"/>
      <c r="L137" s="342"/>
      <c r="M137" s="342"/>
      <c r="N137" s="342"/>
      <c r="O137" s="342"/>
      <c r="P137" s="342"/>
      <c r="Q137" s="342"/>
      <c r="R137" s="342"/>
      <c r="S137" s="342"/>
      <c r="T137" s="342"/>
    </row>
    <row r="138" spans="2:20">
      <c r="B138" s="344"/>
      <c r="C138" s="342"/>
      <c r="D138" s="342"/>
      <c r="E138" s="342"/>
      <c r="F138" s="342"/>
      <c r="G138" s="342"/>
      <c r="H138" s="342"/>
      <c r="I138" s="342"/>
      <c r="J138" s="342"/>
      <c r="K138" s="342"/>
      <c r="L138" s="342"/>
      <c r="M138" s="342"/>
      <c r="N138" s="342"/>
      <c r="O138" s="342"/>
      <c r="P138" s="342"/>
      <c r="Q138" s="342"/>
      <c r="R138" s="342"/>
      <c r="S138" s="342"/>
      <c r="T138" s="342"/>
    </row>
    <row r="139" spans="2:20">
      <c r="B139" s="344"/>
      <c r="C139" s="342"/>
      <c r="D139" s="342"/>
      <c r="E139" s="342"/>
      <c r="F139" s="342"/>
      <c r="G139" s="342"/>
      <c r="H139" s="342"/>
      <c r="I139" s="342"/>
      <c r="J139" s="342"/>
      <c r="K139" s="342"/>
      <c r="L139" s="342"/>
      <c r="M139" s="342"/>
      <c r="N139" s="342"/>
      <c r="O139" s="342"/>
      <c r="P139" s="342"/>
      <c r="Q139" s="342"/>
      <c r="R139" s="342"/>
      <c r="S139" s="342"/>
      <c r="T139" s="342"/>
    </row>
    <row r="140" spans="2:20">
      <c r="B140" s="344"/>
      <c r="C140" s="342"/>
      <c r="D140" s="342"/>
      <c r="E140" s="342"/>
      <c r="F140" s="342"/>
      <c r="G140" s="342"/>
      <c r="H140" s="342"/>
      <c r="I140" s="342"/>
      <c r="J140" s="342"/>
      <c r="K140" s="342"/>
      <c r="L140" s="342"/>
      <c r="M140" s="342"/>
      <c r="N140" s="342"/>
      <c r="O140" s="342"/>
      <c r="P140" s="342"/>
      <c r="Q140" s="342"/>
      <c r="R140" s="342"/>
      <c r="S140" s="342"/>
      <c r="T140" s="342"/>
    </row>
    <row r="141" spans="2:20">
      <c r="B141" s="344"/>
      <c r="C141" s="342"/>
      <c r="D141" s="342"/>
      <c r="E141" s="342"/>
      <c r="F141" s="342"/>
      <c r="G141" s="342"/>
      <c r="H141" s="342"/>
      <c r="I141" s="342"/>
      <c r="J141" s="342"/>
      <c r="K141" s="342"/>
      <c r="L141" s="342"/>
      <c r="M141" s="342"/>
      <c r="N141" s="342"/>
      <c r="O141" s="342"/>
      <c r="P141" s="342"/>
      <c r="Q141" s="342"/>
      <c r="R141" s="342"/>
      <c r="S141" s="342"/>
      <c r="T141" s="342"/>
    </row>
    <row r="142" spans="2:20">
      <c r="B142" s="344"/>
      <c r="C142" s="342"/>
      <c r="D142" s="342"/>
      <c r="E142" s="342"/>
      <c r="F142" s="342"/>
      <c r="G142" s="342"/>
      <c r="H142" s="342"/>
      <c r="I142" s="342"/>
      <c r="J142" s="342"/>
      <c r="K142" s="342"/>
      <c r="L142" s="342"/>
      <c r="M142" s="342"/>
      <c r="N142" s="342"/>
      <c r="O142" s="342"/>
      <c r="P142" s="342"/>
      <c r="Q142" s="342"/>
      <c r="R142" s="342"/>
      <c r="S142" s="342"/>
      <c r="T142" s="342"/>
    </row>
    <row r="143" spans="2:20">
      <c r="B143" s="344"/>
      <c r="C143" s="342"/>
      <c r="D143" s="342"/>
      <c r="E143" s="342"/>
      <c r="F143" s="342"/>
      <c r="G143" s="342"/>
      <c r="H143" s="342"/>
      <c r="I143" s="342"/>
      <c r="J143" s="342"/>
      <c r="K143" s="342"/>
      <c r="L143" s="342"/>
      <c r="M143" s="342"/>
      <c r="N143" s="342"/>
      <c r="O143" s="342"/>
      <c r="P143" s="342"/>
      <c r="Q143" s="342"/>
      <c r="R143" s="342"/>
      <c r="S143" s="342"/>
      <c r="T143" s="342"/>
    </row>
    <row r="144" spans="2:20">
      <c r="B144" s="344"/>
      <c r="C144" s="342"/>
      <c r="D144" s="342"/>
      <c r="E144" s="342"/>
      <c r="F144" s="342"/>
      <c r="G144" s="342"/>
      <c r="H144" s="342"/>
      <c r="I144" s="342"/>
      <c r="J144" s="342"/>
      <c r="K144" s="342"/>
      <c r="L144" s="342"/>
      <c r="M144" s="342"/>
      <c r="N144" s="342"/>
      <c r="O144" s="342"/>
      <c r="P144" s="342"/>
      <c r="Q144" s="342"/>
      <c r="R144" s="342"/>
      <c r="S144" s="342"/>
      <c r="T144" s="342"/>
    </row>
    <row r="145" spans="2:20">
      <c r="B145" s="344"/>
      <c r="C145" s="344"/>
      <c r="D145" s="344"/>
      <c r="E145" s="344"/>
      <c r="F145" s="344"/>
      <c r="G145" s="344"/>
      <c r="H145" s="344"/>
      <c r="I145" s="344"/>
      <c r="J145" s="344"/>
      <c r="K145" s="344"/>
      <c r="L145" s="344"/>
      <c r="M145" s="344"/>
      <c r="N145" s="344"/>
      <c r="O145" s="344"/>
      <c r="P145" s="344"/>
      <c r="Q145" s="344"/>
      <c r="R145" s="344"/>
      <c r="S145" s="344"/>
      <c r="T145" s="344"/>
    </row>
    <row r="146" spans="2:20">
      <c r="B146" s="344"/>
      <c r="C146" s="344"/>
      <c r="D146" s="344"/>
      <c r="E146" s="344"/>
      <c r="F146" s="344"/>
      <c r="G146" s="344"/>
      <c r="H146" s="344"/>
      <c r="I146" s="344"/>
      <c r="J146" s="344"/>
      <c r="K146" s="344"/>
      <c r="L146" s="344"/>
      <c r="M146" s="344"/>
      <c r="N146" s="344"/>
      <c r="O146" s="344"/>
      <c r="P146" s="344"/>
      <c r="Q146" s="344"/>
      <c r="R146" s="344"/>
      <c r="S146" s="344"/>
      <c r="T146" s="344"/>
    </row>
    <row r="147" spans="2:20">
      <c r="B147" s="344"/>
      <c r="C147" s="344"/>
      <c r="D147" s="344"/>
      <c r="E147" s="344"/>
      <c r="F147" s="344"/>
      <c r="G147" s="344"/>
      <c r="H147" s="344"/>
      <c r="I147" s="344"/>
      <c r="J147" s="344"/>
      <c r="K147" s="344"/>
      <c r="L147" s="344"/>
      <c r="M147" s="344"/>
      <c r="N147" s="344"/>
      <c r="O147" s="344"/>
      <c r="P147" s="344"/>
      <c r="Q147" s="344"/>
      <c r="R147" s="344"/>
      <c r="S147" s="344"/>
      <c r="T147" s="344"/>
    </row>
    <row r="148" spans="2:20">
      <c r="B148" s="344"/>
      <c r="C148" s="344"/>
      <c r="D148" s="344"/>
      <c r="E148" s="344"/>
      <c r="F148" s="344"/>
      <c r="G148" s="344"/>
      <c r="H148" s="344"/>
      <c r="I148" s="344"/>
      <c r="J148" s="344"/>
      <c r="K148" s="344"/>
      <c r="L148" s="344"/>
      <c r="M148" s="344"/>
      <c r="N148" s="344"/>
      <c r="O148" s="344"/>
      <c r="P148" s="344"/>
      <c r="Q148" s="344"/>
      <c r="R148" s="344"/>
      <c r="S148" s="344"/>
      <c r="T148" s="344"/>
    </row>
    <row r="149" spans="2:20">
      <c r="B149" s="344"/>
    </row>
    <row r="150" spans="2:20">
      <c r="B150" s="344"/>
    </row>
    <row r="151" spans="2:20">
      <c r="B151" s="344"/>
    </row>
    <row r="152" spans="2:20">
      <c r="B152" s="344"/>
    </row>
    <row r="153" spans="2:20">
      <c r="B153" s="344"/>
    </row>
    <row r="154" spans="2:20">
      <c r="B154" s="344"/>
    </row>
    <row r="155" spans="2:20">
      <c r="B155" s="344"/>
    </row>
    <row r="156" spans="2:20">
      <c r="B156" s="344"/>
    </row>
  </sheetData>
  <sheetProtection password="ED91" sheet="1" objects="1" scenarios="1"/>
  <sortState ref="A115:B121">
    <sortCondition ref="A115:A121"/>
  </sortState>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c r="A4" s="53">
        <v>3</v>
      </c>
      <c r="B4" s="46" t="s">
        <v>248</v>
      </c>
      <c r="C4" s="459" t="s">
        <v>200</v>
      </c>
      <c r="D4" s="459"/>
      <c r="E4" s="459"/>
      <c r="F4" s="459"/>
      <c r="G4" s="459"/>
      <c r="H4" s="459" t="s">
        <v>205</v>
      </c>
      <c r="I4" s="459"/>
      <c r="J4" s="459"/>
      <c r="K4" s="459"/>
      <c r="L4" s="459"/>
      <c r="M4" s="459"/>
      <c r="N4" s="459"/>
      <c r="O4" s="459" t="s">
        <v>206</v>
      </c>
      <c r="P4" s="459"/>
      <c r="Q4" s="459"/>
      <c r="R4" s="459" t="s">
        <v>227</v>
      </c>
      <c r="S4" s="459"/>
      <c r="T4" s="459" t="s">
        <v>228</v>
      </c>
      <c r="U4" s="459"/>
      <c r="V4" s="459"/>
      <c r="W4" s="455" t="s">
        <v>189</v>
      </c>
      <c r="X4" s="455" t="s">
        <v>190</v>
      </c>
      <c r="Y4" s="455" t="s">
        <v>191</v>
      </c>
      <c r="Z4" s="457" t="s">
        <v>192</v>
      </c>
      <c r="AA4" s="455" t="s">
        <v>239</v>
      </c>
      <c r="AB4" s="455"/>
      <c r="AC4" s="455"/>
    </row>
    <row r="5" spans="1:29" ht="30" customHeight="1">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56"/>
      <c r="X5" s="456"/>
      <c r="Y5" s="456"/>
      <c r="Z5" s="458"/>
      <c r="AA5" s="48" t="s">
        <v>181</v>
      </c>
      <c r="AB5" s="48" t="s">
        <v>182</v>
      </c>
      <c r="AC5" s="48" t="s">
        <v>183</v>
      </c>
    </row>
    <row r="6" spans="1:29">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cols>
    <col min="1" max="1" width="60.42578125" customWidth="1"/>
    <col min="2" max="2" width="55.140625" customWidth="1"/>
    <col min="3" max="3" width="2.85546875" customWidth="1"/>
    <col min="4" max="4" width="109.7109375" customWidth="1"/>
    <col min="5" max="5" width="98.85546875" customWidth="1"/>
  </cols>
  <sheetData>
    <row r="1" spans="1:5">
      <c r="A1" s="70" t="s">
        <v>251</v>
      </c>
      <c r="B1" s="63"/>
      <c r="C1" s="63"/>
      <c r="D1" s="64"/>
    </row>
    <row r="2" spans="1:5">
      <c r="A2" s="65" t="s">
        <v>252</v>
      </c>
      <c r="B2" s="44"/>
      <c r="C2" s="44"/>
      <c r="D2" s="66" t="s">
        <v>255</v>
      </c>
    </row>
    <row r="3" spans="1:5">
      <c r="A3" s="65" t="s">
        <v>254</v>
      </c>
      <c r="B3" s="44"/>
      <c r="C3" s="44"/>
      <c r="D3" s="66"/>
    </row>
    <row r="4" spans="1:5" ht="15.75" thickBot="1">
      <c r="A4" s="67" t="s">
        <v>253</v>
      </c>
      <c r="B4" s="68"/>
      <c r="C4" s="68"/>
      <c r="D4" s="69"/>
    </row>
    <row r="5" spans="1:5">
      <c r="A5" s="62" t="s">
        <v>180</v>
      </c>
      <c r="B5" s="62" t="s">
        <v>0</v>
      </c>
      <c r="D5" s="32" t="s">
        <v>73</v>
      </c>
      <c r="E5" t="s">
        <v>172</v>
      </c>
    </row>
    <row r="6" spans="1:5">
      <c r="A6" s="71" t="s">
        <v>1</v>
      </c>
      <c r="D6" s="1" t="s">
        <v>74</v>
      </c>
    </row>
    <row r="7" spans="1:5">
      <c r="A7" s="1" t="s">
        <v>2</v>
      </c>
      <c r="B7" s="2">
        <v>1.01</v>
      </c>
      <c r="D7" s="33" t="s">
        <v>75</v>
      </c>
    </row>
    <row r="8" spans="1:5">
      <c r="A8" s="1" t="s">
        <v>3</v>
      </c>
      <c r="B8" s="3" t="s">
        <v>4</v>
      </c>
      <c r="D8" s="34" t="s">
        <v>76</v>
      </c>
    </row>
    <row r="9" spans="1:5">
      <c r="A9" s="1" t="s">
        <v>5</v>
      </c>
      <c r="B9" s="2">
        <v>1.18</v>
      </c>
      <c r="D9" s="35" t="s">
        <v>77</v>
      </c>
    </row>
    <row r="10" spans="1:5">
      <c r="A10" s="4" t="s">
        <v>6</v>
      </c>
      <c r="B10" s="2">
        <v>1.22</v>
      </c>
      <c r="D10" s="35" t="s">
        <v>78</v>
      </c>
    </row>
    <row r="11" spans="1:5">
      <c r="A11" s="1" t="s">
        <v>7</v>
      </c>
      <c r="B11" s="2">
        <v>1.1599999999999999</v>
      </c>
      <c r="D11" s="1" t="s">
        <v>79</v>
      </c>
    </row>
    <row r="12" spans="1:5">
      <c r="A12" s="5" t="s">
        <v>8</v>
      </c>
      <c r="B12" s="2">
        <v>1.0900000000000001</v>
      </c>
      <c r="D12" s="1" t="s">
        <v>80</v>
      </c>
    </row>
    <row r="13" spans="1:5">
      <c r="A13" s="1" t="s">
        <v>9</v>
      </c>
      <c r="B13" s="2">
        <v>1.08</v>
      </c>
      <c r="D13" s="1" t="s">
        <v>81</v>
      </c>
    </row>
    <row r="14" spans="1:5">
      <c r="A14" s="1" t="s">
        <v>10</v>
      </c>
      <c r="B14" s="2" t="s">
        <v>11</v>
      </c>
      <c r="D14" s="1" t="s">
        <v>82</v>
      </c>
    </row>
    <row r="15" spans="1:5">
      <c r="A15" s="1" t="s">
        <v>12</v>
      </c>
      <c r="B15" s="2">
        <v>1.07</v>
      </c>
      <c r="D15" s="6" t="s">
        <v>83</v>
      </c>
    </row>
    <row r="16" spans="1:5">
      <c r="A16" s="1" t="s">
        <v>13</v>
      </c>
      <c r="B16" s="2">
        <v>1.06</v>
      </c>
      <c r="D16" s="35" t="s">
        <v>84</v>
      </c>
    </row>
    <row r="17" spans="1:5">
      <c r="A17" s="24" t="s">
        <v>14</v>
      </c>
      <c r="D17" s="1" t="s">
        <v>85</v>
      </c>
    </row>
    <row r="18" spans="1:5">
      <c r="A18" s="6" t="s">
        <v>15</v>
      </c>
      <c r="B18" s="7" t="s">
        <v>16</v>
      </c>
      <c r="D18" s="1" t="s">
        <v>86</v>
      </c>
    </row>
    <row r="19" spans="1:5">
      <c r="A19" s="6" t="s">
        <v>17</v>
      </c>
      <c r="B19" s="7" t="s">
        <v>16</v>
      </c>
      <c r="D19" s="1" t="s">
        <v>87</v>
      </c>
    </row>
    <row r="20" spans="1:5">
      <c r="A20" s="25" t="s">
        <v>18</v>
      </c>
      <c r="D20" s="36" t="s">
        <v>88</v>
      </c>
      <c r="E20" t="s">
        <v>171</v>
      </c>
    </row>
    <row r="21" spans="1:5">
      <c r="A21" s="8" t="s">
        <v>19</v>
      </c>
      <c r="B21" s="9">
        <v>1.17</v>
      </c>
      <c r="D21" s="1" t="s">
        <v>89</v>
      </c>
    </row>
    <row r="22" spans="1:5">
      <c r="A22" s="8" t="s">
        <v>20</v>
      </c>
      <c r="B22" s="9">
        <v>1.17</v>
      </c>
      <c r="D22" s="37" t="s">
        <v>90</v>
      </c>
    </row>
    <row r="23" spans="1:5">
      <c r="A23" s="8" t="s">
        <v>21</v>
      </c>
      <c r="B23" s="9">
        <v>1.17</v>
      </c>
      <c r="D23" s="1" t="s">
        <v>91</v>
      </c>
    </row>
    <row r="24" spans="1:5">
      <c r="A24" s="26" t="s">
        <v>22</v>
      </c>
      <c r="D24" s="35" t="s">
        <v>92</v>
      </c>
    </row>
    <row r="25" spans="1:5">
      <c r="A25" s="10" t="s">
        <v>23</v>
      </c>
      <c r="B25" s="11" t="s">
        <v>24</v>
      </c>
      <c r="D25" s="35" t="s">
        <v>93</v>
      </c>
    </row>
    <row r="26" spans="1:5">
      <c r="A26" s="10" t="s">
        <v>25</v>
      </c>
      <c r="B26" s="11" t="s">
        <v>11</v>
      </c>
      <c r="D26" s="35" t="s">
        <v>94</v>
      </c>
    </row>
    <row r="27" spans="1:5">
      <c r="A27" s="10" t="s">
        <v>26</v>
      </c>
      <c r="B27" s="11" t="s">
        <v>27</v>
      </c>
      <c r="D27" s="1" t="s">
        <v>95</v>
      </c>
    </row>
    <row r="28" spans="1:5">
      <c r="A28" s="10" t="s">
        <v>28</v>
      </c>
      <c r="B28" s="11" t="s">
        <v>29</v>
      </c>
      <c r="D28" s="40" t="s">
        <v>96</v>
      </c>
      <c r="E28" t="s">
        <v>173</v>
      </c>
    </row>
    <row r="29" spans="1:5">
      <c r="A29" s="27" t="s">
        <v>30</v>
      </c>
      <c r="B29" s="12"/>
      <c r="D29" s="40" t="s">
        <v>97</v>
      </c>
      <c r="E29" t="s">
        <v>173</v>
      </c>
    </row>
    <row r="30" spans="1:5">
      <c r="A30" s="13" t="s">
        <v>31</v>
      </c>
      <c r="B30" s="14" t="s">
        <v>11</v>
      </c>
    </row>
    <row r="31" spans="1:5">
      <c r="A31" s="13" t="s">
        <v>32</v>
      </c>
      <c r="B31" s="14" t="s">
        <v>11</v>
      </c>
    </row>
    <row r="32" spans="1:5">
      <c r="A32" s="13" t="s">
        <v>33</v>
      </c>
      <c r="B32" s="14" t="s">
        <v>256</v>
      </c>
      <c r="D32" s="36" t="s">
        <v>98</v>
      </c>
      <c r="E32" t="s">
        <v>258</v>
      </c>
    </row>
    <row r="33" spans="1:5">
      <c r="A33" s="28" t="s">
        <v>34</v>
      </c>
      <c r="B33" s="12"/>
      <c r="D33" s="34" t="s">
        <v>99</v>
      </c>
    </row>
    <row r="34" spans="1:5">
      <c r="A34" s="15" t="s">
        <v>35</v>
      </c>
      <c r="B34" s="16" t="s">
        <v>36</v>
      </c>
      <c r="D34" s="38" t="s">
        <v>100</v>
      </c>
    </row>
    <row r="35" spans="1:5">
      <c r="A35" s="15" t="s">
        <v>37</v>
      </c>
      <c r="B35" s="16">
        <v>4.01</v>
      </c>
      <c r="D35" s="34" t="s">
        <v>101</v>
      </c>
    </row>
    <row r="36" spans="1:5">
      <c r="A36" s="15" t="s">
        <v>38</v>
      </c>
      <c r="B36" s="16" t="s">
        <v>39</v>
      </c>
      <c r="D36" s="34" t="s">
        <v>102</v>
      </c>
    </row>
    <row r="37" spans="1:5">
      <c r="A37" s="15" t="s">
        <v>40</v>
      </c>
      <c r="B37" s="16" t="s">
        <v>41</v>
      </c>
      <c r="D37" s="34" t="s">
        <v>103</v>
      </c>
    </row>
    <row r="38" spans="1:5">
      <c r="A38" s="29" t="s">
        <v>42</v>
      </c>
      <c r="B38" s="12"/>
      <c r="D38" s="35" t="s">
        <v>104</v>
      </c>
    </row>
    <row r="39" spans="1:5">
      <c r="A39" s="17" t="s">
        <v>43</v>
      </c>
      <c r="B39" s="18" t="s">
        <v>44</v>
      </c>
      <c r="D39" s="34" t="s">
        <v>105</v>
      </c>
    </row>
    <row r="40" spans="1:5">
      <c r="A40" s="17" t="s">
        <v>45</v>
      </c>
      <c r="B40" s="18" t="s">
        <v>11</v>
      </c>
      <c r="D40" s="38" t="s">
        <v>106</v>
      </c>
    </row>
    <row r="41" spans="1:5">
      <c r="A41" s="17" t="s">
        <v>46</v>
      </c>
      <c r="B41" s="18" t="s">
        <v>47</v>
      </c>
      <c r="D41" s="38" t="s">
        <v>107</v>
      </c>
    </row>
    <row r="42" spans="1:5">
      <c r="A42" s="17" t="s">
        <v>48</v>
      </c>
      <c r="B42" s="18" t="s">
        <v>49</v>
      </c>
      <c r="D42" s="36" t="s">
        <v>108</v>
      </c>
      <c r="E42" t="s">
        <v>257</v>
      </c>
    </row>
    <row r="43" spans="1:5">
      <c r="A43" s="17" t="s">
        <v>50</v>
      </c>
      <c r="B43" s="18" t="s">
        <v>51</v>
      </c>
      <c r="D43" s="40" t="s">
        <v>109</v>
      </c>
      <c r="E43" t="s">
        <v>173</v>
      </c>
    </row>
    <row r="44" spans="1:5">
      <c r="A44" s="30" t="s">
        <v>52</v>
      </c>
      <c r="D44" s="36" t="s">
        <v>110</v>
      </c>
      <c r="E44" t="s">
        <v>173</v>
      </c>
    </row>
    <row r="45" spans="1:5">
      <c r="A45" s="19" t="s">
        <v>53</v>
      </c>
      <c r="B45" s="20" t="s">
        <v>54</v>
      </c>
      <c r="D45" s="36" t="s">
        <v>111</v>
      </c>
      <c r="E45" t="s">
        <v>258</v>
      </c>
    </row>
    <row r="46" spans="1:5">
      <c r="A46" s="19" t="s">
        <v>55</v>
      </c>
      <c r="B46" s="20" t="s">
        <v>56</v>
      </c>
      <c r="D46" s="38" t="s">
        <v>112</v>
      </c>
    </row>
    <row r="47" spans="1:5">
      <c r="A47" s="19" t="s">
        <v>57</v>
      </c>
      <c r="B47" s="20" t="s">
        <v>58</v>
      </c>
      <c r="D47" s="38" t="s">
        <v>113</v>
      </c>
    </row>
    <row r="48" spans="1:5">
      <c r="A48" s="19" t="s">
        <v>59</v>
      </c>
      <c r="B48" s="20" t="s">
        <v>60</v>
      </c>
      <c r="D48" s="40" t="s">
        <v>114</v>
      </c>
      <c r="E48" t="s">
        <v>173</v>
      </c>
    </row>
    <row r="49" spans="1:5">
      <c r="A49" s="19" t="s">
        <v>61</v>
      </c>
      <c r="B49" s="20" t="s">
        <v>62</v>
      </c>
      <c r="D49" s="40" t="s">
        <v>115</v>
      </c>
      <c r="E49" t="s">
        <v>173</v>
      </c>
    </row>
    <row r="50" spans="1:5">
      <c r="A50" s="19" t="s">
        <v>63</v>
      </c>
      <c r="B50" s="20" t="s">
        <v>64</v>
      </c>
      <c r="D50" s="35" t="s">
        <v>116</v>
      </c>
    </row>
    <row r="51" spans="1:5">
      <c r="A51" t="s">
        <v>65</v>
      </c>
      <c r="D51" s="40" t="s">
        <v>117</v>
      </c>
      <c r="E51" t="s">
        <v>173</v>
      </c>
    </row>
    <row r="52" spans="1:5">
      <c r="D52" s="40" t="s">
        <v>118</v>
      </c>
      <c r="E52" t="s">
        <v>173</v>
      </c>
    </row>
    <row r="53" spans="1:5">
      <c r="A53" t="s">
        <v>66</v>
      </c>
    </row>
    <row r="54" spans="1:5">
      <c r="A54" s="21" t="s">
        <v>67</v>
      </c>
      <c r="D54" s="36" t="s">
        <v>119</v>
      </c>
      <c r="E54" t="s">
        <v>258</v>
      </c>
    </row>
    <row r="55" spans="1:5">
      <c r="A55" s="22" t="s">
        <v>68</v>
      </c>
      <c r="B55" s="23">
        <v>8.01</v>
      </c>
      <c r="D55" s="35" t="s">
        <v>120</v>
      </c>
    </row>
    <row r="56" spans="1:5">
      <c r="A56" s="22" t="s">
        <v>69</v>
      </c>
      <c r="B56" s="23">
        <v>8.02</v>
      </c>
      <c r="D56" s="35" t="s">
        <v>121</v>
      </c>
    </row>
    <row r="57" spans="1:5">
      <c r="A57" s="22" t="s">
        <v>70</v>
      </c>
      <c r="B57" s="23">
        <v>8.0500000000000007</v>
      </c>
      <c r="D57" s="35" t="s">
        <v>122</v>
      </c>
    </row>
    <row r="58" spans="1:5">
      <c r="A58" s="22" t="s">
        <v>71</v>
      </c>
      <c r="B58" s="23" t="s">
        <v>72</v>
      </c>
      <c r="D58" s="35" t="s">
        <v>123</v>
      </c>
    </row>
    <row r="59" spans="1:5">
      <c r="D59" s="35" t="s">
        <v>124</v>
      </c>
    </row>
    <row r="60" spans="1:5" ht="30">
      <c r="A60" s="31" t="s">
        <v>174</v>
      </c>
      <c r="D60" s="35" t="s">
        <v>125</v>
      </c>
    </row>
    <row r="61" spans="1:5">
      <c r="A61" s="31" t="s">
        <v>175</v>
      </c>
      <c r="D61" s="40" t="s">
        <v>126</v>
      </c>
      <c r="E61" t="s">
        <v>173</v>
      </c>
    </row>
    <row r="62" spans="1:5">
      <c r="A62" s="31" t="s">
        <v>176</v>
      </c>
      <c r="D62" s="40" t="s">
        <v>127</v>
      </c>
      <c r="E62" t="s">
        <v>173</v>
      </c>
    </row>
    <row r="63" spans="1:5">
      <c r="A63" s="31" t="s">
        <v>177</v>
      </c>
      <c r="D63" s="36" t="s">
        <v>128</v>
      </c>
      <c r="E63" t="s">
        <v>258</v>
      </c>
    </row>
    <row r="64" spans="1:5">
      <c r="A64" s="31" t="s">
        <v>178</v>
      </c>
      <c r="D64" s="39" t="s">
        <v>129</v>
      </c>
    </row>
    <row r="65" spans="1:5">
      <c r="A65" s="31" t="s">
        <v>259</v>
      </c>
      <c r="D65" s="39" t="s">
        <v>130</v>
      </c>
    </row>
    <row r="66" spans="1:5">
      <c r="D66" s="39" t="s">
        <v>131</v>
      </c>
    </row>
    <row r="67" spans="1:5">
      <c r="A67" s="31" t="s">
        <v>179</v>
      </c>
      <c r="D67" s="39" t="s">
        <v>132</v>
      </c>
    </row>
    <row r="68" spans="1:5">
      <c r="D68" s="39" t="s">
        <v>133</v>
      </c>
    </row>
    <row r="69" spans="1:5">
      <c r="D69" s="39" t="s">
        <v>134</v>
      </c>
    </row>
    <row r="70" spans="1:5">
      <c r="D70" s="39" t="s">
        <v>135</v>
      </c>
    </row>
    <row r="71" spans="1:5">
      <c r="D71" s="39" t="s">
        <v>136</v>
      </c>
    </row>
    <row r="72" spans="1:5">
      <c r="D72" s="39" t="s">
        <v>137</v>
      </c>
    </row>
    <row r="73" spans="1:5">
      <c r="D73" s="39" t="s">
        <v>138</v>
      </c>
    </row>
    <row r="74" spans="1:5">
      <c r="D74" s="34" t="s">
        <v>139</v>
      </c>
    </row>
    <row r="75" spans="1:5">
      <c r="D75" s="40" t="s">
        <v>140</v>
      </c>
      <c r="E75" t="s">
        <v>173</v>
      </c>
    </row>
    <row r="76" spans="1:5">
      <c r="D76" s="40" t="s">
        <v>141</v>
      </c>
      <c r="E76" t="s">
        <v>173</v>
      </c>
    </row>
    <row r="77" spans="1:5">
      <c r="D77" s="36" t="s">
        <v>142</v>
      </c>
      <c r="E77" t="s">
        <v>258</v>
      </c>
    </row>
    <row r="78" spans="1:5">
      <c r="D78" s="35" t="s">
        <v>143</v>
      </c>
    </row>
    <row r="79" spans="1:5">
      <c r="D79" s="35" t="s">
        <v>144</v>
      </c>
    </row>
    <row r="80" spans="1:5">
      <c r="D80" s="39" t="s">
        <v>145</v>
      </c>
    </row>
    <row r="81" spans="4:5">
      <c r="D81" s="40" t="s">
        <v>146</v>
      </c>
      <c r="E81" t="s">
        <v>173</v>
      </c>
    </row>
    <row r="82" spans="4:5">
      <c r="D82" s="40" t="s">
        <v>147</v>
      </c>
      <c r="E82" t="s">
        <v>173</v>
      </c>
    </row>
    <row r="83" spans="4:5">
      <c r="D83" s="36" t="s">
        <v>148</v>
      </c>
      <c r="E83" t="s">
        <v>258</v>
      </c>
    </row>
    <row r="84" spans="4:5">
      <c r="D84" s="35" t="s">
        <v>149</v>
      </c>
    </row>
    <row r="85" spans="4:5">
      <c r="D85" s="35" t="s">
        <v>150</v>
      </c>
    </row>
    <row r="86" spans="4:5">
      <c r="D86" s="35" t="s">
        <v>151</v>
      </c>
    </row>
    <row r="87" spans="4:5">
      <c r="D87" s="35" t="s">
        <v>152</v>
      </c>
    </row>
    <row r="88" spans="4:5">
      <c r="D88" s="40" t="s">
        <v>153</v>
      </c>
      <c r="E88" t="s">
        <v>173</v>
      </c>
    </row>
    <row r="89" spans="4:5">
      <c r="D89" s="40" t="s">
        <v>154</v>
      </c>
      <c r="E89" t="s">
        <v>173</v>
      </c>
    </row>
    <row r="90" spans="4:5">
      <c r="D90" s="36" t="s">
        <v>155</v>
      </c>
      <c r="E90" t="s">
        <v>258</v>
      </c>
    </row>
    <row r="91" spans="4:5">
      <c r="D91" s="33" t="s">
        <v>156</v>
      </c>
    </row>
    <row r="92" spans="4:5">
      <c r="D92" s="33" t="s">
        <v>157</v>
      </c>
    </row>
    <row r="93" spans="4:5">
      <c r="D93" s="33" t="s">
        <v>158</v>
      </c>
    </row>
    <row r="94" spans="4:5">
      <c r="D94" s="35" t="s">
        <v>159</v>
      </c>
    </row>
    <row r="95" spans="4:5">
      <c r="D95" s="35" t="s">
        <v>160</v>
      </c>
    </row>
    <row r="96" spans="4:5">
      <c r="D96" s="40" t="s">
        <v>161</v>
      </c>
      <c r="E96" t="s">
        <v>173</v>
      </c>
    </row>
    <row r="97" spans="4:5">
      <c r="D97" s="40" t="s">
        <v>162</v>
      </c>
      <c r="E97" t="s">
        <v>173</v>
      </c>
    </row>
    <row r="98" spans="4:5">
      <c r="D98" s="36" t="s">
        <v>163</v>
      </c>
      <c r="E98" t="s">
        <v>258</v>
      </c>
    </row>
    <row r="99" spans="4:5">
      <c r="D99" s="22" t="s">
        <v>164</v>
      </c>
    </row>
    <row r="100" spans="4:5">
      <c r="D100" s="22" t="s">
        <v>165</v>
      </c>
    </row>
    <row r="101" spans="4:5">
      <c r="D101" s="39" t="s">
        <v>166</v>
      </c>
    </row>
    <row r="102" spans="4:5">
      <c r="D102" s="39" t="s">
        <v>167</v>
      </c>
    </row>
    <row r="103" spans="4:5">
      <c r="D103" s="22" t="s">
        <v>168</v>
      </c>
    </row>
    <row r="104" spans="4:5">
      <c r="D104" s="40" t="s">
        <v>169</v>
      </c>
      <c r="E104" t="s">
        <v>173</v>
      </c>
    </row>
    <row r="105" spans="4: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156"/>
  <sheetViews>
    <sheetView showGridLines="0" zoomScale="90" zoomScaleNormal="90" workbookViewId="0">
      <selection activeCell="C17" sqref="C17"/>
    </sheetView>
  </sheetViews>
  <sheetFormatPr defaultRowHeight="15"/>
  <cols>
    <col min="1" max="1" width="28" style="304" customWidth="1"/>
    <col min="2" max="2" width="53.140625" style="304" customWidth="1"/>
    <col min="3" max="3" width="17.85546875" style="304" customWidth="1"/>
    <col min="4" max="4" width="14.7109375" style="304" customWidth="1"/>
    <col min="5" max="5" width="12.85546875" style="304" customWidth="1"/>
    <col min="6" max="6" width="11.5703125" style="304" customWidth="1"/>
    <col min="7" max="7" width="17.140625" style="304" customWidth="1"/>
    <col min="8" max="8" width="10.85546875" style="304" customWidth="1"/>
    <col min="9" max="9" width="12.28515625" style="304" customWidth="1"/>
    <col min="10" max="10" width="12.42578125" style="304" customWidth="1"/>
    <col min="11" max="11" width="9.7109375" style="304" customWidth="1"/>
    <col min="12" max="12" width="15.140625" style="304" customWidth="1"/>
    <col min="13" max="13" width="16" style="304" customWidth="1"/>
    <col min="14" max="14" width="9.140625" style="304"/>
    <col min="15" max="15" width="14.7109375" style="304" customWidth="1"/>
    <col min="16" max="16" width="9.140625" style="304"/>
    <col min="17" max="17" width="11.28515625" style="304" customWidth="1"/>
    <col min="18" max="18" width="12.85546875" style="304" customWidth="1"/>
    <col min="19" max="19" width="18.140625" style="304" customWidth="1"/>
    <col min="20" max="20" width="25.42578125" style="304" customWidth="1"/>
    <col min="21" max="16384" width="9.140625" style="304"/>
  </cols>
  <sheetData>
    <row r="1" spans="1:20" ht="11.25" customHeight="1"/>
    <row r="2" spans="1:20" ht="15.75" thickBot="1"/>
    <row r="3" spans="1:20">
      <c r="A3" s="345" t="s">
        <v>349</v>
      </c>
      <c r="B3" s="346" t="str">
        <f>'Cover sheet'!C3</f>
        <v>Georgia</v>
      </c>
      <c r="C3" s="347"/>
    </row>
    <row r="4" spans="1:20" ht="28.5">
      <c r="A4" s="348" t="s">
        <v>350</v>
      </c>
      <c r="B4" s="349">
        <f>'Cover sheet'!E22</f>
        <v>0</v>
      </c>
      <c r="C4" s="350"/>
    </row>
    <row r="5" spans="1:20" ht="28.5">
      <c r="A5" s="348" t="s">
        <v>351</v>
      </c>
      <c r="B5" s="351">
        <f>'Cover sheet'!E32</f>
        <v>0</v>
      </c>
      <c r="C5" s="351">
        <f>'Cover sheet'!F32</f>
        <v>0</v>
      </c>
    </row>
    <row r="6" spans="1:20" ht="28.5">
      <c r="A6" s="348" t="s">
        <v>352</v>
      </c>
      <c r="B6" s="351">
        <f>'Cover sheet'!E33</f>
        <v>0</v>
      </c>
      <c r="C6" s="351">
        <f>'Cover sheet'!F33</f>
        <v>0</v>
      </c>
    </row>
    <row r="7" spans="1:20" ht="28.5">
      <c r="A7" s="348" t="s">
        <v>353</v>
      </c>
      <c r="B7" s="349">
        <f>'Cover sheet'!E48</f>
        <v>0</v>
      </c>
      <c r="C7" s="350"/>
    </row>
    <row r="8" spans="1:20" ht="28.5">
      <c r="A8" s="348" t="s">
        <v>354</v>
      </c>
      <c r="B8" s="349">
        <f>'Cover sheet'!E54</f>
        <v>0</v>
      </c>
      <c r="C8" s="350"/>
    </row>
    <row r="9" spans="1:20" ht="42.75">
      <c r="A9" s="348" t="s">
        <v>355</v>
      </c>
      <c r="B9" s="354">
        <f>'Cover sheet'!E61</f>
        <v>0</v>
      </c>
      <c r="C9" s="355"/>
    </row>
    <row r="10" spans="1:20" ht="29.25" thickBot="1">
      <c r="A10" s="356" t="s">
        <v>356</v>
      </c>
      <c r="B10" s="357">
        <f>'Cover sheet'!E68</f>
        <v>0</v>
      </c>
      <c r="C10" s="355"/>
    </row>
    <row r="11" spans="1:20">
      <c r="A11" s="358"/>
      <c r="B11" s="359"/>
      <c r="C11" s="355"/>
    </row>
    <row r="12" spans="1:20" ht="15.75" thickBot="1"/>
    <row r="13" spans="1:20">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0" ht="90.75" thickBot="1">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0" ht="16.5" thickBot="1">
      <c r="A15" s="304">
        <v>1</v>
      </c>
      <c r="B15" s="308" t="s">
        <v>655</v>
      </c>
      <c r="C15" s="309">
        <f>IF(ISNUMBER(C16),C16,0)+IF(ISNUMBER(C20),C20,0)+IF(ISNUMBER(C29),C29,0)+IF(ISNUMBER(C33),C33,0)+IF(ISNUMBER(C34),C34,0)+IF(ISNUMBER(C35),C35,0)</f>
        <v>0</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0</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0</v>
      </c>
      <c r="P15" s="309">
        <f t="shared" si="0"/>
        <v>0</v>
      </c>
      <c r="Q15" s="309">
        <f t="shared" si="0"/>
        <v>0</v>
      </c>
      <c r="R15" s="309">
        <f t="shared" si="0"/>
        <v>0</v>
      </c>
      <c r="S15" s="312">
        <f>SUMIFS(M15:R15,M15:R15,"&lt;&gt;Local Currency", M15:R15,"&lt;&gt;US Dollars" )</f>
        <v>0</v>
      </c>
      <c r="T15" s="313">
        <f>SUM(G15,L15,S15)</f>
        <v>0</v>
      </c>
    </row>
    <row r="16" spans="1:20" ht="16.5" thickBot="1">
      <c r="A16" s="304">
        <v>1.1000000000000001</v>
      </c>
      <c r="B16" s="314" t="s">
        <v>656</v>
      </c>
      <c r="C16" s="315">
        <f>SUMIFS(C17:C19,C17:C19,"&lt;&gt;Local Currency", C17:C19,"&lt;&gt;US Dollars" )</f>
        <v>0</v>
      </c>
      <c r="D16" s="310">
        <f t="shared" ref="D16:R16" si="1">SUMIFS(D17:D19,D17:D19,"&lt;&gt;Local Currency", D17:D19,"&lt;&gt;US Dollars" )</f>
        <v>0</v>
      </c>
      <c r="E16" s="310">
        <f t="shared" si="1"/>
        <v>0</v>
      </c>
      <c r="F16" s="310">
        <f t="shared" si="1"/>
        <v>0</v>
      </c>
      <c r="G16" s="310">
        <f>SUMIFS(C16:F16,C16:F16,"&lt;&gt;Local Currency", C16:F16,"&lt;&gt;US Dollars" )</f>
        <v>0</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9" si="2">SUM(G16,L16,S16)</f>
        <v>0</v>
      </c>
    </row>
    <row r="17" spans="1:20" s="361" customFormat="1" ht="16.5" thickBot="1">
      <c r="A17" s="360" t="s">
        <v>846</v>
      </c>
      <c r="B17" s="316" t="s">
        <v>1213</v>
      </c>
      <c r="C17" s="317">
        <f>$B$7</f>
        <v>0</v>
      </c>
      <c r="D17" s="318">
        <f t="shared" ref="D17:R32" si="3">$B$7</f>
        <v>0</v>
      </c>
      <c r="E17" s="318">
        <f t="shared" si="3"/>
        <v>0</v>
      </c>
      <c r="F17" s="318">
        <f t="shared" si="3"/>
        <v>0</v>
      </c>
      <c r="G17" s="310">
        <f t="shared" ref="G17:G35" si="4">SUMIFS(C17:F17,C17:F17,"&lt;&gt;Local Currency", C17:F17,"&lt;&gt;US Dollars" )</f>
        <v>0</v>
      </c>
      <c r="H17" s="318">
        <f t="shared" si="3"/>
        <v>0</v>
      </c>
      <c r="I17" s="318">
        <f t="shared" si="3"/>
        <v>0</v>
      </c>
      <c r="J17" s="318">
        <f t="shared" si="3"/>
        <v>0</v>
      </c>
      <c r="K17" s="318">
        <f t="shared" si="3"/>
        <v>0</v>
      </c>
      <c r="L17" s="311">
        <f t="shared" ref="L17:L35" si="5">SUMIFS(H17:K17,H17:K17,"&lt;&gt;Local Currency", H17:K17,"&lt;&gt;US Dollars" )</f>
        <v>0</v>
      </c>
      <c r="M17" s="318">
        <f t="shared" si="3"/>
        <v>0</v>
      </c>
      <c r="N17" s="318">
        <f t="shared" si="3"/>
        <v>0</v>
      </c>
      <c r="O17" s="318">
        <f t="shared" si="3"/>
        <v>0</v>
      </c>
      <c r="P17" s="318">
        <f t="shared" si="3"/>
        <v>0</v>
      </c>
      <c r="Q17" s="318">
        <f t="shared" si="3"/>
        <v>0</v>
      </c>
      <c r="R17" s="318">
        <f t="shared" si="3"/>
        <v>0</v>
      </c>
      <c r="S17" s="312">
        <f t="shared" ref="S17:S35" si="6">SUMIFS(M17:R17,M17:R17,"&lt;&gt;Local Currency", M17:R17,"&lt;&gt;US Dollars" )</f>
        <v>0</v>
      </c>
      <c r="T17" s="313">
        <f t="shared" si="2"/>
        <v>0</v>
      </c>
    </row>
    <row r="18" spans="1:20" s="361" customFormat="1" ht="16.5" thickBot="1">
      <c r="A18" s="360" t="s">
        <v>847</v>
      </c>
      <c r="B18" s="316" t="s">
        <v>1198</v>
      </c>
      <c r="C18" s="317">
        <f t="shared" ref="C18:R59" si="7">$B$7</f>
        <v>0</v>
      </c>
      <c r="D18" s="318">
        <f t="shared" si="3"/>
        <v>0</v>
      </c>
      <c r="E18" s="318">
        <f t="shared" si="3"/>
        <v>0</v>
      </c>
      <c r="F18" s="318">
        <f t="shared" si="3"/>
        <v>0</v>
      </c>
      <c r="G18" s="310">
        <f t="shared" si="4"/>
        <v>0</v>
      </c>
      <c r="H18" s="318">
        <f t="shared" si="3"/>
        <v>0</v>
      </c>
      <c r="I18" s="318">
        <f t="shared" si="3"/>
        <v>0</v>
      </c>
      <c r="J18" s="318">
        <f t="shared" si="3"/>
        <v>0</v>
      </c>
      <c r="K18" s="318">
        <f t="shared" si="3"/>
        <v>0</v>
      </c>
      <c r="L18" s="311">
        <f t="shared" si="5"/>
        <v>0</v>
      </c>
      <c r="M18" s="318">
        <f t="shared" si="3"/>
        <v>0</v>
      </c>
      <c r="N18" s="318">
        <f t="shared" si="3"/>
        <v>0</v>
      </c>
      <c r="O18" s="318">
        <f t="shared" si="3"/>
        <v>0</v>
      </c>
      <c r="P18" s="318">
        <f t="shared" si="3"/>
        <v>0</v>
      </c>
      <c r="Q18" s="318">
        <f t="shared" si="3"/>
        <v>0</v>
      </c>
      <c r="R18" s="318">
        <f t="shared" si="3"/>
        <v>0</v>
      </c>
      <c r="S18" s="312">
        <f t="shared" si="6"/>
        <v>0</v>
      </c>
      <c r="T18" s="313">
        <f t="shared" si="2"/>
        <v>0</v>
      </c>
    </row>
    <row r="19" spans="1:20" s="361" customFormat="1" ht="16.5" thickBot="1">
      <c r="A19" s="360" t="s">
        <v>848</v>
      </c>
      <c r="B19" s="316" t="s">
        <v>1204</v>
      </c>
      <c r="C19" s="317">
        <f t="shared" si="7"/>
        <v>0</v>
      </c>
      <c r="D19" s="318">
        <f t="shared" si="3"/>
        <v>0</v>
      </c>
      <c r="E19" s="318">
        <f t="shared" si="3"/>
        <v>0</v>
      </c>
      <c r="F19" s="318">
        <f t="shared" si="3"/>
        <v>0</v>
      </c>
      <c r="G19" s="310">
        <f t="shared" si="4"/>
        <v>0</v>
      </c>
      <c r="H19" s="318">
        <f t="shared" si="3"/>
        <v>0</v>
      </c>
      <c r="I19" s="318">
        <f t="shared" si="3"/>
        <v>0</v>
      </c>
      <c r="J19" s="318">
        <f t="shared" si="3"/>
        <v>0</v>
      </c>
      <c r="K19" s="318">
        <f t="shared" si="3"/>
        <v>0</v>
      </c>
      <c r="L19" s="311">
        <f t="shared" si="5"/>
        <v>0</v>
      </c>
      <c r="M19" s="318">
        <f t="shared" si="3"/>
        <v>0</v>
      </c>
      <c r="N19" s="318">
        <f t="shared" si="3"/>
        <v>0</v>
      </c>
      <c r="O19" s="318">
        <f t="shared" si="3"/>
        <v>0</v>
      </c>
      <c r="P19" s="318">
        <f t="shared" si="3"/>
        <v>0</v>
      </c>
      <c r="Q19" s="318">
        <f t="shared" si="3"/>
        <v>0</v>
      </c>
      <c r="R19" s="318">
        <f t="shared" si="3"/>
        <v>0</v>
      </c>
      <c r="S19" s="312">
        <f t="shared" si="6"/>
        <v>0</v>
      </c>
      <c r="T19" s="313">
        <f t="shared" si="2"/>
        <v>0</v>
      </c>
    </row>
    <row r="20" spans="1:20" s="361" customFormat="1" ht="16.5" thickBot="1">
      <c r="A20" s="304">
        <v>1.2</v>
      </c>
      <c r="B20" s="314" t="s">
        <v>668</v>
      </c>
      <c r="C20" s="315">
        <f>IF(ISNUMBER(C21),C21,0)+IF(ISNUMBER(C25),C25,0)</f>
        <v>0</v>
      </c>
      <c r="D20" s="310">
        <f t="shared" ref="D20:F20" si="8">IF(ISNUMBER(D21),D21,0)+IF(ISNUMBER(D25),D25,0)</f>
        <v>0</v>
      </c>
      <c r="E20" s="310">
        <f t="shared" si="8"/>
        <v>0</v>
      </c>
      <c r="F20" s="310">
        <f t="shared" si="8"/>
        <v>0</v>
      </c>
      <c r="G20" s="310">
        <f>SUMIFS(C20:F20,C20:F20,"&lt;&gt;Local Currency", C20:F20,"&lt;&gt;US Dollars" )</f>
        <v>0</v>
      </c>
      <c r="H20" s="310">
        <f>IF(ISNUMBER(H21),H21,0)+IF(ISNUMBER(H25),H25,0)</f>
        <v>0</v>
      </c>
      <c r="I20" s="310">
        <f t="shared" ref="I20:K20" si="9">IF(ISNUMBER(I21),I21,0)+IF(ISNUMBER(I25),I25,0)</f>
        <v>0</v>
      </c>
      <c r="J20" s="310">
        <f t="shared" si="9"/>
        <v>0</v>
      </c>
      <c r="K20" s="310">
        <f t="shared" si="9"/>
        <v>0</v>
      </c>
      <c r="L20" s="311">
        <f t="shared" si="5"/>
        <v>0</v>
      </c>
      <c r="M20" s="310">
        <f>IF(ISNUMBER(M21),M21,0)+IF(ISNUMBER(M25),M25,0)</f>
        <v>0</v>
      </c>
      <c r="N20" s="310">
        <f t="shared" ref="N20:R20" si="10">IF(ISNUMBER(N21),N21,0)+IF(ISNUMBER(N25),N25,0)</f>
        <v>0</v>
      </c>
      <c r="O20" s="310">
        <f t="shared" si="10"/>
        <v>0</v>
      </c>
      <c r="P20" s="310">
        <f t="shared" si="10"/>
        <v>0</v>
      </c>
      <c r="Q20" s="310">
        <f t="shared" si="10"/>
        <v>0</v>
      </c>
      <c r="R20" s="310">
        <f t="shared" si="10"/>
        <v>0</v>
      </c>
      <c r="S20" s="312">
        <f t="shared" si="6"/>
        <v>0</v>
      </c>
      <c r="T20" s="313">
        <f t="shared" si="2"/>
        <v>0</v>
      </c>
    </row>
    <row r="21" spans="1:20" s="361" customFormat="1" ht="16.5" thickBot="1">
      <c r="A21" s="360" t="s">
        <v>849</v>
      </c>
      <c r="B21" s="319" t="s">
        <v>1216</v>
      </c>
      <c r="C21" s="315">
        <f>SUMIFS(C22:C24,C22:C24,"&lt;&gt;Local Currency", C22:C24,"&lt;&gt;US Dollars" )</f>
        <v>0</v>
      </c>
      <c r="D21" s="310">
        <f t="shared" ref="D21:R21" si="11">SUMIFS(D22:D24,D22:D24,"&lt;&gt;Local Currency", D22:D24,"&lt;&gt;US Dollars" )</f>
        <v>0</v>
      </c>
      <c r="E21" s="310">
        <f t="shared" si="11"/>
        <v>0</v>
      </c>
      <c r="F21" s="310">
        <f t="shared" si="11"/>
        <v>0</v>
      </c>
      <c r="G21" s="310">
        <f t="shared" si="4"/>
        <v>0</v>
      </c>
      <c r="H21" s="310">
        <f t="shared" si="11"/>
        <v>0</v>
      </c>
      <c r="I21" s="310">
        <f t="shared" si="11"/>
        <v>0</v>
      </c>
      <c r="J21" s="310">
        <f t="shared" si="11"/>
        <v>0</v>
      </c>
      <c r="K21" s="310">
        <f t="shared" si="11"/>
        <v>0</v>
      </c>
      <c r="L21" s="311">
        <f t="shared" si="5"/>
        <v>0</v>
      </c>
      <c r="M21" s="310">
        <f t="shared" si="11"/>
        <v>0</v>
      </c>
      <c r="N21" s="310">
        <f t="shared" si="11"/>
        <v>0</v>
      </c>
      <c r="O21" s="310">
        <f t="shared" si="11"/>
        <v>0</v>
      </c>
      <c r="P21" s="310">
        <f t="shared" si="11"/>
        <v>0</v>
      </c>
      <c r="Q21" s="310">
        <f t="shared" si="11"/>
        <v>0</v>
      </c>
      <c r="R21" s="310">
        <f t="shared" si="11"/>
        <v>0</v>
      </c>
      <c r="S21" s="312">
        <f t="shared" si="6"/>
        <v>0</v>
      </c>
      <c r="T21" s="313">
        <f t="shared" si="2"/>
        <v>0</v>
      </c>
    </row>
    <row r="22" spans="1:20" s="361" customFormat="1" ht="16.5" thickBot="1">
      <c r="A22" s="360" t="s">
        <v>850</v>
      </c>
      <c r="B22" s="316" t="s">
        <v>1215</v>
      </c>
      <c r="C22" s="317">
        <f t="shared" si="7"/>
        <v>0</v>
      </c>
      <c r="D22" s="318">
        <f t="shared" si="3"/>
        <v>0</v>
      </c>
      <c r="E22" s="318">
        <f t="shared" si="3"/>
        <v>0</v>
      </c>
      <c r="F22" s="318">
        <f t="shared" si="3"/>
        <v>0</v>
      </c>
      <c r="G22" s="310">
        <f t="shared" si="4"/>
        <v>0</v>
      </c>
      <c r="H22" s="318">
        <f t="shared" si="3"/>
        <v>0</v>
      </c>
      <c r="I22" s="318">
        <f t="shared" si="3"/>
        <v>0</v>
      </c>
      <c r="J22" s="318">
        <f t="shared" si="3"/>
        <v>0</v>
      </c>
      <c r="K22" s="318">
        <f t="shared" si="3"/>
        <v>0</v>
      </c>
      <c r="L22" s="311">
        <f t="shared" si="5"/>
        <v>0</v>
      </c>
      <c r="M22" s="318">
        <f t="shared" si="3"/>
        <v>0</v>
      </c>
      <c r="N22" s="318">
        <f t="shared" si="3"/>
        <v>0</v>
      </c>
      <c r="O22" s="318">
        <f t="shared" si="3"/>
        <v>0</v>
      </c>
      <c r="P22" s="318">
        <f t="shared" si="3"/>
        <v>0</v>
      </c>
      <c r="Q22" s="318">
        <f t="shared" si="3"/>
        <v>0</v>
      </c>
      <c r="R22" s="318">
        <f t="shared" si="3"/>
        <v>0</v>
      </c>
      <c r="S22" s="312">
        <f t="shared" si="6"/>
        <v>0</v>
      </c>
      <c r="T22" s="313">
        <f t="shared" si="2"/>
        <v>0</v>
      </c>
    </row>
    <row r="23" spans="1:20" s="361" customFormat="1" ht="16.5" thickBot="1">
      <c r="A23" s="360" t="s">
        <v>851</v>
      </c>
      <c r="B23" s="316" t="s">
        <v>1203</v>
      </c>
      <c r="C23" s="317">
        <f t="shared" si="7"/>
        <v>0</v>
      </c>
      <c r="D23" s="318">
        <f t="shared" si="3"/>
        <v>0</v>
      </c>
      <c r="E23" s="318">
        <f t="shared" si="3"/>
        <v>0</v>
      </c>
      <c r="F23" s="318">
        <f t="shared" si="3"/>
        <v>0</v>
      </c>
      <c r="G23" s="310">
        <f t="shared" si="4"/>
        <v>0</v>
      </c>
      <c r="H23" s="318">
        <f t="shared" si="3"/>
        <v>0</v>
      </c>
      <c r="I23" s="318">
        <f t="shared" si="3"/>
        <v>0</v>
      </c>
      <c r="J23" s="318">
        <f t="shared" si="3"/>
        <v>0</v>
      </c>
      <c r="K23" s="318">
        <f t="shared" si="3"/>
        <v>0</v>
      </c>
      <c r="L23" s="311">
        <f t="shared" si="5"/>
        <v>0</v>
      </c>
      <c r="M23" s="318">
        <f t="shared" si="3"/>
        <v>0</v>
      </c>
      <c r="N23" s="318">
        <f t="shared" si="3"/>
        <v>0</v>
      </c>
      <c r="O23" s="318">
        <f t="shared" si="3"/>
        <v>0</v>
      </c>
      <c r="P23" s="318">
        <f t="shared" si="3"/>
        <v>0</v>
      </c>
      <c r="Q23" s="318">
        <f t="shared" si="3"/>
        <v>0</v>
      </c>
      <c r="R23" s="318">
        <f t="shared" si="3"/>
        <v>0</v>
      </c>
      <c r="S23" s="312">
        <f t="shared" si="6"/>
        <v>0</v>
      </c>
      <c r="T23" s="313">
        <f t="shared" si="2"/>
        <v>0</v>
      </c>
    </row>
    <row r="24" spans="1:20" s="361" customFormat="1" ht="16.5" thickBot="1">
      <c r="A24" s="360" t="s">
        <v>852</v>
      </c>
      <c r="B24" s="316" t="s">
        <v>1204</v>
      </c>
      <c r="C24" s="317">
        <f t="shared" si="7"/>
        <v>0</v>
      </c>
      <c r="D24" s="318">
        <f t="shared" si="3"/>
        <v>0</v>
      </c>
      <c r="E24" s="318">
        <f t="shared" si="3"/>
        <v>0</v>
      </c>
      <c r="F24" s="318">
        <f t="shared" si="3"/>
        <v>0</v>
      </c>
      <c r="G24" s="310">
        <f t="shared" si="4"/>
        <v>0</v>
      </c>
      <c r="H24" s="318">
        <f t="shared" si="3"/>
        <v>0</v>
      </c>
      <c r="I24" s="318">
        <f t="shared" si="3"/>
        <v>0</v>
      </c>
      <c r="J24" s="318">
        <f t="shared" si="3"/>
        <v>0</v>
      </c>
      <c r="K24" s="318">
        <f t="shared" si="3"/>
        <v>0</v>
      </c>
      <c r="L24" s="311">
        <f t="shared" si="5"/>
        <v>0</v>
      </c>
      <c r="M24" s="318">
        <f t="shared" si="3"/>
        <v>0</v>
      </c>
      <c r="N24" s="318">
        <f t="shared" si="3"/>
        <v>0</v>
      </c>
      <c r="O24" s="318">
        <f t="shared" si="3"/>
        <v>0</v>
      </c>
      <c r="P24" s="318">
        <f t="shared" si="3"/>
        <v>0</v>
      </c>
      <c r="Q24" s="318">
        <f t="shared" si="3"/>
        <v>0</v>
      </c>
      <c r="R24" s="318">
        <f t="shared" si="3"/>
        <v>0</v>
      </c>
      <c r="S24" s="312">
        <f t="shared" si="6"/>
        <v>0</v>
      </c>
      <c r="T24" s="313">
        <f t="shared" si="2"/>
        <v>0</v>
      </c>
    </row>
    <row r="25" spans="1:20" s="361" customFormat="1" ht="16.5" thickBot="1">
      <c r="A25" s="360" t="s">
        <v>856</v>
      </c>
      <c r="B25" s="319" t="s">
        <v>1223</v>
      </c>
      <c r="C25" s="315">
        <f>SUMIFS(C26:C28,C26:C28,"&lt;&gt;Local Currency", C26:C28,"&lt;&gt;US Dollars" )</f>
        <v>0</v>
      </c>
      <c r="D25" s="310">
        <f t="shared" ref="D25:R25" si="12">SUMIFS(D26:D28,D26:D28,"&lt;&gt;Local Currency", D26:D28,"&lt;&gt;US Dollars" )</f>
        <v>0</v>
      </c>
      <c r="E25" s="310">
        <f t="shared" si="12"/>
        <v>0</v>
      </c>
      <c r="F25" s="310">
        <f t="shared" si="12"/>
        <v>0</v>
      </c>
      <c r="G25" s="310">
        <f t="shared" si="4"/>
        <v>0</v>
      </c>
      <c r="H25" s="310">
        <f t="shared" si="12"/>
        <v>0</v>
      </c>
      <c r="I25" s="310">
        <f t="shared" si="12"/>
        <v>0</v>
      </c>
      <c r="J25" s="310">
        <f t="shared" si="12"/>
        <v>0</v>
      </c>
      <c r="K25" s="310">
        <f t="shared" si="12"/>
        <v>0</v>
      </c>
      <c r="L25" s="311">
        <f t="shared" si="5"/>
        <v>0</v>
      </c>
      <c r="M25" s="310">
        <f t="shared" si="12"/>
        <v>0</v>
      </c>
      <c r="N25" s="310">
        <f t="shared" si="12"/>
        <v>0</v>
      </c>
      <c r="O25" s="310">
        <f t="shared" si="12"/>
        <v>0</v>
      </c>
      <c r="P25" s="310">
        <f t="shared" si="12"/>
        <v>0</v>
      </c>
      <c r="Q25" s="310">
        <f t="shared" si="12"/>
        <v>0</v>
      </c>
      <c r="R25" s="310">
        <f t="shared" si="12"/>
        <v>0</v>
      </c>
      <c r="S25" s="312">
        <f t="shared" si="6"/>
        <v>0</v>
      </c>
      <c r="T25" s="313">
        <f t="shared" si="2"/>
        <v>0</v>
      </c>
    </row>
    <row r="26" spans="1:20" s="361" customFormat="1" ht="16.5" thickBot="1">
      <c r="A26" s="360" t="s">
        <v>857</v>
      </c>
      <c r="B26" s="316" t="s">
        <v>1212</v>
      </c>
      <c r="C26" s="317">
        <f t="shared" si="7"/>
        <v>0</v>
      </c>
      <c r="D26" s="318">
        <f t="shared" si="3"/>
        <v>0</v>
      </c>
      <c r="E26" s="318">
        <f t="shared" si="3"/>
        <v>0</v>
      </c>
      <c r="F26" s="318">
        <f t="shared" si="3"/>
        <v>0</v>
      </c>
      <c r="G26" s="310">
        <f t="shared" si="4"/>
        <v>0</v>
      </c>
      <c r="H26" s="318">
        <f t="shared" si="3"/>
        <v>0</v>
      </c>
      <c r="I26" s="318">
        <f t="shared" si="3"/>
        <v>0</v>
      </c>
      <c r="J26" s="318">
        <f t="shared" si="3"/>
        <v>0</v>
      </c>
      <c r="K26" s="318">
        <f t="shared" si="3"/>
        <v>0</v>
      </c>
      <c r="L26" s="311">
        <f t="shared" si="5"/>
        <v>0</v>
      </c>
      <c r="M26" s="318">
        <f t="shared" si="3"/>
        <v>0</v>
      </c>
      <c r="N26" s="318">
        <f t="shared" si="3"/>
        <v>0</v>
      </c>
      <c r="O26" s="318">
        <f t="shared" si="3"/>
        <v>0</v>
      </c>
      <c r="P26" s="318">
        <f t="shared" si="3"/>
        <v>0</v>
      </c>
      <c r="Q26" s="318">
        <f t="shared" si="3"/>
        <v>0</v>
      </c>
      <c r="R26" s="318">
        <f t="shared" si="3"/>
        <v>0</v>
      </c>
      <c r="S26" s="312">
        <f t="shared" si="6"/>
        <v>0</v>
      </c>
      <c r="T26" s="313">
        <f t="shared" si="2"/>
        <v>0</v>
      </c>
    </row>
    <row r="27" spans="1:20" s="361" customFormat="1" ht="16.5" thickBot="1">
      <c r="A27" s="360" t="s">
        <v>858</v>
      </c>
      <c r="B27" s="316" t="s">
        <v>1203</v>
      </c>
      <c r="C27" s="317">
        <f t="shared" si="7"/>
        <v>0</v>
      </c>
      <c r="D27" s="318">
        <f t="shared" si="3"/>
        <v>0</v>
      </c>
      <c r="E27" s="318">
        <f t="shared" si="3"/>
        <v>0</v>
      </c>
      <c r="F27" s="318">
        <f t="shared" si="3"/>
        <v>0</v>
      </c>
      <c r="G27" s="310">
        <f t="shared" si="4"/>
        <v>0</v>
      </c>
      <c r="H27" s="318">
        <f t="shared" si="3"/>
        <v>0</v>
      </c>
      <c r="I27" s="318">
        <f t="shared" si="3"/>
        <v>0</v>
      </c>
      <c r="J27" s="318">
        <f t="shared" si="3"/>
        <v>0</v>
      </c>
      <c r="K27" s="318">
        <f t="shared" si="3"/>
        <v>0</v>
      </c>
      <c r="L27" s="311">
        <f t="shared" si="5"/>
        <v>0</v>
      </c>
      <c r="M27" s="318">
        <f t="shared" si="3"/>
        <v>0</v>
      </c>
      <c r="N27" s="318">
        <f t="shared" si="3"/>
        <v>0</v>
      </c>
      <c r="O27" s="318">
        <f t="shared" si="3"/>
        <v>0</v>
      </c>
      <c r="P27" s="318">
        <f t="shared" si="3"/>
        <v>0</v>
      </c>
      <c r="Q27" s="318">
        <f t="shared" si="3"/>
        <v>0</v>
      </c>
      <c r="R27" s="318">
        <f t="shared" si="3"/>
        <v>0</v>
      </c>
      <c r="S27" s="312">
        <f t="shared" si="6"/>
        <v>0</v>
      </c>
      <c r="T27" s="313">
        <f t="shared" si="2"/>
        <v>0</v>
      </c>
    </row>
    <row r="28" spans="1:20" s="361" customFormat="1" ht="16.5" thickBot="1">
      <c r="A28" s="360" t="s">
        <v>859</v>
      </c>
      <c r="B28" s="316" t="s">
        <v>1199</v>
      </c>
      <c r="C28" s="317">
        <f t="shared" si="7"/>
        <v>0</v>
      </c>
      <c r="D28" s="318">
        <f t="shared" si="3"/>
        <v>0</v>
      </c>
      <c r="E28" s="318">
        <f t="shared" si="3"/>
        <v>0</v>
      </c>
      <c r="F28" s="318">
        <f t="shared" si="3"/>
        <v>0</v>
      </c>
      <c r="G28" s="310">
        <f t="shared" si="4"/>
        <v>0</v>
      </c>
      <c r="H28" s="318">
        <f t="shared" si="3"/>
        <v>0</v>
      </c>
      <c r="I28" s="318">
        <f t="shared" si="3"/>
        <v>0</v>
      </c>
      <c r="J28" s="318">
        <f t="shared" si="3"/>
        <v>0</v>
      </c>
      <c r="K28" s="318">
        <f t="shared" si="3"/>
        <v>0</v>
      </c>
      <c r="L28" s="311">
        <f t="shared" si="5"/>
        <v>0</v>
      </c>
      <c r="M28" s="318">
        <f t="shared" si="3"/>
        <v>0</v>
      </c>
      <c r="N28" s="318">
        <f t="shared" si="3"/>
        <v>0</v>
      </c>
      <c r="O28" s="318">
        <f t="shared" si="3"/>
        <v>0</v>
      </c>
      <c r="P28" s="318">
        <f t="shared" si="3"/>
        <v>0</v>
      </c>
      <c r="Q28" s="318">
        <f t="shared" si="3"/>
        <v>0</v>
      </c>
      <c r="R28" s="318">
        <f t="shared" si="3"/>
        <v>0</v>
      </c>
      <c r="S28" s="312">
        <f t="shared" si="6"/>
        <v>0</v>
      </c>
      <c r="T28" s="313">
        <f t="shared" si="2"/>
        <v>0</v>
      </c>
    </row>
    <row r="29" spans="1:20" s="361" customFormat="1" ht="30.75" thickBot="1">
      <c r="A29" s="304">
        <v>1.3</v>
      </c>
      <c r="B29" s="314" t="s">
        <v>678</v>
      </c>
      <c r="C29" s="315">
        <f>SUMIFS(C30:C32,C30:C32,"&lt;&gt;Local Currency", C30:C32,"&lt;&gt;US Dollars" )</f>
        <v>0</v>
      </c>
      <c r="D29" s="310">
        <f t="shared" ref="D29:R29" si="13">SUMIFS(D30:D32,D30:D32,"&lt;&gt;Local Currency", D30:D32,"&lt;&gt;US Dollars" )</f>
        <v>0</v>
      </c>
      <c r="E29" s="310">
        <f t="shared" si="13"/>
        <v>0</v>
      </c>
      <c r="F29" s="310">
        <f t="shared" si="13"/>
        <v>0</v>
      </c>
      <c r="G29" s="310">
        <f t="shared" si="4"/>
        <v>0</v>
      </c>
      <c r="H29" s="310">
        <f t="shared" si="13"/>
        <v>0</v>
      </c>
      <c r="I29" s="310">
        <f t="shared" si="13"/>
        <v>0</v>
      </c>
      <c r="J29" s="310">
        <f t="shared" si="13"/>
        <v>0</v>
      </c>
      <c r="K29" s="310">
        <f t="shared" si="13"/>
        <v>0</v>
      </c>
      <c r="L29" s="311">
        <f t="shared" si="5"/>
        <v>0</v>
      </c>
      <c r="M29" s="310">
        <f t="shared" si="13"/>
        <v>0</v>
      </c>
      <c r="N29" s="310">
        <f t="shared" si="13"/>
        <v>0</v>
      </c>
      <c r="O29" s="310">
        <f t="shared" si="13"/>
        <v>0</v>
      </c>
      <c r="P29" s="310">
        <f t="shared" si="13"/>
        <v>0</v>
      </c>
      <c r="Q29" s="310">
        <f t="shared" si="13"/>
        <v>0</v>
      </c>
      <c r="R29" s="310">
        <f t="shared" si="13"/>
        <v>0</v>
      </c>
      <c r="S29" s="312">
        <f t="shared" si="6"/>
        <v>0</v>
      </c>
      <c r="T29" s="313">
        <f t="shared" si="2"/>
        <v>0</v>
      </c>
    </row>
    <row r="30" spans="1:20" s="361" customFormat="1" ht="16.5" thickBot="1">
      <c r="A30" s="360" t="s">
        <v>862</v>
      </c>
      <c r="B30" s="316" t="s">
        <v>1214</v>
      </c>
      <c r="C30" s="317">
        <f t="shared" si="7"/>
        <v>0</v>
      </c>
      <c r="D30" s="318">
        <f t="shared" si="3"/>
        <v>0</v>
      </c>
      <c r="E30" s="318">
        <f t="shared" si="3"/>
        <v>0</v>
      </c>
      <c r="F30" s="318">
        <f t="shared" si="3"/>
        <v>0</v>
      </c>
      <c r="G30" s="310">
        <f t="shared" si="4"/>
        <v>0</v>
      </c>
      <c r="H30" s="318">
        <f t="shared" si="3"/>
        <v>0</v>
      </c>
      <c r="I30" s="318">
        <f t="shared" si="3"/>
        <v>0</v>
      </c>
      <c r="J30" s="318">
        <f t="shared" si="3"/>
        <v>0</v>
      </c>
      <c r="K30" s="318">
        <f t="shared" si="3"/>
        <v>0</v>
      </c>
      <c r="L30" s="311">
        <f t="shared" si="5"/>
        <v>0</v>
      </c>
      <c r="M30" s="318">
        <f t="shared" si="3"/>
        <v>0</v>
      </c>
      <c r="N30" s="318">
        <f t="shared" si="3"/>
        <v>0</v>
      </c>
      <c r="O30" s="318">
        <f t="shared" si="3"/>
        <v>0</v>
      </c>
      <c r="P30" s="318">
        <f t="shared" si="3"/>
        <v>0</v>
      </c>
      <c r="Q30" s="318">
        <f t="shared" si="3"/>
        <v>0</v>
      </c>
      <c r="R30" s="318">
        <f t="shared" si="3"/>
        <v>0</v>
      </c>
      <c r="S30" s="312">
        <f t="shared" si="6"/>
        <v>0</v>
      </c>
      <c r="T30" s="313">
        <f t="shared" si="2"/>
        <v>0</v>
      </c>
    </row>
    <row r="31" spans="1:20" s="361" customFormat="1" ht="16.5" thickBot="1">
      <c r="A31" s="360" t="s">
        <v>863</v>
      </c>
      <c r="B31" s="316" t="s">
        <v>1198</v>
      </c>
      <c r="C31" s="317">
        <f t="shared" si="7"/>
        <v>0</v>
      </c>
      <c r="D31" s="318">
        <f t="shared" si="3"/>
        <v>0</v>
      </c>
      <c r="E31" s="318">
        <f t="shared" si="3"/>
        <v>0</v>
      </c>
      <c r="F31" s="318">
        <f t="shared" si="3"/>
        <v>0</v>
      </c>
      <c r="G31" s="310">
        <f t="shared" si="4"/>
        <v>0</v>
      </c>
      <c r="H31" s="318">
        <f t="shared" si="3"/>
        <v>0</v>
      </c>
      <c r="I31" s="318">
        <f t="shared" si="3"/>
        <v>0</v>
      </c>
      <c r="J31" s="318">
        <f t="shared" si="3"/>
        <v>0</v>
      </c>
      <c r="K31" s="318">
        <f t="shared" si="3"/>
        <v>0</v>
      </c>
      <c r="L31" s="311">
        <f t="shared" si="5"/>
        <v>0</v>
      </c>
      <c r="M31" s="318">
        <f t="shared" si="3"/>
        <v>0</v>
      </c>
      <c r="N31" s="318">
        <f t="shared" si="3"/>
        <v>0</v>
      </c>
      <c r="O31" s="318">
        <f t="shared" si="3"/>
        <v>0</v>
      </c>
      <c r="P31" s="318">
        <f t="shared" si="3"/>
        <v>0</v>
      </c>
      <c r="Q31" s="318">
        <f t="shared" si="3"/>
        <v>0</v>
      </c>
      <c r="R31" s="318">
        <f t="shared" si="3"/>
        <v>0</v>
      </c>
      <c r="S31" s="312">
        <f t="shared" si="6"/>
        <v>0</v>
      </c>
      <c r="T31" s="313">
        <f t="shared" si="2"/>
        <v>0</v>
      </c>
    </row>
    <row r="32" spans="1:20" s="361" customFormat="1" ht="16.5" thickBot="1">
      <c r="A32" s="360" t="s">
        <v>864</v>
      </c>
      <c r="B32" s="316" t="s">
        <v>1199</v>
      </c>
      <c r="C32" s="317">
        <f t="shared" si="7"/>
        <v>0</v>
      </c>
      <c r="D32" s="318">
        <f t="shared" si="3"/>
        <v>0</v>
      </c>
      <c r="E32" s="318">
        <f t="shared" si="3"/>
        <v>0</v>
      </c>
      <c r="F32" s="318">
        <f t="shared" si="3"/>
        <v>0</v>
      </c>
      <c r="G32" s="310">
        <f t="shared" si="4"/>
        <v>0</v>
      </c>
      <c r="H32" s="318">
        <f t="shared" si="3"/>
        <v>0</v>
      </c>
      <c r="I32" s="318">
        <f t="shared" si="3"/>
        <v>0</v>
      </c>
      <c r="J32" s="318">
        <f t="shared" si="3"/>
        <v>0</v>
      </c>
      <c r="K32" s="318">
        <f t="shared" si="3"/>
        <v>0</v>
      </c>
      <c r="L32" s="311">
        <f t="shared" si="5"/>
        <v>0</v>
      </c>
      <c r="M32" s="318">
        <f t="shared" si="3"/>
        <v>0</v>
      </c>
      <c r="N32" s="318">
        <f t="shared" si="3"/>
        <v>0</v>
      </c>
      <c r="O32" s="318">
        <f t="shared" si="3"/>
        <v>0</v>
      </c>
      <c r="P32" s="318">
        <f t="shared" si="3"/>
        <v>0</v>
      </c>
      <c r="Q32" s="318">
        <f t="shared" si="3"/>
        <v>0</v>
      </c>
      <c r="R32" s="318">
        <f t="shared" si="3"/>
        <v>0</v>
      </c>
      <c r="S32" s="312">
        <f t="shared" si="6"/>
        <v>0</v>
      </c>
      <c r="T32" s="313">
        <f t="shared" si="2"/>
        <v>0</v>
      </c>
    </row>
    <row r="33" spans="1:20" s="361" customFormat="1" ht="45.75" thickBot="1">
      <c r="A33" s="304">
        <v>1.4</v>
      </c>
      <c r="B33" s="314" t="s">
        <v>682</v>
      </c>
      <c r="C33" s="320">
        <f t="shared" si="7"/>
        <v>0</v>
      </c>
      <c r="D33" s="321">
        <f t="shared" si="7"/>
        <v>0</v>
      </c>
      <c r="E33" s="321">
        <f t="shared" si="7"/>
        <v>0</v>
      </c>
      <c r="F33" s="321">
        <f t="shared" si="7"/>
        <v>0</v>
      </c>
      <c r="G33" s="310">
        <f t="shared" si="4"/>
        <v>0</v>
      </c>
      <c r="H33" s="321">
        <f t="shared" si="7"/>
        <v>0</v>
      </c>
      <c r="I33" s="321">
        <f t="shared" si="7"/>
        <v>0</v>
      </c>
      <c r="J33" s="321">
        <f t="shared" si="7"/>
        <v>0</v>
      </c>
      <c r="K33" s="321">
        <f t="shared" si="7"/>
        <v>0</v>
      </c>
      <c r="L33" s="311">
        <f t="shared" si="5"/>
        <v>0</v>
      </c>
      <c r="M33" s="321">
        <f t="shared" si="7"/>
        <v>0</v>
      </c>
      <c r="N33" s="321">
        <f t="shared" si="7"/>
        <v>0</v>
      </c>
      <c r="O33" s="321">
        <f t="shared" si="7"/>
        <v>0</v>
      </c>
      <c r="P33" s="321">
        <f t="shared" si="7"/>
        <v>0</v>
      </c>
      <c r="Q33" s="321">
        <f t="shared" si="7"/>
        <v>0</v>
      </c>
      <c r="R33" s="321">
        <f t="shared" si="7"/>
        <v>0</v>
      </c>
      <c r="S33" s="312">
        <f t="shared" si="6"/>
        <v>0</v>
      </c>
      <c r="T33" s="313">
        <f t="shared" si="2"/>
        <v>0</v>
      </c>
    </row>
    <row r="34" spans="1:20" s="361" customFormat="1" ht="16.5" thickBot="1">
      <c r="A34" s="304">
        <v>1.5</v>
      </c>
      <c r="B34" s="314" t="s">
        <v>684</v>
      </c>
      <c r="C34" s="320">
        <f t="shared" si="7"/>
        <v>0</v>
      </c>
      <c r="D34" s="321">
        <f t="shared" si="7"/>
        <v>0</v>
      </c>
      <c r="E34" s="321">
        <f t="shared" si="7"/>
        <v>0</v>
      </c>
      <c r="F34" s="321">
        <f t="shared" si="7"/>
        <v>0</v>
      </c>
      <c r="G34" s="310">
        <f t="shared" si="4"/>
        <v>0</v>
      </c>
      <c r="H34" s="321">
        <f t="shared" si="7"/>
        <v>0</v>
      </c>
      <c r="I34" s="321">
        <f t="shared" si="7"/>
        <v>0</v>
      </c>
      <c r="J34" s="321">
        <f t="shared" si="7"/>
        <v>0</v>
      </c>
      <c r="K34" s="321">
        <f t="shared" si="7"/>
        <v>0</v>
      </c>
      <c r="L34" s="311">
        <f t="shared" si="5"/>
        <v>0</v>
      </c>
      <c r="M34" s="321">
        <f t="shared" si="7"/>
        <v>0</v>
      </c>
      <c r="N34" s="321">
        <f t="shared" si="7"/>
        <v>0</v>
      </c>
      <c r="O34" s="321">
        <f t="shared" si="7"/>
        <v>0</v>
      </c>
      <c r="P34" s="321">
        <f t="shared" si="7"/>
        <v>0</v>
      </c>
      <c r="Q34" s="321">
        <f t="shared" si="7"/>
        <v>0</v>
      </c>
      <c r="R34" s="321">
        <f t="shared" si="7"/>
        <v>0</v>
      </c>
      <c r="S34" s="312">
        <f t="shared" si="6"/>
        <v>0</v>
      </c>
      <c r="T34" s="313">
        <f t="shared" si="2"/>
        <v>0</v>
      </c>
    </row>
    <row r="35" spans="1:20" s="361" customFormat="1" ht="16.5" thickBot="1">
      <c r="A35" s="304">
        <v>1.6</v>
      </c>
      <c r="B35" s="314" t="s">
        <v>688</v>
      </c>
      <c r="C35" s="320">
        <f t="shared" si="7"/>
        <v>0</v>
      </c>
      <c r="D35" s="321">
        <f t="shared" si="7"/>
        <v>0</v>
      </c>
      <c r="E35" s="321">
        <f t="shared" si="7"/>
        <v>0</v>
      </c>
      <c r="F35" s="321">
        <f t="shared" si="7"/>
        <v>0</v>
      </c>
      <c r="G35" s="310">
        <f t="shared" si="4"/>
        <v>0</v>
      </c>
      <c r="H35" s="321">
        <f t="shared" si="7"/>
        <v>0</v>
      </c>
      <c r="I35" s="321">
        <f t="shared" si="7"/>
        <v>0</v>
      </c>
      <c r="J35" s="321">
        <f t="shared" si="7"/>
        <v>0</v>
      </c>
      <c r="K35" s="321">
        <f t="shared" si="7"/>
        <v>0</v>
      </c>
      <c r="L35" s="311">
        <f t="shared" si="5"/>
        <v>0</v>
      </c>
      <c r="M35" s="321">
        <f t="shared" si="7"/>
        <v>0</v>
      </c>
      <c r="N35" s="321">
        <f t="shared" si="7"/>
        <v>0</v>
      </c>
      <c r="O35" s="321">
        <f t="shared" si="7"/>
        <v>0</v>
      </c>
      <c r="P35" s="321">
        <f t="shared" si="7"/>
        <v>0</v>
      </c>
      <c r="Q35" s="321">
        <f t="shared" si="7"/>
        <v>0</v>
      </c>
      <c r="R35" s="321">
        <f t="shared" si="7"/>
        <v>0</v>
      </c>
      <c r="S35" s="312">
        <f t="shared" si="6"/>
        <v>0</v>
      </c>
      <c r="T35" s="313">
        <f t="shared" si="2"/>
        <v>0</v>
      </c>
    </row>
    <row r="36" spans="1:20" s="361" customFormat="1" ht="15.75" thickBot="1">
      <c r="A36" s="304"/>
      <c r="B36" s="316"/>
      <c r="C36" s="322"/>
      <c r="D36" s="323"/>
      <c r="E36" s="323"/>
      <c r="F36" s="323"/>
      <c r="G36" s="323"/>
      <c r="H36" s="323"/>
      <c r="I36" s="323"/>
      <c r="J36" s="323"/>
      <c r="K36" s="323"/>
      <c r="L36" s="323"/>
      <c r="M36" s="323"/>
      <c r="N36" s="323"/>
      <c r="O36" s="323"/>
      <c r="P36" s="323"/>
      <c r="Q36" s="323"/>
      <c r="R36" s="323"/>
      <c r="S36" s="324"/>
      <c r="T36" s="324"/>
    </row>
    <row r="37" spans="1:20" s="361" customFormat="1" ht="16.5" thickBot="1">
      <c r="A37" s="304">
        <v>2</v>
      </c>
      <c r="B37" s="308" t="s">
        <v>694</v>
      </c>
      <c r="C37" s="325">
        <f>IF(ISNUMBER(C38),C38,0)+IF(ISNUMBER(C42),C42,0)+IF(ISNUMBER(C46),C46,0)+IF(ISNUMBER(C50),C50,0)</f>
        <v>0</v>
      </c>
      <c r="D37" s="309">
        <f>IF(ISNUMBER(D38),D38,0)+IF(ISNUMBER(D42),D42,0)+IF(ISNUMBER(D46),D46,0)+IF(ISNUMBER(D50),D50,0)</f>
        <v>0</v>
      </c>
      <c r="E37" s="309">
        <f>IF(ISNUMBER(E38),E38,0)+IF(ISNUMBER(E42),E42,0)+IF(ISNUMBER(E46),E46,0)+IF(ISNUMBER(E50),E50,0)</f>
        <v>0</v>
      </c>
      <c r="F37" s="309">
        <f t="shared" ref="F37" si="14">IF(ISNUMBER(F38),F38,0)+IF(ISNUMBER(F42),F42,0)+IF(ISNUMBER(F46),F46,0)+IF(ISNUMBER(F50),F50,0)</f>
        <v>0</v>
      </c>
      <c r="G37" s="326">
        <f>SUMIFS(C37:F37,C37:F37,"&lt;&gt;Local Currency", C37:F37,"&lt;&gt;US Dollars" )</f>
        <v>0</v>
      </c>
      <c r="H37" s="309">
        <f>IF(ISNUMBER(H38),H38,0)+IF(ISNUMBER(H42),H42,0)+IF(ISNUMBER(H46),H46,0)+IF(ISNUMBER(H50),H50,0)</f>
        <v>0</v>
      </c>
      <c r="I37" s="309">
        <f t="shared" ref="I37:R37" si="15">IF(ISNUMBER(I38),I38,0)+IF(ISNUMBER(I42),I42,0)+IF(ISNUMBER(I46),I46,0)+IF(ISNUMBER(I50),I50,0)</f>
        <v>0</v>
      </c>
      <c r="J37" s="309">
        <f t="shared" si="15"/>
        <v>0</v>
      </c>
      <c r="K37" s="309">
        <f t="shared" si="15"/>
        <v>0</v>
      </c>
      <c r="L37" s="326">
        <f t="shared" ref="L37:L50" si="16">SUMIFS(H37:K37,H37:K37,"&lt;&gt;Local Currency", H37:K37,"&lt;&gt;US Dollars" )</f>
        <v>0</v>
      </c>
      <c r="M37" s="309">
        <f t="shared" si="15"/>
        <v>0</v>
      </c>
      <c r="N37" s="309">
        <f t="shared" si="15"/>
        <v>0</v>
      </c>
      <c r="O37" s="309">
        <f t="shared" si="15"/>
        <v>0</v>
      </c>
      <c r="P37" s="309">
        <f t="shared" si="15"/>
        <v>0</v>
      </c>
      <c r="Q37" s="309">
        <f t="shared" si="15"/>
        <v>0</v>
      </c>
      <c r="R37" s="309">
        <f t="shared" si="15"/>
        <v>0</v>
      </c>
      <c r="S37" s="326">
        <f>SUMIFS(M37:R37,M37:R37,"&lt;&gt;Local Currency", M37:R37,"&lt;&gt;US Dollars" )</f>
        <v>0</v>
      </c>
      <c r="T37" s="313">
        <f t="shared" si="2"/>
        <v>0</v>
      </c>
    </row>
    <row r="38" spans="1:20" s="361" customFormat="1" ht="16.5" thickBot="1">
      <c r="A38" s="304">
        <v>2.1</v>
      </c>
      <c r="B38" s="314" t="s">
        <v>1225</v>
      </c>
      <c r="C38" s="315">
        <f>SUMIFS(C39:C41,C39:C41,"&lt;&gt;Local Currency", C39:C41,"&lt;&gt;US Dollars" )</f>
        <v>0</v>
      </c>
      <c r="D38" s="310">
        <f t="shared" ref="D38:R38" si="17">SUMIFS(D39:D41,D39:D41,"&lt;&gt;Local Currency", D39:D41,"&lt;&gt;US Dollars" )</f>
        <v>0</v>
      </c>
      <c r="E38" s="310">
        <f t="shared" si="17"/>
        <v>0</v>
      </c>
      <c r="F38" s="310">
        <f t="shared" si="17"/>
        <v>0</v>
      </c>
      <c r="G38" s="327">
        <f>SUMIFS(C38:F38,C38:F38,"&lt;&gt;Local Currency", C38:F38,"&lt;&gt;US Dollars" )</f>
        <v>0</v>
      </c>
      <c r="H38" s="310">
        <f t="shared" si="17"/>
        <v>0</v>
      </c>
      <c r="I38" s="310">
        <f t="shared" si="17"/>
        <v>0</v>
      </c>
      <c r="J38" s="310">
        <f t="shared" si="17"/>
        <v>0</v>
      </c>
      <c r="K38" s="310">
        <f t="shared" si="17"/>
        <v>0</v>
      </c>
      <c r="L38" s="327">
        <f t="shared" si="16"/>
        <v>0</v>
      </c>
      <c r="M38" s="310">
        <f t="shared" si="17"/>
        <v>0</v>
      </c>
      <c r="N38" s="310">
        <f t="shared" si="17"/>
        <v>0</v>
      </c>
      <c r="O38" s="310">
        <f t="shared" si="17"/>
        <v>0</v>
      </c>
      <c r="P38" s="310">
        <f t="shared" si="17"/>
        <v>0</v>
      </c>
      <c r="Q38" s="310">
        <f t="shared" si="17"/>
        <v>0</v>
      </c>
      <c r="R38" s="310">
        <f t="shared" si="17"/>
        <v>0</v>
      </c>
      <c r="S38" s="328">
        <f>SUMIFS(M38:R38,M38:R38,"&lt;&gt;Local Currency", M38:R38,"&lt;&gt;US Dollars" )</f>
        <v>0</v>
      </c>
      <c r="T38" s="313">
        <f t="shared" si="2"/>
        <v>0</v>
      </c>
    </row>
    <row r="39" spans="1:20" s="361" customFormat="1" ht="16.5" thickBot="1">
      <c r="A39" s="360" t="s">
        <v>866</v>
      </c>
      <c r="B39" s="316" t="s">
        <v>1213</v>
      </c>
      <c r="C39" s="317">
        <f t="shared" si="7"/>
        <v>0</v>
      </c>
      <c r="D39" s="318">
        <f t="shared" si="7"/>
        <v>0</v>
      </c>
      <c r="E39" s="318">
        <f t="shared" si="7"/>
        <v>0</v>
      </c>
      <c r="F39" s="318">
        <f t="shared" si="7"/>
        <v>0</v>
      </c>
      <c r="G39" s="327">
        <f t="shared" ref="G39:G50" si="18">SUMIFS(C39:F39,C39:F39,"&lt;&gt;Local Currency", C39:F39,"&lt;&gt;US Dollars" )</f>
        <v>0</v>
      </c>
      <c r="H39" s="318">
        <f t="shared" si="7"/>
        <v>0</v>
      </c>
      <c r="I39" s="318">
        <f t="shared" si="7"/>
        <v>0</v>
      </c>
      <c r="J39" s="318">
        <f t="shared" si="7"/>
        <v>0</v>
      </c>
      <c r="K39" s="318">
        <f t="shared" si="7"/>
        <v>0</v>
      </c>
      <c r="L39" s="327">
        <f t="shared" si="16"/>
        <v>0</v>
      </c>
      <c r="M39" s="318">
        <f t="shared" si="7"/>
        <v>0</v>
      </c>
      <c r="N39" s="318">
        <f t="shared" si="7"/>
        <v>0</v>
      </c>
      <c r="O39" s="318">
        <f t="shared" si="7"/>
        <v>0</v>
      </c>
      <c r="P39" s="318">
        <f t="shared" si="7"/>
        <v>0</v>
      </c>
      <c r="Q39" s="318">
        <f t="shared" si="7"/>
        <v>0</v>
      </c>
      <c r="R39" s="318">
        <f t="shared" si="7"/>
        <v>0</v>
      </c>
      <c r="S39" s="328">
        <f t="shared" ref="S39:S50" si="19">SUMIFS(M39:R39,M39:R39,"&lt;&gt;Local Currency", M39:R39,"&lt;&gt;US Dollars" )</f>
        <v>0</v>
      </c>
      <c r="T39" s="313">
        <f t="shared" si="2"/>
        <v>0</v>
      </c>
    </row>
    <row r="40" spans="1:20" s="361" customFormat="1" ht="16.5" thickBot="1">
      <c r="A40" s="360" t="s">
        <v>867</v>
      </c>
      <c r="B40" s="316" t="s">
        <v>1203</v>
      </c>
      <c r="C40" s="317">
        <f t="shared" si="7"/>
        <v>0</v>
      </c>
      <c r="D40" s="318">
        <f t="shared" si="7"/>
        <v>0</v>
      </c>
      <c r="E40" s="318">
        <f t="shared" si="7"/>
        <v>0</v>
      </c>
      <c r="F40" s="318">
        <f t="shared" si="7"/>
        <v>0</v>
      </c>
      <c r="G40" s="327">
        <f t="shared" si="18"/>
        <v>0</v>
      </c>
      <c r="H40" s="318">
        <f t="shared" si="7"/>
        <v>0</v>
      </c>
      <c r="I40" s="318">
        <f t="shared" si="7"/>
        <v>0</v>
      </c>
      <c r="J40" s="318">
        <f t="shared" si="7"/>
        <v>0</v>
      </c>
      <c r="K40" s="318">
        <f t="shared" si="7"/>
        <v>0</v>
      </c>
      <c r="L40" s="327">
        <f t="shared" si="16"/>
        <v>0</v>
      </c>
      <c r="M40" s="318">
        <f t="shared" si="7"/>
        <v>0</v>
      </c>
      <c r="N40" s="318">
        <f t="shared" si="7"/>
        <v>0</v>
      </c>
      <c r="O40" s="318">
        <f t="shared" si="7"/>
        <v>0</v>
      </c>
      <c r="P40" s="318">
        <f t="shared" si="7"/>
        <v>0</v>
      </c>
      <c r="Q40" s="318">
        <f t="shared" si="7"/>
        <v>0</v>
      </c>
      <c r="R40" s="318">
        <f t="shared" si="7"/>
        <v>0</v>
      </c>
      <c r="S40" s="328">
        <f t="shared" si="19"/>
        <v>0</v>
      </c>
      <c r="T40" s="313">
        <f t="shared" si="2"/>
        <v>0</v>
      </c>
    </row>
    <row r="41" spans="1:20" s="361" customFormat="1" ht="16.5" thickBot="1">
      <c r="A41" s="360" t="s">
        <v>868</v>
      </c>
      <c r="B41" s="316" t="s">
        <v>1204</v>
      </c>
      <c r="C41" s="317">
        <f t="shared" si="7"/>
        <v>0</v>
      </c>
      <c r="D41" s="318">
        <f t="shared" si="7"/>
        <v>0</v>
      </c>
      <c r="E41" s="318">
        <f t="shared" si="7"/>
        <v>0</v>
      </c>
      <c r="F41" s="318">
        <f t="shared" si="7"/>
        <v>0</v>
      </c>
      <c r="G41" s="327">
        <f t="shared" si="18"/>
        <v>0</v>
      </c>
      <c r="H41" s="318">
        <f t="shared" si="7"/>
        <v>0</v>
      </c>
      <c r="I41" s="318">
        <f t="shared" si="7"/>
        <v>0</v>
      </c>
      <c r="J41" s="318">
        <f t="shared" si="7"/>
        <v>0</v>
      </c>
      <c r="K41" s="318">
        <f t="shared" si="7"/>
        <v>0</v>
      </c>
      <c r="L41" s="327">
        <f t="shared" si="16"/>
        <v>0</v>
      </c>
      <c r="M41" s="318">
        <f t="shared" si="7"/>
        <v>0</v>
      </c>
      <c r="N41" s="318">
        <f t="shared" si="7"/>
        <v>0</v>
      </c>
      <c r="O41" s="318">
        <f t="shared" si="7"/>
        <v>0</v>
      </c>
      <c r="P41" s="318">
        <f t="shared" si="7"/>
        <v>0</v>
      </c>
      <c r="Q41" s="318">
        <f t="shared" si="7"/>
        <v>0</v>
      </c>
      <c r="R41" s="318">
        <f t="shared" si="7"/>
        <v>0</v>
      </c>
      <c r="S41" s="328">
        <f t="shared" si="19"/>
        <v>0</v>
      </c>
      <c r="T41" s="313">
        <f t="shared" si="2"/>
        <v>0</v>
      </c>
    </row>
    <row r="42" spans="1:20" s="361" customFormat="1" ht="16.5" thickBot="1">
      <c r="A42" s="304">
        <v>2.2000000000000002</v>
      </c>
      <c r="B42" s="314" t="s">
        <v>699</v>
      </c>
      <c r="C42" s="315">
        <f>SUMIFS(C43:C45,C43:C45,"&lt;&gt;Local Currency", C43:C45,"&lt;&gt;US Dollars" )</f>
        <v>0</v>
      </c>
      <c r="D42" s="310">
        <f t="shared" ref="D42:R42" si="20">SUMIFS(D43:D45,D43:D45,"&lt;&gt;Local Currency", D43:D45,"&lt;&gt;US Dollars" )</f>
        <v>0</v>
      </c>
      <c r="E42" s="310">
        <f t="shared" si="20"/>
        <v>0</v>
      </c>
      <c r="F42" s="310">
        <f t="shared" si="20"/>
        <v>0</v>
      </c>
      <c r="G42" s="327">
        <f t="shared" si="18"/>
        <v>0</v>
      </c>
      <c r="H42" s="310">
        <f t="shared" si="20"/>
        <v>0</v>
      </c>
      <c r="I42" s="310">
        <f t="shared" si="20"/>
        <v>0</v>
      </c>
      <c r="J42" s="310">
        <f t="shared" si="20"/>
        <v>0</v>
      </c>
      <c r="K42" s="310">
        <f t="shared" si="20"/>
        <v>0</v>
      </c>
      <c r="L42" s="327">
        <f t="shared" si="16"/>
        <v>0</v>
      </c>
      <c r="M42" s="310">
        <f t="shared" si="20"/>
        <v>0</v>
      </c>
      <c r="N42" s="310">
        <f t="shared" si="20"/>
        <v>0</v>
      </c>
      <c r="O42" s="310">
        <f t="shared" si="20"/>
        <v>0</v>
      </c>
      <c r="P42" s="310">
        <f t="shared" si="20"/>
        <v>0</v>
      </c>
      <c r="Q42" s="310">
        <f t="shared" si="20"/>
        <v>0</v>
      </c>
      <c r="R42" s="310">
        <f t="shared" si="20"/>
        <v>0</v>
      </c>
      <c r="S42" s="328">
        <f t="shared" si="19"/>
        <v>0</v>
      </c>
      <c r="T42" s="313">
        <f t="shared" si="2"/>
        <v>0</v>
      </c>
    </row>
    <row r="43" spans="1:20" s="361" customFormat="1" ht="16.5" thickBot="1">
      <c r="A43" s="360" t="s">
        <v>869</v>
      </c>
      <c r="B43" s="316" t="s">
        <v>1213</v>
      </c>
      <c r="C43" s="317">
        <f t="shared" si="7"/>
        <v>0</v>
      </c>
      <c r="D43" s="318">
        <f t="shared" si="7"/>
        <v>0</v>
      </c>
      <c r="E43" s="318">
        <f t="shared" si="7"/>
        <v>0</v>
      </c>
      <c r="F43" s="318">
        <f t="shared" si="7"/>
        <v>0</v>
      </c>
      <c r="G43" s="327">
        <f t="shared" si="18"/>
        <v>0</v>
      </c>
      <c r="H43" s="318">
        <f t="shared" si="7"/>
        <v>0</v>
      </c>
      <c r="I43" s="318">
        <f t="shared" si="7"/>
        <v>0</v>
      </c>
      <c r="J43" s="318">
        <f t="shared" si="7"/>
        <v>0</v>
      </c>
      <c r="K43" s="318">
        <f t="shared" si="7"/>
        <v>0</v>
      </c>
      <c r="L43" s="327">
        <f t="shared" si="16"/>
        <v>0</v>
      </c>
      <c r="M43" s="318">
        <f t="shared" si="7"/>
        <v>0</v>
      </c>
      <c r="N43" s="318">
        <f t="shared" si="7"/>
        <v>0</v>
      </c>
      <c r="O43" s="318">
        <f t="shared" si="7"/>
        <v>0</v>
      </c>
      <c r="P43" s="318">
        <f t="shared" si="7"/>
        <v>0</v>
      </c>
      <c r="Q43" s="318">
        <f t="shared" si="7"/>
        <v>0</v>
      </c>
      <c r="R43" s="318">
        <f t="shared" si="7"/>
        <v>0</v>
      </c>
      <c r="S43" s="328">
        <f t="shared" si="19"/>
        <v>0</v>
      </c>
      <c r="T43" s="313">
        <f t="shared" si="2"/>
        <v>0</v>
      </c>
    </row>
    <row r="44" spans="1:20" s="361" customFormat="1" ht="16.5" thickBot="1">
      <c r="A44" s="360" t="s">
        <v>870</v>
      </c>
      <c r="B44" s="316" t="s">
        <v>1203</v>
      </c>
      <c r="C44" s="317">
        <f t="shared" si="7"/>
        <v>0</v>
      </c>
      <c r="D44" s="318">
        <f t="shared" si="7"/>
        <v>0</v>
      </c>
      <c r="E44" s="318">
        <f t="shared" si="7"/>
        <v>0</v>
      </c>
      <c r="F44" s="318">
        <f t="shared" si="7"/>
        <v>0</v>
      </c>
      <c r="G44" s="327">
        <f t="shared" si="18"/>
        <v>0</v>
      </c>
      <c r="H44" s="318">
        <f t="shared" si="7"/>
        <v>0</v>
      </c>
      <c r="I44" s="318">
        <f t="shared" si="7"/>
        <v>0</v>
      </c>
      <c r="J44" s="318">
        <f t="shared" si="7"/>
        <v>0</v>
      </c>
      <c r="K44" s="318">
        <f t="shared" si="7"/>
        <v>0</v>
      </c>
      <c r="L44" s="327">
        <f t="shared" si="16"/>
        <v>0</v>
      </c>
      <c r="M44" s="318">
        <f t="shared" si="7"/>
        <v>0</v>
      </c>
      <c r="N44" s="318">
        <f t="shared" si="7"/>
        <v>0</v>
      </c>
      <c r="O44" s="318">
        <f t="shared" si="7"/>
        <v>0</v>
      </c>
      <c r="P44" s="318">
        <f t="shared" si="7"/>
        <v>0</v>
      </c>
      <c r="Q44" s="318">
        <f t="shared" si="7"/>
        <v>0</v>
      </c>
      <c r="R44" s="318">
        <f t="shared" si="7"/>
        <v>0</v>
      </c>
      <c r="S44" s="328">
        <f t="shared" si="19"/>
        <v>0</v>
      </c>
      <c r="T44" s="313">
        <f t="shared" si="2"/>
        <v>0</v>
      </c>
    </row>
    <row r="45" spans="1:20" s="361" customFormat="1" ht="16.5" thickBot="1">
      <c r="A45" s="360" t="s">
        <v>871</v>
      </c>
      <c r="B45" s="316" t="s">
        <v>1204</v>
      </c>
      <c r="C45" s="317">
        <f t="shared" si="7"/>
        <v>0</v>
      </c>
      <c r="D45" s="318">
        <f t="shared" si="7"/>
        <v>0</v>
      </c>
      <c r="E45" s="318">
        <f t="shared" si="7"/>
        <v>0</v>
      </c>
      <c r="F45" s="318">
        <f t="shared" si="7"/>
        <v>0</v>
      </c>
      <c r="G45" s="327">
        <f t="shared" si="18"/>
        <v>0</v>
      </c>
      <c r="H45" s="318">
        <f t="shared" si="7"/>
        <v>0</v>
      </c>
      <c r="I45" s="318">
        <f t="shared" si="7"/>
        <v>0</v>
      </c>
      <c r="J45" s="318">
        <f t="shared" si="7"/>
        <v>0</v>
      </c>
      <c r="K45" s="318">
        <f t="shared" si="7"/>
        <v>0</v>
      </c>
      <c r="L45" s="327">
        <f t="shared" si="16"/>
        <v>0</v>
      </c>
      <c r="M45" s="318">
        <f t="shared" si="7"/>
        <v>0</v>
      </c>
      <c r="N45" s="318">
        <f t="shared" si="7"/>
        <v>0</v>
      </c>
      <c r="O45" s="318">
        <f t="shared" si="7"/>
        <v>0</v>
      </c>
      <c r="P45" s="318">
        <f t="shared" si="7"/>
        <v>0</v>
      </c>
      <c r="Q45" s="318">
        <f t="shared" si="7"/>
        <v>0</v>
      </c>
      <c r="R45" s="318">
        <f t="shared" si="7"/>
        <v>0</v>
      </c>
      <c r="S45" s="328">
        <f t="shared" si="19"/>
        <v>0</v>
      </c>
      <c r="T45" s="313">
        <f t="shared" si="2"/>
        <v>0</v>
      </c>
    </row>
    <row r="46" spans="1:20" s="361" customFormat="1" ht="30.75" thickBot="1">
      <c r="A46" s="304">
        <v>2.2999999999999998</v>
      </c>
      <c r="B46" s="314" t="s">
        <v>1224</v>
      </c>
      <c r="C46" s="315">
        <f>SUMIFS(C47:C49,C47:C49,"&lt;&gt;Local Currency", C47:C49,"&lt;&gt;US Dollars" )</f>
        <v>0</v>
      </c>
      <c r="D46" s="310">
        <f t="shared" ref="D46:R46" si="21">SUMIFS(D47:D49,D47:D49,"&lt;&gt;Local Currency", D47:D49,"&lt;&gt;US Dollars" )</f>
        <v>0</v>
      </c>
      <c r="E46" s="310">
        <f t="shared" si="21"/>
        <v>0</v>
      </c>
      <c r="F46" s="310">
        <f t="shared" si="21"/>
        <v>0</v>
      </c>
      <c r="G46" s="327">
        <f t="shared" si="18"/>
        <v>0</v>
      </c>
      <c r="H46" s="310">
        <f t="shared" si="21"/>
        <v>0</v>
      </c>
      <c r="I46" s="310">
        <f t="shared" si="21"/>
        <v>0</v>
      </c>
      <c r="J46" s="310">
        <f t="shared" si="21"/>
        <v>0</v>
      </c>
      <c r="K46" s="310">
        <f t="shared" si="21"/>
        <v>0</v>
      </c>
      <c r="L46" s="327">
        <f t="shared" si="16"/>
        <v>0</v>
      </c>
      <c r="M46" s="310">
        <f t="shared" si="21"/>
        <v>0</v>
      </c>
      <c r="N46" s="310">
        <f t="shared" si="21"/>
        <v>0</v>
      </c>
      <c r="O46" s="310">
        <f t="shared" si="21"/>
        <v>0</v>
      </c>
      <c r="P46" s="310">
        <f t="shared" si="21"/>
        <v>0</v>
      </c>
      <c r="Q46" s="310">
        <f t="shared" si="21"/>
        <v>0</v>
      </c>
      <c r="R46" s="310">
        <f t="shared" si="21"/>
        <v>0</v>
      </c>
      <c r="S46" s="328">
        <f t="shared" si="19"/>
        <v>0</v>
      </c>
      <c r="T46" s="313">
        <f t="shared" si="2"/>
        <v>0</v>
      </c>
    </row>
    <row r="47" spans="1:20" s="361" customFormat="1" ht="16.5" thickBot="1">
      <c r="A47" s="360" t="s">
        <v>872</v>
      </c>
      <c r="B47" s="316" t="s">
        <v>1212</v>
      </c>
      <c r="C47" s="317">
        <f t="shared" si="7"/>
        <v>0</v>
      </c>
      <c r="D47" s="318">
        <f t="shared" si="7"/>
        <v>0</v>
      </c>
      <c r="E47" s="318">
        <f t="shared" si="7"/>
        <v>0</v>
      </c>
      <c r="F47" s="318">
        <f t="shared" si="7"/>
        <v>0</v>
      </c>
      <c r="G47" s="327">
        <f t="shared" si="18"/>
        <v>0</v>
      </c>
      <c r="H47" s="318">
        <f t="shared" si="7"/>
        <v>0</v>
      </c>
      <c r="I47" s="318">
        <f t="shared" si="7"/>
        <v>0</v>
      </c>
      <c r="J47" s="318">
        <f t="shared" si="7"/>
        <v>0</v>
      </c>
      <c r="K47" s="318">
        <f t="shared" si="7"/>
        <v>0</v>
      </c>
      <c r="L47" s="327">
        <f t="shared" si="16"/>
        <v>0</v>
      </c>
      <c r="M47" s="318">
        <f t="shared" si="7"/>
        <v>0</v>
      </c>
      <c r="N47" s="318">
        <f t="shared" si="7"/>
        <v>0</v>
      </c>
      <c r="O47" s="318">
        <f t="shared" si="7"/>
        <v>0</v>
      </c>
      <c r="P47" s="318">
        <f t="shared" si="7"/>
        <v>0</v>
      </c>
      <c r="Q47" s="318">
        <f t="shared" si="7"/>
        <v>0</v>
      </c>
      <c r="R47" s="318">
        <f t="shared" si="7"/>
        <v>0</v>
      </c>
      <c r="S47" s="328">
        <f t="shared" si="19"/>
        <v>0</v>
      </c>
      <c r="T47" s="313">
        <f t="shared" si="2"/>
        <v>0</v>
      </c>
    </row>
    <row r="48" spans="1:20" s="361" customFormat="1" ht="16.5" thickBot="1">
      <c r="A48" s="360" t="s">
        <v>873</v>
      </c>
      <c r="B48" s="316" t="s">
        <v>1203</v>
      </c>
      <c r="C48" s="317">
        <f t="shared" si="7"/>
        <v>0</v>
      </c>
      <c r="D48" s="318">
        <f t="shared" si="7"/>
        <v>0</v>
      </c>
      <c r="E48" s="318">
        <f t="shared" si="7"/>
        <v>0</v>
      </c>
      <c r="F48" s="318">
        <f t="shared" si="7"/>
        <v>0</v>
      </c>
      <c r="G48" s="327">
        <f t="shared" si="18"/>
        <v>0</v>
      </c>
      <c r="H48" s="318">
        <f t="shared" si="7"/>
        <v>0</v>
      </c>
      <c r="I48" s="318">
        <f t="shared" si="7"/>
        <v>0</v>
      </c>
      <c r="J48" s="318">
        <f t="shared" si="7"/>
        <v>0</v>
      </c>
      <c r="K48" s="318">
        <f t="shared" si="7"/>
        <v>0</v>
      </c>
      <c r="L48" s="327">
        <f t="shared" si="16"/>
        <v>0</v>
      </c>
      <c r="M48" s="318">
        <f t="shared" si="7"/>
        <v>0</v>
      </c>
      <c r="N48" s="318">
        <f t="shared" si="7"/>
        <v>0</v>
      </c>
      <c r="O48" s="318">
        <f t="shared" si="7"/>
        <v>0</v>
      </c>
      <c r="P48" s="318">
        <f t="shared" si="7"/>
        <v>0</v>
      </c>
      <c r="Q48" s="318">
        <f t="shared" si="7"/>
        <v>0</v>
      </c>
      <c r="R48" s="318">
        <f t="shared" si="7"/>
        <v>0</v>
      </c>
      <c r="S48" s="328">
        <f t="shared" si="19"/>
        <v>0</v>
      </c>
      <c r="T48" s="313">
        <f t="shared" si="2"/>
        <v>0</v>
      </c>
    </row>
    <row r="49" spans="1:20" s="361" customFormat="1" ht="16.5" thickBot="1">
      <c r="A49" s="360" t="s">
        <v>874</v>
      </c>
      <c r="B49" s="316" t="s">
        <v>1204</v>
      </c>
      <c r="C49" s="317">
        <f t="shared" si="7"/>
        <v>0</v>
      </c>
      <c r="D49" s="318">
        <f t="shared" si="7"/>
        <v>0</v>
      </c>
      <c r="E49" s="318">
        <f t="shared" si="7"/>
        <v>0</v>
      </c>
      <c r="F49" s="318">
        <f t="shared" si="7"/>
        <v>0</v>
      </c>
      <c r="G49" s="327">
        <f t="shared" si="18"/>
        <v>0</v>
      </c>
      <c r="H49" s="318">
        <f t="shared" si="7"/>
        <v>0</v>
      </c>
      <c r="I49" s="318">
        <f t="shared" si="7"/>
        <v>0</v>
      </c>
      <c r="J49" s="318">
        <f t="shared" si="7"/>
        <v>0</v>
      </c>
      <c r="K49" s="318">
        <f t="shared" si="7"/>
        <v>0</v>
      </c>
      <c r="L49" s="327">
        <f t="shared" si="16"/>
        <v>0</v>
      </c>
      <c r="M49" s="318">
        <f t="shared" si="7"/>
        <v>0</v>
      </c>
      <c r="N49" s="318">
        <f t="shared" si="7"/>
        <v>0</v>
      </c>
      <c r="O49" s="318">
        <f t="shared" si="7"/>
        <v>0</v>
      </c>
      <c r="P49" s="318">
        <f t="shared" si="7"/>
        <v>0</v>
      </c>
      <c r="Q49" s="318">
        <f t="shared" si="7"/>
        <v>0</v>
      </c>
      <c r="R49" s="318">
        <f t="shared" si="7"/>
        <v>0</v>
      </c>
      <c r="S49" s="328">
        <f t="shared" si="19"/>
        <v>0</v>
      </c>
      <c r="T49" s="313">
        <f t="shared" si="2"/>
        <v>0</v>
      </c>
    </row>
    <row r="50" spans="1:20" s="361" customFormat="1" ht="16.5" thickBot="1">
      <c r="A50" s="304">
        <v>2.4</v>
      </c>
      <c r="B50" s="314" t="s">
        <v>703</v>
      </c>
      <c r="C50" s="317">
        <f t="shared" si="7"/>
        <v>0</v>
      </c>
      <c r="D50" s="318">
        <f t="shared" si="7"/>
        <v>0</v>
      </c>
      <c r="E50" s="318">
        <f t="shared" si="7"/>
        <v>0</v>
      </c>
      <c r="F50" s="318">
        <f t="shared" si="7"/>
        <v>0</v>
      </c>
      <c r="G50" s="327">
        <f t="shared" si="18"/>
        <v>0</v>
      </c>
      <c r="H50" s="318">
        <f t="shared" si="7"/>
        <v>0</v>
      </c>
      <c r="I50" s="318">
        <f t="shared" si="7"/>
        <v>0</v>
      </c>
      <c r="J50" s="318">
        <f t="shared" si="7"/>
        <v>0</v>
      </c>
      <c r="K50" s="318">
        <f t="shared" si="7"/>
        <v>0</v>
      </c>
      <c r="L50" s="327">
        <f t="shared" si="16"/>
        <v>0</v>
      </c>
      <c r="M50" s="318">
        <f t="shared" si="7"/>
        <v>0</v>
      </c>
      <c r="N50" s="318">
        <f t="shared" si="7"/>
        <v>0</v>
      </c>
      <c r="O50" s="318">
        <f t="shared" si="7"/>
        <v>0</v>
      </c>
      <c r="P50" s="318">
        <f t="shared" si="7"/>
        <v>0</v>
      </c>
      <c r="Q50" s="318">
        <f t="shared" si="7"/>
        <v>0</v>
      </c>
      <c r="R50" s="318">
        <f t="shared" si="7"/>
        <v>0</v>
      </c>
      <c r="S50" s="328">
        <f t="shared" si="19"/>
        <v>0</v>
      </c>
      <c r="T50" s="313">
        <f t="shared" si="2"/>
        <v>0</v>
      </c>
    </row>
    <row r="51" spans="1:20" s="361" customFormat="1" ht="15.75" thickBot="1">
      <c r="A51" s="304"/>
      <c r="B51" s="316"/>
      <c r="C51" s="322"/>
      <c r="D51" s="323"/>
      <c r="E51" s="323"/>
      <c r="F51" s="323"/>
      <c r="G51" s="323"/>
      <c r="H51" s="323"/>
      <c r="I51" s="323"/>
      <c r="J51" s="323"/>
      <c r="K51" s="323"/>
      <c r="L51" s="323"/>
      <c r="M51" s="323"/>
      <c r="N51" s="323"/>
      <c r="O51" s="323"/>
      <c r="P51" s="323"/>
      <c r="Q51" s="323"/>
      <c r="R51" s="323"/>
      <c r="S51" s="324"/>
      <c r="T51" s="324"/>
    </row>
    <row r="52" spans="1:20" s="361" customFormat="1" ht="16.5" thickBot="1">
      <c r="A52" s="304">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3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30">
        <f t="shared" si="22"/>
        <v>0</v>
      </c>
      <c r="F52" s="330">
        <f t="shared" si="22"/>
        <v>0</v>
      </c>
      <c r="G52" s="327">
        <f t="shared" ref="G52:G96" si="23">SUMIFS(C52:F52,C52:F52,"&lt;&gt;Local Currency", C52:F52,"&lt;&gt;US Dollars" )</f>
        <v>0</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30">
        <f t="shared" si="24"/>
        <v>0</v>
      </c>
      <c r="K52" s="330">
        <f t="shared" si="24"/>
        <v>0</v>
      </c>
      <c r="L52" s="327">
        <f t="shared" ref="L52:L96" si="25">SUMIFS(H52:K52,H52:K52,"&lt;&gt;Local Currency", H52:K52,"&lt;&gt;US Dollars" )</f>
        <v>0</v>
      </c>
      <c r="M52" s="33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si="26"/>
        <v>0</v>
      </c>
      <c r="O52" s="330">
        <f t="shared" si="26"/>
        <v>0</v>
      </c>
      <c r="P52" s="330">
        <f t="shared" si="26"/>
        <v>0</v>
      </c>
      <c r="Q52" s="330">
        <f t="shared" si="26"/>
        <v>0</v>
      </c>
      <c r="R52" s="330">
        <f t="shared" si="26"/>
        <v>0</v>
      </c>
      <c r="S52" s="328">
        <f>SUMIFS(M52:R52,M52:R52,"&lt;&gt;Local Currency", M52:R52,"&lt;&gt;US Dollars" )</f>
        <v>0</v>
      </c>
      <c r="T52" s="313">
        <f t="shared" si="2"/>
        <v>0</v>
      </c>
    </row>
    <row r="53" spans="1:20" s="361" customFormat="1" ht="16.5" thickBot="1">
      <c r="A53" s="304">
        <v>3.1</v>
      </c>
      <c r="B53" s="314" t="s">
        <v>709</v>
      </c>
      <c r="C53" s="320">
        <f t="shared" si="7"/>
        <v>0</v>
      </c>
      <c r="D53" s="321">
        <f t="shared" si="7"/>
        <v>0</v>
      </c>
      <c r="E53" s="321">
        <f t="shared" si="7"/>
        <v>0</v>
      </c>
      <c r="F53" s="321">
        <f t="shared" si="7"/>
        <v>0</v>
      </c>
      <c r="G53" s="327">
        <f t="shared" si="23"/>
        <v>0</v>
      </c>
      <c r="H53" s="321">
        <f t="shared" si="7"/>
        <v>0</v>
      </c>
      <c r="I53" s="321">
        <f t="shared" si="7"/>
        <v>0</v>
      </c>
      <c r="J53" s="321">
        <f t="shared" si="7"/>
        <v>0</v>
      </c>
      <c r="K53" s="321">
        <f t="shared" si="7"/>
        <v>0</v>
      </c>
      <c r="L53" s="327">
        <f t="shared" si="25"/>
        <v>0</v>
      </c>
      <c r="M53" s="321">
        <f t="shared" si="7"/>
        <v>0</v>
      </c>
      <c r="N53" s="321">
        <f t="shared" si="7"/>
        <v>0</v>
      </c>
      <c r="O53" s="321">
        <f t="shared" si="7"/>
        <v>0</v>
      </c>
      <c r="P53" s="321">
        <f t="shared" si="7"/>
        <v>0</v>
      </c>
      <c r="Q53" s="321">
        <f t="shared" si="7"/>
        <v>0</v>
      </c>
      <c r="R53" s="321">
        <f t="shared" si="7"/>
        <v>0</v>
      </c>
      <c r="S53" s="328">
        <f>SUMIFS(M53:R53,M53:R53,"&lt;&gt;Local Currency", M53:R53,"&lt;&gt;US Dollars" )</f>
        <v>0</v>
      </c>
      <c r="T53" s="313">
        <f t="shared" si="2"/>
        <v>0</v>
      </c>
    </row>
    <row r="54" spans="1:20" s="361" customFormat="1" ht="16.5" thickBot="1">
      <c r="A54" s="304">
        <v>3.2</v>
      </c>
      <c r="B54" s="314" t="s">
        <v>845</v>
      </c>
      <c r="C54" s="315">
        <f>SUMIFS(C55:C57,C55:C57,"&lt;&gt;Local Currency", C55:C57,"&lt;&gt;US Dollars" )</f>
        <v>0</v>
      </c>
      <c r="D54" s="310">
        <f t="shared" ref="D54:R54" si="27">SUMIFS(D55:D57,D55:D57,"&lt;&gt;Local Currency", D55:D57,"&lt;&gt;US Dollars" )</f>
        <v>0</v>
      </c>
      <c r="E54" s="310">
        <f t="shared" si="27"/>
        <v>0</v>
      </c>
      <c r="F54" s="310">
        <f t="shared" si="27"/>
        <v>0</v>
      </c>
      <c r="G54" s="327">
        <f t="shared" si="23"/>
        <v>0</v>
      </c>
      <c r="H54" s="310">
        <f t="shared" si="27"/>
        <v>0</v>
      </c>
      <c r="I54" s="310">
        <f t="shared" si="27"/>
        <v>0</v>
      </c>
      <c r="J54" s="310">
        <f t="shared" si="27"/>
        <v>0</v>
      </c>
      <c r="K54" s="310">
        <f t="shared" si="27"/>
        <v>0</v>
      </c>
      <c r="L54" s="327">
        <f t="shared" si="25"/>
        <v>0</v>
      </c>
      <c r="M54" s="310">
        <f t="shared" si="27"/>
        <v>0</v>
      </c>
      <c r="N54" s="310">
        <f t="shared" si="27"/>
        <v>0</v>
      </c>
      <c r="O54" s="310">
        <f t="shared" si="27"/>
        <v>0</v>
      </c>
      <c r="P54" s="310">
        <f t="shared" si="27"/>
        <v>0</v>
      </c>
      <c r="Q54" s="310">
        <f t="shared" si="27"/>
        <v>0</v>
      </c>
      <c r="R54" s="310">
        <f t="shared" si="27"/>
        <v>0</v>
      </c>
      <c r="S54" s="328">
        <f t="shared" ref="S54:S96" si="28">SUMIFS(M54:R54,M54:R54,"&lt;&gt;Local Currency", M54:R54,"&lt;&gt;US Dollars" )</f>
        <v>0</v>
      </c>
      <c r="T54" s="313">
        <f t="shared" si="2"/>
        <v>0</v>
      </c>
    </row>
    <row r="55" spans="1:20" s="361" customFormat="1" ht="16.5" thickBot="1">
      <c r="A55" s="360" t="s">
        <v>875</v>
      </c>
      <c r="B55" s="316" t="s">
        <v>1202</v>
      </c>
      <c r="C55" s="317">
        <f t="shared" si="7"/>
        <v>0</v>
      </c>
      <c r="D55" s="318">
        <f t="shared" si="7"/>
        <v>0</v>
      </c>
      <c r="E55" s="318">
        <f t="shared" si="7"/>
        <v>0</v>
      </c>
      <c r="F55" s="318">
        <f t="shared" si="7"/>
        <v>0</v>
      </c>
      <c r="G55" s="327">
        <f t="shared" si="23"/>
        <v>0</v>
      </c>
      <c r="H55" s="318">
        <f t="shared" si="7"/>
        <v>0</v>
      </c>
      <c r="I55" s="318">
        <f t="shared" si="7"/>
        <v>0</v>
      </c>
      <c r="J55" s="318">
        <f t="shared" si="7"/>
        <v>0</v>
      </c>
      <c r="K55" s="318">
        <f t="shared" si="7"/>
        <v>0</v>
      </c>
      <c r="L55" s="327">
        <f t="shared" si="25"/>
        <v>0</v>
      </c>
      <c r="M55" s="318">
        <f t="shared" si="7"/>
        <v>0</v>
      </c>
      <c r="N55" s="318">
        <f t="shared" si="7"/>
        <v>0</v>
      </c>
      <c r="O55" s="318">
        <f t="shared" si="7"/>
        <v>0</v>
      </c>
      <c r="P55" s="318">
        <f t="shared" si="7"/>
        <v>0</v>
      </c>
      <c r="Q55" s="318">
        <f t="shared" si="7"/>
        <v>0</v>
      </c>
      <c r="R55" s="318">
        <f t="shared" si="7"/>
        <v>0</v>
      </c>
      <c r="S55" s="328">
        <f t="shared" si="28"/>
        <v>0</v>
      </c>
      <c r="T55" s="313">
        <f t="shared" si="2"/>
        <v>0</v>
      </c>
    </row>
    <row r="56" spans="1:20" s="361" customFormat="1" ht="16.5" thickBot="1">
      <c r="A56" s="360" t="s">
        <v>876</v>
      </c>
      <c r="B56" s="316" t="s">
        <v>1203</v>
      </c>
      <c r="C56" s="317">
        <f t="shared" si="7"/>
        <v>0</v>
      </c>
      <c r="D56" s="318">
        <f t="shared" si="7"/>
        <v>0</v>
      </c>
      <c r="E56" s="318">
        <f t="shared" si="7"/>
        <v>0</v>
      </c>
      <c r="F56" s="318">
        <f t="shared" si="7"/>
        <v>0</v>
      </c>
      <c r="G56" s="327">
        <f t="shared" si="23"/>
        <v>0</v>
      </c>
      <c r="H56" s="318">
        <f t="shared" si="7"/>
        <v>0</v>
      </c>
      <c r="I56" s="318">
        <f t="shared" si="7"/>
        <v>0</v>
      </c>
      <c r="J56" s="318">
        <f t="shared" si="7"/>
        <v>0</v>
      </c>
      <c r="K56" s="318">
        <f t="shared" si="7"/>
        <v>0</v>
      </c>
      <c r="L56" s="327">
        <f t="shared" si="25"/>
        <v>0</v>
      </c>
      <c r="M56" s="318">
        <f t="shared" si="7"/>
        <v>0</v>
      </c>
      <c r="N56" s="318">
        <f t="shared" si="7"/>
        <v>0</v>
      </c>
      <c r="O56" s="318">
        <f t="shared" si="7"/>
        <v>0</v>
      </c>
      <c r="P56" s="318">
        <f t="shared" si="7"/>
        <v>0</v>
      </c>
      <c r="Q56" s="318">
        <f t="shared" si="7"/>
        <v>0</v>
      </c>
      <c r="R56" s="318">
        <f t="shared" si="7"/>
        <v>0</v>
      </c>
      <c r="S56" s="328">
        <f t="shared" si="28"/>
        <v>0</v>
      </c>
      <c r="T56" s="313">
        <f t="shared" si="2"/>
        <v>0</v>
      </c>
    </row>
    <row r="57" spans="1:20" s="361" customFormat="1" ht="16.5" thickBot="1">
      <c r="A57" s="360" t="s">
        <v>877</v>
      </c>
      <c r="B57" s="316" t="s">
        <v>1204</v>
      </c>
      <c r="C57" s="317">
        <f t="shared" si="7"/>
        <v>0</v>
      </c>
      <c r="D57" s="318">
        <f t="shared" si="7"/>
        <v>0</v>
      </c>
      <c r="E57" s="318">
        <f t="shared" si="7"/>
        <v>0</v>
      </c>
      <c r="F57" s="318">
        <f t="shared" si="7"/>
        <v>0</v>
      </c>
      <c r="G57" s="327">
        <f t="shared" si="23"/>
        <v>0</v>
      </c>
      <c r="H57" s="318">
        <f t="shared" si="7"/>
        <v>0</v>
      </c>
      <c r="I57" s="318">
        <f t="shared" si="7"/>
        <v>0</v>
      </c>
      <c r="J57" s="318">
        <f t="shared" si="7"/>
        <v>0</v>
      </c>
      <c r="K57" s="318">
        <f t="shared" si="7"/>
        <v>0</v>
      </c>
      <c r="L57" s="327">
        <f t="shared" si="25"/>
        <v>0</v>
      </c>
      <c r="M57" s="318">
        <f t="shared" si="7"/>
        <v>0</v>
      </c>
      <c r="N57" s="318">
        <f t="shared" si="7"/>
        <v>0</v>
      </c>
      <c r="O57" s="318">
        <f t="shared" si="7"/>
        <v>0</v>
      </c>
      <c r="P57" s="318">
        <f t="shared" si="7"/>
        <v>0</v>
      </c>
      <c r="Q57" s="318">
        <f t="shared" si="7"/>
        <v>0</v>
      </c>
      <c r="R57" s="318">
        <f t="shared" si="7"/>
        <v>0</v>
      </c>
      <c r="S57" s="328">
        <f t="shared" si="28"/>
        <v>0</v>
      </c>
      <c r="T57" s="313">
        <f t="shared" si="2"/>
        <v>0</v>
      </c>
    </row>
    <row r="58" spans="1:20" s="361" customFormat="1" ht="30.75" thickBot="1">
      <c r="A58" s="304">
        <v>3.3</v>
      </c>
      <c r="B58" s="314" t="s">
        <v>721</v>
      </c>
      <c r="C58" s="315">
        <f>SUMIFS(C59:C65,C59:C65,"&lt;&gt;Local Currency", C59:C65,"&lt;&gt;US Dollars" )</f>
        <v>0</v>
      </c>
      <c r="D58" s="310">
        <f t="shared" ref="D58:R58" si="29">SUMIFS(D59:D65,D59:D65,"&lt;&gt;Local Currency", D59:D65,"&lt;&gt;US Dollars" )</f>
        <v>0</v>
      </c>
      <c r="E58" s="310">
        <f t="shared" si="29"/>
        <v>0</v>
      </c>
      <c r="F58" s="310">
        <f t="shared" si="29"/>
        <v>0</v>
      </c>
      <c r="G58" s="327">
        <f>SUMIFS(C58:F58,C58:F58,"&lt;&gt;Local Currency", C58:F58,"&lt;&gt;US Dollars" )</f>
        <v>0</v>
      </c>
      <c r="H58" s="310">
        <f t="shared" si="29"/>
        <v>0</v>
      </c>
      <c r="I58" s="310">
        <f t="shared" si="29"/>
        <v>0</v>
      </c>
      <c r="J58" s="310">
        <f t="shared" si="29"/>
        <v>0</v>
      </c>
      <c r="K58" s="310">
        <f t="shared" si="29"/>
        <v>0</v>
      </c>
      <c r="L58" s="327">
        <f t="shared" si="25"/>
        <v>0</v>
      </c>
      <c r="M58" s="310">
        <f t="shared" si="29"/>
        <v>0</v>
      </c>
      <c r="N58" s="310">
        <f t="shared" si="29"/>
        <v>0</v>
      </c>
      <c r="O58" s="310">
        <f t="shared" si="29"/>
        <v>0</v>
      </c>
      <c r="P58" s="310">
        <f t="shared" si="29"/>
        <v>0</v>
      </c>
      <c r="Q58" s="310">
        <f t="shared" si="29"/>
        <v>0</v>
      </c>
      <c r="R58" s="310">
        <f t="shared" si="29"/>
        <v>0</v>
      </c>
      <c r="S58" s="328">
        <f t="shared" si="28"/>
        <v>0</v>
      </c>
      <c r="T58" s="313">
        <f t="shared" si="2"/>
        <v>0</v>
      </c>
    </row>
    <row r="59" spans="1:20" s="361" customFormat="1" ht="30.75" thickBot="1">
      <c r="A59" s="360" t="s">
        <v>879</v>
      </c>
      <c r="B59" s="316" t="s">
        <v>1205</v>
      </c>
      <c r="C59" s="317">
        <f t="shared" si="7"/>
        <v>0</v>
      </c>
      <c r="D59" s="318">
        <f t="shared" si="7"/>
        <v>0</v>
      </c>
      <c r="E59" s="318">
        <f t="shared" si="7"/>
        <v>0</v>
      </c>
      <c r="F59" s="318">
        <f t="shared" si="7"/>
        <v>0</v>
      </c>
      <c r="G59" s="327">
        <f t="shared" si="23"/>
        <v>0</v>
      </c>
      <c r="H59" s="318">
        <f t="shared" si="7"/>
        <v>0</v>
      </c>
      <c r="I59" s="318">
        <f t="shared" si="7"/>
        <v>0</v>
      </c>
      <c r="J59" s="318">
        <f t="shared" ref="J59:R59" si="30">$B$7</f>
        <v>0</v>
      </c>
      <c r="K59" s="318">
        <f t="shared" si="30"/>
        <v>0</v>
      </c>
      <c r="L59" s="327">
        <f t="shared" si="25"/>
        <v>0</v>
      </c>
      <c r="M59" s="318">
        <f t="shared" si="30"/>
        <v>0</v>
      </c>
      <c r="N59" s="318">
        <f t="shared" si="30"/>
        <v>0</v>
      </c>
      <c r="O59" s="318">
        <f t="shared" si="30"/>
        <v>0</v>
      </c>
      <c r="P59" s="318">
        <f t="shared" si="30"/>
        <v>0</v>
      </c>
      <c r="Q59" s="318">
        <f t="shared" si="30"/>
        <v>0</v>
      </c>
      <c r="R59" s="318">
        <f t="shared" si="30"/>
        <v>0</v>
      </c>
      <c r="S59" s="328">
        <f t="shared" si="28"/>
        <v>0</v>
      </c>
      <c r="T59" s="313">
        <f t="shared" si="2"/>
        <v>0</v>
      </c>
    </row>
    <row r="60" spans="1:20" s="361" customFormat="1" ht="16.5" thickBot="1">
      <c r="A60" s="360" t="s">
        <v>880</v>
      </c>
      <c r="B60" s="316" t="s">
        <v>1206</v>
      </c>
      <c r="C60" s="317">
        <f t="shared" ref="C60:R76" si="31">$B$7</f>
        <v>0</v>
      </c>
      <c r="D60" s="318">
        <f t="shared" si="31"/>
        <v>0</v>
      </c>
      <c r="E60" s="318">
        <f t="shared" si="31"/>
        <v>0</v>
      </c>
      <c r="F60" s="318">
        <f t="shared" si="31"/>
        <v>0</v>
      </c>
      <c r="G60" s="327">
        <f t="shared" si="23"/>
        <v>0</v>
      </c>
      <c r="H60" s="318">
        <f t="shared" si="31"/>
        <v>0</v>
      </c>
      <c r="I60" s="318">
        <f t="shared" si="31"/>
        <v>0</v>
      </c>
      <c r="J60" s="318">
        <f t="shared" si="31"/>
        <v>0</v>
      </c>
      <c r="K60" s="318">
        <f t="shared" si="31"/>
        <v>0</v>
      </c>
      <c r="L60" s="327">
        <f t="shared" si="25"/>
        <v>0</v>
      </c>
      <c r="M60" s="318">
        <f t="shared" si="31"/>
        <v>0</v>
      </c>
      <c r="N60" s="318">
        <f t="shared" si="31"/>
        <v>0</v>
      </c>
      <c r="O60" s="318">
        <f t="shared" si="31"/>
        <v>0</v>
      </c>
      <c r="P60" s="318">
        <f t="shared" si="31"/>
        <v>0</v>
      </c>
      <c r="Q60" s="318">
        <f t="shared" si="31"/>
        <v>0</v>
      </c>
      <c r="R60" s="318">
        <f t="shared" si="31"/>
        <v>0</v>
      </c>
      <c r="S60" s="328">
        <f t="shared" si="28"/>
        <v>0</v>
      </c>
      <c r="T60" s="313">
        <f t="shared" si="2"/>
        <v>0</v>
      </c>
    </row>
    <row r="61" spans="1:20" s="361" customFormat="1" ht="16.5" thickBot="1">
      <c r="A61" s="360" t="s">
        <v>881</v>
      </c>
      <c r="B61" s="316" t="s">
        <v>1207</v>
      </c>
      <c r="C61" s="317">
        <f t="shared" si="31"/>
        <v>0</v>
      </c>
      <c r="D61" s="318">
        <f t="shared" si="31"/>
        <v>0</v>
      </c>
      <c r="E61" s="318">
        <f t="shared" si="31"/>
        <v>0</v>
      </c>
      <c r="F61" s="318">
        <f t="shared" si="31"/>
        <v>0</v>
      </c>
      <c r="G61" s="327">
        <f t="shared" si="23"/>
        <v>0</v>
      </c>
      <c r="H61" s="318">
        <f t="shared" si="31"/>
        <v>0</v>
      </c>
      <c r="I61" s="318">
        <f t="shared" si="31"/>
        <v>0</v>
      </c>
      <c r="J61" s="318">
        <f t="shared" si="31"/>
        <v>0</v>
      </c>
      <c r="K61" s="318">
        <f t="shared" si="31"/>
        <v>0</v>
      </c>
      <c r="L61" s="327">
        <f t="shared" si="25"/>
        <v>0</v>
      </c>
      <c r="M61" s="318">
        <f t="shared" si="31"/>
        <v>0</v>
      </c>
      <c r="N61" s="318">
        <f t="shared" si="31"/>
        <v>0</v>
      </c>
      <c r="O61" s="318">
        <f t="shared" si="31"/>
        <v>0</v>
      </c>
      <c r="P61" s="318">
        <f t="shared" si="31"/>
        <v>0</v>
      </c>
      <c r="Q61" s="318">
        <f t="shared" si="31"/>
        <v>0</v>
      </c>
      <c r="R61" s="318">
        <f t="shared" si="31"/>
        <v>0</v>
      </c>
      <c r="S61" s="328">
        <f t="shared" si="28"/>
        <v>0</v>
      </c>
      <c r="T61" s="313">
        <f t="shared" si="2"/>
        <v>0</v>
      </c>
    </row>
    <row r="62" spans="1:20" s="361" customFormat="1" ht="16.5" thickBot="1">
      <c r="A62" s="360" t="s">
        <v>882</v>
      </c>
      <c r="B62" s="316" t="s">
        <v>1208</v>
      </c>
      <c r="C62" s="317">
        <f t="shared" si="31"/>
        <v>0</v>
      </c>
      <c r="D62" s="318">
        <f t="shared" si="31"/>
        <v>0</v>
      </c>
      <c r="E62" s="318">
        <f t="shared" si="31"/>
        <v>0</v>
      </c>
      <c r="F62" s="318">
        <f t="shared" si="31"/>
        <v>0</v>
      </c>
      <c r="G62" s="327">
        <f t="shared" si="23"/>
        <v>0</v>
      </c>
      <c r="H62" s="318">
        <f t="shared" si="31"/>
        <v>0</v>
      </c>
      <c r="I62" s="318">
        <f t="shared" si="31"/>
        <v>0</v>
      </c>
      <c r="J62" s="318">
        <f t="shared" si="31"/>
        <v>0</v>
      </c>
      <c r="K62" s="318">
        <f t="shared" si="31"/>
        <v>0</v>
      </c>
      <c r="L62" s="327">
        <f t="shared" si="25"/>
        <v>0</v>
      </c>
      <c r="M62" s="318">
        <f t="shared" si="31"/>
        <v>0</v>
      </c>
      <c r="N62" s="318">
        <f t="shared" si="31"/>
        <v>0</v>
      </c>
      <c r="O62" s="318">
        <f t="shared" si="31"/>
        <v>0</v>
      </c>
      <c r="P62" s="318">
        <f t="shared" si="31"/>
        <v>0</v>
      </c>
      <c r="Q62" s="318">
        <f t="shared" si="31"/>
        <v>0</v>
      </c>
      <c r="R62" s="318">
        <f t="shared" si="31"/>
        <v>0</v>
      </c>
      <c r="S62" s="328">
        <f t="shared" si="28"/>
        <v>0</v>
      </c>
      <c r="T62" s="313">
        <f t="shared" si="2"/>
        <v>0</v>
      </c>
    </row>
    <row r="63" spans="1:20" s="361" customFormat="1" ht="16.5" thickBot="1">
      <c r="A63" s="360" t="s">
        <v>883</v>
      </c>
      <c r="B63" s="316" t="s">
        <v>1209</v>
      </c>
      <c r="C63" s="317">
        <f t="shared" si="31"/>
        <v>0</v>
      </c>
      <c r="D63" s="318">
        <f t="shared" si="31"/>
        <v>0</v>
      </c>
      <c r="E63" s="318">
        <f t="shared" si="31"/>
        <v>0</v>
      </c>
      <c r="F63" s="318">
        <f t="shared" si="31"/>
        <v>0</v>
      </c>
      <c r="G63" s="327">
        <f t="shared" si="23"/>
        <v>0</v>
      </c>
      <c r="H63" s="318">
        <f t="shared" si="31"/>
        <v>0</v>
      </c>
      <c r="I63" s="318">
        <f t="shared" si="31"/>
        <v>0</v>
      </c>
      <c r="J63" s="318">
        <f t="shared" si="31"/>
        <v>0</v>
      </c>
      <c r="K63" s="318">
        <f t="shared" si="31"/>
        <v>0</v>
      </c>
      <c r="L63" s="327">
        <f t="shared" si="25"/>
        <v>0</v>
      </c>
      <c r="M63" s="318">
        <f t="shared" si="31"/>
        <v>0</v>
      </c>
      <c r="N63" s="318">
        <f t="shared" si="31"/>
        <v>0</v>
      </c>
      <c r="O63" s="318">
        <f t="shared" si="31"/>
        <v>0</v>
      </c>
      <c r="P63" s="318">
        <f t="shared" si="31"/>
        <v>0</v>
      </c>
      <c r="Q63" s="318">
        <f t="shared" si="31"/>
        <v>0</v>
      </c>
      <c r="R63" s="318">
        <f t="shared" si="31"/>
        <v>0</v>
      </c>
      <c r="S63" s="328">
        <f t="shared" si="28"/>
        <v>0</v>
      </c>
      <c r="T63" s="313">
        <f t="shared" si="2"/>
        <v>0</v>
      </c>
    </row>
    <row r="64" spans="1:20" s="361" customFormat="1" ht="30.75" thickBot="1">
      <c r="A64" s="360" t="s">
        <v>884</v>
      </c>
      <c r="B64" s="316" t="s">
        <v>1211</v>
      </c>
      <c r="C64" s="317">
        <f t="shared" si="31"/>
        <v>0</v>
      </c>
      <c r="D64" s="318">
        <f t="shared" si="31"/>
        <v>0</v>
      </c>
      <c r="E64" s="318">
        <f t="shared" si="31"/>
        <v>0</v>
      </c>
      <c r="F64" s="318">
        <f t="shared" si="31"/>
        <v>0</v>
      </c>
      <c r="G64" s="327">
        <f t="shared" si="23"/>
        <v>0</v>
      </c>
      <c r="H64" s="318">
        <f t="shared" si="31"/>
        <v>0</v>
      </c>
      <c r="I64" s="318">
        <f t="shared" si="31"/>
        <v>0</v>
      </c>
      <c r="J64" s="318">
        <f t="shared" si="31"/>
        <v>0</v>
      </c>
      <c r="K64" s="318">
        <f t="shared" si="31"/>
        <v>0</v>
      </c>
      <c r="L64" s="327">
        <f t="shared" si="25"/>
        <v>0</v>
      </c>
      <c r="M64" s="318">
        <f t="shared" si="31"/>
        <v>0</v>
      </c>
      <c r="N64" s="318">
        <f t="shared" si="31"/>
        <v>0</v>
      </c>
      <c r="O64" s="318">
        <f t="shared" si="31"/>
        <v>0</v>
      </c>
      <c r="P64" s="318">
        <f t="shared" si="31"/>
        <v>0</v>
      </c>
      <c r="Q64" s="318">
        <f t="shared" si="31"/>
        <v>0</v>
      </c>
      <c r="R64" s="318">
        <f t="shared" si="31"/>
        <v>0</v>
      </c>
      <c r="S64" s="328">
        <f t="shared" si="28"/>
        <v>0</v>
      </c>
      <c r="T64" s="313">
        <f t="shared" si="2"/>
        <v>0</v>
      </c>
    </row>
    <row r="65" spans="1:20" s="361" customFormat="1" ht="16.5" thickBot="1">
      <c r="A65" s="360" t="s">
        <v>885</v>
      </c>
      <c r="B65" s="316" t="s">
        <v>1210</v>
      </c>
      <c r="C65" s="317">
        <f t="shared" si="31"/>
        <v>0</v>
      </c>
      <c r="D65" s="318">
        <f t="shared" si="31"/>
        <v>0</v>
      </c>
      <c r="E65" s="318">
        <f t="shared" si="31"/>
        <v>0</v>
      </c>
      <c r="F65" s="318">
        <f t="shared" si="31"/>
        <v>0</v>
      </c>
      <c r="G65" s="327">
        <f t="shared" si="23"/>
        <v>0</v>
      </c>
      <c r="H65" s="318">
        <f t="shared" si="31"/>
        <v>0</v>
      </c>
      <c r="I65" s="318">
        <f t="shared" si="31"/>
        <v>0</v>
      </c>
      <c r="J65" s="318">
        <f t="shared" si="31"/>
        <v>0</v>
      </c>
      <c r="K65" s="318">
        <f t="shared" si="31"/>
        <v>0</v>
      </c>
      <c r="L65" s="327">
        <f t="shared" si="25"/>
        <v>0</v>
      </c>
      <c r="M65" s="318">
        <f t="shared" si="31"/>
        <v>0</v>
      </c>
      <c r="N65" s="318">
        <f t="shared" si="31"/>
        <v>0</v>
      </c>
      <c r="O65" s="318">
        <f t="shared" si="31"/>
        <v>0</v>
      </c>
      <c r="P65" s="318">
        <f t="shared" si="31"/>
        <v>0</v>
      </c>
      <c r="Q65" s="318">
        <f t="shared" si="31"/>
        <v>0</v>
      </c>
      <c r="R65" s="318">
        <f t="shared" si="31"/>
        <v>0</v>
      </c>
      <c r="S65" s="328">
        <f t="shared" si="28"/>
        <v>0</v>
      </c>
      <c r="T65" s="313">
        <f t="shared" si="2"/>
        <v>0</v>
      </c>
    </row>
    <row r="66" spans="1:20" s="361" customFormat="1" ht="30.75" thickBot="1">
      <c r="A66" s="360">
        <v>3.4</v>
      </c>
      <c r="B66" s="314" t="s">
        <v>740</v>
      </c>
      <c r="C66" s="317">
        <f t="shared" si="31"/>
        <v>0</v>
      </c>
      <c r="D66" s="318">
        <f t="shared" si="31"/>
        <v>0</v>
      </c>
      <c r="E66" s="318">
        <f t="shared" si="31"/>
        <v>0</v>
      </c>
      <c r="F66" s="318">
        <f t="shared" si="31"/>
        <v>0</v>
      </c>
      <c r="G66" s="327">
        <f t="shared" si="23"/>
        <v>0</v>
      </c>
      <c r="H66" s="317">
        <f t="shared" si="31"/>
        <v>0</v>
      </c>
      <c r="I66" s="318">
        <f t="shared" si="31"/>
        <v>0</v>
      </c>
      <c r="J66" s="318">
        <f t="shared" si="31"/>
        <v>0</v>
      </c>
      <c r="K66" s="318">
        <f t="shared" si="31"/>
        <v>0</v>
      </c>
      <c r="L66" s="327">
        <f t="shared" si="25"/>
        <v>0</v>
      </c>
      <c r="M66" s="318">
        <f t="shared" si="31"/>
        <v>0</v>
      </c>
      <c r="N66" s="318">
        <f t="shared" si="31"/>
        <v>0</v>
      </c>
      <c r="O66" s="318">
        <f t="shared" si="31"/>
        <v>0</v>
      </c>
      <c r="P66" s="318">
        <f t="shared" si="31"/>
        <v>0</v>
      </c>
      <c r="Q66" s="318">
        <f t="shared" si="31"/>
        <v>0</v>
      </c>
      <c r="R66" s="318">
        <f t="shared" si="31"/>
        <v>0</v>
      </c>
      <c r="S66" s="328">
        <f t="shared" si="28"/>
        <v>0</v>
      </c>
      <c r="T66" s="313">
        <f t="shared" si="2"/>
        <v>0</v>
      </c>
    </row>
    <row r="67" spans="1:20" s="361" customFormat="1" ht="45.75" thickBot="1">
      <c r="A67" s="360">
        <v>3.5</v>
      </c>
      <c r="B67" s="314" t="s">
        <v>743</v>
      </c>
      <c r="C67" s="315">
        <f>SUMIFS(C68:C71,C68:C71,"&lt;&gt;Local Currency", C68:C71,"&lt;&gt;US Dollars" )</f>
        <v>0</v>
      </c>
      <c r="D67" s="310">
        <f t="shared" ref="D67:R67" si="32">SUMIFS(D68:D71,D68:D71,"&lt;&gt;Local Currency", D68:D71,"&lt;&gt;US Dollars" )</f>
        <v>0</v>
      </c>
      <c r="E67" s="310">
        <f t="shared" si="32"/>
        <v>0</v>
      </c>
      <c r="F67" s="310">
        <f t="shared" si="32"/>
        <v>0</v>
      </c>
      <c r="G67" s="327">
        <f t="shared" si="23"/>
        <v>0</v>
      </c>
      <c r="H67" s="310">
        <f t="shared" si="32"/>
        <v>0</v>
      </c>
      <c r="I67" s="310">
        <f t="shared" si="32"/>
        <v>0</v>
      </c>
      <c r="J67" s="310">
        <f t="shared" si="32"/>
        <v>0</v>
      </c>
      <c r="K67" s="310">
        <f t="shared" si="32"/>
        <v>0</v>
      </c>
      <c r="L67" s="327">
        <f t="shared" si="25"/>
        <v>0</v>
      </c>
      <c r="M67" s="310">
        <f t="shared" si="32"/>
        <v>0</v>
      </c>
      <c r="N67" s="310">
        <f t="shared" si="32"/>
        <v>0</v>
      </c>
      <c r="O67" s="310">
        <f t="shared" si="32"/>
        <v>0</v>
      </c>
      <c r="P67" s="310">
        <f t="shared" si="32"/>
        <v>0</v>
      </c>
      <c r="Q67" s="310">
        <f t="shared" si="32"/>
        <v>0</v>
      </c>
      <c r="R67" s="310">
        <f t="shared" si="32"/>
        <v>0</v>
      </c>
      <c r="S67" s="328">
        <f t="shared" si="28"/>
        <v>0</v>
      </c>
      <c r="T67" s="313">
        <f t="shared" si="2"/>
        <v>0</v>
      </c>
    </row>
    <row r="68" spans="1:20" s="361" customFormat="1" ht="16.5" thickBot="1">
      <c r="A68" s="360" t="s">
        <v>893</v>
      </c>
      <c r="B68" s="316" t="s">
        <v>1196</v>
      </c>
      <c r="C68" s="317">
        <f t="shared" si="31"/>
        <v>0</v>
      </c>
      <c r="D68" s="318">
        <f t="shared" si="31"/>
        <v>0</v>
      </c>
      <c r="E68" s="318">
        <f t="shared" si="31"/>
        <v>0</v>
      </c>
      <c r="F68" s="318">
        <f t="shared" si="31"/>
        <v>0</v>
      </c>
      <c r="G68" s="327">
        <f t="shared" si="23"/>
        <v>0</v>
      </c>
      <c r="H68" s="318">
        <f t="shared" si="31"/>
        <v>0</v>
      </c>
      <c r="I68" s="318">
        <f t="shared" si="31"/>
        <v>0</v>
      </c>
      <c r="J68" s="318">
        <f t="shared" si="31"/>
        <v>0</v>
      </c>
      <c r="K68" s="318">
        <f t="shared" si="31"/>
        <v>0</v>
      </c>
      <c r="L68" s="327">
        <f t="shared" si="25"/>
        <v>0</v>
      </c>
      <c r="M68" s="318">
        <f t="shared" si="31"/>
        <v>0</v>
      </c>
      <c r="N68" s="318">
        <f t="shared" si="31"/>
        <v>0</v>
      </c>
      <c r="O68" s="318">
        <f t="shared" si="31"/>
        <v>0</v>
      </c>
      <c r="P68" s="318">
        <f t="shared" si="31"/>
        <v>0</v>
      </c>
      <c r="Q68" s="318">
        <f t="shared" si="31"/>
        <v>0</v>
      </c>
      <c r="R68" s="318">
        <f t="shared" si="31"/>
        <v>0</v>
      </c>
      <c r="S68" s="328">
        <f t="shared" si="28"/>
        <v>0</v>
      </c>
      <c r="T68" s="313">
        <f t="shared" si="2"/>
        <v>0</v>
      </c>
    </row>
    <row r="69" spans="1:20" s="361" customFormat="1" ht="16.5" thickBot="1">
      <c r="A69" s="360" t="s">
        <v>894</v>
      </c>
      <c r="B69" s="316" t="s">
        <v>1197</v>
      </c>
      <c r="C69" s="317">
        <f t="shared" si="31"/>
        <v>0</v>
      </c>
      <c r="D69" s="318">
        <f t="shared" si="31"/>
        <v>0</v>
      </c>
      <c r="E69" s="318">
        <f t="shared" si="31"/>
        <v>0</v>
      </c>
      <c r="F69" s="318">
        <f t="shared" si="31"/>
        <v>0</v>
      </c>
      <c r="G69" s="327">
        <f t="shared" si="23"/>
        <v>0</v>
      </c>
      <c r="H69" s="318">
        <f t="shared" si="31"/>
        <v>0</v>
      </c>
      <c r="I69" s="318">
        <f t="shared" si="31"/>
        <v>0</v>
      </c>
      <c r="J69" s="318">
        <f t="shared" si="31"/>
        <v>0</v>
      </c>
      <c r="K69" s="318">
        <f t="shared" si="31"/>
        <v>0</v>
      </c>
      <c r="L69" s="327">
        <f t="shared" si="25"/>
        <v>0</v>
      </c>
      <c r="M69" s="318">
        <f t="shared" si="31"/>
        <v>0</v>
      </c>
      <c r="N69" s="318">
        <f t="shared" si="31"/>
        <v>0</v>
      </c>
      <c r="O69" s="318">
        <f t="shared" si="31"/>
        <v>0</v>
      </c>
      <c r="P69" s="318">
        <f t="shared" si="31"/>
        <v>0</v>
      </c>
      <c r="Q69" s="318">
        <f t="shared" si="31"/>
        <v>0</v>
      </c>
      <c r="R69" s="318">
        <f t="shared" si="31"/>
        <v>0</v>
      </c>
      <c r="S69" s="328">
        <f t="shared" si="28"/>
        <v>0</v>
      </c>
      <c r="T69" s="313">
        <f t="shared" si="2"/>
        <v>0</v>
      </c>
    </row>
    <row r="70" spans="1:20" s="361" customFormat="1" ht="16.5" thickBot="1">
      <c r="A70" s="360" t="s">
        <v>895</v>
      </c>
      <c r="B70" s="316" t="s">
        <v>1198</v>
      </c>
      <c r="C70" s="317">
        <f t="shared" si="31"/>
        <v>0</v>
      </c>
      <c r="D70" s="318">
        <f t="shared" si="31"/>
        <v>0</v>
      </c>
      <c r="E70" s="318">
        <f t="shared" si="31"/>
        <v>0</v>
      </c>
      <c r="F70" s="318">
        <f t="shared" si="31"/>
        <v>0</v>
      </c>
      <c r="G70" s="327">
        <f t="shared" si="23"/>
        <v>0</v>
      </c>
      <c r="H70" s="318">
        <f t="shared" si="31"/>
        <v>0</v>
      </c>
      <c r="I70" s="318">
        <f t="shared" si="31"/>
        <v>0</v>
      </c>
      <c r="J70" s="318">
        <f t="shared" si="31"/>
        <v>0</v>
      </c>
      <c r="K70" s="318">
        <f t="shared" si="31"/>
        <v>0</v>
      </c>
      <c r="L70" s="327">
        <f t="shared" si="25"/>
        <v>0</v>
      </c>
      <c r="M70" s="318">
        <f t="shared" si="31"/>
        <v>0</v>
      </c>
      <c r="N70" s="318">
        <f t="shared" si="31"/>
        <v>0</v>
      </c>
      <c r="O70" s="318">
        <f t="shared" si="31"/>
        <v>0</v>
      </c>
      <c r="P70" s="318">
        <f t="shared" si="31"/>
        <v>0</v>
      </c>
      <c r="Q70" s="318">
        <f t="shared" si="31"/>
        <v>0</v>
      </c>
      <c r="R70" s="318">
        <f t="shared" si="31"/>
        <v>0</v>
      </c>
      <c r="S70" s="328">
        <f t="shared" si="28"/>
        <v>0</v>
      </c>
      <c r="T70" s="313">
        <f t="shared" si="2"/>
        <v>0</v>
      </c>
    </row>
    <row r="71" spans="1:20" s="361" customFormat="1" ht="16.5" thickBot="1">
      <c r="A71" s="360" t="s">
        <v>896</v>
      </c>
      <c r="B71" s="316" t="s">
        <v>1199</v>
      </c>
      <c r="C71" s="317">
        <f t="shared" si="31"/>
        <v>0</v>
      </c>
      <c r="D71" s="318">
        <f t="shared" si="31"/>
        <v>0</v>
      </c>
      <c r="E71" s="318">
        <f t="shared" si="31"/>
        <v>0</v>
      </c>
      <c r="F71" s="318">
        <f t="shared" si="31"/>
        <v>0</v>
      </c>
      <c r="G71" s="327">
        <f t="shared" si="23"/>
        <v>0</v>
      </c>
      <c r="H71" s="318">
        <f t="shared" si="31"/>
        <v>0</v>
      </c>
      <c r="I71" s="318">
        <f t="shared" si="31"/>
        <v>0</v>
      </c>
      <c r="J71" s="318">
        <f t="shared" si="31"/>
        <v>0</v>
      </c>
      <c r="K71" s="318">
        <f t="shared" si="31"/>
        <v>0</v>
      </c>
      <c r="L71" s="327">
        <f t="shared" si="25"/>
        <v>0</v>
      </c>
      <c r="M71" s="318">
        <f t="shared" si="31"/>
        <v>0</v>
      </c>
      <c r="N71" s="318">
        <f t="shared" si="31"/>
        <v>0</v>
      </c>
      <c r="O71" s="318">
        <f t="shared" si="31"/>
        <v>0</v>
      </c>
      <c r="P71" s="318">
        <f t="shared" si="31"/>
        <v>0</v>
      </c>
      <c r="Q71" s="318">
        <f t="shared" si="31"/>
        <v>0</v>
      </c>
      <c r="R71" s="318">
        <f t="shared" si="31"/>
        <v>0</v>
      </c>
      <c r="S71" s="328">
        <f t="shared" si="28"/>
        <v>0</v>
      </c>
      <c r="T71" s="313">
        <f t="shared" si="2"/>
        <v>0</v>
      </c>
    </row>
    <row r="72" spans="1:20" s="361" customFormat="1" ht="30.75" thickBot="1">
      <c r="A72" s="360">
        <v>3.6</v>
      </c>
      <c r="B72" s="314" t="s">
        <v>1226</v>
      </c>
      <c r="C72" s="315">
        <f>SUMIFS(C73:C76,C73:C76,"&lt;&gt;Local Currency", C73:C76,"&lt;&gt;US Dollars" )</f>
        <v>0</v>
      </c>
      <c r="D72" s="310">
        <f t="shared" ref="D72:R72" si="33">SUMIFS(D73:D76,D73:D76,"&lt;&gt;Local Currency", D73:D76,"&lt;&gt;US Dollars" )</f>
        <v>0</v>
      </c>
      <c r="E72" s="310">
        <f t="shared" si="33"/>
        <v>0</v>
      </c>
      <c r="F72" s="310">
        <f t="shared" si="33"/>
        <v>0</v>
      </c>
      <c r="G72" s="327">
        <f t="shared" si="23"/>
        <v>0</v>
      </c>
      <c r="H72" s="310">
        <f t="shared" si="33"/>
        <v>0</v>
      </c>
      <c r="I72" s="310">
        <f t="shared" si="33"/>
        <v>0</v>
      </c>
      <c r="J72" s="310">
        <f t="shared" si="33"/>
        <v>0</v>
      </c>
      <c r="K72" s="310">
        <f t="shared" si="33"/>
        <v>0</v>
      </c>
      <c r="L72" s="327">
        <f t="shared" si="25"/>
        <v>0</v>
      </c>
      <c r="M72" s="310">
        <f t="shared" si="33"/>
        <v>0</v>
      </c>
      <c r="N72" s="310">
        <f t="shared" si="33"/>
        <v>0</v>
      </c>
      <c r="O72" s="310">
        <f t="shared" si="33"/>
        <v>0</v>
      </c>
      <c r="P72" s="310">
        <f t="shared" si="33"/>
        <v>0</v>
      </c>
      <c r="Q72" s="310">
        <f t="shared" si="33"/>
        <v>0</v>
      </c>
      <c r="R72" s="310">
        <f t="shared" si="33"/>
        <v>0</v>
      </c>
      <c r="S72" s="328">
        <f t="shared" si="28"/>
        <v>0</v>
      </c>
      <c r="T72" s="313">
        <f t="shared" si="2"/>
        <v>0</v>
      </c>
    </row>
    <row r="73" spans="1:20" s="361" customFormat="1" ht="16.5" thickBot="1">
      <c r="A73" s="360" t="s">
        <v>898</v>
      </c>
      <c r="B73" s="316" t="s">
        <v>1196</v>
      </c>
      <c r="C73" s="317">
        <f t="shared" si="31"/>
        <v>0</v>
      </c>
      <c r="D73" s="318">
        <f t="shared" si="31"/>
        <v>0</v>
      </c>
      <c r="E73" s="318">
        <f t="shared" si="31"/>
        <v>0</v>
      </c>
      <c r="F73" s="318">
        <f t="shared" si="31"/>
        <v>0</v>
      </c>
      <c r="G73" s="327">
        <f t="shared" si="23"/>
        <v>0</v>
      </c>
      <c r="H73" s="318">
        <f t="shared" si="31"/>
        <v>0</v>
      </c>
      <c r="I73" s="318">
        <f t="shared" si="31"/>
        <v>0</v>
      </c>
      <c r="J73" s="318">
        <f t="shared" si="31"/>
        <v>0</v>
      </c>
      <c r="K73" s="318">
        <f t="shared" si="31"/>
        <v>0</v>
      </c>
      <c r="L73" s="327">
        <f t="shared" si="25"/>
        <v>0</v>
      </c>
      <c r="M73" s="318">
        <f t="shared" si="31"/>
        <v>0</v>
      </c>
      <c r="N73" s="318">
        <f t="shared" si="31"/>
        <v>0</v>
      </c>
      <c r="O73" s="318">
        <f t="shared" si="31"/>
        <v>0</v>
      </c>
      <c r="P73" s="318">
        <f t="shared" si="31"/>
        <v>0</v>
      </c>
      <c r="Q73" s="318">
        <f t="shared" si="31"/>
        <v>0</v>
      </c>
      <c r="R73" s="318">
        <f t="shared" si="31"/>
        <v>0</v>
      </c>
      <c r="S73" s="328">
        <f t="shared" si="28"/>
        <v>0</v>
      </c>
      <c r="T73" s="313">
        <f t="shared" si="2"/>
        <v>0</v>
      </c>
    </row>
    <row r="74" spans="1:20" s="361" customFormat="1" ht="16.5" thickBot="1">
      <c r="A74" s="360" t="s">
        <v>899</v>
      </c>
      <c r="B74" s="316" t="s">
        <v>1197</v>
      </c>
      <c r="C74" s="317">
        <f t="shared" si="31"/>
        <v>0</v>
      </c>
      <c r="D74" s="318">
        <f t="shared" si="31"/>
        <v>0</v>
      </c>
      <c r="E74" s="318">
        <f t="shared" si="31"/>
        <v>0</v>
      </c>
      <c r="F74" s="318">
        <f t="shared" si="31"/>
        <v>0</v>
      </c>
      <c r="G74" s="327">
        <f t="shared" si="23"/>
        <v>0</v>
      </c>
      <c r="H74" s="318">
        <f t="shared" si="31"/>
        <v>0</v>
      </c>
      <c r="I74" s="318">
        <f t="shared" si="31"/>
        <v>0</v>
      </c>
      <c r="J74" s="318">
        <f t="shared" si="31"/>
        <v>0</v>
      </c>
      <c r="K74" s="318">
        <f t="shared" si="31"/>
        <v>0</v>
      </c>
      <c r="L74" s="327">
        <f t="shared" si="25"/>
        <v>0</v>
      </c>
      <c r="M74" s="318">
        <f t="shared" si="31"/>
        <v>0</v>
      </c>
      <c r="N74" s="318">
        <f t="shared" si="31"/>
        <v>0</v>
      </c>
      <c r="O74" s="318">
        <f t="shared" si="31"/>
        <v>0</v>
      </c>
      <c r="P74" s="318">
        <f t="shared" si="31"/>
        <v>0</v>
      </c>
      <c r="Q74" s="318">
        <f t="shared" si="31"/>
        <v>0</v>
      </c>
      <c r="R74" s="318">
        <f t="shared" si="31"/>
        <v>0</v>
      </c>
      <c r="S74" s="328">
        <f t="shared" si="28"/>
        <v>0</v>
      </c>
      <c r="T74" s="313">
        <f t="shared" si="2"/>
        <v>0</v>
      </c>
    </row>
    <row r="75" spans="1:20" s="361" customFormat="1" ht="16.5" thickBot="1">
      <c r="A75" s="360" t="s">
        <v>900</v>
      </c>
      <c r="B75" s="316" t="s">
        <v>1198</v>
      </c>
      <c r="C75" s="317">
        <f t="shared" si="31"/>
        <v>0</v>
      </c>
      <c r="D75" s="318">
        <f t="shared" si="31"/>
        <v>0</v>
      </c>
      <c r="E75" s="318">
        <f t="shared" si="31"/>
        <v>0</v>
      </c>
      <c r="F75" s="318">
        <f t="shared" si="31"/>
        <v>0</v>
      </c>
      <c r="G75" s="327">
        <f t="shared" si="23"/>
        <v>0</v>
      </c>
      <c r="H75" s="318">
        <f t="shared" si="31"/>
        <v>0</v>
      </c>
      <c r="I75" s="318">
        <f t="shared" si="31"/>
        <v>0</v>
      </c>
      <c r="J75" s="318">
        <f t="shared" si="31"/>
        <v>0</v>
      </c>
      <c r="K75" s="318">
        <f t="shared" si="31"/>
        <v>0</v>
      </c>
      <c r="L75" s="327">
        <f t="shared" si="25"/>
        <v>0</v>
      </c>
      <c r="M75" s="318">
        <f t="shared" si="31"/>
        <v>0</v>
      </c>
      <c r="N75" s="318">
        <f t="shared" si="31"/>
        <v>0</v>
      </c>
      <c r="O75" s="318">
        <f t="shared" si="31"/>
        <v>0</v>
      </c>
      <c r="P75" s="318">
        <f t="shared" si="31"/>
        <v>0</v>
      </c>
      <c r="Q75" s="318">
        <f t="shared" si="31"/>
        <v>0</v>
      </c>
      <c r="R75" s="318">
        <f t="shared" si="31"/>
        <v>0</v>
      </c>
      <c r="S75" s="328">
        <f t="shared" si="28"/>
        <v>0</v>
      </c>
      <c r="T75" s="313">
        <f t="shared" si="2"/>
        <v>0</v>
      </c>
    </row>
    <row r="76" spans="1:20" s="361" customFormat="1" ht="16.5" thickBot="1">
      <c r="A76" s="360" t="s">
        <v>901</v>
      </c>
      <c r="B76" s="316" t="s">
        <v>1199</v>
      </c>
      <c r="C76" s="317">
        <f t="shared" si="31"/>
        <v>0</v>
      </c>
      <c r="D76" s="318">
        <f t="shared" si="31"/>
        <v>0</v>
      </c>
      <c r="E76" s="318">
        <f t="shared" si="31"/>
        <v>0</v>
      </c>
      <c r="F76" s="318">
        <f t="shared" si="31"/>
        <v>0</v>
      </c>
      <c r="G76" s="327">
        <f t="shared" si="23"/>
        <v>0</v>
      </c>
      <c r="H76" s="318">
        <f t="shared" si="31"/>
        <v>0</v>
      </c>
      <c r="I76" s="318">
        <f t="shared" si="31"/>
        <v>0</v>
      </c>
      <c r="J76" s="318">
        <f t="shared" si="31"/>
        <v>0</v>
      </c>
      <c r="K76" s="318">
        <f t="shared" si="31"/>
        <v>0</v>
      </c>
      <c r="L76" s="327">
        <f t="shared" si="25"/>
        <v>0</v>
      </c>
      <c r="M76" s="318">
        <f t="shared" si="31"/>
        <v>0</v>
      </c>
      <c r="N76" s="318">
        <f t="shared" si="31"/>
        <v>0</v>
      </c>
      <c r="O76" s="318">
        <f t="shared" si="31"/>
        <v>0</v>
      </c>
      <c r="P76" s="318">
        <f t="shared" si="31"/>
        <v>0</v>
      </c>
      <c r="Q76" s="318">
        <f t="shared" si="31"/>
        <v>0</v>
      </c>
      <c r="R76" s="318">
        <f t="shared" si="31"/>
        <v>0</v>
      </c>
      <c r="S76" s="328">
        <f t="shared" si="28"/>
        <v>0</v>
      </c>
      <c r="T76" s="313">
        <f t="shared" si="2"/>
        <v>0</v>
      </c>
    </row>
    <row r="77" spans="1:20" s="361" customFormat="1" ht="30.75" thickBot="1">
      <c r="A77" s="304">
        <v>3.7</v>
      </c>
      <c r="B77" s="314" t="s">
        <v>751</v>
      </c>
      <c r="C77" s="315">
        <f>C78+C84</f>
        <v>0</v>
      </c>
      <c r="D77" s="310">
        <f t="shared" ref="D77:F77" si="34">D78+D84</f>
        <v>0</v>
      </c>
      <c r="E77" s="310">
        <f t="shared" si="34"/>
        <v>0</v>
      </c>
      <c r="F77" s="310">
        <f t="shared" si="34"/>
        <v>0</v>
      </c>
      <c r="G77" s="327">
        <f>SUMIFS(C77:F77,C77:F77,"&lt;&gt;Local Currency", C77:F77,"&lt;&gt;US Dollars" )</f>
        <v>0</v>
      </c>
      <c r="H77" s="310">
        <f>H78+H84</f>
        <v>0</v>
      </c>
      <c r="I77" s="310">
        <f t="shared" ref="I77:K77" si="35">I78+I84</f>
        <v>0</v>
      </c>
      <c r="J77" s="310">
        <f t="shared" si="35"/>
        <v>0</v>
      </c>
      <c r="K77" s="310">
        <f t="shared" si="35"/>
        <v>0</v>
      </c>
      <c r="L77" s="327">
        <f t="shared" si="25"/>
        <v>0</v>
      </c>
      <c r="M77" s="310">
        <f>M78+M84</f>
        <v>0</v>
      </c>
      <c r="N77" s="310">
        <f t="shared" ref="N77:R77" si="36">N78+N84</f>
        <v>0</v>
      </c>
      <c r="O77" s="310">
        <f t="shared" si="36"/>
        <v>0</v>
      </c>
      <c r="P77" s="310">
        <f t="shared" si="36"/>
        <v>0</v>
      </c>
      <c r="Q77" s="310">
        <f t="shared" si="36"/>
        <v>0</v>
      </c>
      <c r="R77" s="310">
        <f t="shared" si="36"/>
        <v>0</v>
      </c>
      <c r="S77" s="328">
        <f t="shared" si="28"/>
        <v>0</v>
      </c>
      <c r="T77" s="313">
        <f t="shared" si="2"/>
        <v>0</v>
      </c>
    </row>
    <row r="78" spans="1:20" s="361" customFormat="1" ht="45.75" thickBot="1">
      <c r="A78" s="360" t="s">
        <v>902</v>
      </c>
      <c r="B78" s="331" t="s">
        <v>1218</v>
      </c>
      <c r="C78" s="315">
        <f>SUMIFS(C79:C83,C79:C83,"&lt;&gt;Local Currency",C79:C83,"&lt;&gt;US Dollars")</f>
        <v>0</v>
      </c>
      <c r="D78" s="310">
        <f t="shared" ref="D78:F78" si="37">SUMIFS(D79:D83,D79:D83,"&lt;&gt;Local Currency",D79:D83,"&lt;&gt;US Dollars")</f>
        <v>0</v>
      </c>
      <c r="E78" s="310">
        <f t="shared" si="37"/>
        <v>0</v>
      </c>
      <c r="F78" s="310">
        <f t="shared" si="37"/>
        <v>0</v>
      </c>
      <c r="G78" s="327">
        <f t="shared" si="23"/>
        <v>0</v>
      </c>
      <c r="H78" s="310">
        <f t="shared" ref="H78:K78" si="38">SUMIFS(H79:H83,H79:H83,"&lt;&gt;Local Currency",H79:H83,"&lt;&gt;US Dollars")</f>
        <v>0</v>
      </c>
      <c r="I78" s="310">
        <f t="shared" si="38"/>
        <v>0</v>
      </c>
      <c r="J78" s="310">
        <f t="shared" si="38"/>
        <v>0</v>
      </c>
      <c r="K78" s="310">
        <f t="shared" si="38"/>
        <v>0</v>
      </c>
      <c r="L78" s="327">
        <f t="shared" si="25"/>
        <v>0</v>
      </c>
      <c r="M78" s="310">
        <f t="shared" ref="M78:R78" si="39">SUMIFS(M79:M83,M79:M83,"&lt;&gt;Local Currency",M79:M83,"&lt;&gt;US Dollars")</f>
        <v>0</v>
      </c>
      <c r="N78" s="310">
        <f t="shared" si="39"/>
        <v>0</v>
      </c>
      <c r="O78" s="310">
        <f t="shared" si="39"/>
        <v>0</v>
      </c>
      <c r="P78" s="310">
        <f t="shared" si="39"/>
        <v>0</v>
      </c>
      <c r="Q78" s="310">
        <f t="shared" si="39"/>
        <v>0</v>
      </c>
      <c r="R78" s="310">
        <f t="shared" si="39"/>
        <v>0</v>
      </c>
      <c r="S78" s="328">
        <f t="shared" si="28"/>
        <v>0</v>
      </c>
      <c r="T78" s="313">
        <f t="shared" si="2"/>
        <v>0</v>
      </c>
    </row>
    <row r="79" spans="1:20" s="361" customFormat="1" ht="16.5" thickBot="1">
      <c r="A79" s="360" t="s">
        <v>903</v>
      </c>
      <c r="B79" s="316" t="s">
        <v>1191</v>
      </c>
      <c r="C79" s="317">
        <f t="shared" ref="C79:R102" si="40">$B$7</f>
        <v>0</v>
      </c>
      <c r="D79" s="318">
        <f t="shared" si="40"/>
        <v>0</v>
      </c>
      <c r="E79" s="318">
        <f t="shared" si="40"/>
        <v>0</v>
      </c>
      <c r="F79" s="318">
        <f t="shared" si="40"/>
        <v>0</v>
      </c>
      <c r="G79" s="327">
        <f t="shared" si="23"/>
        <v>0</v>
      </c>
      <c r="H79" s="318">
        <f t="shared" si="40"/>
        <v>0</v>
      </c>
      <c r="I79" s="318">
        <f t="shared" si="40"/>
        <v>0</v>
      </c>
      <c r="J79" s="318">
        <f t="shared" si="40"/>
        <v>0</v>
      </c>
      <c r="K79" s="318">
        <f t="shared" si="40"/>
        <v>0</v>
      </c>
      <c r="L79" s="327">
        <f t="shared" si="25"/>
        <v>0</v>
      </c>
      <c r="M79" s="318">
        <f t="shared" si="40"/>
        <v>0</v>
      </c>
      <c r="N79" s="318">
        <f t="shared" si="40"/>
        <v>0</v>
      </c>
      <c r="O79" s="318">
        <f t="shared" si="40"/>
        <v>0</v>
      </c>
      <c r="P79" s="318">
        <f t="shared" si="40"/>
        <v>0</v>
      </c>
      <c r="Q79" s="318">
        <f t="shared" si="40"/>
        <v>0</v>
      </c>
      <c r="R79" s="318">
        <f t="shared" si="40"/>
        <v>0</v>
      </c>
      <c r="S79" s="328">
        <f t="shared" si="28"/>
        <v>0</v>
      </c>
      <c r="T79" s="313">
        <f t="shared" si="2"/>
        <v>0</v>
      </c>
    </row>
    <row r="80" spans="1:20" s="361" customFormat="1" ht="16.5" thickBot="1">
      <c r="A80" s="360" t="s">
        <v>904</v>
      </c>
      <c r="B80" s="316" t="s">
        <v>1192</v>
      </c>
      <c r="C80" s="317">
        <f t="shared" si="40"/>
        <v>0</v>
      </c>
      <c r="D80" s="318">
        <f t="shared" si="40"/>
        <v>0</v>
      </c>
      <c r="E80" s="318">
        <f t="shared" si="40"/>
        <v>0</v>
      </c>
      <c r="F80" s="318">
        <f t="shared" si="40"/>
        <v>0</v>
      </c>
      <c r="G80" s="327">
        <f t="shared" si="23"/>
        <v>0</v>
      </c>
      <c r="H80" s="318">
        <f t="shared" si="40"/>
        <v>0</v>
      </c>
      <c r="I80" s="318">
        <f t="shared" si="40"/>
        <v>0</v>
      </c>
      <c r="J80" s="318">
        <f t="shared" si="40"/>
        <v>0</v>
      </c>
      <c r="K80" s="318">
        <f t="shared" si="40"/>
        <v>0</v>
      </c>
      <c r="L80" s="327">
        <f t="shared" si="25"/>
        <v>0</v>
      </c>
      <c r="M80" s="318">
        <f t="shared" si="40"/>
        <v>0</v>
      </c>
      <c r="N80" s="318">
        <f t="shared" si="40"/>
        <v>0</v>
      </c>
      <c r="O80" s="318">
        <f t="shared" si="40"/>
        <v>0</v>
      </c>
      <c r="P80" s="318">
        <f t="shared" si="40"/>
        <v>0</v>
      </c>
      <c r="Q80" s="318">
        <f t="shared" si="40"/>
        <v>0</v>
      </c>
      <c r="R80" s="318">
        <f t="shared" si="40"/>
        <v>0</v>
      </c>
      <c r="S80" s="328">
        <f t="shared" si="28"/>
        <v>0</v>
      </c>
      <c r="T80" s="313">
        <f t="shared" ref="T80:T122" si="41">SUM(G80,L80,S80)</f>
        <v>0</v>
      </c>
    </row>
    <row r="81" spans="1:20" s="361" customFormat="1" ht="16.5" thickBot="1">
      <c r="A81" s="360" t="s">
        <v>906</v>
      </c>
      <c r="B81" s="316" t="s">
        <v>1193</v>
      </c>
      <c r="C81" s="317">
        <f t="shared" si="40"/>
        <v>0</v>
      </c>
      <c r="D81" s="318">
        <f t="shared" si="40"/>
        <v>0</v>
      </c>
      <c r="E81" s="318">
        <f t="shared" si="40"/>
        <v>0</v>
      </c>
      <c r="F81" s="318">
        <f t="shared" si="40"/>
        <v>0</v>
      </c>
      <c r="G81" s="327">
        <f t="shared" si="23"/>
        <v>0</v>
      </c>
      <c r="H81" s="318">
        <f t="shared" si="40"/>
        <v>0</v>
      </c>
      <c r="I81" s="318">
        <f t="shared" si="40"/>
        <v>0</v>
      </c>
      <c r="J81" s="318">
        <f t="shared" si="40"/>
        <v>0</v>
      </c>
      <c r="K81" s="318">
        <f t="shared" si="40"/>
        <v>0</v>
      </c>
      <c r="L81" s="327">
        <f t="shared" si="25"/>
        <v>0</v>
      </c>
      <c r="M81" s="318">
        <f t="shared" si="40"/>
        <v>0</v>
      </c>
      <c r="N81" s="318">
        <f t="shared" si="40"/>
        <v>0</v>
      </c>
      <c r="O81" s="318">
        <f t="shared" si="40"/>
        <v>0</v>
      </c>
      <c r="P81" s="318">
        <f t="shared" si="40"/>
        <v>0</v>
      </c>
      <c r="Q81" s="318">
        <f t="shared" si="40"/>
        <v>0</v>
      </c>
      <c r="R81" s="318">
        <f t="shared" si="40"/>
        <v>0</v>
      </c>
      <c r="S81" s="328">
        <f t="shared" si="28"/>
        <v>0</v>
      </c>
      <c r="T81" s="313">
        <f t="shared" si="41"/>
        <v>0</v>
      </c>
    </row>
    <row r="82" spans="1:20" s="361" customFormat="1" ht="16.5" thickBot="1">
      <c r="A82" s="360" t="s">
        <v>907</v>
      </c>
      <c r="B82" s="316" t="s">
        <v>1194</v>
      </c>
      <c r="C82" s="317">
        <f t="shared" si="40"/>
        <v>0</v>
      </c>
      <c r="D82" s="318">
        <f t="shared" si="40"/>
        <v>0</v>
      </c>
      <c r="E82" s="318">
        <f t="shared" si="40"/>
        <v>0</v>
      </c>
      <c r="F82" s="318">
        <f t="shared" si="40"/>
        <v>0</v>
      </c>
      <c r="G82" s="327">
        <f t="shared" si="23"/>
        <v>0</v>
      </c>
      <c r="H82" s="318">
        <f t="shared" si="40"/>
        <v>0</v>
      </c>
      <c r="I82" s="318">
        <f t="shared" si="40"/>
        <v>0</v>
      </c>
      <c r="J82" s="318">
        <f t="shared" si="40"/>
        <v>0</v>
      </c>
      <c r="K82" s="318">
        <f t="shared" si="40"/>
        <v>0</v>
      </c>
      <c r="L82" s="327">
        <f t="shared" si="25"/>
        <v>0</v>
      </c>
      <c r="M82" s="318">
        <f t="shared" si="40"/>
        <v>0</v>
      </c>
      <c r="N82" s="318">
        <f t="shared" si="40"/>
        <v>0</v>
      </c>
      <c r="O82" s="318">
        <f t="shared" si="40"/>
        <v>0</v>
      </c>
      <c r="P82" s="318">
        <f t="shared" si="40"/>
        <v>0</v>
      </c>
      <c r="Q82" s="318">
        <f t="shared" si="40"/>
        <v>0</v>
      </c>
      <c r="R82" s="318">
        <f t="shared" si="40"/>
        <v>0</v>
      </c>
      <c r="S82" s="328">
        <f t="shared" si="28"/>
        <v>0</v>
      </c>
      <c r="T82" s="313">
        <f t="shared" si="41"/>
        <v>0</v>
      </c>
    </row>
    <row r="83" spans="1:20" s="361" customFormat="1" ht="16.5" thickBot="1">
      <c r="A83" s="360" t="s">
        <v>908</v>
      </c>
      <c r="B83" s="316" t="s">
        <v>1195</v>
      </c>
      <c r="C83" s="317">
        <f t="shared" si="40"/>
        <v>0</v>
      </c>
      <c r="D83" s="318">
        <f t="shared" si="40"/>
        <v>0</v>
      </c>
      <c r="E83" s="318">
        <f t="shared" si="40"/>
        <v>0</v>
      </c>
      <c r="F83" s="318">
        <f t="shared" si="40"/>
        <v>0</v>
      </c>
      <c r="G83" s="327">
        <f t="shared" si="23"/>
        <v>0</v>
      </c>
      <c r="H83" s="318">
        <f t="shared" si="40"/>
        <v>0</v>
      </c>
      <c r="I83" s="318">
        <f t="shared" si="40"/>
        <v>0</v>
      </c>
      <c r="J83" s="318">
        <f t="shared" si="40"/>
        <v>0</v>
      </c>
      <c r="K83" s="318">
        <f t="shared" si="40"/>
        <v>0</v>
      </c>
      <c r="L83" s="327">
        <f t="shared" si="25"/>
        <v>0</v>
      </c>
      <c r="M83" s="318">
        <f t="shared" si="40"/>
        <v>0</v>
      </c>
      <c r="N83" s="318">
        <f t="shared" si="40"/>
        <v>0</v>
      </c>
      <c r="O83" s="318">
        <f t="shared" si="40"/>
        <v>0</v>
      </c>
      <c r="P83" s="318">
        <f t="shared" si="40"/>
        <v>0</v>
      </c>
      <c r="Q83" s="318">
        <f t="shared" si="40"/>
        <v>0</v>
      </c>
      <c r="R83" s="318">
        <f t="shared" si="40"/>
        <v>0</v>
      </c>
      <c r="S83" s="328">
        <f t="shared" si="28"/>
        <v>0</v>
      </c>
      <c r="T83" s="313">
        <f t="shared" si="41"/>
        <v>0</v>
      </c>
    </row>
    <row r="84" spans="1:20" s="361" customFormat="1" ht="16.5" thickBot="1">
      <c r="A84" s="360" t="s">
        <v>909</v>
      </c>
      <c r="B84" s="316" t="s">
        <v>913</v>
      </c>
      <c r="C84" s="315">
        <f>SUMIFS(C85:C87,C85:C87,"&lt;&gt;Local Currency", C85:C87,"&lt;&gt;US Dollars" )</f>
        <v>0</v>
      </c>
      <c r="D84" s="310">
        <f t="shared" ref="D84:F84" si="42">SUMIFS(D85:D87,D85:D87,"&lt;&gt;Local Currency", D85:D87,"&lt;&gt;US Dollars" )</f>
        <v>0</v>
      </c>
      <c r="E84" s="310">
        <f t="shared" si="42"/>
        <v>0</v>
      </c>
      <c r="F84" s="310">
        <f t="shared" si="42"/>
        <v>0</v>
      </c>
      <c r="G84" s="327">
        <f t="shared" si="23"/>
        <v>0</v>
      </c>
      <c r="H84" s="310">
        <f>SUMIFS(H85:H87,H85:H87,"&lt;&gt;Local Currency", H85:H87,"&lt;&gt;US Dollars" )</f>
        <v>0</v>
      </c>
      <c r="I84" s="310">
        <f t="shared" ref="I84:K84" si="43">SUMIFS(I85:I87,I85:I87,"&lt;&gt;Local Currency", I85:I87,"&lt;&gt;US Dollars" )</f>
        <v>0</v>
      </c>
      <c r="J84" s="310">
        <f t="shared" si="43"/>
        <v>0</v>
      </c>
      <c r="K84" s="310">
        <f t="shared" si="43"/>
        <v>0</v>
      </c>
      <c r="L84" s="327">
        <f t="shared" si="25"/>
        <v>0</v>
      </c>
      <c r="M84" s="310">
        <f t="shared" ref="M84:R84" si="44">SUMIFS(M85:M87,M85:M87,"&lt;&gt;Local Currency", M85:M87,"&lt;&gt;US Dollars" )</f>
        <v>0</v>
      </c>
      <c r="N84" s="310">
        <f t="shared" si="44"/>
        <v>0</v>
      </c>
      <c r="O84" s="310">
        <f t="shared" si="44"/>
        <v>0</v>
      </c>
      <c r="P84" s="310">
        <f t="shared" si="44"/>
        <v>0</v>
      </c>
      <c r="Q84" s="310">
        <f t="shared" si="44"/>
        <v>0</v>
      </c>
      <c r="R84" s="310">
        <f t="shared" si="44"/>
        <v>0</v>
      </c>
      <c r="S84" s="328">
        <f t="shared" si="28"/>
        <v>0</v>
      </c>
      <c r="T84" s="313">
        <f t="shared" si="41"/>
        <v>0</v>
      </c>
    </row>
    <row r="85" spans="1:20" s="361" customFormat="1" ht="45.75" thickBot="1">
      <c r="A85" s="360" t="s">
        <v>910</v>
      </c>
      <c r="B85" s="316" t="s">
        <v>1200</v>
      </c>
      <c r="C85" s="317">
        <f t="shared" si="40"/>
        <v>0</v>
      </c>
      <c r="D85" s="318">
        <f t="shared" si="40"/>
        <v>0</v>
      </c>
      <c r="E85" s="318">
        <f t="shared" si="40"/>
        <v>0</v>
      </c>
      <c r="F85" s="318">
        <f t="shared" si="40"/>
        <v>0</v>
      </c>
      <c r="G85" s="327">
        <f t="shared" si="23"/>
        <v>0</v>
      </c>
      <c r="H85" s="318">
        <f t="shared" si="40"/>
        <v>0</v>
      </c>
      <c r="I85" s="318">
        <f t="shared" si="40"/>
        <v>0</v>
      </c>
      <c r="J85" s="318">
        <f t="shared" si="40"/>
        <v>0</v>
      </c>
      <c r="K85" s="318">
        <f t="shared" si="40"/>
        <v>0</v>
      </c>
      <c r="L85" s="327">
        <f t="shared" si="25"/>
        <v>0</v>
      </c>
      <c r="M85" s="318">
        <f t="shared" si="40"/>
        <v>0</v>
      </c>
      <c r="N85" s="318">
        <f t="shared" si="40"/>
        <v>0</v>
      </c>
      <c r="O85" s="318">
        <f t="shared" si="40"/>
        <v>0</v>
      </c>
      <c r="P85" s="318">
        <f t="shared" si="40"/>
        <v>0</v>
      </c>
      <c r="Q85" s="318">
        <f t="shared" si="40"/>
        <v>0</v>
      </c>
      <c r="R85" s="318">
        <f t="shared" si="40"/>
        <v>0</v>
      </c>
      <c r="S85" s="328">
        <f t="shared" si="28"/>
        <v>0</v>
      </c>
      <c r="T85" s="313">
        <f t="shared" si="41"/>
        <v>0</v>
      </c>
    </row>
    <row r="86" spans="1:20" s="361" customFormat="1" ht="16.5" thickBot="1">
      <c r="A86" s="360" t="s">
        <v>911</v>
      </c>
      <c r="B86" s="316" t="s">
        <v>1194</v>
      </c>
      <c r="C86" s="317">
        <f t="shared" si="40"/>
        <v>0</v>
      </c>
      <c r="D86" s="318">
        <f t="shared" si="40"/>
        <v>0</v>
      </c>
      <c r="E86" s="318">
        <f t="shared" si="40"/>
        <v>0</v>
      </c>
      <c r="F86" s="318">
        <f t="shared" si="40"/>
        <v>0</v>
      </c>
      <c r="G86" s="327">
        <f t="shared" si="23"/>
        <v>0</v>
      </c>
      <c r="H86" s="318">
        <f t="shared" si="40"/>
        <v>0</v>
      </c>
      <c r="I86" s="318">
        <f t="shared" si="40"/>
        <v>0</v>
      </c>
      <c r="J86" s="318">
        <f t="shared" si="40"/>
        <v>0</v>
      </c>
      <c r="K86" s="318">
        <f t="shared" si="40"/>
        <v>0</v>
      </c>
      <c r="L86" s="327">
        <f t="shared" si="25"/>
        <v>0</v>
      </c>
      <c r="M86" s="318">
        <f t="shared" si="40"/>
        <v>0</v>
      </c>
      <c r="N86" s="318">
        <f t="shared" si="40"/>
        <v>0</v>
      </c>
      <c r="O86" s="318">
        <f t="shared" si="40"/>
        <v>0</v>
      </c>
      <c r="P86" s="318">
        <f t="shared" si="40"/>
        <v>0</v>
      </c>
      <c r="Q86" s="318">
        <f t="shared" si="40"/>
        <v>0</v>
      </c>
      <c r="R86" s="318">
        <f t="shared" si="40"/>
        <v>0</v>
      </c>
      <c r="S86" s="328">
        <f t="shared" si="28"/>
        <v>0</v>
      </c>
      <c r="T86" s="313">
        <f t="shared" si="41"/>
        <v>0</v>
      </c>
    </row>
    <row r="87" spans="1:20" s="361" customFormat="1" ht="16.5" thickBot="1">
      <c r="A87" s="360" t="s">
        <v>912</v>
      </c>
      <c r="B87" s="316" t="s">
        <v>1195</v>
      </c>
      <c r="C87" s="317">
        <f t="shared" si="40"/>
        <v>0</v>
      </c>
      <c r="D87" s="318">
        <f t="shared" si="40"/>
        <v>0</v>
      </c>
      <c r="E87" s="318">
        <f t="shared" si="40"/>
        <v>0</v>
      </c>
      <c r="F87" s="318">
        <f t="shared" si="40"/>
        <v>0</v>
      </c>
      <c r="G87" s="327">
        <f t="shared" si="23"/>
        <v>0</v>
      </c>
      <c r="H87" s="318">
        <f t="shared" si="40"/>
        <v>0</v>
      </c>
      <c r="I87" s="318">
        <f t="shared" si="40"/>
        <v>0</v>
      </c>
      <c r="J87" s="318">
        <f t="shared" si="40"/>
        <v>0</v>
      </c>
      <c r="K87" s="318">
        <f t="shared" si="40"/>
        <v>0</v>
      </c>
      <c r="L87" s="327">
        <f t="shared" si="25"/>
        <v>0</v>
      </c>
      <c r="M87" s="318">
        <f t="shared" si="40"/>
        <v>0</v>
      </c>
      <c r="N87" s="318">
        <f t="shared" si="40"/>
        <v>0</v>
      </c>
      <c r="O87" s="318">
        <f t="shared" si="40"/>
        <v>0</v>
      </c>
      <c r="P87" s="318">
        <f t="shared" si="40"/>
        <v>0</v>
      </c>
      <c r="Q87" s="318">
        <f t="shared" si="40"/>
        <v>0</v>
      </c>
      <c r="R87" s="318">
        <f t="shared" si="40"/>
        <v>0</v>
      </c>
      <c r="S87" s="328">
        <f t="shared" si="28"/>
        <v>0</v>
      </c>
      <c r="T87" s="313">
        <f t="shared" si="41"/>
        <v>0</v>
      </c>
    </row>
    <row r="88" spans="1:20" s="361" customFormat="1" ht="30.75" thickBot="1">
      <c r="A88" s="304">
        <v>3.8</v>
      </c>
      <c r="B88" s="314" t="s">
        <v>765</v>
      </c>
      <c r="C88" s="317">
        <f t="shared" si="40"/>
        <v>0</v>
      </c>
      <c r="D88" s="318">
        <f t="shared" si="40"/>
        <v>0</v>
      </c>
      <c r="E88" s="318">
        <f t="shared" si="40"/>
        <v>0</v>
      </c>
      <c r="F88" s="318">
        <f t="shared" si="40"/>
        <v>0</v>
      </c>
      <c r="G88" s="327">
        <f t="shared" si="23"/>
        <v>0</v>
      </c>
      <c r="H88" s="318">
        <f t="shared" si="40"/>
        <v>0</v>
      </c>
      <c r="I88" s="318">
        <f t="shared" si="40"/>
        <v>0</v>
      </c>
      <c r="J88" s="318">
        <f t="shared" si="40"/>
        <v>0</v>
      </c>
      <c r="K88" s="318">
        <f t="shared" si="40"/>
        <v>0</v>
      </c>
      <c r="L88" s="327">
        <f t="shared" si="25"/>
        <v>0</v>
      </c>
      <c r="M88" s="318">
        <f t="shared" si="40"/>
        <v>0</v>
      </c>
      <c r="N88" s="318">
        <f t="shared" si="40"/>
        <v>0</v>
      </c>
      <c r="O88" s="318">
        <f t="shared" si="40"/>
        <v>0</v>
      </c>
      <c r="P88" s="318">
        <f t="shared" si="40"/>
        <v>0</v>
      </c>
      <c r="Q88" s="318">
        <f t="shared" si="40"/>
        <v>0</v>
      </c>
      <c r="R88" s="318">
        <f t="shared" si="40"/>
        <v>0</v>
      </c>
      <c r="S88" s="328">
        <f t="shared" si="28"/>
        <v>0</v>
      </c>
      <c r="T88" s="313">
        <f t="shared" si="41"/>
        <v>0</v>
      </c>
    </row>
    <row r="89" spans="1:20" s="361" customFormat="1" ht="30.75" thickBot="1">
      <c r="A89" s="304">
        <v>3.9</v>
      </c>
      <c r="B89" s="314" t="s">
        <v>767</v>
      </c>
      <c r="C89" s="317">
        <f t="shared" si="40"/>
        <v>0</v>
      </c>
      <c r="D89" s="318">
        <f t="shared" si="40"/>
        <v>0</v>
      </c>
      <c r="E89" s="318">
        <f t="shared" si="40"/>
        <v>0</v>
      </c>
      <c r="F89" s="318">
        <f t="shared" si="40"/>
        <v>0</v>
      </c>
      <c r="G89" s="327">
        <f t="shared" si="23"/>
        <v>0</v>
      </c>
      <c r="H89" s="318">
        <f t="shared" si="40"/>
        <v>0</v>
      </c>
      <c r="I89" s="318">
        <f t="shared" si="40"/>
        <v>0</v>
      </c>
      <c r="J89" s="318">
        <f t="shared" si="40"/>
        <v>0</v>
      </c>
      <c r="K89" s="318">
        <f t="shared" si="40"/>
        <v>0</v>
      </c>
      <c r="L89" s="327">
        <f t="shared" si="25"/>
        <v>0</v>
      </c>
      <c r="M89" s="318">
        <f t="shared" si="40"/>
        <v>0</v>
      </c>
      <c r="N89" s="318">
        <f t="shared" si="40"/>
        <v>0</v>
      </c>
      <c r="O89" s="318">
        <f t="shared" si="40"/>
        <v>0</v>
      </c>
      <c r="P89" s="318">
        <f t="shared" si="40"/>
        <v>0</v>
      </c>
      <c r="Q89" s="318">
        <f t="shared" si="40"/>
        <v>0</v>
      </c>
      <c r="R89" s="318">
        <f t="shared" si="40"/>
        <v>0</v>
      </c>
      <c r="S89" s="328">
        <f t="shared" si="28"/>
        <v>0</v>
      </c>
      <c r="T89" s="313">
        <f t="shared" si="41"/>
        <v>0</v>
      </c>
    </row>
    <row r="90" spans="1:20" s="361" customFormat="1" ht="45.75" thickBot="1">
      <c r="A90" s="362">
        <v>3.1</v>
      </c>
      <c r="B90" s="314" t="s">
        <v>768</v>
      </c>
      <c r="C90" s="317">
        <f t="shared" si="40"/>
        <v>0</v>
      </c>
      <c r="D90" s="318">
        <f t="shared" si="40"/>
        <v>0</v>
      </c>
      <c r="E90" s="318">
        <f t="shared" si="40"/>
        <v>0</v>
      </c>
      <c r="F90" s="318">
        <f t="shared" si="40"/>
        <v>0</v>
      </c>
      <c r="G90" s="327">
        <f t="shared" si="23"/>
        <v>0</v>
      </c>
      <c r="H90" s="318">
        <f t="shared" si="40"/>
        <v>0</v>
      </c>
      <c r="I90" s="318">
        <f t="shared" si="40"/>
        <v>0</v>
      </c>
      <c r="J90" s="318">
        <f t="shared" si="40"/>
        <v>0</v>
      </c>
      <c r="K90" s="318">
        <f t="shared" si="40"/>
        <v>0</v>
      </c>
      <c r="L90" s="327">
        <f t="shared" si="25"/>
        <v>0</v>
      </c>
      <c r="M90" s="318">
        <f t="shared" si="40"/>
        <v>0</v>
      </c>
      <c r="N90" s="318">
        <f t="shared" si="40"/>
        <v>0</v>
      </c>
      <c r="O90" s="318">
        <f t="shared" si="40"/>
        <v>0</v>
      </c>
      <c r="P90" s="318">
        <f t="shared" si="40"/>
        <v>0</v>
      </c>
      <c r="Q90" s="318">
        <f t="shared" si="40"/>
        <v>0</v>
      </c>
      <c r="R90" s="318">
        <f t="shared" si="40"/>
        <v>0</v>
      </c>
      <c r="S90" s="328">
        <f t="shared" si="28"/>
        <v>0</v>
      </c>
      <c r="T90" s="313">
        <f t="shared" si="41"/>
        <v>0</v>
      </c>
    </row>
    <row r="91" spans="1:20" s="361" customFormat="1" ht="16.5" thickBot="1">
      <c r="A91" s="304">
        <v>3.11</v>
      </c>
      <c r="B91" s="314" t="s">
        <v>1227</v>
      </c>
      <c r="C91" s="315">
        <f>C92</f>
        <v>0</v>
      </c>
      <c r="D91" s="310">
        <f t="shared" ref="D91:R91" si="45">D92</f>
        <v>0</v>
      </c>
      <c r="E91" s="310">
        <f t="shared" si="45"/>
        <v>0</v>
      </c>
      <c r="F91" s="310">
        <f t="shared" si="45"/>
        <v>0</v>
      </c>
      <c r="G91" s="327">
        <f t="shared" si="23"/>
        <v>0</v>
      </c>
      <c r="H91" s="310">
        <f t="shared" si="45"/>
        <v>0</v>
      </c>
      <c r="I91" s="310">
        <f t="shared" si="45"/>
        <v>0</v>
      </c>
      <c r="J91" s="310">
        <f t="shared" si="45"/>
        <v>0</v>
      </c>
      <c r="K91" s="310">
        <f t="shared" si="45"/>
        <v>0</v>
      </c>
      <c r="L91" s="327">
        <f t="shared" si="25"/>
        <v>0</v>
      </c>
      <c r="M91" s="310">
        <f t="shared" si="45"/>
        <v>0</v>
      </c>
      <c r="N91" s="310">
        <f t="shared" si="45"/>
        <v>0</v>
      </c>
      <c r="O91" s="310">
        <f t="shared" si="45"/>
        <v>0</v>
      </c>
      <c r="P91" s="310">
        <f t="shared" si="45"/>
        <v>0</v>
      </c>
      <c r="Q91" s="310">
        <f t="shared" si="45"/>
        <v>0</v>
      </c>
      <c r="R91" s="310">
        <f t="shared" si="45"/>
        <v>0</v>
      </c>
      <c r="S91" s="328">
        <f t="shared" si="28"/>
        <v>0</v>
      </c>
      <c r="T91" s="313">
        <f t="shared" si="41"/>
        <v>0</v>
      </c>
    </row>
    <row r="92" spans="1:20" s="361" customFormat="1" ht="16.5" thickBot="1">
      <c r="A92" s="360" t="s">
        <v>915</v>
      </c>
      <c r="B92" s="316" t="s">
        <v>1201</v>
      </c>
      <c r="C92" s="317">
        <f t="shared" si="40"/>
        <v>0</v>
      </c>
      <c r="D92" s="318">
        <f t="shared" si="40"/>
        <v>0</v>
      </c>
      <c r="E92" s="318">
        <f t="shared" si="40"/>
        <v>0</v>
      </c>
      <c r="F92" s="318">
        <f t="shared" si="40"/>
        <v>0</v>
      </c>
      <c r="G92" s="327">
        <f t="shared" si="23"/>
        <v>0</v>
      </c>
      <c r="H92" s="318">
        <f t="shared" si="40"/>
        <v>0</v>
      </c>
      <c r="I92" s="318">
        <f t="shared" si="40"/>
        <v>0</v>
      </c>
      <c r="J92" s="318">
        <f t="shared" si="40"/>
        <v>0</v>
      </c>
      <c r="K92" s="318">
        <f t="shared" si="40"/>
        <v>0</v>
      </c>
      <c r="L92" s="327">
        <f t="shared" si="25"/>
        <v>0</v>
      </c>
      <c r="M92" s="318">
        <f t="shared" si="40"/>
        <v>0</v>
      </c>
      <c r="N92" s="318">
        <f t="shared" si="40"/>
        <v>0</v>
      </c>
      <c r="O92" s="318">
        <f t="shared" si="40"/>
        <v>0</v>
      </c>
      <c r="P92" s="318">
        <f t="shared" si="40"/>
        <v>0</v>
      </c>
      <c r="Q92" s="318">
        <f t="shared" si="40"/>
        <v>0</v>
      </c>
      <c r="R92" s="318">
        <f t="shared" si="40"/>
        <v>0</v>
      </c>
      <c r="S92" s="328">
        <f t="shared" si="28"/>
        <v>0</v>
      </c>
      <c r="T92" s="313">
        <f t="shared" si="41"/>
        <v>0</v>
      </c>
    </row>
    <row r="93" spans="1:20" s="361" customFormat="1" ht="30.75" thickBot="1">
      <c r="A93" s="304">
        <v>3.12</v>
      </c>
      <c r="B93" s="314" t="s">
        <v>776</v>
      </c>
      <c r="C93" s="317">
        <f t="shared" si="40"/>
        <v>0</v>
      </c>
      <c r="D93" s="318">
        <f t="shared" si="40"/>
        <v>0</v>
      </c>
      <c r="E93" s="318">
        <f t="shared" si="40"/>
        <v>0</v>
      </c>
      <c r="F93" s="318">
        <f t="shared" si="40"/>
        <v>0</v>
      </c>
      <c r="G93" s="327">
        <f t="shared" si="23"/>
        <v>0</v>
      </c>
      <c r="H93" s="318">
        <f t="shared" si="40"/>
        <v>0</v>
      </c>
      <c r="I93" s="318">
        <f t="shared" si="40"/>
        <v>0</v>
      </c>
      <c r="J93" s="318">
        <f t="shared" si="40"/>
        <v>0</v>
      </c>
      <c r="K93" s="318">
        <f t="shared" si="40"/>
        <v>0</v>
      </c>
      <c r="L93" s="327">
        <f t="shared" si="25"/>
        <v>0</v>
      </c>
      <c r="M93" s="318">
        <f t="shared" si="40"/>
        <v>0</v>
      </c>
      <c r="N93" s="318">
        <f t="shared" si="40"/>
        <v>0</v>
      </c>
      <c r="O93" s="318">
        <f t="shared" si="40"/>
        <v>0</v>
      </c>
      <c r="P93" s="318">
        <f t="shared" si="40"/>
        <v>0</v>
      </c>
      <c r="Q93" s="318">
        <f t="shared" si="40"/>
        <v>0</v>
      </c>
      <c r="R93" s="318">
        <f t="shared" si="40"/>
        <v>0</v>
      </c>
      <c r="S93" s="328">
        <f t="shared" si="28"/>
        <v>0</v>
      </c>
      <c r="T93" s="313">
        <f t="shared" si="41"/>
        <v>0</v>
      </c>
    </row>
    <row r="94" spans="1:20" s="361" customFormat="1" ht="16.5" thickBot="1">
      <c r="A94" s="304">
        <v>3.13</v>
      </c>
      <c r="B94" s="314" t="s">
        <v>779</v>
      </c>
      <c r="C94" s="317">
        <f t="shared" si="40"/>
        <v>0</v>
      </c>
      <c r="D94" s="318">
        <f t="shared" si="40"/>
        <v>0</v>
      </c>
      <c r="E94" s="318">
        <f t="shared" si="40"/>
        <v>0</v>
      </c>
      <c r="F94" s="318">
        <f t="shared" si="40"/>
        <v>0</v>
      </c>
      <c r="G94" s="327">
        <f t="shared" si="23"/>
        <v>0</v>
      </c>
      <c r="H94" s="318">
        <f t="shared" si="40"/>
        <v>0</v>
      </c>
      <c r="I94" s="318">
        <f t="shared" si="40"/>
        <v>0</v>
      </c>
      <c r="J94" s="318">
        <f t="shared" si="40"/>
        <v>0</v>
      </c>
      <c r="K94" s="318">
        <f t="shared" si="40"/>
        <v>0</v>
      </c>
      <c r="L94" s="327">
        <f t="shared" si="25"/>
        <v>0</v>
      </c>
      <c r="M94" s="318">
        <f t="shared" si="40"/>
        <v>0</v>
      </c>
      <c r="N94" s="318">
        <f t="shared" si="40"/>
        <v>0</v>
      </c>
      <c r="O94" s="318">
        <f t="shared" si="40"/>
        <v>0</v>
      </c>
      <c r="P94" s="318">
        <f t="shared" si="40"/>
        <v>0</v>
      </c>
      <c r="Q94" s="318">
        <f t="shared" si="40"/>
        <v>0</v>
      </c>
      <c r="R94" s="318">
        <f t="shared" si="40"/>
        <v>0</v>
      </c>
      <c r="S94" s="328">
        <f t="shared" si="28"/>
        <v>0</v>
      </c>
      <c r="T94" s="313">
        <f t="shared" si="41"/>
        <v>0</v>
      </c>
    </row>
    <row r="95" spans="1:20" s="361" customFormat="1" ht="16.5" thickBot="1">
      <c r="A95" s="304">
        <v>3.14</v>
      </c>
      <c r="B95" s="314" t="s">
        <v>781</v>
      </c>
      <c r="C95" s="317">
        <f t="shared" si="40"/>
        <v>0</v>
      </c>
      <c r="D95" s="318">
        <f t="shared" si="40"/>
        <v>0</v>
      </c>
      <c r="E95" s="318">
        <f t="shared" si="40"/>
        <v>0</v>
      </c>
      <c r="F95" s="318">
        <f t="shared" si="40"/>
        <v>0</v>
      </c>
      <c r="G95" s="327">
        <f t="shared" si="23"/>
        <v>0</v>
      </c>
      <c r="H95" s="318">
        <f t="shared" si="40"/>
        <v>0</v>
      </c>
      <c r="I95" s="318">
        <f t="shared" si="40"/>
        <v>0</v>
      </c>
      <c r="J95" s="318">
        <f t="shared" si="40"/>
        <v>0</v>
      </c>
      <c r="K95" s="318">
        <f t="shared" si="40"/>
        <v>0</v>
      </c>
      <c r="L95" s="327">
        <f t="shared" si="25"/>
        <v>0</v>
      </c>
      <c r="M95" s="318">
        <f t="shared" si="40"/>
        <v>0</v>
      </c>
      <c r="N95" s="318">
        <f t="shared" si="40"/>
        <v>0</v>
      </c>
      <c r="O95" s="318">
        <f t="shared" si="40"/>
        <v>0</v>
      </c>
      <c r="P95" s="318">
        <f t="shared" si="40"/>
        <v>0</v>
      </c>
      <c r="Q95" s="318">
        <f t="shared" si="40"/>
        <v>0</v>
      </c>
      <c r="R95" s="318">
        <f t="shared" si="40"/>
        <v>0</v>
      </c>
      <c r="S95" s="328">
        <f t="shared" si="28"/>
        <v>0</v>
      </c>
      <c r="T95" s="313">
        <f t="shared" si="41"/>
        <v>0</v>
      </c>
    </row>
    <row r="96" spans="1:20" s="361" customFormat="1" ht="16.5" thickBot="1">
      <c r="A96" s="304">
        <v>3.15</v>
      </c>
      <c r="B96" s="314" t="s">
        <v>783</v>
      </c>
      <c r="C96" s="317">
        <f t="shared" si="40"/>
        <v>0</v>
      </c>
      <c r="D96" s="318">
        <f t="shared" si="40"/>
        <v>0</v>
      </c>
      <c r="E96" s="318">
        <f t="shared" si="40"/>
        <v>0</v>
      </c>
      <c r="F96" s="318">
        <f t="shared" si="40"/>
        <v>0</v>
      </c>
      <c r="G96" s="327">
        <f t="shared" si="23"/>
        <v>0</v>
      </c>
      <c r="H96" s="318">
        <f t="shared" si="40"/>
        <v>0</v>
      </c>
      <c r="I96" s="318">
        <f t="shared" si="40"/>
        <v>0</v>
      </c>
      <c r="J96" s="318">
        <f t="shared" si="40"/>
        <v>0</v>
      </c>
      <c r="K96" s="318">
        <f t="shared" si="40"/>
        <v>0</v>
      </c>
      <c r="L96" s="327">
        <f t="shared" si="25"/>
        <v>0</v>
      </c>
      <c r="M96" s="318">
        <f t="shared" si="40"/>
        <v>0</v>
      </c>
      <c r="N96" s="318">
        <f t="shared" si="40"/>
        <v>0</v>
      </c>
      <c r="O96" s="318">
        <f t="shared" si="40"/>
        <v>0</v>
      </c>
      <c r="P96" s="318">
        <f t="shared" si="40"/>
        <v>0</v>
      </c>
      <c r="Q96" s="318">
        <f t="shared" si="40"/>
        <v>0</v>
      </c>
      <c r="R96" s="318">
        <f t="shared" si="40"/>
        <v>0</v>
      </c>
      <c r="S96" s="328">
        <f t="shared" si="28"/>
        <v>0</v>
      </c>
      <c r="T96" s="313">
        <f t="shared" si="41"/>
        <v>0</v>
      </c>
    </row>
    <row r="97" spans="1:20" s="361" customFormat="1" ht="15.75" thickBot="1">
      <c r="A97" s="304"/>
      <c r="B97" s="316"/>
      <c r="C97" s="322"/>
      <c r="D97" s="323"/>
      <c r="E97" s="323"/>
      <c r="F97" s="323"/>
      <c r="G97" s="323"/>
      <c r="H97" s="323"/>
      <c r="I97" s="323"/>
      <c r="J97" s="323"/>
      <c r="K97" s="323"/>
      <c r="L97" s="323"/>
      <c r="M97" s="323"/>
      <c r="N97" s="323"/>
      <c r="O97" s="323"/>
      <c r="P97" s="323"/>
      <c r="Q97" s="323"/>
      <c r="R97" s="323"/>
      <c r="S97" s="324"/>
      <c r="T97" s="324"/>
    </row>
    <row r="98" spans="1:20" s="361" customFormat="1" ht="16.5" thickBot="1">
      <c r="A98" s="304">
        <v>4</v>
      </c>
      <c r="B98" s="308" t="s">
        <v>790</v>
      </c>
      <c r="C98" s="329">
        <f t="shared" si="40"/>
        <v>0</v>
      </c>
      <c r="D98" s="330">
        <f t="shared" si="40"/>
        <v>0</v>
      </c>
      <c r="E98" s="330">
        <f t="shared" si="40"/>
        <v>0</v>
      </c>
      <c r="F98" s="330">
        <f t="shared" si="40"/>
        <v>0</v>
      </c>
      <c r="G98" s="327">
        <f>SUMIFS(C98:F98,C98:F98,"&lt;&gt;Local Currency", C98:F98,"&lt;&gt;US Dollars" )</f>
        <v>0</v>
      </c>
      <c r="H98" s="330">
        <f t="shared" si="40"/>
        <v>0</v>
      </c>
      <c r="I98" s="330">
        <f t="shared" si="40"/>
        <v>0</v>
      </c>
      <c r="J98" s="330">
        <f t="shared" si="40"/>
        <v>0</v>
      </c>
      <c r="K98" s="330">
        <f t="shared" si="40"/>
        <v>0</v>
      </c>
      <c r="L98" s="327">
        <f>SUMIFS(H98:K98,H98:K98,"&lt;&gt;Local Currency", H98:K98,"&lt;&gt;US Dollars" )</f>
        <v>0</v>
      </c>
      <c r="M98" s="330">
        <f t="shared" si="40"/>
        <v>0</v>
      </c>
      <c r="N98" s="330">
        <f t="shared" si="40"/>
        <v>0</v>
      </c>
      <c r="O98" s="330">
        <f t="shared" si="40"/>
        <v>0</v>
      </c>
      <c r="P98" s="330">
        <f t="shared" si="40"/>
        <v>0</v>
      </c>
      <c r="Q98" s="330">
        <f t="shared" si="40"/>
        <v>0</v>
      </c>
      <c r="R98" s="330">
        <f t="shared" si="40"/>
        <v>0</v>
      </c>
      <c r="S98" s="328">
        <f>SUMIFS(M98:R98,M98:R98,"&lt;&gt;Local Currency", M98:R98,"&lt;&gt;US Dollars" )</f>
        <v>0</v>
      </c>
      <c r="T98" s="313">
        <f t="shared" si="41"/>
        <v>0</v>
      </c>
    </row>
    <row r="99" spans="1:20" s="361" customFormat="1" ht="15.75" thickBot="1">
      <c r="A99" s="304"/>
      <c r="B99" s="316"/>
      <c r="C99" s="322"/>
      <c r="D99" s="323"/>
      <c r="E99" s="323"/>
      <c r="F99" s="323"/>
      <c r="G99" s="323"/>
      <c r="H99" s="323"/>
      <c r="I99" s="323"/>
      <c r="J99" s="323"/>
      <c r="K99" s="323"/>
      <c r="L99" s="323"/>
      <c r="M99" s="323"/>
      <c r="N99" s="323"/>
      <c r="O99" s="323"/>
      <c r="P99" s="323"/>
      <c r="Q99" s="323"/>
      <c r="R99" s="323"/>
      <c r="S99" s="324"/>
      <c r="T99" s="324"/>
    </row>
    <row r="100" spans="1:20" s="361" customFormat="1" ht="16.5" thickBot="1">
      <c r="A100" s="304">
        <v>5</v>
      </c>
      <c r="B100" s="308" t="s">
        <v>793</v>
      </c>
      <c r="C100" s="329">
        <f t="shared" si="40"/>
        <v>0</v>
      </c>
      <c r="D100" s="330">
        <f t="shared" si="40"/>
        <v>0</v>
      </c>
      <c r="E100" s="330">
        <f t="shared" si="40"/>
        <v>0</v>
      </c>
      <c r="F100" s="330">
        <f t="shared" si="40"/>
        <v>0</v>
      </c>
      <c r="G100" s="327">
        <f t="shared" ref="G100:G104" si="46">SUMIFS(C100:F100,C100:F100,"&lt;&gt;Local Currency", C100:F100,"&lt;&gt;US Dollars" )</f>
        <v>0</v>
      </c>
      <c r="H100" s="330">
        <f t="shared" si="40"/>
        <v>0</v>
      </c>
      <c r="I100" s="330">
        <f t="shared" si="40"/>
        <v>0</v>
      </c>
      <c r="J100" s="330">
        <f t="shared" si="40"/>
        <v>0</v>
      </c>
      <c r="K100" s="330">
        <f t="shared" si="40"/>
        <v>0</v>
      </c>
      <c r="L100" s="327">
        <f t="shared" ref="L100:L104" si="47">SUMIFS(H100:K100,H100:K100,"&lt;&gt;Local Currency", H100:K100,"&lt;&gt;US Dollars" )</f>
        <v>0</v>
      </c>
      <c r="M100" s="330">
        <f t="shared" si="40"/>
        <v>0</v>
      </c>
      <c r="N100" s="330">
        <f t="shared" si="40"/>
        <v>0</v>
      </c>
      <c r="O100" s="330">
        <f t="shared" si="40"/>
        <v>0</v>
      </c>
      <c r="P100" s="330">
        <f t="shared" si="40"/>
        <v>0</v>
      </c>
      <c r="Q100" s="330">
        <f t="shared" si="40"/>
        <v>0</v>
      </c>
      <c r="R100" s="330">
        <f t="shared" si="40"/>
        <v>0</v>
      </c>
      <c r="S100" s="328">
        <f t="shared" ref="S100:S104" si="48">SUMIFS(M100:R100,M100:R100,"&lt;&gt;Local Currency", M100:R100,"&lt;&gt;US Dollars" )</f>
        <v>0</v>
      </c>
      <c r="T100" s="313">
        <f t="shared" si="41"/>
        <v>0</v>
      </c>
    </row>
    <row r="101" spans="1:20" s="361" customFormat="1" ht="15.75" thickBot="1">
      <c r="A101" s="304"/>
      <c r="B101" s="316"/>
      <c r="C101" s="322"/>
      <c r="D101" s="323"/>
      <c r="E101" s="323"/>
      <c r="F101" s="323"/>
      <c r="G101" s="323"/>
      <c r="H101" s="323"/>
      <c r="I101" s="323"/>
      <c r="J101" s="323"/>
      <c r="K101" s="323"/>
      <c r="L101" s="323"/>
      <c r="M101" s="323"/>
      <c r="N101" s="323"/>
      <c r="O101" s="323"/>
      <c r="P101" s="323"/>
      <c r="Q101" s="323"/>
      <c r="R101" s="323"/>
      <c r="S101" s="324"/>
      <c r="T101" s="324"/>
    </row>
    <row r="102" spans="1:20" s="361" customFormat="1" ht="16.5" thickBot="1">
      <c r="A102" s="304">
        <v>6</v>
      </c>
      <c r="B102" s="308" t="s">
        <v>795</v>
      </c>
      <c r="C102" s="329">
        <f t="shared" si="40"/>
        <v>0</v>
      </c>
      <c r="D102" s="330">
        <f t="shared" si="40"/>
        <v>0</v>
      </c>
      <c r="E102" s="330">
        <f t="shared" si="40"/>
        <v>0</v>
      </c>
      <c r="F102" s="330">
        <f t="shared" ref="F102:R102" si="49">$B$7</f>
        <v>0</v>
      </c>
      <c r="G102" s="327">
        <f t="shared" si="46"/>
        <v>0</v>
      </c>
      <c r="H102" s="330">
        <f t="shared" si="49"/>
        <v>0</v>
      </c>
      <c r="I102" s="330">
        <f t="shared" si="49"/>
        <v>0</v>
      </c>
      <c r="J102" s="330">
        <f t="shared" si="49"/>
        <v>0</v>
      </c>
      <c r="K102" s="330">
        <f t="shared" si="49"/>
        <v>0</v>
      </c>
      <c r="L102" s="327">
        <f t="shared" si="47"/>
        <v>0</v>
      </c>
      <c r="M102" s="330">
        <f t="shared" si="49"/>
        <v>0</v>
      </c>
      <c r="N102" s="330">
        <f t="shared" si="49"/>
        <v>0</v>
      </c>
      <c r="O102" s="330">
        <f t="shared" si="49"/>
        <v>0</v>
      </c>
      <c r="P102" s="330">
        <f t="shared" si="49"/>
        <v>0</v>
      </c>
      <c r="Q102" s="330">
        <f t="shared" si="49"/>
        <v>0</v>
      </c>
      <c r="R102" s="330">
        <f t="shared" si="49"/>
        <v>0</v>
      </c>
      <c r="S102" s="328">
        <f t="shared" si="48"/>
        <v>0</v>
      </c>
      <c r="T102" s="313">
        <f t="shared" si="41"/>
        <v>0</v>
      </c>
    </row>
    <row r="103" spans="1:20" s="361" customFormat="1" ht="15.75" thickBot="1">
      <c r="A103" s="304"/>
      <c r="B103" s="332"/>
      <c r="C103" s="322"/>
      <c r="D103" s="323"/>
      <c r="E103" s="323"/>
      <c r="F103" s="323"/>
      <c r="G103" s="323"/>
      <c r="H103" s="323"/>
      <c r="I103" s="323"/>
      <c r="J103" s="323"/>
      <c r="K103" s="323"/>
      <c r="L103" s="323"/>
      <c r="M103" s="323"/>
      <c r="N103" s="323"/>
      <c r="O103" s="323"/>
      <c r="P103" s="323"/>
      <c r="Q103" s="323"/>
      <c r="R103" s="323"/>
      <c r="S103" s="324"/>
      <c r="T103" s="324"/>
    </row>
    <row r="104" spans="1:20" s="361" customFormat="1" ht="16.5" thickBot="1">
      <c r="A104" s="304">
        <v>7</v>
      </c>
      <c r="B104" s="308" t="s">
        <v>798</v>
      </c>
      <c r="C104" s="329">
        <f t="shared" ref="C104:R122" si="50">$B$7</f>
        <v>0</v>
      </c>
      <c r="D104" s="330">
        <f t="shared" si="50"/>
        <v>0</v>
      </c>
      <c r="E104" s="330">
        <f t="shared" si="50"/>
        <v>0</v>
      </c>
      <c r="F104" s="330">
        <f t="shared" si="50"/>
        <v>0</v>
      </c>
      <c r="G104" s="327">
        <f t="shared" si="46"/>
        <v>0</v>
      </c>
      <c r="H104" s="330">
        <f t="shared" si="50"/>
        <v>0</v>
      </c>
      <c r="I104" s="330">
        <f t="shared" si="50"/>
        <v>0</v>
      </c>
      <c r="J104" s="330">
        <f t="shared" si="50"/>
        <v>0</v>
      </c>
      <c r="K104" s="330">
        <f t="shared" si="50"/>
        <v>0</v>
      </c>
      <c r="L104" s="327">
        <f t="shared" si="47"/>
        <v>0</v>
      </c>
      <c r="M104" s="330">
        <f t="shared" si="50"/>
        <v>0</v>
      </c>
      <c r="N104" s="330">
        <f t="shared" si="50"/>
        <v>0</v>
      </c>
      <c r="O104" s="330">
        <f t="shared" si="50"/>
        <v>0</v>
      </c>
      <c r="P104" s="330">
        <f t="shared" si="50"/>
        <v>0</v>
      </c>
      <c r="Q104" s="330">
        <f t="shared" si="50"/>
        <v>0</v>
      </c>
      <c r="R104" s="330">
        <f t="shared" si="50"/>
        <v>0</v>
      </c>
      <c r="S104" s="328">
        <f t="shared" si="48"/>
        <v>0</v>
      </c>
      <c r="T104" s="313">
        <f t="shared" si="41"/>
        <v>0</v>
      </c>
    </row>
    <row r="105" spans="1:20" s="361" customFormat="1" ht="15.75" thickBot="1">
      <c r="A105" s="304"/>
      <c r="B105" s="308"/>
      <c r="C105" s="333"/>
      <c r="D105" s="334"/>
      <c r="E105" s="334"/>
      <c r="F105" s="334"/>
      <c r="G105" s="323"/>
      <c r="H105" s="334"/>
      <c r="I105" s="334"/>
      <c r="J105" s="334"/>
      <c r="K105" s="334"/>
      <c r="L105" s="334"/>
      <c r="M105" s="334"/>
      <c r="N105" s="334"/>
      <c r="O105" s="334"/>
      <c r="P105" s="334"/>
      <c r="Q105" s="334"/>
      <c r="R105" s="334"/>
      <c r="S105" s="335"/>
      <c r="T105" s="324"/>
    </row>
    <row r="106" spans="1:20" s="361" customFormat="1" ht="16.5" thickBot="1">
      <c r="A106" s="304">
        <v>8</v>
      </c>
      <c r="B106" s="308" t="s">
        <v>801</v>
      </c>
      <c r="C106" s="325">
        <f>SUMIFS(C107:C112,C107:C112,"&lt;&gt;Local Currency", C107:C112,"&lt;&gt;US Dollars" )</f>
        <v>0</v>
      </c>
      <c r="D106" s="309">
        <f t="shared" ref="D106:R106" si="51">SUMIFS(D107:D112,D107:D112,"&lt;&gt;Local Currency", D107:D112,"&lt;&gt;US Dollars" )</f>
        <v>0</v>
      </c>
      <c r="E106" s="309">
        <f t="shared" si="51"/>
        <v>0</v>
      </c>
      <c r="F106" s="309">
        <f t="shared" si="51"/>
        <v>0</v>
      </c>
      <c r="G106" s="327">
        <f>SUMIFS(C106:F106,C106:F106,"&lt;&gt;Local Currency", C106:F106,"&lt;&gt;US Dollars" )</f>
        <v>0</v>
      </c>
      <c r="H106" s="309">
        <f t="shared" si="51"/>
        <v>0</v>
      </c>
      <c r="I106" s="309">
        <f t="shared" si="51"/>
        <v>0</v>
      </c>
      <c r="J106" s="309">
        <f t="shared" si="51"/>
        <v>0</v>
      </c>
      <c r="K106" s="309">
        <f t="shared" si="51"/>
        <v>0</v>
      </c>
      <c r="L106" s="327">
        <f>SUMIFS(H106:K106,H106:K106,"&lt;&gt;Local Currency", H106:K106,"&lt;&gt;US Dollars" )</f>
        <v>0</v>
      </c>
      <c r="M106" s="309">
        <f t="shared" si="51"/>
        <v>0</v>
      </c>
      <c r="N106" s="309">
        <f t="shared" si="51"/>
        <v>0</v>
      </c>
      <c r="O106" s="309">
        <f t="shared" si="51"/>
        <v>0</v>
      </c>
      <c r="P106" s="309">
        <f t="shared" si="51"/>
        <v>0</v>
      </c>
      <c r="Q106" s="309">
        <f t="shared" si="51"/>
        <v>0</v>
      </c>
      <c r="R106" s="309">
        <f t="shared" si="51"/>
        <v>0</v>
      </c>
      <c r="S106" s="328">
        <f>SUMIFS(M106:R106,M106:R106,"&lt;&gt;Local Currency", M106:R106,"&lt;&gt;US Dollars" )</f>
        <v>0</v>
      </c>
      <c r="T106" s="313">
        <f t="shared" si="41"/>
        <v>0</v>
      </c>
    </row>
    <row r="107" spans="1:20" s="361" customFormat="1" ht="16.5" thickBot="1">
      <c r="A107" s="304">
        <v>8.1</v>
      </c>
      <c r="B107" s="314" t="s">
        <v>802</v>
      </c>
      <c r="C107" s="317">
        <f t="shared" si="50"/>
        <v>0</v>
      </c>
      <c r="D107" s="318">
        <f t="shared" si="50"/>
        <v>0</v>
      </c>
      <c r="E107" s="318">
        <f t="shared" si="50"/>
        <v>0</v>
      </c>
      <c r="F107" s="318">
        <f t="shared" si="50"/>
        <v>0</v>
      </c>
      <c r="G107" s="327">
        <f t="shared" ref="G107:G112" si="52">SUMIFS(C107:F107,C107:F107,"&lt;&gt;Local Currency", C107:F107,"&lt;&gt;US Dollars" )</f>
        <v>0</v>
      </c>
      <c r="H107" s="321">
        <f t="shared" si="50"/>
        <v>0</v>
      </c>
      <c r="I107" s="321">
        <f t="shared" si="50"/>
        <v>0</v>
      </c>
      <c r="J107" s="321">
        <f t="shared" si="50"/>
        <v>0</v>
      </c>
      <c r="K107" s="321">
        <f t="shared" si="50"/>
        <v>0</v>
      </c>
      <c r="L107" s="327">
        <f t="shared" ref="L107:L112" si="53">SUMIFS(H107:K107,H107:K107,"&lt;&gt;Local Currency", H107:K107,"&lt;&gt;US Dollars" )</f>
        <v>0</v>
      </c>
      <c r="M107" s="321">
        <f t="shared" si="50"/>
        <v>0</v>
      </c>
      <c r="N107" s="321">
        <f t="shared" si="50"/>
        <v>0</v>
      </c>
      <c r="O107" s="321">
        <f t="shared" si="50"/>
        <v>0</v>
      </c>
      <c r="P107" s="321">
        <f t="shared" si="50"/>
        <v>0</v>
      </c>
      <c r="Q107" s="321">
        <f t="shared" si="50"/>
        <v>0</v>
      </c>
      <c r="R107" s="321">
        <f t="shared" si="50"/>
        <v>0</v>
      </c>
      <c r="S107" s="328">
        <f>SUMIFS(M107:R107,M107:R107,"&lt;&gt;Local Currency", M107:R107,"&lt;&gt;US Dollars" )</f>
        <v>0</v>
      </c>
      <c r="T107" s="313">
        <f t="shared" si="41"/>
        <v>0</v>
      </c>
    </row>
    <row r="108" spans="1:20" s="361" customFormat="1" ht="16.5" thickBot="1">
      <c r="A108" s="304">
        <v>8.1999999999999993</v>
      </c>
      <c r="B108" s="314" t="s">
        <v>809</v>
      </c>
      <c r="C108" s="317">
        <f t="shared" si="50"/>
        <v>0</v>
      </c>
      <c r="D108" s="318">
        <f t="shared" si="50"/>
        <v>0</v>
      </c>
      <c r="E108" s="318">
        <f t="shared" si="50"/>
        <v>0</v>
      </c>
      <c r="F108" s="318">
        <f t="shared" si="50"/>
        <v>0</v>
      </c>
      <c r="G108" s="327">
        <f t="shared" si="52"/>
        <v>0</v>
      </c>
      <c r="H108" s="321">
        <f t="shared" si="50"/>
        <v>0</v>
      </c>
      <c r="I108" s="321">
        <f t="shared" si="50"/>
        <v>0</v>
      </c>
      <c r="J108" s="321">
        <f t="shared" si="50"/>
        <v>0</v>
      </c>
      <c r="K108" s="321">
        <f t="shared" si="50"/>
        <v>0</v>
      </c>
      <c r="L108" s="327">
        <f t="shared" si="53"/>
        <v>0</v>
      </c>
      <c r="M108" s="321">
        <f t="shared" si="50"/>
        <v>0</v>
      </c>
      <c r="N108" s="321">
        <f t="shared" si="50"/>
        <v>0</v>
      </c>
      <c r="O108" s="321">
        <f t="shared" si="50"/>
        <v>0</v>
      </c>
      <c r="P108" s="321">
        <f t="shared" si="50"/>
        <v>0</v>
      </c>
      <c r="Q108" s="321">
        <f t="shared" si="50"/>
        <v>0</v>
      </c>
      <c r="R108" s="321">
        <f t="shared" si="50"/>
        <v>0</v>
      </c>
      <c r="S108" s="328">
        <f t="shared" ref="S108:S112" si="54">SUMIFS(M108:R108,M108:R108,"&lt;&gt;Local Currency", M108:R108,"&lt;&gt;US Dollars" )</f>
        <v>0</v>
      </c>
      <c r="T108" s="313">
        <f t="shared" si="41"/>
        <v>0</v>
      </c>
    </row>
    <row r="109" spans="1:20" s="361" customFormat="1" ht="16.5" thickBot="1">
      <c r="A109" s="304">
        <v>8.3000000000000007</v>
      </c>
      <c r="B109" s="314" t="s">
        <v>811</v>
      </c>
      <c r="C109" s="317">
        <f t="shared" si="50"/>
        <v>0</v>
      </c>
      <c r="D109" s="318">
        <f t="shared" si="50"/>
        <v>0</v>
      </c>
      <c r="E109" s="318">
        <f t="shared" si="50"/>
        <v>0</v>
      </c>
      <c r="F109" s="318">
        <f t="shared" si="50"/>
        <v>0</v>
      </c>
      <c r="G109" s="327">
        <f t="shared" si="52"/>
        <v>0</v>
      </c>
      <c r="H109" s="321">
        <f t="shared" si="50"/>
        <v>0</v>
      </c>
      <c r="I109" s="321">
        <f t="shared" si="50"/>
        <v>0</v>
      </c>
      <c r="J109" s="321">
        <f t="shared" si="50"/>
        <v>0</v>
      </c>
      <c r="K109" s="321">
        <f t="shared" si="50"/>
        <v>0</v>
      </c>
      <c r="L109" s="327">
        <f t="shared" si="53"/>
        <v>0</v>
      </c>
      <c r="M109" s="321">
        <f t="shared" si="50"/>
        <v>0</v>
      </c>
      <c r="N109" s="321">
        <f t="shared" si="50"/>
        <v>0</v>
      </c>
      <c r="O109" s="321">
        <f t="shared" si="50"/>
        <v>0</v>
      </c>
      <c r="P109" s="321">
        <f t="shared" si="50"/>
        <v>0</v>
      </c>
      <c r="Q109" s="321">
        <f t="shared" si="50"/>
        <v>0</v>
      </c>
      <c r="R109" s="321">
        <f t="shared" si="50"/>
        <v>0</v>
      </c>
      <c r="S109" s="328">
        <f t="shared" si="54"/>
        <v>0</v>
      </c>
      <c r="T109" s="313">
        <f t="shared" si="41"/>
        <v>0</v>
      </c>
    </row>
    <row r="110" spans="1:20" s="361" customFormat="1" ht="16.5" thickBot="1">
      <c r="A110" s="304">
        <v>8.4</v>
      </c>
      <c r="B110" s="314" t="s">
        <v>814</v>
      </c>
      <c r="C110" s="317">
        <f t="shared" si="50"/>
        <v>0</v>
      </c>
      <c r="D110" s="318">
        <f t="shared" si="50"/>
        <v>0</v>
      </c>
      <c r="E110" s="318">
        <f t="shared" si="50"/>
        <v>0</v>
      </c>
      <c r="F110" s="318">
        <f t="shared" si="50"/>
        <v>0</v>
      </c>
      <c r="G110" s="327">
        <f t="shared" si="52"/>
        <v>0</v>
      </c>
      <c r="H110" s="321">
        <f t="shared" si="50"/>
        <v>0</v>
      </c>
      <c r="I110" s="321">
        <f t="shared" si="50"/>
        <v>0</v>
      </c>
      <c r="J110" s="321">
        <f t="shared" si="50"/>
        <v>0</v>
      </c>
      <c r="K110" s="321">
        <f t="shared" si="50"/>
        <v>0</v>
      </c>
      <c r="L110" s="327">
        <f t="shared" si="53"/>
        <v>0</v>
      </c>
      <c r="M110" s="321">
        <f t="shared" si="50"/>
        <v>0</v>
      </c>
      <c r="N110" s="321">
        <f t="shared" si="50"/>
        <v>0</v>
      </c>
      <c r="O110" s="321">
        <f t="shared" si="50"/>
        <v>0</v>
      </c>
      <c r="P110" s="321">
        <f t="shared" si="50"/>
        <v>0</v>
      </c>
      <c r="Q110" s="321">
        <f t="shared" si="50"/>
        <v>0</v>
      </c>
      <c r="R110" s="321">
        <f t="shared" si="50"/>
        <v>0</v>
      </c>
      <c r="S110" s="328">
        <f t="shared" si="54"/>
        <v>0</v>
      </c>
      <c r="T110" s="313">
        <f t="shared" si="41"/>
        <v>0</v>
      </c>
    </row>
    <row r="111" spans="1:20" s="361" customFormat="1" ht="16.5" thickBot="1">
      <c r="A111" s="304">
        <v>8.5</v>
      </c>
      <c r="B111" s="314" t="s">
        <v>818</v>
      </c>
      <c r="C111" s="317">
        <f t="shared" si="50"/>
        <v>0</v>
      </c>
      <c r="D111" s="318">
        <f t="shared" si="50"/>
        <v>0</v>
      </c>
      <c r="E111" s="318">
        <f t="shared" si="50"/>
        <v>0</v>
      </c>
      <c r="F111" s="318">
        <f t="shared" si="50"/>
        <v>0</v>
      </c>
      <c r="G111" s="327">
        <f t="shared" si="52"/>
        <v>0</v>
      </c>
      <c r="H111" s="321">
        <f t="shared" si="50"/>
        <v>0</v>
      </c>
      <c r="I111" s="321">
        <f t="shared" si="50"/>
        <v>0</v>
      </c>
      <c r="J111" s="321">
        <f t="shared" si="50"/>
        <v>0</v>
      </c>
      <c r="K111" s="321">
        <f t="shared" si="50"/>
        <v>0</v>
      </c>
      <c r="L111" s="327">
        <f t="shared" si="53"/>
        <v>0</v>
      </c>
      <c r="M111" s="321">
        <f t="shared" si="50"/>
        <v>0</v>
      </c>
      <c r="N111" s="321">
        <f t="shared" si="50"/>
        <v>0</v>
      </c>
      <c r="O111" s="321">
        <f t="shared" si="50"/>
        <v>0</v>
      </c>
      <c r="P111" s="321">
        <f t="shared" si="50"/>
        <v>0</v>
      </c>
      <c r="Q111" s="321">
        <f t="shared" si="50"/>
        <v>0</v>
      </c>
      <c r="R111" s="321">
        <f t="shared" si="50"/>
        <v>0</v>
      </c>
      <c r="S111" s="328">
        <f t="shared" si="54"/>
        <v>0</v>
      </c>
      <c r="T111" s="313">
        <f t="shared" si="41"/>
        <v>0</v>
      </c>
    </row>
    <row r="112" spans="1:20" s="361" customFormat="1" ht="16.5" thickBot="1">
      <c r="A112" s="304">
        <v>8.6</v>
      </c>
      <c r="B112" s="314" t="s">
        <v>820</v>
      </c>
      <c r="C112" s="317">
        <f t="shared" si="50"/>
        <v>0</v>
      </c>
      <c r="D112" s="318">
        <f t="shared" si="50"/>
        <v>0</v>
      </c>
      <c r="E112" s="318">
        <f t="shared" si="50"/>
        <v>0</v>
      </c>
      <c r="F112" s="318">
        <f t="shared" si="50"/>
        <v>0</v>
      </c>
      <c r="G112" s="327">
        <f t="shared" si="52"/>
        <v>0</v>
      </c>
      <c r="H112" s="321">
        <f t="shared" si="50"/>
        <v>0</v>
      </c>
      <c r="I112" s="321">
        <f t="shared" si="50"/>
        <v>0</v>
      </c>
      <c r="J112" s="321">
        <f t="shared" si="50"/>
        <v>0</v>
      </c>
      <c r="K112" s="321">
        <f t="shared" si="50"/>
        <v>0</v>
      </c>
      <c r="L112" s="327">
        <f t="shared" si="53"/>
        <v>0</v>
      </c>
      <c r="M112" s="321">
        <f t="shared" si="50"/>
        <v>0</v>
      </c>
      <c r="N112" s="321">
        <f t="shared" si="50"/>
        <v>0</v>
      </c>
      <c r="O112" s="321">
        <f t="shared" si="50"/>
        <v>0</v>
      </c>
      <c r="P112" s="321">
        <f t="shared" si="50"/>
        <v>0</v>
      </c>
      <c r="Q112" s="321">
        <f t="shared" si="50"/>
        <v>0</v>
      </c>
      <c r="R112" s="321">
        <f t="shared" si="50"/>
        <v>0</v>
      </c>
      <c r="S112" s="328">
        <f t="shared" si="54"/>
        <v>0</v>
      </c>
      <c r="T112" s="313">
        <f t="shared" si="41"/>
        <v>0</v>
      </c>
    </row>
    <row r="113" spans="1:20" s="361" customFormat="1" ht="15.75" thickBot="1">
      <c r="A113" s="304"/>
      <c r="B113" s="316"/>
      <c r="C113" s="322"/>
      <c r="D113" s="323"/>
      <c r="E113" s="323"/>
      <c r="F113" s="323"/>
      <c r="G113" s="323"/>
      <c r="H113" s="323"/>
      <c r="I113" s="323"/>
      <c r="J113" s="323"/>
      <c r="K113" s="323"/>
      <c r="L113" s="323"/>
      <c r="M113" s="323"/>
      <c r="N113" s="323"/>
      <c r="O113" s="323"/>
      <c r="P113" s="323"/>
      <c r="Q113" s="323"/>
      <c r="R113" s="323"/>
      <c r="S113" s="324"/>
      <c r="T113" s="324"/>
    </row>
    <row r="114" spans="1:20" s="361" customFormat="1" ht="16.5" thickBot="1">
      <c r="A114" s="304">
        <v>9</v>
      </c>
      <c r="B114" s="308" t="s">
        <v>825</v>
      </c>
      <c r="C114" s="325">
        <f>SUMIFS(C115:C118,C115:C118,"&lt;&gt;Local Currency", C115:C118,"&lt;&gt;US Dollars" )</f>
        <v>0</v>
      </c>
      <c r="D114" s="309">
        <f t="shared" ref="D114:R114" si="55">SUMIFS(D115:D118,D115:D118,"&lt;&gt;Local Currency", D115:D118,"&lt;&gt;US Dollars" )</f>
        <v>0</v>
      </c>
      <c r="E114" s="309">
        <f t="shared" si="55"/>
        <v>0</v>
      </c>
      <c r="F114" s="309">
        <f t="shared" si="55"/>
        <v>0</v>
      </c>
      <c r="G114" s="327">
        <f t="shared" ref="G114:G118" si="56">SUMIFS(C114:F114,C114:F114,"&lt;&gt;Local Currency", C114:F114,"&lt;&gt;US Dollars" )</f>
        <v>0</v>
      </c>
      <c r="H114" s="309">
        <f t="shared" si="55"/>
        <v>0</v>
      </c>
      <c r="I114" s="309">
        <f t="shared" si="55"/>
        <v>0</v>
      </c>
      <c r="J114" s="309">
        <f t="shared" si="55"/>
        <v>0</v>
      </c>
      <c r="K114" s="309">
        <f t="shared" si="55"/>
        <v>0</v>
      </c>
      <c r="L114" s="327">
        <f t="shared" ref="L114:L118" si="57">SUMIFS(H114:K114,H114:K114,"&lt;&gt;Local Currency", H114:K114,"&lt;&gt;US Dollars" )</f>
        <v>0</v>
      </c>
      <c r="M114" s="309">
        <f t="shared" si="55"/>
        <v>0</v>
      </c>
      <c r="N114" s="309">
        <f t="shared" si="55"/>
        <v>0</v>
      </c>
      <c r="O114" s="309">
        <f t="shared" si="55"/>
        <v>0</v>
      </c>
      <c r="P114" s="309">
        <f t="shared" si="55"/>
        <v>0</v>
      </c>
      <c r="Q114" s="309">
        <f t="shared" si="55"/>
        <v>0</v>
      </c>
      <c r="R114" s="309">
        <f t="shared" si="55"/>
        <v>0</v>
      </c>
      <c r="S114" s="328">
        <f>SUMIFS(M114:R114,M114:R114,"&lt;&gt;Local Currency", M114:R114,"&lt;&gt;US Dollars" )</f>
        <v>0</v>
      </c>
      <c r="T114" s="313">
        <f t="shared" si="41"/>
        <v>0</v>
      </c>
    </row>
    <row r="115" spans="1:20" s="361" customFormat="1" ht="16.5" thickBot="1">
      <c r="A115" s="304">
        <v>9.1</v>
      </c>
      <c r="B115" s="314" t="s">
        <v>826</v>
      </c>
      <c r="C115" s="320">
        <f t="shared" ref="C115:R126" si="58">$B$7</f>
        <v>0</v>
      </c>
      <c r="D115" s="321">
        <f t="shared" si="50"/>
        <v>0</v>
      </c>
      <c r="E115" s="321">
        <f t="shared" si="50"/>
        <v>0</v>
      </c>
      <c r="F115" s="321">
        <f t="shared" si="50"/>
        <v>0</v>
      </c>
      <c r="G115" s="327">
        <f t="shared" si="56"/>
        <v>0</v>
      </c>
      <c r="H115" s="321">
        <f t="shared" si="50"/>
        <v>0</v>
      </c>
      <c r="I115" s="321">
        <f t="shared" si="50"/>
        <v>0</v>
      </c>
      <c r="J115" s="321">
        <f t="shared" si="50"/>
        <v>0</v>
      </c>
      <c r="K115" s="321">
        <f t="shared" si="50"/>
        <v>0</v>
      </c>
      <c r="L115" s="327">
        <f t="shared" si="57"/>
        <v>0</v>
      </c>
      <c r="M115" s="321">
        <f t="shared" si="50"/>
        <v>0</v>
      </c>
      <c r="N115" s="321">
        <f t="shared" si="50"/>
        <v>0</v>
      </c>
      <c r="O115" s="321">
        <f t="shared" si="50"/>
        <v>0</v>
      </c>
      <c r="P115" s="321">
        <f t="shared" si="50"/>
        <v>0</v>
      </c>
      <c r="Q115" s="321">
        <f t="shared" si="50"/>
        <v>0</v>
      </c>
      <c r="R115" s="321">
        <f t="shared" si="50"/>
        <v>0</v>
      </c>
      <c r="S115" s="328">
        <f>SUMIFS(M115:R115,M115:R115,"&lt;&gt;Local Currency", M115:R115,"&lt;&gt;US Dollars" )</f>
        <v>0</v>
      </c>
      <c r="T115" s="313">
        <f t="shared" si="41"/>
        <v>0</v>
      </c>
    </row>
    <row r="116" spans="1:20" s="361" customFormat="1" ht="16.5" thickBot="1">
      <c r="A116" s="304">
        <v>9.1999999999999993</v>
      </c>
      <c r="B116" s="314" t="s">
        <v>1221</v>
      </c>
      <c r="C116" s="320">
        <f t="shared" si="58"/>
        <v>0</v>
      </c>
      <c r="D116" s="321">
        <f t="shared" si="50"/>
        <v>0</v>
      </c>
      <c r="E116" s="321">
        <f t="shared" si="50"/>
        <v>0</v>
      </c>
      <c r="F116" s="321">
        <f t="shared" si="50"/>
        <v>0</v>
      </c>
      <c r="G116" s="327">
        <f t="shared" si="56"/>
        <v>0</v>
      </c>
      <c r="H116" s="321">
        <f t="shared" si="50"/>
        <v>0</v>
      </c>
      <c r="I116" s="321">
        <f t="shared" si="50"/>
        <v>0</v>
      </c>
      <c r="J116" s="321">
        <f t="shared" si="50"/>
        <v>0</v>
      </c>
      <c r="K116" s="321">
        <f t="shared" si="50"/>
        <v>0</v>
      </c>
      <c r="L116" s="327">
        <f t="shared" si="57"/>
        <v>0</v>
      </c>
      <c r="M116" s="321">
        <f t="shared" si="50"/>
        <v>0</v>
      </c>
      <c r="N116" s="321">
        <f t="shared" si="50"/>
        <v>0</v>
      </c>
      <c r="O116" s="321">
        <f t="shared" si="50"/>
        <v>0</v>
      </c>
      <c r="P116" s="321">
        <f t="shared" si="50"/>
        <v>0</v>
      </c>
      <c r="Q116" s="321">
        <f t="shared" si="50"/>
        <v>0</v>
      </c>
      <c r="R116" s="321">
        <f t="shared" si="50"/>
        <v>0</v>
      </c>
      <c r="S116" s="328">
        <f t="shared" ref="S116:S118" si="59">SUMIFS(M116:R116,M116:R116,"&lt;&gt;Local Currency", M116:R116,"&lt;&gt;US Dollars" )</f>
        <v>0</v>
      </c>
      <c r="T116" s="313">
        <f t="shared" si="41"/>
        <v>0</v>
      </c>
    </row>
    <row r="117" spans="1:20" s="361" customFormat="1" ht="16.5" hidden="1" thickBot="1">
      <c r="A117" s="304"/>
      <c r="B117" s="314"/>
      <c r="C117" s="320">
        <f t="shared" si="58"/>
        <v>0</v>
      </c>
      <c r="D117" s="321">
        <f t="shared" si="50"/>
        <v>0</v>
      </c>
      <c r="E117" s="321">
        <f t="shared" si="50"/>
        <v>0</v>
      </c>
      <c r="F117" s="321">
        <f t="shared" si="50"/>
        <v>0</v>
      </c>
      <c r="G117" s="327">
        <f t="shared" si="56"/>
        <v>0</v>
      </c>
      <c r="H117" s="321">
        <f t="shared" si="50"/>
        <v>0</v>
      </c>
      <c r="I117" s="321">
        <f t="shared" si="50"/>
        <v>0</v>
      </c>
      <c r="J117" s="321">
        <f t="shared" si="50"/>
        <v>0</v>
      </c>
      <c r="K117" s="321">
        <f t="shared" si="50"/>
        <v>0</v>
      </c>
      <c r="L117" s="327">
        <f t="shared" si="57"/>
        <v>0</v>
      </c>
      <c r="M117" s="321">
        <f t="shared" si="50"/>
        <v>0</v>
      </c>
      <c r="N117" s="321">
        <f t="shared" si="50"/>
        <v>0</v>
      </c>
      <c r="O117" s="321">
        <f t="shared" si="50"/>
        <v>0</v>
      </c>
      <c r="P117" s="321">
        <f t="shared" si="50"/>
        <v>0</v>
      </c>
      <c r="Q117" s="321">
        <f t="shared" si="50"/>
        <v>0</v>
      </c>
      <c r="R117" s="321">
        <f t="shared" si="50"/>
        <v>0</v>
      </c>
      <c r="S117" s="328">
        <f t="shared" si="59"/>
        <v>0</v>
      </c>
      <c r="T117" s="313">
        <f t="shared" si="41"/>
        <v>0</v>
      </c>
    </row>
    <row r="118" spans="1:20" s="361" customFormat="1" ht="16.5" thickBot="1">
      <c r="A118" s="304">
        <v>9.3000000000000007</v>
      </c>
      <c r="B118" s="314" t="s">
        <v>831</v>
      </c>
      <c r="C118" s="320">
        <f t="shared" si="58"/>
        <v>0</v>
      </c>
      <c r="D118" s="321">
        <f t="shared" si="50"/>
        <v>0</v>
      </c>
      <c r="E118" s="321">
        <f t="shared" si="50"/>
        <v>0</v>
      </c>
      <c r="F118" s="321">
        <f t="shared" si="50"/>
        <v>0</v>
      </c>
      <c r="G118" s="327">
        <f t="shared" si="56"/>
        <v>0</v>
      </c>
      <c r="H118" s="321">
        <f t="shared" si="50"/>
        <v>0</v>
      </c>
      <c r="I118" s="321">
        <f t="shared" si="50"/>
        <v>0</v>
      </c>
      <c r="J118" s="321">
        <f t="shared" si="50"/>
        <v>0</v>
      </c>
      <c r="K118" s="321">
        <f t="shared" si="50"/>
        <v>0</v>
      </c>
      <c r="L118" s="327">
        <f t="shared" si="57"/>
        <v>0</v>
      </c>
      <c r="M118" s="321">
        <f t="shared" si="50"/>
        <v>0</v>
      </c>
      <c r="N118" s="321">
        <f t="shared" si="50"/>
        <v>0</v>
      </c>
      <c r="O118" s="321">
        <f t="shared" si="50"/>
        <v>0</v>
      </c>
      <c r="P118" s="321">
        <f t="shared" si="50"/>
        <v>0</v>
      </c>
      <c r="Q118" s="321">
        <f t="shared" si="50"/>
        <v>0</v>
      </c>
      <c r="R118" s="321">
        <f t="shared" si="50"/>
        <v>0</v>
      </c>
      <c r="S118" s="328">
        <f t="shared" si="59"/>
        <v>0</v>
      </c>
      <c r="T118" s="313">
        <f t="shared" si="41"/>
        <v>0</v>
      </c>
    </row>
    <row r="119" spans="1:20" s="361" customFormat="1" ht="15.75" thickBot="1">
      <c r="A119" s="304"/>
      <c r="B119" s="314"/>
      <c r="C119" s="322"/>
      <c r="D119" s="323"/>
      <c r="E119" s="323"/>
      <c r="F119" s="323"/>
      <c r="G119" s="323"/>
      <c r="H119" s="323"/>
      <c r="I119" s="323"/>
      <c r="J119" s="323"/>
      <c r="K119" s="323"/>
      <c r="L119" s="323"/>
      <c r="M119" s="323"/>
      <c r="N119" s="323"/>
      <c r="O119" s="323"/>
      <c r="P119" s="323"/>
      <c r="Q119" s="323"/>
      <c r="R119" s="323"/>
      <c r="S119" s="324"/>
      <c r="T119" s="324"/>
    </row>
    <row r="120" spans="1:20" s="361" customFormat="1" ht="16.5" thickBot="1">
      <c r="A120" s="304">
        <v>10</v>
      </c>
      <c r="B120" s="308" t="s">
        <v>833</v>
      </c>
      <c r="C120" s="325">
        <f>SUMIFS(C121:C122,C121:C122,"&lt;&gt;Local Currency", C121:C122,"&lt;&gt;US Dollars" )</f>
        <v>0</v>
      </c>
      <c r="D120" s="309">
        <f t="shared" ref="D120:R120" si="60">SUMIFS(D121:D122,D121:D122,"&lt;&gt;Local Currency", D121:D122,"&lt;&gt;US Dollars" )</f>
        <v>0</v>
      </c>
      <c r="E120" s="309">
        <f t="shared" si="60"/>
        <v>0</v>
      </c>
      <c r="F120" s="309">
        <f t="shared" si="60"/>
        <v>0</v>
      </c>
      <c r="G120" s="327">
        <f t="shared" ref="G120:G122" si="61">SUMIFS(C120:F120,C120:F120,"&lt;&gt;Local Currency", C120:F120,"&lt;&gt;US Dollars" )</f>
        <v>0</v>
      </c>
      <c r="H120" s="309">
        <f t="shared" si="60"/>
        <v>0</v>
      </c>
      <c r="I120" s="309">
        <f t="shared" si="60"/>
        <v>0</v>
      </c>
      <c r="J120" s="309">
        <f t="shared" si="60"/>
        <v>0</v>
      </c>
      <c r="K120" s="309">
        <f t="shared" si="60"/>
        <v>0</v>
      </c>
      <c r="L120" s="327">
        <f t="shared" ref="L120:L122" si="62">SUMIFS(H120:K120,H120:K120,"&lt;&gt;Local Currency", H120:K120,"&lt;&gt;US Dollars" )</f>
        <v>0</v>
      </c>
      <c r="M120" s="309">
        <f t="shared" si="60"/>
        <v>0</v>
      </c>
      <c r="N120" s="309">
        <f t="shared" si="60"/>
        <v>0</v>
      </c>
      <c r="O120" s="309">
        <f t="shared" si="60"/>
        <v>0</v>
      </c>
      <c r="P120" s="309">
        <f t="shared" si="60"/>
        <v>0</v>
      </c>
      <c r="Q120" s="309">
        <f t="shared" si="60"/>
        <v>0</v>
      </c>
      <c r="R120" s="309">
        <f t="shared" si="60"/>
        <v>0</v>
      </c>
      <c r="S120" s="328">
        <f>SUMIFS(M120:R120,M120:R120,"&lt;&gt;Local Currency", M120:R120,"&lt;&gt;US Dollars" )</f>
        <v>0</v>
      </c>
      <c r="T120" s="313">
        <f t="shared" si="41"/>
        <v>0</v>
      </c>
    </row>
    <row r="121" spans="1:20" s="361" customFormat="1" ht="16.5" thickBot="1">
      <c r="A121" s="304">
        <v>10.1</v>
      </c>
      <c r="B121" s="314" t="s">
        <v>836</v>
      </c>
      <c r="C121" s="320">
        <f t="shared" si="58"/>
        <v>0</v>
      </c>
      <c r="D121" s="321">
        <f t="shared" si="50"/>
        <v>0</v>
      </c>
      <c r="E121" s="321">
        <f t="shared" si="50"/>
        <v>0</v>
      </c>
      <c r="F121" s="321">
        <f t="shared" si="50"/>
        <v>0</v>
      </c>
      <c r="G121" s="327">
        <f t="shared" si="61"/>
        <v>0</v>
      </c>
      <c r="H121" s="321">
        <f t="shared" si="50"/>
        <v>0</v>
      </c>
      <c r="I121" s="321">
        <f t="shared" si="50"/>
        <v>0</v>
      </c>
      <c r="J121" s="321">
        <f t="shared" si="50"/>
        <v>0</v>
      </c>
      <c r="K121" s="321">
        <f t="shared" si="50"/>
        <v>0</v>
      </c>
      <c r="L121" s="327">
        <f t="shared" si="62"/>
        <v>0</v>
      </c>
      <c r="M121" s="321">
        <f t="shared" si="50"/>
        <v>0</v>
      </c>
      <c r="N121" s="321">
        <f t="shared" si="50"/>
        <v>0</v>
      </c>
      <c r="O121" s="321">
        <f t="shared" si="50"/>
        <v>0</v>
      </c>
      <c r="P121" s="321">
        <f t="shared" si="50"/>
        <v>0</v>
      </c>
      <c r="Q121" s="321">
        <f t="shared" si="50"/>
        <v>0</v>
      </c>
      <c r="R121" s="321">
        <f t="shared" si="50"/>
        <v>0</v>
      </c>
      <c r="S121" s="328">
        <f>SUMIFS(M121:R121,M121:R121,"&lt;&gt;Local Currency", M121:R121,"&lt;&gt;US Dollars" )</f>
        <v>0</v>
      </c>
      <c r="T121" s="313">
        <f t="shared" si="41"/>
        <v>0</v>
      </c>
    </row>
    <row r="122" spans="1:20" s="361" customFormat="1" ht="16.5" thickBot="1">
      <c r="A122" s="304">
        <v>10.199999999999999</v>
      </c>
      <c r="B122" s="314" t="s">
        <v>837</v>
      </c>
      <c r="C122" s="320">
        <f t="shared" si="58"/>
        <v>0</v>
      </c>
      <c r="D122" s="321">
        <f t="shared" si="50"/>
        <v>0</v>
      </c>
      <c r="E122" s="321">
        <f t="shared" si="50"/>
        <v>0</v>
      </c>
      <c r="F122" s="321">
        <f t="shared" si="50"/>
        <v>0</v>
      </c>
      <c r="G122" s="327">
        <f t="shared" si="61"/>
        <v>0</v>
      </c>
      <c r="H122" s="321">
        <f t="shared" si="50"/>
        <v>0</v>
      </c>
      <c r="I122" s="321">
        <f t="shared" si="50"/>
        <v>0</v>
      </c>
      <c r="J122" s="321">
        <f t="shared" si="50"/>
        <v>0</v>
      </c>
      <c r="K122" s="321">
        <f t="shared" si="50"/>
        <v>0</v>
      </c>
      <c r="L122" s="327">
        <f t="shared" si="62"/>
        <v>0</v>
      </c>
      <c r="M122" s="321">
        <f t="shared" si="50"/>
        <v>0</v>
      </c>
      <c r="N122" s="321">
        <f t="shared" si="50"/>
        <v>0</v>
      </c>
      <c r="O122" s="321">
        <f t="shared" si="50"/>
        <v>0</v>
      </c>
      <c r="P122" s="321">
        <f t="shared" si="50"/>
        <v>0</v>
      </c>
      <c r="Q122" s="321">
        <f t="shared" si="50"/>
        <v>0</v>
      </c>
      <c r="R122" s="321">
        <f t="shared" si="50"/>
        <v>0</v>
      </c>
      <c r="S122" s="328">
        <f>SUMIFS(M122:R122,M122:R122,"&lt;&gt;Local Currency", M122:R122,"&lt;&gt;US Dollars" )</f>
        <v>0</v>
      </c>
      <c r="T122" s="313">
        <f t="shared" si="41"/>
        <v>0</v>
      </c>
    </row>
    <row r="123" spans="1:20" s="361" customFormat="1" ht="15.75" thickBot="1">
      <c r="A123" s="304"/>
      <c r="B123" s="314"/>
      <c r="C123" s="336"/>
      <c r="D123" s="337"/>
      <c r="E123" s="337"/>
      <c r="F123" s="337"/>
      <c r="G123" s="337"/>
      <c r="H123" s="337"/>
      <c r="I123" s="337"/>
      <c r="J123" s="337"/>
      <c r="K123" s="337"/>
      <c r="L123" s="337"/>
      <c r="M123" s="337"/>
      <c r="N123" s="337"/>
      <c r="O123" s="337"/>
      <c r="P123" s="337"/>
      <c r="Q123" s="337"/>
      <c r="R123" s="337"/>
      <c r="S123" s="338"/>
      <c r="T123" s="338"/>
    </row>
    <row r="124" spans="1:20" s="361" customFormat="1" ht="19.5" thickBot="1">
      <c r="A124" s="304"/>
      <c r="B124" s="339" t="s">
        <v>1219</v>
      </c>
      <c r="C124" s="340">
        <f>IF(ISNUMBER(C15),C15,0)+IF(ISNUMBER(C37),C37,0)+IF(ISNUMBER(C52),C52,0)+IF(ISNUMBER(C98),C98,0)+IF(ISNUMBER(C100),C100,0)+IF(ISNUMBER(C102),C102,0)+IF(ISNUMBER(C104),C104,0)+IF(ISNUMBER(C106),C106,0)+IF(ISNUMBER(C114),C114,0)
+IF(ISNUMBER(C120),C120,0)</f>
        <v>0</v>
      </c>
      <c r="D124" s="340">
        <f t="shared" ref="D124:S124" si="63">IF(ISNUMBER(D15),D15,0)+IF(ISNUMBER(D37),D37,0)+IF(ISNUMBER(D52),D52,0)+IF(ISNUMBER(D98),D98,0)+IF(ISNUMBER(D100),D100,0)+IF(ISNUMBER(D102),D102,0)+IF(ISNUMBER(D104),D104,0)+IF(ISNUMBER(D106),D106,0)+IF(ISNUMBER(D114),D114,0)
+IF(ISNUMBER(D120),D120,0)</f>
        <v>0</v>
      </c>
      <c r="E124" s="340">
        <f t="shared" si="63"/>
        <v>0</v>
      </c>
      <c r="F124" s="340">
        <f t="shared" si="63"/>
        <v>0</v>
      </c>
      <c r="G124" s="340">
        <f t="shared" si="63"/>
        <v>0</v>
      </c>
      <c r="H124" s="340">
        <f t="shared" si="63"/>
        <v>0</v>
      </c>
      <c r="I124" s="340">
        <f t="shared" si="63"/>
        <v>0</v>
      </c>
      <c r="J124" s="340">
        <f t="shared" si="63"/>
        <v>0</v>
      </c>
      <c r="K124" s="340">
        <f t="shared" si="63"/>
        <v>0</v>
      </c>
      <c r="L124" s="340">
        <f t="shared" si="63"/>
        <v>0</v>
      </c>
      <c r="M124" s="340">
        <f t="shared" si="63"/>
        <v>0</v>
      </c>
      <c r="N124" s="340">
        <f t="shared" si="63"/>
        <v>0</v>
      </c>
      <c r="O124" s="340">
        <f t="shared" si="63"/>
        <v>0</v>
      </c>
      <c r="P124" s="340">
        <f t="shared" si="63"/>
        <v>0</v>
      </c>
      <c r="Q124" s="340">
        <f t="shared" si="63"/>
        <v>0</v>
      </c>
      <c r="R124" s="340">
        <f t="shared" si="63"/>
        <v>0</v>
      </c>
      <c r="S124" s="340">
        <f t="shared" si="63"/>
        <v>0</v>
      </c>
      <c r="T124" s="340">
        <f t="shared" ref="T124" si="64">T15+T37+T52+T98+T100+T102+T104+T106+T114+T120</f>
        <v>0</v>
      </c>
    </row>
    <row r="125" spans="1:20" ht="17.25">
      <c r="B125" s="341"/>
      <c r="C125" s="342"/>
      <c r="D125" s="342"/>
      <c r="E125" s="342"/>
      <c r="F125" s="342"/>
      <c r="G125" s="342"/>
      <c r="H125" s="342"/>
      <c r="I125" s="342"/>
      <c r="J125" s="342"/>
      <c r="K125" s="342"/>
      <c r="L125" s="342"/>
      <c r="M125" s="342"/>
      <c r="N125" s="342"/>
      <c r="O125" s="342"/>
      <c r="P125" s="342"/>
      <c r="Q125" s="342"/>
      <c r="R125" s="342"/>
      <c r="S125" s="342"/>
      <c r="T125" s="342"/>
    </row>
    <row r="126" spans="1:20" ht="45">
      <c r="B126" s="332" t="s">
        <v>838</v>
      </c>
      <c r="C126" s="343">
        <f t="shared" si="58"/>
        <v>0</v>
      </c>
      <c r="D126" s="343">
        <f t="shared" si="58"/>
        <v>0</v>
      </c>
      <c r="E126" s="343">
        <f t="shared" si="58"/>
        <v>0</v>
      </c>
      <c r="F126" s="343">
        <f t="shared" si="58"/>
        <v>0</v>
      </c>
      <c r="G126" s="343">
        <f t="shared" si="58"/>
        <v>0</v>
      </c>
      <c r="H126" s="343">
        <f t="shared" si="58"/>
        <v>0</v>
      </c>
      <c r="I126" s="343">
        <f t="shared" si="58"/>
        <v>0</v>
      </c>
      <c r="J126" s="343">
        <f t="shared" si="58"/>
        <v>0</v>
      </c>
      <c r="K126" s="343">
        <f t="shared" si="58"/>
        <v>0</v>
      </c>
      <c r="L126" s="343">
        <f t="shared" si="58"/>
        <v>0</v>
      </c>
      <c r="M126" s="343">
        <f t="shared" si="58"/>
        <v>0</v>
      </c>
      <c r="N126" s="343">
        <f t="shared" si="58"/>
        <v>0</v>
      </c>
      <c r="O126" s="343">
        <f t="shared" si="58"/>
        <v>0</v>
      </c>
      <c r="P126" s="343">
        <f t="shared" si="58"/>
        <v>0</v>
      </c>
      <c r="Q126" s="343">
        <f t="shared" si="58"/>
        <v>0</v>
      </c>
      <c r="R126" s="343">
        <f t="shared" si="58"/>
        <v>0</v>
      </c>
      <c r="S126" s="343">
        <f t="shared" ref="S126:T126" si="65">$B$7</f>
        <v>0</v>
      </c>
      <c r="T126" s="343">
        <f t="shared" si="65"/>
        <v>0</v>
      </c>
    </row>
    <row r="127" spans="1:20">
      <c r="B127" s="344"/>
      <c r="C127" s="342"/>
      <c r="D127" s="342"/>
      <c r="E127" s="342"/>
      <c r="F127" s="342"/>
      <c r="G127" s="342"/>
      <c r="H127" s="342"/>
      <c r="I127" s="342"/>
      <c r="J127" s="342"/>
      <c r="K127" s="342"/>
      <c r="L127" s="342"/>
      <c r="M127" s="342"/>
      <c r="N127" s="342"/>
      <c r="O127" s="342"/>
      <c r="P127" s="342"/>
      <c r="Q127" s="342"/>
      <c r="R127" s="342"/>
      <c r="S127" s="342"/>
      <c r="T127" s="342"/>
    </row>
    <row r="128" spans="1:20">
      <c r="B128" s="344"/>
      <c r="C128" s="342"/>
      <c r="D128" s="342"/>
      <c r="E128" s="342"/>
      <c r="F128" s="342"/>
      <c r="G128" s="342"/>
      <c r="H128" s="342"/>
      <c r="I128" s="342"/>
      <c r="J128" s="342"/>
      <c r="K128" s="342"/>
      <c r="L128" s="342"/>
      <c r="M128" s="342"/>
      <c r="N128" s="342"/>
      <c r="O128" s="342"/>
      <c r="P128" s="342"/>
      <c r="Q128" s="342"/>
      <c r="R128" s="342"/>
      <c r="S128" s="342"/>
      <c r="T128" s="342"/>
    </row>
    <row r="129" spans="2:20">
      <c r="B129" s="344"/>
      <c r="C129" s="342"/>
      <c r="D129" s="342"/>
      <c r="E129" s="342"/>
      <c r="F129" s="342"/>
      <c r="G129" s="342"/>
      <c r="H129" s="342"/>
      <c r="I129" s="342"/>
      <c r="J129" s="342"/>
      <c r="K129" s="342"/>
      <c r="L129" s="342"/>
      <c r="M129" s="342"/>
      <c r="N129" s="342"/>
      <c r="O129" s="342"/>
      <c r="P129" s="342"/>
      <c r="Q129" s="342"/>
      <c r="R129" s="342"/>
      <c r="S129" s="342"/>
      <c r="T129" s="342"/>
    </row>
    <row r="130" spans="2:20">
      <c r="B130" s="344"/>
      <c r="C130" s="342"/>
      <c r="D130" s="342"/>
      <c r="E130" s="342"/>
      <c r="F130" s="342"/>
      <c r="G130" s="342"/>
      <c r="H130" s="342"/>
      <c r="I130" s="342"/>
      <c r="J130" s="342"/>
      <c r="K130" s="342"/>
      <c r="L130" s="342"/>
      <c r="M130" s="342"/>
      <c r="N130" s="342"/>
      <c r="O130" s="342"/>
      <c r="P130" s="342"/>
      <c r="Q130" s="342"/>
      <c r="R130" s="342"/>
      <c r="S130" s="342"/>
      <c r="T130" s="342"/>
    </row>
    <row r="131" spans="2:20">
      <c r="B131" s="344"/>
      <c r="C131" s="342"/>
      <c r="D131" s="342"/>
      <c r="E131" s="342"/>
      <c r="F131" s="342"/>
      <c r="G131" s="342"/>
      <c r="H131" s="342"/>
      <c r="I131" s="342"/>
      <c r="J131" s="342"/>
      <c r="K131" s="342"/>
      <c r="L131" s="342"/>
      <c r="M131" s="342"/>
      <c r="N131" s="342"/>
      <c r="O131" s="342"/>
      <c r="P131" s="342"/>
      <c r="Q131" s="342"/>
      <c r="R131" s="342"/>
      <c r="S131" s="342"/>
      <c r="T131" s="342"/>
    </row>
    <row r="132" spans="2:20">
      <c r="B132" s="344"/>
      <c r="C132" s="342"/>
      <c r="D132" s="342"/>
      <c r="E132" s="342"/>
      <c r="F132" s="342"/>
      <c r="G132" s="342"/>
      <c r="H132" s="342"/>
      <c r="I132" s="342"/>
      <c r="J132" s="342"/>
      <c r="K132" s="342"/>
      <c r="L132" s="342"/>
      <c r="M132" s="342"/>
      <c r="N132" s="342"/>
      <c r="O132" s="342"/>
      <c r="P132" s="342"/>
      <c r="Q132" s="342"/>
      <c r="R132" s="342"/>
      <c r="S132" s="342"/>
      <c r="T132" s="342"/>
    </row>
    <row r="133" spans="2:20">
      <c r="B133" s="344"/>
      <c r="C133" s="342"/>
      <c r="D133" s="342"/>
      <c r="E133" s="342"/>
      <c r="F133" s="342"/>
      <c r="G133" s="342"/>
      <c r="H133" s="342"/>
      <c r="I133" s="342"/>
      <c r="J133" s="342"/>
      <c r="K133" s="342"/>
      <c r="L133" s="342"/>
      <c r="M133" s="342"/>
      <c r="N133" s="342"/>
      <c r="O133" s="342"/>
      <c r="P133" s="342"/>
      <c r="Q133" s="342"/>
      <c r="R133" s="342"/>
      <c r="S133" s="342"/>
      <c r="T133" s="342"/>
    </row>
    <row r="134" spans="2:20">
      <c r="B134" s="344"/>
      <c r="C134" s="342"/>
      <c r="D134" s="342"/>
      <c r="E134" s="342"/>
      <c r="F134" s="342"/>
      <c r="G134" s="342"/>
      <c r="H134" s="342"/>
      <c r="I134" s="342"/>
      <c r="J134" s="342"/>
      <c r="K134" s="342"/>
      <c r="L134" s="342"/>
      <c r="M134" s="342"/>
      <c r="N134" s="342"/>
      <c r="O134" s="342"/>
      <c r="P134" s="342"/>
      <c r="Q134" s="342"/>
      <c r="R134" s="342"/>
      <c r="S134" s="342"/>
      <c r="T134" s="342"/>
    </row>
    <row r="135" spans="2:20">
      <c r="B135" s="344"/>
      <c r="C135" s="342"/>
      <c r="D135" s="342"/>
      <c r="E135" s="342"/>
      <c r="F135" s="342"/>
      <c r="G135" s="342"/>
      <c r="H135" s="342"/>
      <c r="I135" s="342"/>
      <c r="J135" s="342"/>
      <c r="K135" s="342"/>
      <c r="L135" s="342"/>
      <c r="M135" s="342"/>
      <c r="N135" s="342"/>
      <c r="O135" s="342"/>
      <c r="P135" s="342"/>
      <c r="Q135" s="342"/>
      <c r="R135" s="342"/>
      <c r="S135" s="342"/>
      <c r="T135" s="342"/>
    </row>
    <row r="136" spans="2:20">
      <c r="B136" s="344"/>
      <c r="C136" s="342"/>
      <c r="D136" s="342"/>
      <c r="E136" s="342"/>
      <c r="F136" s="342"/>
      <c r="G136" s="342"/>
      <c r="H136" s="342"/>
      <c r="I136" s="342"/>
      <c r="J136" s="342"/>
      <c r="K136" s="342"/>
      <c r="L136" s="342"/>
      <c r="M136" s="342"/>
      <c r="N136" s="342"/>
      <c r="O136" s="342"/>
      <c r="P136" s="342"/>
      <c r="Q136" s="342"/>
      <c r="R136" s="342"/>
      <c r="S136" s="342"/>
      <c r="T136" s="342"/>
    </row>
    <row r="137" spans="2:20">
      <c r="B137" s="344"/>
      <c r="C137" s="342"/>
      <c r="D137" s="342"/>
      <c r="E137" s="342"/>
      <c r="F137" s="342"/>
      <c r="G137" s="342"/>
      <c r="H137" s="342"/>
      <c r="I137" s="342"/>
      <c r="J137" s="342"/>
      <c r="K137" s="342"/>
      <c r="L137" s="342"/>
      <c r="M137" s="342"/>
      <c r="N137" s="342"/>
      <c r="O137" s="342"/>
      <c r="P137" s="342"/>
      <c r="Q137" s="342"/>
      <c r="R137" s="342"/>
      <c r="S137" s="342"/>
      <c r="T137" s="342"/>
    </row>
    <row r="138" spans="2:20">
      <c r="B138" s="344"/>
      <c r="C138" s="342"/>
      <c r="D138" s="342"/>
      <c r="E138" s="342"/>
      <c r="F138" s="342"/>
      <c r="G138" s="342"/>
      <c r="H138" s="342"/>
      <c r="I138" s="342"/>
      <c r="J138" s="342"/>
      <c r="K138" s="342"/>
      <c r="L138" s="342"/>
      <c r="M138" s="342"/>
      <c r="N138" s="342"/>
      <c r="O138" s="342"/>
      <c r="P138" s="342"/>
      <c r="Q138" s="342"/>
      <c r="R138" s="342"/>
      <c r="S138" s="342"/>
      <c r="T138" s="342"/>
    </row>
    <row r="139" spans="2:20">
      <c r="B139" s="344"/>
      <c r="C139" s="342"/>
      <c r="D139" s="342"/>
      <c r="E139" s="342"/>
      <c r="F139" s="342"/>
      <c r="G139" s="342"/>
      <c r="H139" s="342"/>
      <c r="I139" s="342"/>
      <c r="J139" s="342"/>
      <c r="K139" s="342"/>
      <c r="L139" s="342"/>
      <c r="M139" s="342"/>
      <c r="N139" s="342"/>
      <c r="O139" s="342"/>
      <c r="P139" s="342"/>
      <c r="Q139" s="342"/>
      <c r="R139" s="342"/>
      <c r="S139" s="342"/>
      <c r="T139" s="342"/>
    </row>
    <row r="140" spans="2:20">
      <c r="B140" s="344"/>
      <c r="C140" s="342"/>
      <c r="D140" s="342"/>
      <c r="E140" s="342"/>
      <c r="F140" s="342"/>
      <c r="G140" s="342"/>
      <c r="H140" s="342"/>
      <c r="I140" s="342"/>
      <c r="J140" s="342"/>
      <c r="K140" s="342"/>
      <c r="L140" s="342"/>
      <c r="M140" s="342"/>
      <c r="N140" s="342"/>
      <c r="O140" s="342"/>
      <c r="P140" s="342"/>
      <c r="Q140" s="342"/>
      <c r="R140" s="342"/>
      <c r="S140" s="342"/>
      <c r="T140" s="342"/>
    </row>
    <row r="141" spans="2:20">
      <c r="B141" s="344"/>
      <c r="C141" s="342"/>
      <c r="D141" s="342"/>
      <c r="E141" s="342"/>
      <c r="F141" s="342"/>
      <c r="G141" s="342"/>
      <c r="H141" s="342"/>
      <c r="I141" s="342"/>
      <c r="J141" s="342"/>
      <c r="K141" s="342"/>
      <c r="L141" s="342"/>
      <c r="M141" s="342"/>
      <c r="N141" s="342"/>
      <c r="O141" s="342"/>
      <c r="P141" s="342"/>
      <c r="Q141" s="342"/>
      <c r="R141" s="342"/>
      <c r="S141" s="342"/>
      <c r="T141" s="342"/>
    </row>
    <row r="142" spans="2:20">
      <c r="B142" s="344"/>
      <c r="C142" s="342"/>
      <c r="D142" s="342"/>
      <c r="E142" s="342"/>
      <c r="F142" s="342"/>
      <c r="G142" s="342"/>
      <c r="H142" s="342"/>
      <c r="I142" s="342"/>
      <c r="J142" s="342"/>
      <c r="K142" s="342"/>
      <c r="L142" s="342"/>
      <c r="M142" s="342"/>
      <c r="N142" s="342"/>
      <c r="O142" s="342"/>
      <c r="P142" s="342"/>
      <c r="Q142" s="342"/>
      <c r="R142" s="342"/>
      <c r="S142" s="342"/>
      <c r="T142" s="342"/>
    </row>
    <row r="143" spans="2:20">
      <c r="B143" s="344"/>
      <c r="C143" s="342"/>
      <c r="D143" s="342"/>
      <c r="E143" s="342"/>
      <c r="F143" s="342"/>
      <c r="G143" s="342"/>
      <c r="H143" s="342"/>
      <c r="I143" s="342"/>
      <c r="J143" s="342"/>
      <c r="K143" s="342"/>
      <c r="L143" s="342"/>
      <c r="M143" s="342"/>
      <c r="N143" s="342"/>
      <c r="O143" s="342"/>
      <c r="P143" s="342"/>
      <c r="Q143" s="342"/>
      <c r="R143" s="342"/>
      <c r="S143" s="342"/>
      <c r="T143" s="342"/>
    </row>
    <row r="144" spans="2:20">
      <c r="B144" s="344"/>
      <c r="C144" s="342"/>
      <c r="D144" s="342"/>
      <c r="E144" s="342"/>
      <c r="F144" s="342"/>
      <c r="G144" s="342"/>
      <c r="H144" s="342"/>
      <c r="I144" s="342"/>
      <c r="J144" s="342"/>
      <c r="K144" s="342"/>
      <c r="L144" s="342"/>
      <c r="M144" s="342"/>
      <c r="N144" s="342"/>
      <c r="O144" s="342"/>
      <c r="P144" s="342"/>
      <c r="Q144" s="342"/>
      <c r="R144" s="342"/>
      <c r="S144" s="342"/>
      <c r="T144" s="342"/>
    </row>
    <row r="145" spans="2:20">
      <c r="B145" s="344"/>
      <c r="C145" s="344"/>
      <c r="D145" s="344"/>
      <c r="E145" s="344"/>
      <c r="F145" s="344"/>
      <c r="G145" s="344"/>
      <c r="H145" s="344"/>
      <c r="I145" s="344"/>
      <c r="J145" s="344"/>
      <c r="K145" s="344"/>
      <c r="L145" s="344"/>
      <c r="M145" s="344"/>
      <c r="N145" s="344"/>
      <c r="O145" s="344"/>
      <c r="P145" s="344"/>
      <c r="Q145" s="344"/>
      <c r="R145" s="344"/>
      <c r="S145" s="344"/>
      <c r="T145" s="344"/>
    </row>
    <row r="146" spans="2:20">
      <c r="B146" s="344"/>
      <c r="C146" s="344"/>
      <c r="D146" s="344"/>
      <c r="E146" s="344"/>
      <c r="F146" s="344"/>
      <c r="G146" s="344"/>
      <c r="H146" s="344"/>
      <c r="I146" s="344"/>
      <c r="J146" s="344"/>
      <c r="K146" s="344"/>
      <c r="L146" s="344"/>
      <c r="M146" s="344"/>
      <c r="N146" s="344"/>
      <c r="O146" s="344"/>
      <c r="P146" s="344"/>
      <c r="Q146" s="344"/>
      <c r="R146" s="344"/>
      <c r="S146" s="344"/>
      <c r="T146" s="344"/>
    </row>
    <row r="147" spans="2:20">
      <c r="B147" s="344"/>
      <c r="C147" s="344"/>
      <c r="D147" s="344"/>
      <c r="E147" s="344"/>
      <c r="F147" s="344"/>
      <c r="G147" s="344"/>
      <c r="H147" s="344"/>
      <c r="I147" s="344"/>
      <c r="J147" s="344"/>
      <c r="K147" s="344"/>
      <c r="L147" s="344"/>
      <c r="M147" s="344"/>
      <c r="N147" s="344"/>
      <c r="O147" s="344"/>
      <c r="P147" s="344"/>
      <c r="Q147" s="344"/>
      <c r="R147" s="344"/>
      <c r="S147" s="344"/>
      <c r="T147" s="344"/>
    </row>
    <row r="148" spans="2:20">
      <c r="B148" s="344"/>
      <c r="C148" s="344"/>
      <c r="D148" s="344"/>
      <c r="E148" s="344"/>
      <c r="F148" s="344"/>
      <c r="G148" s="344"/>
      <c r="H148" s="344"/>
      <c r="I148" s="344"/>
      <c r="J148" s="344"/>
      <c r="K148" s="344"/>
      <c r="L148" s="344"/>
      <c r="M148" s="344"/>
      <c r="N148" s="344"/>
      <c r="O148" s="344"/>
      <c r="P148" s="344"/>
      <c r="Q148" s="344"/>
      <c r="R148" s="344"/>
      <c r="S148" s="344"/>
      <c r="T148" s="344"/>
    </row>
    <row r="149" spans="2:20">
      <c r="B149" s="344"/>
    </row>
    <row r="150" spans="2:20">
      <c r="B150" s="344"/>
    </row>
    <row r="151" spans="2:20">
      <c r="B151" s="344"/>
    </row>
    <row r="152" spans="2:20">
      <c r="B152" s="344"/>
    </row>
    <row r="153" spans="2:20">
      <c r="B153" s="344"/>
    </row>
    <row r="154" spans="2:20">
      <c r="B154" s="344"/>
    </row>
    <row r="155" spans="2:20">
      <c r="B155" s="344"/>
    </row>
    <row r="156" spans="2:20">
      <c r="B156" s="344"/>
    </row>
  </sheetData>
  <sheetProtection password="ED91" sheet="1" objects="1" scenarios="1"/>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T156"/>
  <sheetViews>
    <sheetView showGridLines="0" zoomScale="90" zoomScaleNormal="90" workbookViewId="0">
      <selection activeCell="B14" sqref="B14"/>
    </sheetView>
  </sheetViews>
  <sheetFormatPr defaultRowHeight="15"/>
  <cols>
    <col min="1" max="1" width="28" style="304" customWidth="1"/>
    <col min="2" max="2" width="53.140625" style="304" customWidth="1"/>
    <col min="3" max="3" width="17.85546875" style="304" customWidth="1"/>
    <col min="4" max="4" width="14.7109375" style="304" customWidth="1"/>
    <col min="5" max="5" width="12.85546875" style="304" customWidth="1"/>
    <col min="6" max="6" width="11.5703125" style="304" customWidth="1"/>
    <col min="7" max="7" width="17.140625" style="304" customWidth="1"/>
    <col min="8" max="8" width="10.85546875" style="304" customWidth="1"/>
    <col min="9" max="9" width="12.28515625" style="304" customWidth="1"/>
    <col min="10" max="10" width="12.42578125" style="304" customWidth="1"/>
    <col min="11" max="11" width="9.7109375" style="304" customWidth="1"/>
    <col min="12" max="12" width="15.140625" style="304" customWidth="1"/>
    <col min="13" max="13" width="16" style="304" customWidth="1"/>
    <col min="14" max="14" width="9.140625" style="304"/>
    <col min="15" max="15" width="14.7109375" style="304" customWidth="1"/>
    <col min="16" max="16" width="9.140625" style="304"/>
    <col min="17" max="17" width="11.28515625" style="304" customWidth="1"/>
    <col min="18" max="18" width="12.85546875" style="304" customWidth="1"/>
    <col min="19" max="19" width="18.140625" style="304" customWidth="1"/>
    <col min="20" max="20" width="25.42578125" style="304" customWidth="1"/>
    <col min="21" max="16384" width="9.140625" style="304"/>
  </cols>
  <sheetData>
    <row r="1" spans="1:20" ht="11.25" customHeight="1"/>
    <row r="2" spans="1:20" ht="15.75" thickBot="1"/>
    <row r="3" spans="1:20">
      <c r="A3" s="345" t="s">
        <v>349</v>
      </c>
      <c r="B3" s="346" t="str">
        <f>'Cover sheet'!C3</f>
        <v>Georgia</v>
      </c>
      <c r="C3" s="347"/>
    </row>
    <row r="4" spans="1:20" ht="29.25" thickBot="1">
      <c r="A4" s="348" t="s">
        <v>350</v>
      </c>
      <c r="B4" s="349">
        <f>'Cover sheet'!E23</f>
        <v>0</v>
      </c>
      <c r="C4" s="350"/>
    </row>
    <row r="5" spans="1:20" ht="28.5">
      <c r="A5" s="348" t="s">
        <v>351</v>
      </c>
      <c r="B5" s="351">
        <f>'Cover sheet'!E35</f>
        <v>0</v>
      </c>
      <c r="C5" s="352">
        <f>'Cover sheet'!F35</f>
        <v>0</v>
      </c>
    </row>
    <row r="6" spans="1:20" ht="29.25" thickBot="1">
      <c r="A6" s="348" t="s">
        <v>352</v>
      </c>
      <c r="B6" s="351">
        <f>'Cover sheet'!E36</f>
        <v>0</v>
      </c>
      <c r="C6" s="353">
        <f>'Cover sheet'!F36</f>
        <v>0</v>
      </c>
    </row>
    <row r="7" spans="1:20" ht="28.5">
      <c r="A7" s="348" t="s">
        <v>353</v>
      </c>
      <c r="B7" s="349">
        <f>'Cover sheet'!E49</f>
        <v>0</v>
      </c>
      <c r="C7" s="350"/>
    </row>
    <row r="8" spans="1:20" ht="28.5">
      <c r="A8" s="348" t="s">
        <v>354</v>
      </c>
      <c r="B8" s="349">
        <f>'Cover sheet'!E55</f>
        <v>0</v>
      </c>
      <c r="C8" s="350"/>
    </row>
    <row r="9" spans="1:20" ht="42.75">
      <c r="A9" s="348" t="s">
        <v>355</v>
      </c>
      <c r="B9" s="354">
        <f>'Cover sheet'!E62</f>
        <v>0</v>
      </c>
      <c r="C9" s="355"/>
    </row>
    <row r="10" spans="1:20" ht="29.25" thickBot="1">
      <c r="A10" s="356" t="s">
        <v>356</v>
      </c>
      <c r="B10" s="357">
        <f>'Cover sheet'!E69</f>
        <v>0</v>
      </c>
      <c r="C10" s="355"/>
    </row>
    <row r="11" spans="1:20">
      <c r="A11" s="358"/>
      <c r="B11" s="359"/>
      <c r="C11" s="355"/>
    </row>
    <row r="12" spans="1:20" ht="15.75" thickBot="1"/>
    <row r="13" spans="1:20">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0" ht="90.75" thickBot="1">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0" ht="16.5" thickBot="1">
      <c r="A15" s="304">
        <v>1</v>
      </c>
      <c r="B15" s="308" t="s">
        <v>655</v>
      </c>
      <c r="C15" s="309">
        <f>IF(ISNUMBER(C16),C16,0)+IF(ISNUMBER(C20),C20,0)+IF(ISNUMBER(C29),C29,0)+IF(ISNUMBER(C33),C33,0)+IF(ISNUMBER(C34),C34,0)+IF(ISNUMBER(C35),C35,0)</f>
        <v>0</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0</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0</v>
      </c>
      <c r="P15" s="309">
        <f t="shared" si="0"/>
        <v>0</v>
      </c>
      <c r="Q15" s="309">
        <f t="shared" si="0"/>
        <v>0</v>
      </c>
      <c r="R15" s="309">
        <f t="shared" si="0"/>
        <v>0</v>
      </c>
      <c r="S15" s="312">
        <f>SUMIFS(M15:R15,M15:R15,"&lt;&gt;Local Currency", M15:R15,"&lt;&gt;US Dollars" )</f>
        <v>0</v>
      </c>
      <c r="T15" s="313">
        <f>SUM(G15,L15,S15)</f>
        <v>0</v>
      </c>
    </row>
    <row r="16" spans="1:20" ht="16.5" thickBot="1">
      <c r="A16" s="304">
        <v>1.1000000000000001</v>
      </c>
      <c r="B16" s="314" t="s">
        <v>656</v>
      </c>
      <c r="C16" s="315">
        <f>SUMIFS(C17:C19,C17:C19,"&lt;&gt;Local Currency", C17:C19,"&lt;&gt;US Dollars" )</f>
        <v>0</v>
      </c>
      <c r="D16" s="310">
        <f t="shared" ref="D16:R16" si="1">SUMIFS(D17:D19,D17:D19,"&lt;&gt;Local Currency", D17:D19,"&lt;&gt;US Dollars" )</f>
        <v>0</v>
      </c>
      <c r="E16" s="310">
        <f t="shared" si="1"/>
        <v>0</v>
      </c>
      <c r="F16" s="310">
        <f t="shared" si="1"/>
        <v>0</v>
      </c>
      <c r="G16" s="310">
        <f>SUMIFS(C16:F16,C16:F16,"&lt;&gt;Local Currency", C16:F16,"&lt;&gt;US Dollars" )</f>
        <v>0</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9" si="2">SUM(G16,L16,S16)</f>
        <v>0</v>
      </c>
    </row>
    <row r="17" spans="1:20" s="361" customFormat="1" ht="16.5" thickBot="1">
      <c r="A17" s="360" t="s">
        <v>846</v>
      </c>
      <c r="B17" s="316" t="s">
        <v>1213</v>
      </c>
      <c r="C17" s="317">
        <f>$B$7</f>
        <v>0</v>
      </c>
      <c r="D17" s="318">
        <f t="shared" ref="D17:R32" si="3">$B$7</f>
        <v>0</v>
      </c>
      <c r="E17" s="318">
        <f t="shared" si="3"/>
        <v>0</v>
      </c>
      <c r="F17" s="318">
        <f t="shared" si="3"/>
        <v>0</v>
      </c>
      <c r="G17" s="310">
        <f t="shared" ref="G17:G35" si="4">SUMIFS(C17:F17,C17:F17,"&lt;&gt;Local Currency", C17:F17,"&lt;&gt;US Dollars" )</f>
        <v>0</v>
      </c>
      <c r="H17" s="318">
        <f t="shared" si="3"/>
        <v>0</v>
      </c>
      <c r="I17" s="318">
        <f t="shared" si="3"/>
        <v>0</v>
      </c>
      <c r="J17" s="318">
        <f t="shared" si="3"/>
        <v>0</v>
      </c>
      <c r="K17" s="318">
        <f t="shared" si="3"/>
        <v>0</v>
      </c>
      <c r="L17" s="311">
        <f t="shared" ref="L17:L35" si="5">SUMIFS(H17:K17,H17:K17,"&lt;&gt;Local Currency", H17:K17,"&lt;&gt;US Dollars" )</f>
        <v>0</v>
      </c>
      <c r="M17" s="318">
        <f t="shared" si="3"/>
        <v>0</v>
      </c>
      <c r="N17" s="318">
        <f t="shared" si="3"/>
        <v>0</v>
      </c>
      <c r="O17" s="318">
        <f t="shared" si="3"/>
        <v>0</v>
      </c>
      <c r="P17" s="318">
        <f t="shared" si="3"/>
        <v>0</v>
      </c>
      <c r="Q17" s="318">
        <f t="shared" si="3"/>
        <v>0</v>
      </c>
      <c r="R17" s="318">
        <f t="shared" si="3"/>
        <v>0</v>
      </c>
      <c r="S17" s="312">
        <f t="shared" ref="S17:S35" si="6">SUMIFS(M17:R17,M17:R17,"&lt;&gt;Local Currency", M17:R17,"&lt;&gt;US Dollars" )</f>
        <v>0</v>
      </c>
      <c r="T17" s="313">
        <f t="shared" si="2"/>
        <v>0</v>
      </c>
    </row>
    <row r="18" spans="1:20" s="361" customFormat="1" ht="16.5" thickBot="1">
      <c r="A18" s="360" t="s">
        <v>847</v>
      </c>
      <c r="B18" s="316" t="s">
        <v>1198</v>
      </c>
      <c r="C18" s="317">
        <f t="shared" ref="C18:R59" si="7">$B$7</f>
        <v>0</v>
      </c>
      <c r="D18" s="318">
        <f t="shared" si="3"/>
        <v>0</v>
      </c>
      <c r="E18" s="318">
        <f t="shared" si="3"/>
        <v>0</v>
      </c>
      <c r="F18" s="318">
        <f t="shared" si="3"/>
        <v>0</v>
      </c>
      <c r="G18" s="310">
        <f t="shared" si="4"/>
        <v>0</v>
      </c>
      <c r="H18" s="318">
        <f t="shared" si="3"/>
        <v>0</v>
      </c>
      <c r="I18" s="318">
        <f t="shared" si="3"/>
        <v>0</v>
      </c>
      <c r="J18" s="318">
        <f t="shared" si="3"/>
        <v>0</v>
      </c>
      <c r="K18" s="318">
        <f t="shared" si="3"/>
        <v>0</v>
      </c>
      <c r="L18" s="311">
        <f t="shared" si="5"/>
        <v>0</v>
      </c>
      <c r="M18" s="318">
        <f t="shared" si="3"/>
        <v>0</v>
      </c>
      <c r="N18" s="318">
        <f t="shared" si="3"/>
        <v>0</v>
      </c>
      <c r="O18" s="318">
        <f t="shared" si="3"/>
        <v>0</v>
      </c>
      <c r="P18" s="318">
        <f t="shared" si="3"/>
        <v>0</v>
      </c>
      <c r="Q18" s="318">
        <f t="shared" si="3"/>
        <v>0</v>
      </c>
      <c r="R18" s="318">
        <f t="shared" si="3"/>
        <v>0</v>
      </c>
      <c r="S18" s="312">
        <f t="shared" si="6"/>
        <v>0</v>
      </c>
      <c r="T18" s="313">
        <f t="shared" si="2"/>
        <v>0</v>
      </c>
    </row>
    <row r="19" spans="1:20" s="361" customFormat="1" ht="16.5" thickBot="1">
      <c r="A19" s="360" t="s">
        <v>848</v>
      </c>
      <c r="B19" s="316" t="s">
        <v>1204</v>
      </c>
      <c r="C19" s="317">
        <f t="shared" si="7"/>
        <v>0</v>
      </c>
      <c r="D19" s="318">
        <f t="shared" si="3"/>
        <v>0</v>
      </c>
      <c r="E19" s="318">
        <f t="shared" si="3"/>
        <v>0</v>
      </c>
      <c r="F19" s="318">
        <f t="shared" si="3"/>
        <v>0</v>
      </c>
      <c r="G19" s="310">
        <f t="shared" si="4"/>
        <v>0</v>
      </c>
      <c r="H19" s="318">
        <f t="shared" si="3"/>
        <v>0</v>
      </c>
      <c r="I19" s="318">
        <f t="shared" si="3"/>
        <v>0</v>
      </c>
      <c r="J19" s="318">
        <f t="shared" si="3"/>
        <v>0</v>
      </c>
      <c r="K19" s="318">
        <f t="shared" si="3"/>
        <v>0</v>
      </c>
      <c r="L19" s="311">
        <f t="shared" si="5"/>
        <v>0</v>
      </c>
      <c r="M19" s="318">
        <f t="shared" si="3"/>
        <v>0</v>
      </c>
      <c r="N19" s="318">
        <f t="shared" si="3"/>
        <v>0</v>
      </c>
      <c r="O19" s="318">
        <f t="shared" si="3"/>
        <v>0</v>
      </c>
      <c r="P19" s="318">
        <f t="shared" si="3"/>
        <v>0</v>
      </c>
      <c r="Q19" s="318">
        <f t="shared" si="3"/>
        <v>0</v>
      </c>
      <c r="R19" s="318">
        <f t="shared" si="3"/>
        <v>0</v>
      </c>
      <c r="S19" s="312">
        <f t="shared" si="6"/>
        <v>0</v>
      </c>
      <c r="T19" s="313">
        <f t="shared" si="2"/>
        <v>0</v>
      </c>
    </row>
    <row r="20" spans="1:20" s="361" customFormat="1" ht="16.5" thickBot="1">
      <c r="A20" s="304">
        <v>1.2</v>
      </c>
      <c r="B20" s="314" t="s">
        <v>668</v>
      </c>
      <c r="C20" s="315">
        <f>IF(ISNUMBER(C21),C21,0)+IF(ISNUMBER(C25),C25,0)</f>
        <v>0</v>
      </c>
      <c r="D20" s="310">
        <f t="shared" ref="D20:F20" si="8">IF(ISNUMBER(D21),D21,0)+IF(ISNUMBER(D25),D25,0)</f>
        <v>0</v>
      </c>
      <c r="E20" s="310">
        <f t="shared" si="8"/>
        <v>0</v>
      </c>
      <c r="F20" s="310">
        <f t="shared" si="8"/>
        <v>0</v>
      </c>
      <c r="G20" s="310">
        <f>SUMIFS(C20:F20,C20:F20,"&lt;&gt;Local Currency", C20:F20,"&lt;&gt;US Dollars" )</f>
        <v>0</v>
      </c>
      <c r="H20" s="310">
        <f>IF(ISNUMBER(H21),H21,0)+IF(ISNUMBER(H25),H25,0)</f>
        <v>0</v>
      </c>
      <c r="I20" s="310">
        <f t="shared" ref="I20:K20" si="9">IF(ISNUMBER(I21),I21,0)+IF(ISNUMBER(I25),I25,0)</f>
        <v>0</v>
      </c>
      <c r="J20" s="310">
        <f t="shared" si="9"/>
        <v>0</v>
      </c>
      <c r="K20" s="310">
        <f t="shared" si="9"/>
        <v>0</v>
      </c>
      <c r="L20" s="311">
        <f t="shared" si="5"/>
        <v>0</v>
      </c>
      <c r="M20" s="310">
        <f>IF(ISNUMBER(M21),M21,0)+IF(ISNUMBER(M25),M25,0)</f>
        <v>0</v>
      </c>
      <c r="N20" s="310">
        <f t="shared" ref="N20:R20" si="10">IF(ISNUMBER(N21),N21,0)+IF(ISNUMBER(N25),N25,0)</f>
        <v>0</v>
      </c>
      <c r="O20" s="310">
        <f t="shared" si="10"/>
        <v>0</v>
      </c>
      <c r="P20" s="310">
        <f t="shared" si="10"/>
        <v>0</v>
      </c>
      <c r="Q20" s="310">
        <f t="shared" si="10"/>
        <v>0</v>
      </c>
      <c r="R20" s="310">
        <f t="shared" si="10"/>
        <v>0</v>
      </c>
      <c r="S20" s="312">
        <f t="shared" si="6"/>
        <v>0</v>
      </c>
      <c r="T20" s="313">
        <f t="shared" si="2"/>
        <v>0</v>
      </c>
    </row>
    <row r="21" spans="1:20" s="361" customFormat="1" ht="16.5" thickBot="1">
      <c r="A21" s="360" t="s">
        <v>849</v>
      </c>
      <c r="B21" s="319" t="s">
        <v>1216</v>
      </c>
      <c r="C21" s="315">
        <f>SUMIFS(C22:C24,C22:C24,"&lt;&gt;Local Currency", C22:C24,"&lt;&gt;US Dollars" )</f>
        <v>0</v>
      </c>
      <c r="D21" s="310">
        <f t="shared" ref="D21:R21" si="11">SUMIFS(D22:D24,D22:D24,"&lt;&gt;Local Currency", D22:D24,"&lt;&gt;US Dollars" )</f>
        <v>0</v>
      </c>
      <c r="E21" s="310">
        <f t="shared" si="11"/>
        <v>0</v>
      </c>
      <c r="F21" s="310">
        <f t="shared" si="11"/>
        <v>0</v>
      </c>
      <c r="G21" s="310">
        <f t="shared" si="4"/>
        <v>0</v>
      </c>
      <c r="H21" s="310">
        <f t="shared" si="11"/>
        <v>0</v>
      </c>
      <c r="I21" s="310">
        <f t="shared" si="11"/>
        <v>0</v>
      </c>
      <c r="J21" s="310">
        <f t="shared" si="11"/>
        <v>0</v>
      </c>
      <c r="K21" s="310">
        <f t="shared" si="11"/>
        <v>0</v>
      </c>
      <c r="L21" s="311">
        <f t="shared" si="5"/>
        <v>0</v>
      </c>
      <c r="M21" s="310">
        <f t="shared" si="11"/>
        <v>0</v>
      </c>
      <c r="N21" s="310">
        <f t="shared" si="11"/>
        <v>0</v>
      </c>
      <c r="O21" s="310">
        <f t="shared" si="11"/>
        <v>0</v>
      </c>
      <c r="P21" s="310">
        <f t="shared" si="11"/>
        <v>0</v>
      </c>
      <c r="Q21" s="310">
        <f t="shared" si="11"/>
        <v>0</v>
      </c>
      <c r="R21" s="310">
        <f t="shared" si="11"/>
        <v>0</v>
      </c>
      <c r="S21" s="312">
        <f t="shared" si="6"/>
        <v>0</v>
      </c>
      <c r="T21" s="313">
        <f t="shared" si="2"/>
        <v>0</v>
      </c>
    </row>
    <row r="22" spans="1:20" s="361" customFormat="1" ht="16.5" thickBot="1">
      <c r="A22" s="360" t="s">
        <v>850</v>
      </c>
      <c r="B22" s="316" t="s">
        <v>1215</v>
      </c>
      <c r="C22" s="317">
        <f t="shared" si="7"/>
        <v>0</v>
      </c>
      <c r="D22" s="318">
        <f t="shared" si="3"/>
        <v>0</v>
      </c>
      <c r="E22" s="318">
        <f t="shared" si="3"/>
        <v>0</v>
      </c>
      <c r="F22" s="318">
        <f t="shared" si="3"/>
        <v>0</v>
      </c>
      <c r="G22" s="310">
        <f t="shared" si="4"/>
        <v>0</v>
      </c>
      <c r="H22" s="318">
        <f t="shared" si="3"/>
        <v>0</v>
      </c>
      <c r="I22" s="318">
        <f t="shared" si="3"/>
        <v>0</v>
      </c>
      <c r="J22" s="318">
        <f t="shared" si="3"/>
        <v>0</v>
      </c>
      <c r="K22" s="318">
        <f t="shared" si="3"/>
        <v>0</v>
      </c>
      <c r="L22" s="311">
        <f t="shared" si="5"/>
        <v>0</v>
      </c>
      <c r="M22" s="318">
        <f t="shared" si="3"/>
        <v>0</v>
      </c>
      <c r="N22" s="318">
        <f t="shared" si="3"/>
        <v>0</v>
      </c>
      <c r="O22" s="318">
        <f t="shared" si="3"/>
        <v>0</v>
      </c>
      <c r="P22" s="318">
        <f t="shared" si="3"/>
        <v>0</v>
      </c>
      <c r="Q22" s="318">
        <f t="shared" si="3"/>
        <v>0</v>
      </c>
      <c r="R22" s="318">
        <f t="shared" si="3"/>
        <v>0</v>
      </c>
      <c r="S22" s="312">
        <f t="shared" si="6"/>
        <v>0</v>
      </c>
      <c r="T22" s="313">
        <f t="shared" si="2"/>
        <v>0</v>
      </c>
    </row>
    <row r="23" spans="1:20" s="361" customFormat="1" ht="16.5" thickBot="1">
      <c r="A23" s="360" t="s">
        <v>851</v>
      </c>
      <c r="B23" s="316" t="s">
        <v>1203</v>
      </c>
      <c r="C23" s="317">
        <f t="shared" si="7"/>
        <v>0</v>
      </c>
      <c r="D23" s="318">
        <f t="shared" si="3"/>
        <v>0</v>
      </c>
      <c r="E23" s="318">
        <f t="shared" si="3"/>
        <v>0</v>
      </c>
      <c r="F23" s="318">
        <f t="shared" si="3"/>
        <v>0</v>
      </c>
      <c r="G23" s="310">
        <f t="shared" si="4"/>
        <v>0</v>
      </c>
      <c r="H23" s="318">
        <f t="shared" si="3"/>
        <v>0</v>
      </c>
      <c r="I23" s="318">
        <f t="shared" si="3"/>
        <v>0</v>
      </c>
      <c r="J23" s="318">
        <f t="shared" si="3"/>
        <v>0</v>
      </c>
      <c r="K23" s="318">
        <f t="shared" si="3"/>
        <v>0</v>
      </c>
      <c r="L23" s="311">
        <f t="shared" si="5"/>
        <v>0</v>
      </c>
      <c r="M23" s="318">
        <f t="shared" si="3"/>
        <v>0</v>
      </c>
      <c r="N23" s="318">
        <f t="shared" si="3"/>
        <v>0</v>
      </c>
      <c r="O23" s="318">
        <f t="shared" si="3"/>
        <v>0</v>
      </c>
      <c r="P23" s="318">
        <f t="shared" si="3"/>
        <v>0</v>
      </c>
      <c r="Q23" s="318">
        <f t="shared" si="3"/>
        <v>0</v>
      </c>
      <c r="R23" s="318">
        <f t="shared" si="3"/>
        <v>0</v>
      </c>
      <c r="S23" s="312">
        <f t="shared" si="6"/>
        <v>0</v>
      </c>
      <c r="T23" s="313">
        <f t="shared" si="2"/>
        <v>0</v>
      </c>
    </row>
    <row r="24" spans="1:20" s="361" customFormat="1" ht="16.5" thickBot="1">
      <c r="A24" s="360" t="s">
        <v>852</v>
      </c>
      <c r="B24" s="316" t="s">
        <v>1204</v>
      </c>
      <c r="C24" s="317">
        <f t="shared" si="7"/>
        <v>0</v>
      </c>
      <c r="D24" s="318">
        <f t="shared" si="3"/>
        <v>0</v>
      </c>
      <c r="E24" s="318">
        <f t="shared" si="3"/>
        <v>0</v>
      </c>
      <c r="F24" s="318">
        <f t="shared" si="3"/>
        <v>0</v>
      </c>
      <c r="G24" s="310">
        <f t="shared" si="4"/>
        <v>0</v>
      </c>
      <c r="H24" s="318">
        <f t="shared" si="3"/>
        <v>0</v>
      </c>
      <c r="I24" s="318">
        <f t="shared" si="3"/>
        <v>0</v>
      </c>
      <c r="J24" s="318">
        <f t="shared" si="3"/>
        <v>0</v>
      </c>
      <c r="K24" s="318">
        <f t="shared" si="3"/>
        <v>0</v>
      </c>
      <c r="L24" s="311">
        <f t="shared" si="5"/>
        <v>0</v>
      </c>
      <c r="M24" s="318">
        <f t="shared" si="3"/>
        <v>0</v>
      </c>
      <c r="N24" s="318">
        <f t="shared" si="3"/>
        <v>0</v>
      </c>
      <c r="O24" s="318">
        <f t="shared" si="3"/>
        <v>0</v>
      </c>
      <c r="P24" s="318">
        <f t="shared" si="3"/>
        <v>0</v>
      </c>
      <c r="Q24" s="318">
        <f t="shared" si="3"/>
        <v>0</v>
      </c>
      <c r="R24" s="318">
        <f t="shared" si="3"/>
        <v>0</v>
      </c>
      <c r="S24" s="312">
        <f t="shared" si="6"/>
        <v>0</v>
      </c>
      <c r="T24" s="313">
        <f t="shared" si="2"/>
        <v>0</v>
      </c>
    </row>
    <row r="25" spans="1:20" s="361" customFormat="1" ht="16.5" thickBot="1">
      <c r="A25" s="360" t="s">
        <v>856</v>
      </c>
      <c r="B25" s="319" t="s">
        <v>1223</v>
      </c>
      <c r="C25" s="315">
        <f>SUMIFS(C26:C28,C26:C28,"&lt;&gt;Local Currency", C26:C28,"&lt;&gt;US Dollars" )</f>
        <v>0</v>
      </c>
      <c r="D25" s="310">
        <f t="shared" ref="D25:R25" si="12">SUMIFS(D26:D28,D26:D28,"&lt;&gt;Local Currency", D26:D28,"&lt;&gt;US Dollars" )</f>
        <v>0</v>
      </c>
      <c r="E25" s="310">
        <f t="shared" si="12"/>
        <v>0</v>
      </c>
      <c r="F25" s="310">
        <f t="shared" si="12"/>
        <v>0</v>
      </c>
      <c r="G25" s="310">
        <f t="shared" si="4"/>
        <v>0</v>
      </c>
      <c r="H25" s="310">
        <f t="shared" si="12"/>
        <v>0</v>
      </c>
      <c r="I25" s="310">
        <f t="shared" si="12"/>
        <v>0</v>
      </c>
      <c r="J25" s="310">
        <f t="shared" si="12"/>
        <v>0</v>
      </c>
      <c r="K25" s="310">
        <f t="shared" si="12"/>
        <v>0</v>
      </c>
      <c r="L25" s="311">
        <f t="shared" si="5"/>
        <v>0</v>
      </c>
      <c r="M25" s="310">
        <f t="shared" si="12"/>
        <v>0</v>
      </c>
      <c r="N25" s="310">
        <f t="shared" si="12"/>
        <v>0</v>
      </c>
      <c r="O25" s="310">
        <f t="shared" si="12"/>
        <v>0</v>
      </c>
      <c r="P25" s="310">
        <f t="shared" si="12"/>
        <v>0</v>
      </c>
      <c r="Q25" s="310">
        <f t="shared" si="12"/>
        <v>0</v>
      </c>
      <c r="R25" s="310">
        <f t="shared" si="12"/>
        <v>0</v>
      </c>
      <c r="S25" s="312">
        <f t="shared" si="6"/>
        <v>0</v>
      </c>
      <c r="T25" s="313">
        <f t="shared" si="2"/>
        <v>0</v>
      </c>
    </row>
    <row r="26" spans="1:20" s="361" customFormat="1" ht="16.5" thickBot="1">
      <c r="A26" s="360" t="s">
        <v>857</v>
      </c>
      <c r="B26" s="316" t="s">
        <v>1212</v>
      </c>
      <c r="C26" s="317">
        <f t="shared" si="7"/>
        <v>0</v>
      </c>
      <c r="D26" s="318">
        <f t="shared" si="3"/>
        <v>0</v>
      </c>
      <c r="E26" s="318">
        <f t="shared" si="3"/>
        <v>0</v>
      </c>
      <c r="F26" s="318">
        <f t="shared" si="3"/>
        <v>0</v>
      </c>
      <c r="G26" s="310">
        <f t="shared" si="4"/>
        <v>0</v>
      </c>
      <c r="H26" s="318">
        <f t="shared" si="3"/>
        <v>0</v>
      </c>
      <c r="I26" s="318">
        <f t="shared" si="3"/>
        <v>0</v>
      </c>
      <c r="J26" s="318">
        <f t="shared" si="3"/>
        <v>0</v>
      </c>
      <c r="K26" s="318">
        <f t="shared" si="3"/>
        <v>0</v>
      </c>
      <c r="L26" s="311">
        <f t="shared" si="5"/>
        <v>0</v>
      </c>
      <c r="M26" s="318">
        <f t="shared" si="3"/>
        <v>0</v>
      </c>
      <c r="N26" s="318">
        <f t="shared" si="3"/>
        <v>0</v>
      </c>
      <c r="O26" s="318">
        <f t="shared" si="3"/>
        <v>0</v>
      </c>
      <c r="P26" s="318">
        <f t="shared" si="3"/>
        <v>0</v>
      </c>
      <c r="Q26" s="318">
        <f t="shared" si="3"/>
        <v>0</v>
      </c>
      <c r="R26" s="318">
        <f t="shared" si="3"/>
        <v>0</v>
      </c>
      <c r="S26" s="312">
        <f t="shared" si="6"/>
        <v>0</v>
      </c>
      <c r="T26" s="313">
        <f t="shared" si="2"/>
        <v>0</v>
      </c>
    </row>
    <row r="27" spans="1:20" s="361" customFormat="1" ht="16.5" thickBot="1">
      <c r="A27" s="360" t="s">
        <v>858</v>
      </c>
      <c r="B27" s="316" t="s">
        <v>1203</v>
      </c>
      <c r="C27" s="317">
        <f t="shared" si="7"/>
        <v>0</v>
      </c>
      <c r="D27" s="318">
        <f t="shared" si="3"/>
        <v>0</v>
      </c>
      <c r="E27" s="318">
        <f t="shared" si="3"/>
        <v>0</v>
      </c>
      <c r="F27" s="318">
        <f t="shared" si="3"/>
        <v>0</v>
      </c>
      <c r="G27" s="310">
        <f t="shared" si="4"/>
        <v>0</v>
      </c>
      <c r="H27" s="318">
        <f t="shared" si="3"/>
        <v>0</v>
      </c>
      <c r="I27" s="318">
        <f t="shared" si="3"/>
        <v>0</v>
      </c>
      <c r="J27" s="318">
        <f t="shared" si="3"/>
        <v>0</v>
      </c>
      <c r="K27" s="318">
        <f t="shared" si="3"/>
        <v>0</v>
      </c>
      <c r="L27" s="311">
        <f t="shared" si="5"/>
        <v>0</v>
      </c>
      <c r="M27" s="318">
        <f t="shared" si="3"/>
        <v>0</v>
      </c>
      <c r="N27" s="318">
        <f t="shared" si="3"/>
        <v>0</v>
      </c>
      <c r="O27" s="318">
        <f t="shared" si="3"/>
        <v>0</v>
      </c>
      <c r="P27" s="318">
        <f t="shared" si="3"/>
        <v>0</v>
      </c>
      <c r="Q27" s="318">
        <f t="shared" si="3"/>
        <v>0</v>
      </c>
      <c r="R27" s="318">
        <f t="shared" si="3"/>
        <v>0</v>
      </c>
      <c r="S27" s="312">
        <f t="shared" si="6"/>
        <v>0</v>
      </c>
      <c r="T27" s="313">
        <f t="shared" si="2"/>
        <v>0</v>
      </c>
    </row>
    <row r="28" spans="1:20" s="361" customFormat="1" ht="16.5" thickBot="1">
      <c r="A28" s="360" t="s">
        <v>859</v>
      </c>
      <c r="B28" s="316" t="s">
        <v>1199</v>
      </c>
      <c r="C28" s="317">
        <f t="shared" si="7"/>
        <v>0</v>
      </c>
      <c r="D28" s="318">
        <f t="shared" si="3"/>
        <v>0</v>
      </c>
      <c r="E28" s="318">
        <f t="shared" si="3"/>
        <v>0</v>
      </c>
      <c r="F28" s="318">
        <f t="shared" si="3"/>
        <v>0</v>
      </c>
      <c r="G28" s="310">
        <f t="shared" si="4"/>
        <v>0</v>
      </c>
      <c r="H28" s="318">
        <f t="shared" si="3"/>
        <v>0</v>
      </c>
      <c r="I28" s="318">
        <f t="shared" si="3"/>
        <v>0</v>
      </c>
      <c r="J28" s="318">
        <f t="shared" si="3"/>
        <v>0</v>
      </c>
      <c r="K28" s="318">
        <f t="shared" si="3"/>
        <v>0</v>
      </c>
      <c r="L28" s="311">
        <f t="shared" si="5"/>
        <v>0</v>
      </c>
      <c r="M28" s="318">
        <f t="shared" si="3"/>
        <v>0</v>
      </c>
      <c r="N28" s="318">
        <f t="shared" si="3"/>
        <v>0</v>
      </c>
      <c r="O28" s="318">
        <f t="shared" si="3"/>
        <v>0</v>
      </c>
      <c r="P28" s="318">
        <f t="shared" si="3"/>
        <v>0</v>
      </c>
      <c r="Q28" s="318">
        <f t="shared" si="3"/>
        <v>0</v>
      </c>
      <c r="R28" s="318">
        <f t="shared" si="3"/>
        <v>0</v>
      </c>
      <c r="S28" s="312">
        <f t="shared" si="6"/>
        <v>0</v>
      </c>
      <c r="T28" s="313">
        <f t="shared" si="2"/>
        <v>0</v>
      </c>
    </row>
    <row r="29" spans="1:20" s="361" customFormat="1" ht="30.75" thickBot="1">
      <c r="A29" s="304">
        <v>1.3</v>
      </c>
      <c r="B29" s="314" t="s">
        <v>678</v>
      </c>
      <c r="C29" s="315">
        <f>SUMIFS(C30:C32,C30:C32,"&lt;&gt;Local Currency", C30:C32,"&lt;&gt;US Dollars" )</f>
        <v>0</v>
      </c>
      <c r="D29" s="310">
        <f t="shared" ref="D29:R29" si="13">SUMIFS(D30:D32,D30:D32,"&lt;&gt;Local Currency", D30:D32,"&lt;&gt;US Dollars" )</f>
        <v>0</v>
      </c>
      <c r="E29" s="310">
        <f t="shared" si="13"/>
        <v>0</v>
      </c>
      <c r="F29" s="310">
        <f t="shared" si="13"/>
        <v>0</v>
      </c>
      <c r="G29" s="310">
        <f t="shared" si="4"/>
        <v>0</v>
      </c>
      <c r="H29" s="310">
        <f t="shared" si="13"/>
        <v>0</v>
      </c>
      <c r="I29" s="310">
        <f t="shared" si="13"/>
        <v>0</v>
      </c>
      <c r="J29" s="310">
        <f t="shared" si="13"/>
        <v>0</v>
      </c>
      <c r="K29" s="310">
        <f t="shared" si="13"/>
        <v>0</v>
      </c>
      <c r="L29" s="311">
        <f t="shared" si="5"/>
        <v>0</v>
      </c>
      <c r="M29" s="310">
        <f t="shared" si="13"/>
        <v>0</v>
      </c>
      <c r="N29" s="310">
        <f t="shared" si="13"/>
        <v>0</v>
      </c>
      <c r="O29" s="310">
        <f t="shared" si="13"/>
        <v>0</v>
      </c>
      <c r="P29" s="310">
        <f t="shared" si="13"/>
        <v>0</v>
      </c>
      <c r="Q29" s="310">
        <f t="shared" si="13"/>
        <v>0</v>
      </c>
      <c r="R29" s="310">
        <f t="shared" si="13"/>
        <v>0</v>
      </c>
      <c r="S29" s="312">
        <f t="shared" si="6"/>
        <v>0</v>
      </c>
      <c r="T29" s="313">
        <f t="shared" si="2"/>
        <v>0</v>
      </c>
    </row>
    <row r="30" spans="1:20" s="361" customFormat="1" ht="16.5" thickBot="1">
      <c r="A30" s="360" t="s">
        <v>862</v>
      </c>
      <c r="B30" s="316" t="s">
        <v>1214</v>
      </c>
      <c r="C30" s="317">
        <f t="shared" si="7"/>
        <v>0</v>
      </c>
      <c r="D30" s="318">
        <f t="shared" si="3"/>
        <v>0</v>
      </c>
      <c r="E30" s="318">
        <f t="shared" si="3"/>
        <v>0</v>
      </c>
      <c r="F30" s="318">
        <f t="shared" si="3"/>
        <v>0</v>
      </c>
      <c r="G30" s="310">
        <f t="shared" si="4"/>
        <v>0</v>
      </c>
      <c r="H30" s="318">
        <f t="shared" si="3"/>
        <v>0</v>
      </c>
      <c r="I30" s="318">
        <f t="shared" si="3"/>
        <v>0</v>
      </c>
      <c r="J30" s="318">
        <f t="shared" si="3"/>
        <v>0</v>
      </c>
      <c r="K30" s="318">
        <f t="shared" si="3"/>
        <v>0</v>
      </c>
      <c r="L30" s="311">
        <f t="shared" si="5"/>
        <v>0</v>
      </c>
      <c r="M30" s="318">
        <f t="shared" si="3"/>
        <v>0</v>
      </c>
      <c r="N30" s="318">
        <f t="shared" si="3"/>
        <v>0</v>
      </c>
      <c r="O30" s="318">
        <f t="shared" si="3"/>
        <v>0</v>
      </c>
      <c r="P30" s="318">
        <f t="shared" si="3"/>
        <v>0</v>
      </c>
      <c r="Q30" s="318">
        <f t="shared" si="3"/>
        <v>0</v>
      </c>
      <c r="R30" s="318">
        <f t="shared" si="3"/>
        <v>0</v>
      </c>
      <c r="S30" s="312">
        <f t="shared" si="6"/>
        <v>0</v>
      </c>
      <c r="T30" s="313">
        <f t="shared" si="2"/>
        <v>0</v>
      </c>
    </row>
    <row r="31" spans="1:20" s="361" customFormat="1" ht="16.5" thickBot="1">
      <c r="A31" s="360" t="s">
        <v>863</v>
      </c>
      <c r="B31" s="316" t="s">
        <v>1198</v>
      </c>
      <c r="C31" s="317">
        <f t="shared" si="7"/>
        <v>0</v>
      </c>
      <c r="D31" s="318">
        <f t="shared" si="3"/>
        <v>0</v>
      </c>
      <c r="E31" s="318">
        <f t="shared" si="3"/>
        <v>0</v>
      </c>
      <c r="F31" s="318">
        <f t="shared" si="3"/>
        <v>0</v>
      </c>
      <c r="G31" s="310">
        <f t="shared" si="4"/>
        <v>0</v>
      </c>
      <c r="H31" s="318">
        <f t="shared" si="3"/>
        <v>0</v>
      </c>
      <c r="I31" s="318">
        <f t="shared" si="3"/>
        <v>0</v>
      </c>
      <c r="J31" s="318">
        <f t="shared" si="3"/>
        <v>0</v>
      </c>
      <c r="K31" s="318">
        <f t="shared" si="3"/>
        <v>0</v>
      </c>
      <c r="L31" s="311">
        <f t="shared" si="5"/>
        <v>0</v>
      </c>
      <c r="M31" s="318">
        <f t="shared" si="3"/>
        <v>0</v>
      </c>
      <c r="N31" s="318">
        <f t="shared" si="3"/>
        <v>0</v>
      </c>
      <c r="O31" s="318">
        <f t="shared" si="3"/>
        <v>0</v>
      </c>
      <c r="P31" s="318">
        <f t="shared" si="3"/>
        <v>0</v>
      </c>
      <c r="Q31" s="318">
        <f t="shared" si="3"/>
        <v>0</v>
      </c>
      <c r="R31" s="318">
        <f t="shared" si="3"/>
        <v>0</v>
      </c>
      <c r="S31" s="312">
        <f t="shared" si="6"/>
        <v>0</v>
      </c>
      <c r="T31" s="313">
        <f t="shared" si="2"/>
        <v>0</v>
      </c>
    </row>
    <row r="32" spans="1:20" s="361" customFormat="1" ht="16.5" thickBot="1">
      <c r="A32" s="360" t="s">
        <v>864</v>
      </c>
      <c r="B32" s="316" t="s">
        <v>1199</v>
      </c>
      <c r="C32" s="317">
        <f t="shared" si="7"/>
        <v>0</v>
      </c>
      <c r="D32" s="318">
        <f t="shared" si="3"/>
        <v>0</v>
      </c>
      <c r="E32" s="318">
        <f t="shared" si="3"/>
        <v>0</v>
      </c>
      <c r="F32" s="318">
        <f t="shared" si="3"/>
        <v>0</v>
      </c>
      <c r="G32" s="310">
        <f t="shared" si="4"/>
        <v>0</v>
      </c>
      <c r="H32" s="318">
        <f t="shared" si="3"/>
        <v>0</v>
      </c>
      <c r="I32" s="318">
        <f t="shared" si="3"/>
        <v>0</v>
      </c>
      <c r="J32" s="318">
        <f t="shared" si="3"/>
        <v>0</v>
      </c>
      <c r="K32" s="318">
        <f t="shared" si="3"/>
        <v>0</v>
      </c>
      <c r="L32" s="311">
        <f t="shared" si="5"/>
        <v>0</v>
      </c>
      <c r="M32" s="318">
        <f t="shared" si="3"/>
        <v>0</v>
      </c>
      <c r="N32" s="318">
        <f t="shared" si="3"/>
        <v>0</v>
      </c>
      <c r="O32" s="318">
        <f t="shared" si="3"/>
        <v>0</v>
      </c>
      <c r="P32" s="318">
        <f t="shared" si="3"/>
        <v>0</v>
      </c>
      <c r="Q32" s="318">
        <f t="shared" si="3"/>
        <v>0</v>
      </c>
      <c r="R32" s="318">
        <f t="shared" si="3"/>
        <v>0</v>
      </c>
      <c r="S32" s="312">
        <f t="shared" si="6"/>
        <v>0</v>
      </c>
      <c r="T32" s="313">
        <f t="shared" si="2"/>
        <v>0</v>
      </c>
    </row>
    <row r="33" spans="1:20" s="361" customFormat="1" ht="45.75" thickBot="1">
      <c r="A33" s="304">
        <v>1.4</v>
      </c>
      <c r="B33" s="314" t="s">
        <v>682</v>
      </c>
      <c r="C33" s="320">
        <f t="shared" si="7"/>
        <v>0</v>
      </c>
      <c r="D33" s="321">
        <f t="shared" si="7"/>
        <v>0</v>
      </c>
      <c r="E33" s="321">
        <f t="shared" si="7"/>
        <v>0</v>
      </c>
      <c r="F33" s="321">
        <f t="shared" si="7"/>
        <v>0</v>
      </c>
      <c r="G33" s="310">
        <f t="shared" si="4"/>
        <v>0</v>
      </c>
      <c r="H33" s="321">
        <f t="shared" si="7"/>
        <v>0</v>
      </c>
      <c r="I33" s="321">
        <f t="shared" si="7"/>
        <v>0</v>
      </c>
      <c r="J33" s="321">
        <f t="shared" si="7"/>
        <v>0</v>
      </c>
      <c r="K33" s="321">
        <f t="shared" si="7"/>
        <v>0</v>
      </c>
      <c r="L33" s="311">
        <f t="shared" si="5"/>
        <v>0</v>
      </c>
      <c r="M33" s="321">
        <f t="shared" si="7"/>
        <v>0</v>
      </c>
      <c r="N33" s="321">
        <f t="shared" si="7"/>
        <v>0</v>
      </c>
      <c r="O33" s="321">
        <f t="shared" si="7"/>
        <v>0</v>
      </c>
      <c r="P33" s="321">
        <f t="shared" si="7"/>
        <v>0</v>
      </c>
      <c r="Q33" s="321">
        <f t="shared" si="7"/>
        <v>0</v>
      </c>
      <c r="R33" s="321">
        <f t="shared" si="7"/>
        <v>0</v>
      </c>
      <c r="S33" s="312">
        <f t="shared" si="6"/>
        <v>0</v>
      </c>
      <c r="T33" s="313">
        <f t="shared" si="2"/>
        <v>0</v>
      </c>
    </row>
    <row r="34" spans="1:20" s="361" customFormat="1" ht="16.5" thickBot="1">
      <c r="A34" s="304">
        <v>1.5</v>
      </c>
      <c r="B34" s="314" t="s">
        <v>684</v>
      </c>
      <c r="C34" s="320">
        <f t="shared" si="7"/>
        <v>0</v>
      </c>
      <c r="D34" s="321">
        <f t="shared" si="7"/>
        <v>0</v>
      </c>
      <c r="E34" s="321">
        <f t="shared" si="7"/>
        <v>0</v>
      </c>
      <c r="F34" s="321">
        <f t="shared" si="7"/>
        <v>0</v>
      </c>
      <c r="G34" s="310">
        <f t="shared" si="4"/>
        <v>0</v>
      </c>
      <c r="H34" s="321">
        <f t="shared" si="7"/>
        <v>0</v>
      </c>
      <c r="I34" s="321">
        <f t="shared" si="7"/>
        <v>0</v>
      </c>
      <c r="J34" s="321">
        <f t="shared" si="7"/>
        <v>0</v>
      </c>
      <c r="K34" s="321">
        <f t="shared" si="7"/>
        <v>0</v>
      </c>
      <c r="L34" s="311">
        <f t="shared" si="5"/>
        <v>0</v>
      </c>
      <c r="M34" s="321">
        <f t="shared" si="7"/>
        <v>0</v>
      </c>
      <c r="N34" s="321">
        <f t="shared" si="7"/>
        <v>0</v>
      </c>
      <c r="O34" s="321">
        <f t="shared" si="7"/>
        <v>0</v>
      </c>
      <c r="P34" s="321">
        <f t="shared" si="7"/>
        <v>0</v>
      </c>
      <c r="Q34" s="321">
        <f t="shared" si="7"/>
        <v>0</v>
      </c>
      <c r="R34" s="321">
        <f t="shared" si="7"/>
        <v>0</v>
      </c>
      <c r="S34" s="312">
        <f t="shared" si="6"/>
        <v>0</v>
      </c>
      <c r="T34" s="313">
        <f t="shared" si="2"/>
        <v>0</v>
      </c>
    </row>
    <row r="35" spans="1:20" s="361" customFormat="1" ht="16.5" thickBot="1">
      <c r="A35" s="304">
        <v>1.6</v>
      </c>
      <c r="B35" s="314" t="s">
        <v>688</v>
      </c>
      <c r="C35" s="320">
        <f t="shared" si="7"/>
        <v>0</v>
      </c>
      <c r="D35" s="321">
        <f t="shared" si="7"/>
        <v>0</v>
      </c>
      <c r="E35" s="321">
        <f t="shared" si="7"/>
        <v>0</v>
      </c>
      <c r="F35" s="321">
        <f t="shared" si="7"/>
        <v>0</v>
      </c>
      <c r="G35" s="310">
        <f t="shared" si="4"/>
        <v>0</v>
      </c>
      <c r="H35" s="321">
        <f t="shared" si="7"/>
        <v>0</v>
      </c>
      <c r="I35" s="321">
        <f t="shared" si="7"/>
        <v>0</v>
      </c>
      <c r="J35" s="321">
        <f t="shared" si="7"/>
        <v>0</v>
      </c>
      <c r="K35" s="321">
        <f t="shared" si="7"/>
        <v>0</v>
      </c>
      <c r="L35" s="311">
        <f t="shared" si="5"/>
        <v>0</v>
      </c>
      <c r="M35" s="321">
        <f t="shared" si="7"/>
        <v>0</v>
      </c>
      <c r="N35" s="321">
        <f t="shared" si="7"/>
        <v>0</v>
      </c>
      <c r="O35" s="321">
        <f t="shared" si="7"/>
        <v>0</v>
      </c>
      <c r="P35" s="321">
        <f t="shared" si="7"/>
        <v>0</v>
      </c>
      <c r="Q35" s="321">
        <f t="shared" si="7"/>
        <v>0</v>
      </c>
      <c r="R35" s="321">
        <f t="shared" si="7"/>
        <v>0</v>
      </c>
      <c r="S35" s="312">
        <f t="shared" si="6"/>
        <v>0</v>
      </c>
      <c r="T35" s="313">
        <f t="shared" si="2"/>
        <v>0</v>
      </c>
    </row>
    <row r="36" spans="1:20" s="361" customFormat="1" ht="15.75" thickBot="1">
      <c r="A36" s="304"/>
      <c r="B36" s="316"/>
      <c r="C36" s="322"/>
      <c r="D36" s="323"/>
      <c r="E36" s="323"/>
      <c r="F36" s="323"/>
      <c r="G36" s="323"/>
      <c r="H36" s="323"/>
      <c r="I36" s="323"/>
      <c r="J36" s="323"/>
      <c r="K36" s="323"/>
      <c r="L36" s="323"/>
      <c r="M36" s="323"/>
      <c r="N36" s="323"/>
      <c r="O36" s="323"/>
      <c r="P36" s="323"/>
      <c r="Q36" s="323"/>
      <c r="R36" s="323"/>
      <c r="S36" s="324"/>
      <c r="T36" s="324"/>
    </row>
    <row r="37" spans="1:20" s="361" customFormat="1" ht="16.5" thickBot="1">
      <c r="A37" s="304">
        <v>2</v>
      </c>
      <c r="B37" s="308" t="s">
        <v>694</v>
      </c>
      <c r="C37" s="325">
        <f>IF(ISNUMBER(C38),C38,0)+IF(ISNUMBER(C42),C42,0)+IF(ISNUMBER(C46),C46,0)+IF(ISNUMBER(C50),C50,0)</f>
        <v>0</v>
      </c>
      <c r="D37" s="309">
        <f>IF(ISNUMBER(D38),D38,0)+IF(ISNUMBER(D42),D42,0)+IF(ISNUMBER(D46),D46,0)+IF(ISNUMBER(D50),D50,0)</f>
        <v>0</v>
      </c>
      <c r="E37" s="309">
        <f>IF(ISNUMBER(E38),E38,0)+IF(ISNUMBER(E42),E42,0)+IF(ISNUMBER(E46),E46,0)+IF(ISNUMBER(E50),E50,0)</f>
        <v>0</v>
      </c>
      <c r="F37" s="309">
        <f t="shared" ref="F37" si="14">IF(ISNUMBER(F38),F38,0)+IF(ISNUMBER(F42),F42,0)+IF(ISNUMBER(F46),F46,0)+IF(ISNUMBER(F50),F50,0)</f>
        <v>0</v>
      </c>
      <c r="G37" s="326">
        <f>SUMIFS(C37:F37,C37:F37,"&lt;&gt;Local Currency", C37:F37,"&lt;&gt;US Dollars" )</f>
        <v>0</v>
      </c>
      <c r="H37" s="309">
        <f>IF(ISNUMBER(H38),H38,0)+IF(ISNUMBER(H42),H42,0)+IF(ISNUMBER(H46),H46,0)+IF(ISNUMBER(H50),H50,0)</f>
        <v>0</v>
      </c>
      <c r="I37" s="309">
        <f t="shared" ref="I37:R37" si="15">IF(ISNUMBER(I38),I38,0)+IF(ISNUMBER(I42),I42,0)+IF(ISNUMBER(I46),I46,0)+IF(ISNUMBER(I50),I50,0)</f>
        <v>0</v>
      </c>
      <c r="J37" s="309">
        <f t="shared" si="15"/>
        <v>0</v>
      </c>
      <c r="K37" s="309">
        <f t="shared" si="15"/>
        <v>0</v>
      </c>
      <c r="L37" s="326">
        <f t="shared" ref="L37:L50" si="16">SUMIFS(H37:K37,H37:K37,"&lt;&gt;Local Currency", H37:K37,"&lt;&gt;US Dollars" )</f>
        <v>0</v>
      </c>
      <c r="M37" s="309">
        <f t="shared" si="15"/>
        <v>0</v>
      </c>
      <c r="N37" s="309">
        <f t="shared" si="15"/>
        <v>0</v>
      </c>
      <c r="O37" s="309">
        <f t="shared" si="15"/>
        <v>0</v>
      </c>
      <c r="P37" s="309">
        <f t="shared" si="15"/>
        <v>0</v>
      </c>
      <c r="Q37" s="309">
        <f t="shared" si="15"/>
        <v>0</v>
      </c>
      <c r="R37" s="309">
        <f t="shared" si="15"/>
        <v>0</v>
      </c>
      <c r="S37" s="326">
        <f>SUMIFS(M37:R37,M37:R37,"&lt;&gt;Local Currency", M37:R37,"&lt;&gt;US Dollars" )</f>
        <v>0</v>
      </c>
      <c r="T37" s="313">
        <f t="shared" si="2"/>
        <v>0</v>
      </c>
    </row>
    <row r="38" spans="1:20" s="361" customFormat="1" ht="16.5" thickBot="1">
      <c r="A38" s="304">
        <v>2.1</v>
      </c>
      <c r="B38" s="314" t="s">
        <v>1225</v>
      </c>
      <c r="C38" s="315">
        <f>SUMIFS(C39:C41,C39:C41,"&lt;&gt;Local Currency", C39:C41,"&lt;&gt;US Dollars" )</f>
        <v>0</v>
      </c>
      <c r="D38" s="310">
        <f t="shared" ref="D38:R38" si="17">SUMIFS(D39:D41,D39:D41,"&lt;&gt;Local Currency", D39:D41,"&lt;&gt;US Dollars" )</f>
        <v>0</v>
      </c>
      <c r="E38" s="310">
        <f t="shared" si="17"/>
        <v>0</v>
      </c>
      <c r="F38" s="310">
        <f t="shared" si="17"/>
        <v>0</v>
      </c>
      <c r="G38" s="327">
        <f>SUMIFS(C38:F38,C38:F38,"&lt;&gt;Local Currency", C38:F38,"&lt;&gt;US Dollars" )</f>
        <v>0</v>
      </c>
      <c r="H38" s="310">
        <f t="shared" si="17"/>
        <v>0</v>
      </c>
      <c r="I38" s="310">
        <f t="shared" si="17"/>
        <v>0</v>
      </c>
      <c r="J38" s="310">
        <f t="shared" si="17"/>
        <v>0</v>
      </c>
      <c r="K38" s="310">
        <f t="shared" si="17"/>
        <v>0</v>
      </c>
      <c r="L38" s="327">
        <f t="shared" si="16"/>
        <v>0</v>
      </c>
      <c r="M38" s="310">
        <f t="shared" si="17"/>
        <v>0</v>
      </c>
      <c r="N38" s="310">
        <f t="shared" si="17"/>
        <v>0</v>
      </c>
      <c r="O38" s="310">
        <f t="shared" si="17"/>
        <v>0</v>
      </c>
      <c r="P38" s="310">
        <f t="shared" si="17"/>
        <v>0</v>
      </c>
      <c r="Q38" s="310">
        <f t="shared" si="17"/>
        <v>0</v>
      </c>
      <c r="R38" s="310">
        <f t="shared" si="17"/>
        <v>0</v>
      </c>
      <c r="S38" s="328">
        <f>SUMIFS(M38:R38,M38:R38,"&lt;&gt;Local Currency", M38:R38,"&lt;&gt;US Dollars" )</f>
        <v>0</v>
      </c>
      <c r="T38" s="313">
        <f t="shared" si="2"/>
        <v>0</v>
      </c>
    </row>
    <row r="39" spans="1:20" s="361" customFormat="1" ht="16.5" thickBot="1">
      <c r="A39" s="360" t="s">
        <v>866</v>
      </c>
      <c r="B39" s="316" t="s">
        <v>1213</v>
      </c>
      <c r="C39" s="317">
        <f t="shared" si="7"/>
        <v>0</v>
      </c>
      <c r="D39" s="318">
        <f t="shared" si="7"/>
        <v>0</v>
      </c>
      <c r="E39" s="318">
        <f t="shared" si="7"/>
        <v>0</v>
      </c>
      <c r="F39" s="318">
        <f t="shared" si="7"/>
        <v>0</v>
      </c>
      <c r="G39" s="327">
        <f t="shared" ref="G39:G50" si="18">SUMIFS(C39:F39,C39:F39,"&lt;&gt;Local Currency", C39:F39,"&lt;&gt;US Dollars" )</f>
        <v>0</v>
      </c>
      <c r="H39" s="318">
        <f t="shared" si="7"/>
        <v>0</v>
      </c>
      <c r="I39" s="318">
        <f t="shared" si="7"/>
        <v>0</v>
      </c>
      <c r="J39" s="318">
        <f t="shared" si="7"/>
        <v>0</v>
      </c>
      <c r="K39" s="318">
        <f t="shared" si="7"/>
        <v>0</v>
      </c>
      <c r="L39" s="327">
        <f t="shared" si="16"/>
        <v>0</v>
      </c>
      <c r="M39" s="318">
        <f t="shared" si="7"/>
        <v>0</v>
      </c>
      <c r="N39" s="318">
        <f t="shared" si="7"/>
        <v>0</v>
      </c>
      <c r="O39" s="318">
        <f t="shared" si="7"/>
        <v>0</v>
      </c>
      <c r="P39" s="318">
        <f t="shared" si="7"/>
        <v>0</v>
      </c>
      <c r="Q39" s="318">
        <f t="shared" si="7"/>
        <v>0</v>
      </c>
      <c r="R39" s="318">
        <f t="shared" si="7"/>
        <v>0</v>
      </c>
      <c r="S39" s="328">
        <f t="shared" ref="S39:S50" si="19">SUMIFS(M39:R39,M39:R39,"&lt;&gt;Local Currency", M39:R39,"&lt;&gt;US Dollars" )</f>
        <v>0</v>
      </c>
      <c r="T39" s="313">
        <f t="shared" si="2"/>
        <v>0</v>
      </c>
    </row>
    <row r="40" spans="1:20" s="361" customFormat="1" ht="16.5" thickBot="1">
      <c r="A40" s="360" t="s">
        <v>867</v>
      </c>
      <c r="B40" s="316" t="s">
        <v>1203</v>
      </c>
      <c r="C40" s="317">
        <f t="shared" si="7"/>
        <v>0</v>
      </c>
      <c r="D40" s="318">
        <f t="shared" si="7"/>
        <v>0</v>
      </c>
      <c r="E40" s="318">
        <f t="shared" si="7"/>
        <v>0</v>
      </c>
      <c r="F40" s="318">
        <f t="shared" si="7"/>
        <v>0</v>
      </c>
      <c r="G40" s="327">
        <f t="shared" si="18"/>
        <v>0</v>
      </c>
      <c r="H40" s="318">
        <f t="shared" si="7"/>
        <v>0</v>
      </c>
      <c r="I40" s="318">
        <f t="shared" si="7"/>
        <v>0</v>
      </c>
      <c r="J40" s="318">
        <f t="shared" si="7"/>
        <v>0</v>
      </c>
      <c r="K40" s="318">
        <f t="shared" si="7"/>
        <v>0</v>
      </c>
      <c r="L40" s="327">
        <f t="shared" si="16"/>
        <v>0</v>
      </c>
      <c r="M40" s="318">
        <f t="shared" si="7"/>
        <v>0</v>
      </c>
      <c r="N40" s="318">
        <f t="shared" si="7"/>
        <v>0</v>
      </c>
      <c r="O40" s="318">
        <f t="shared" si="7"/>
        <v>0</v>
      </c>
      <c r="P40" s="318">
        <f t="shared" si="7"/>
        <v>0</v>
      </c>
      <c r="Q40" s="318">
        <f t="shared" si="7"/>
        <v>0</v>
      </c>
      <c r="R40" s="318">
        <f t="shared" si="7"/>
        <v>0</v>
      </c>
      <c r="S40" s="328">
        <f t="shared" si="19"/>
        <v>0</v>
      </c>
      <c r="T40" s="313">
        <f t="shared" si="2"/>
        <v>0</v>
      </c>
    </row>
    <row r="41" spans="1:20" s="361" customFormat="1" ht="16.5" thickBot="1">
      <c r="A41" s="360" t="s">
        <v>868</v>
      </c>
      <c r="B41" s="316" t="s">
        <v>1204</v>
      </c>
      <c r="C41" s="317">
        <f t="shared" si="7"/>
        <v>0</v>
      </c>
      <c r="D41" s="318">
        <f t="shared" si="7"/>
        <v>0</v>
      </c>
      <c r="E41" s="318">
        <f t="shared" si="7"/>
        <v>0</v>
      </c>
      <c r="F41" s="318">
        <f t="shared" si="7"/>
        <v>0</v>
      </c>
      <c r="G41" s="327">
        <f t="shared" si="18"/>
        <v>0</v>
      </c>
      <c r="H41" s="318">
        <f t="shared" si="7"/>
        <v>0</v>
      </c>
      <c r="I41" s="318">
        <f t="shared" si="7"/>
        <v>0</v>
      </c>
      <c r="J41" s="318">
        <f t="shared" si="7"/>
        <v>0</v>
      </c>
      <c r="K41" s="318">
        <f t="shared" si="7"/>
        <v>0</v>
      </c>
      <c r="L41" s="327">
        <f t="shared" si="16"/>
        <v>0</v>
      </c>
      <c r="M41" s="318">
        <f t="shared" si="7"/>
        <v>0</v>
      </c>
      <c r="N41" s="318">
        <f t="shared" si="7"/>
        <v>0</v>
      </c>
      <c r="O41" s="318">
        <f t="shared" si="7"/>
        <v>0</v>
      </c>
      <c r="P41" s="318">
        <f t="shared" si="7"/>
        <v>0</v>
      </c>
      <c r="Q41" s="318">
        <f t="shared" si="7"/>
        <v>0</v>
      </c>
      <c r="R41" s="318">
        <f t="shared" si="7"/>
        <v>0</v>
      </c>
      <c r="S41" s="328">
        <f t="shared" si="19"/>
        <v>0</v>
      </c>
      <c r="T41" s="313">
        <f t="shared" si="2"/>
        <v>0</v>
      </c>
    </row>
    <row r="42" spans="1:20" s="361" customFormat="1" ht="16.5" thickBot="1">
      <c r="A42" s="304">
        <v>2.2000000000000002</v>
      </c>
      <c r="B42" s="314" t="s">
        <v>699</v>
      </c>
      <c r="C42" s="315">
        <f>SUMIFS(C43:C45,C43:C45,"&lt;&gt;Local Currency", C43:C45,"&lt;&gt;US Dollars" )</f>
        <v>0</v>
      </c>
      <c r="D42" s="310">
        <f t="shared" ref="D42:R42" si="20">SUMIFS(D43:D45,D43:D45,"&lt;&gt;Local Currency", D43:D45,"&lt;&gt;US Dollars" )</f>
        <v>0</v>
      </c>
      <c r="E42" s="310">
        <f t="shared" si="20"/>
        <v>0</v>
      </c>
      <c r="F42" s="310">
        <f t="shared" si="20"/>
        <v>0</v>
      </c>
      <c r="G42" s="327">
        <f t="shared" si="18"/>
        <v>0</v>
      </c>
      <c r="H42" s="310">
        <f t="shared" si="20"/>
        <v>0</v>
      </c>
      <c r="I42" s="310">
        <f t="shared" si="20"/>
        <v>0</v>
      </c>
      <c r="J42" s="310">
        <f t="shared" si="20"/>
        <v>0</v>
      </c>
      <c r="K42" s="310">
        <f t="shared" si="20"/>
        <v>0</v>
      </c>
      <c r="L42" s="327">
        <f t="shared" si="16"/>
        <v>0</v>
      </c>
      <c r="M42" s="310">
        <f t="shared" si="20"/>
        <v>0</v>
      </c>
      <c r="N42" s="310">
        <f t="shared" si="20"/>
        <v>0</v>
      </c>
      <c r="O42" s="310">
        <f t="shared" si="20"/>
        <v>0</v>
      </c>
      <c r="P42" s="310">
        <f t="shared" si="20"/>
        <v>0</v>
      </c>
      <c r="Q42" s="310">
        <f t="shared" si="20"/>
        <v>0</v>
      </c>
      <c r="R42" s="310">
        <f t="shared" si="20"/>
        <v>0</v>
      </c>
      <c r="S42" s="328">
        <f t="shared" si="19"/>
        <v>0</v>
      </c>
      <c r="T42" s="313">
        <f t="shared" si="2"/>
        <v>0</v>
      </c>
    </row>
    <row r="43" spans="1:20" s="361" customFormat="1" ht="16.5" thickBot="1">
      <c r="A43" s="360" t="s">
        <v>869</v>
      </c>
      <c r="B43" s="316" t="s">
        <v>1213</v>
      </c>
      <c r="C43" s="317">
        <f t="shared" si="7"/>
        <v>0</v>
      </c>
      <c r="D43" s="318">
        <f t="shared" si="7"/>
        <v>0</v>
      </c>
      <c r="E43" s="318">
        <f t="shared" si="7"/>
        <v>0</v>
      </c>
      <c r="F43" s="318">
        <f t="shared" si="7"/>
        <v>0</v>
      </c>
      <c r="G43" s="327">
        <f t="shared" si="18"/>
        <v>0</v>
      </c>
      <c r="H43" s="318">
        <f t="shared" si="7"/>
        <v>0</v>
      </c>
      <c r="I43" s="318">
        <f t="shared" si="7"/>
        <v>0</v>
      </c>
      <c r="J43" s="318">
        <f t="shared" si="7"/>
        <v>0</v>
      </c>
      <c r="K43" s="318">
        <f t="shared" si="7"/>
        <v>0</v>
      </c>
      <c r="L43" s="327">
        <f t="shared" si="16"/>
        <v>0</v>
      </c>
      <c r="M43" s="318">
        <f t="shared" si="7"/>
        <v>0</v>
      </c>
      <c r="N43" s="318">
        <f t="shared" si="7"/>
        <v>0</v>
      </c>
      <c r="O43" s="318">
        <f t="shared" si="7"/>
        <v>0</v>
      </c>
      <c r="P43" s="318">
        <f t="shared" si="7"/>
        <v>0</v>
      </c>
      <c r="Q43" s="318">
        <f t="shared" si="7"/>
        <v>0</v>
      </c>
      <c r="R43" s="318">
        <f t="shared" si="7"/>
        <v>0</v>
      </c>
      <c r="S43" s="328">
        <f t="shared" si="19"/>
        <v>0</v>
      </c>
      <c r="T43" s="313">
        <f t="shared" si="2"/>
        <v>0</v>
      </c>
    </row>
    <row r="44" spans="1:20" s="361" customFormat="1" ht="16.5" thickBot="1">
      <c r="A44" s="360" t="s">
        <v>870</v>
      </c>
      <c r="B44" s="316" t="s">
        <v>1203</v>
      </c>
      <c r="C44" s="317">
        <f t="shared" si="7"/>
        <v>0</v>
      </c>
      <c r="D44" s="318">
        <f t="shared" si="7"/>
        <v>0</v>
      </c>
      <c r="E44" s="318">
        <f t="shared" si="7"/>
        <v>0</v>
      </c>
      <c r="F44" s="318">
        <f t="shared" si="7"/>
        <v>0</v>
      </c>
      <c r="G44" s="327">
        <f t="shared" si="18"/>
        <v>0</v>
      </c>
      <c r="H44" s="318">
        <f t="shared" si="7"/>
        <v>0</v>
      </c>
      <c r="I44" s="318">
        <f t="shared" si="7"/>
        <v>0</v>
      </c>
      <c r="J44" s="318">
        <f t="shared" si="7"/>
        <v>0</v>
      </c>
      <c r="K44" s="318">
        <f t="shared" si="7"/>
        <v>0</v>
      </c>
      <c r="L44" s="327">
        <f t="shared" si="16"/>
        <v>0</v>
      </c>
      <c r="M44" s="318">
        <f t="shared" si="7"/>
        <v>0</v>
      </c>
      <c r="N44" s="318">
        <f t="shared" si="7"/>
        <v>0</v>
      </c>
      <c r="O44" s="318">
        <f t="shared" si="7"/>
        <v>0</v>
      </c>
      <c r="P44" s="318">
        <f t="shared" si="7"/>
        <v>0</v>
      </c>
      <c r="Q44" s="318">
        <f t="shared" si="7"/>
        <v>0</v>
      </c>
      <c r="R44" s="318">
        <f t="shared" si="7"/>
        <v>0</v>
      </c>
      <c r="S44" s="328">
        <f t="shared" si="19"/>
        <v>0</v>
      </c>
      <c r="T44" s="313">
        <f t="shared" si="2"/>
        <v>0</v>
      </c>
    </row>
    <row r="45" spans="1:20" s="361" customFormat="1" ht="16.5" thickBot="1">
      <c r="A45" s="360" t="s">
        <v>871</v>
      </c>
      <c r="B45" s="316" t="s">
        <v>1204</v>
      </c>
      <c r="C45" s="317">
        <f t="shared" si="7"/>
        <v>0</v>
      </c>
      <c r="D45" s="318">
        <f t="shared" si="7"/>
        <v>0</v>
      </c>
      <c r="E45" s="318">
        <f t="shared" si="7"/>
        <v>0</v>
      </c>
      <c r="F45" s="318">
        <f t="shared" si="7"/>
        <v>0</v>
      </c>
      <c r="G45" s="327">
        <f t="shared" si="18"/>
        <v>0</v>
      </c>
      <c r="H45" s="318">
        <f t="shared" si="7"/>
        <v>0</v>
      </c>
      <c r="I45" s="318">
        <f t="shared" si="7"/>
        <v>0</v>
      </c>
      <c r="J45" s="318">
        <f t="shared" si="7"/>
        <v>0</v>
      </c>
      <c r="K45" s="318">
        <f t="shared" si="7"/>
        <v>0</v>
      </c>
      <c r="L45" s="327">
        <f t="shared" si="16"/>
        <v>0</v>
      </c>
      <c r="M45" s="318">
        <f t="shared" si="7"/>
        <v>0</v>
      </c>
      <c r="N45" s="318">
        <f t="shared" si="7"/>
        <v>0</v>
      </c>
      <c r="O45" s="318">
        <f t="shared" si="7"/>
        <v>0</v>
      </c>
      <c r="P45" s="318">
        <f t="shared" si="7"/>
        <v>0</v>
      </c>
      <c r="Q45" s="318">
        <f t="shared" si="7"/>
        <v>0</v>
      </c>
      <c r="R45" s="318">
        <f t="shared" si="7"/>
        <v>0</v>
      </c>
      <c r="S45" s="328">
        <f t="shared" si="19"/>
        <v>0</v>
      </c>
      <c r="T45" s="313">
        <f t="shared" si="2"/>
        <v>0</v>
      </c>
    </row>
    <row r="46" spans="1:20" s="361" customFormat="1" ht="30.75" thickBot="1">
      <c r="A46" s="304">
        <v>2.2999999999999998</v>
      </c>
      <c r="B46" s="314" t="s">
        <v>1224</v>
      </c>
      <c r="C46" s="315">
        <f>SUMIFS(C47:C49,C47:C49,"&lt;&gt;Local Currency", C47:C49,"&lt;&gt;US Dollars" )</f>
        <v>0</v>
      </c>
      <c r="D46" s="310">
        <f t="shared" ref="D46:R46" si="21">SUMIFS(D47:D49,D47:D49,"&lt;&gt;Local Currency", D47:D49,"&lt;&gt;US Dollars" )</f>
        <v>0</v>
      </c>
      <c r="E46" s="310">
        <f t="shared" si="21"/>
        <v>0</v>
      </c>
      <c r="F46" s="310">
        <f t="shared" si="21"/>
        <v>0</v>
      </c>
      <c r="G46" s="327">
        <f t="shared" si="18"/>
        <v>0</v>
      </c>
      <c r="H46" s="310">
        <f t="shared" si="21"/>
        <v>0</v>
      </c>
      <c r="I46" s="310">
        <f t="shared" si="21"/>
        <v>0</v>
      </c>
      <c r="J46" s="310">
        <f t="shared" si="21"/>
        <v>0</v>
      </c>
      <c r="K46" s="310">
        <f t="shared" si="21"/>
        <v>0</v>
      </c>
      <c r="L46" s="327">
        <f t="shared" si="16"/>
        <v>0</v>
      </c>
      <c r="M46" s="310">
        <f t="shared" si="21"/>
        <v>0</v>
      </c>
      <c r="N46" s="310">
        <f t="shared" si="21"/>
        <v>0</v>
      </c>
      <c r="O46" s="310">
        <f t="shared" si="21"/>
        <v>0</v>
      </c>
      <c r="P46" s="310">
        <f t="shared" si="21"/>
        <v>0</v>
      </c>
      <c r="Q46" s="310">
        <f t="shared" si="21"/>
        <v>0</v>
      </c>
      <c r="R46" s="310">
        <f t="shared" si="21"/>
        <v>0</v>
      </c>
      <c r="S46" s="328">
        <f t="shared" si="19"/>
        <v>0</v>
      </c>
      <c r="T46" s="313">
        <f t="shared" si="2"/>
        <v>0</v>
      </c>
    </row>
    <row r="47" spans="1:20" s="361" customFormat="1" ht="16.5" thickBot="1">
      <c r="A47" s="360" t="s">
        <v>872</v>
      </c>
      <c r="B47" s="316" t="s">
        <v>1212</v>
      </c>
      <c r="C47" s="317">
        <f t="shared" si="7"/>
        <v>0</v>
      </c>
      <c r="D47" s="318">
        <f t="shared" si="7"/>
        <v>0</v>
      </c>
      <c r="E47" s="318">
        <f t="shared" si="7"/>
        <v>0</v>
      </c>
      <c r="F47" s="318">
        <f t="shared" si="7"/>
        <v>0</v>
      </c>
      <c r="G47" s="327">
        <f t="shared" si="18"/>
        <v>0</v>
      </c>
      <c r="H47" s="318">
        <f t="shared" si="7"/>
        <v>0</v>
      </c>
      <c r="I47" s="318">
        <f t="shared" si="7"/>
        <v>0</v>
      </c>
      <c r="J47" s="318">
        <f t="shared" si="7"/>
        <v>0</v>
      </c>
      <c r="K47" s="318">
        <f t="shared" si="7"/>
        <v>0</v>
      </c>
      <c r="L47" s="327">
        <f t="shared" si="16"/>
        <v>0</v>
      </c>
      <c r="M47" s="318">
        <f t="shared" si="7"/>
        <v>0</v>
      </c>
      <c r="N47" s="318">
        <f t="shared" si="7"/>
        <v>0</v>
      </c>
      <c r="O47" s="318">
        <f t="shared" si="7"/>
        <v>0</v>
      </c>
      <c r="P47" s="318">
        <f t="shared" si="7"/>
        <v>0</v>
      </c>
      <c r="Q47" s="318">
        <f t="shared" si="7"/>
        <v>0</v>
      </c>
      <c r="R47" s="318">
        <f t="shared" si="7"/>
        <v>0</v>
      </c>
      <c r="S47" s="328">
        <f t="shared" si="19"/>
        <v>0</v>
      </c>
      <c r="T47" s="313">
        <f t="shared" si="2"/>
        <v>0</v>
      </c>
    </row>
    <row r="48" spans="1:20" s="361" customFormat="1" ht="16.5" thickBot="1">
      <c r="A48" s="360" t="s">
        <v>873</v>
      </c>
      <c r="B48" s="316" t="s">
        <v>1203</v>
      </c>
      <c r="C48" s="317">
        <f t="shared" si="7"/>
        <v>0</v>
      </c>
      <c r="D48" s="318">
        <f t="shared" si="7"/>
        <v>0</v>
      </c>
      <c r="E48" s="318">
        <f t="shared" si="7"/>
        <v>0</v>
      </c>
      <c r="F48" s="318">
        <f t="shared" si="7"/>
        <v>0</v>
      </c>
      <c r="G48" s="327">
        <f t="shared" si="18"/>
        <v>0</v>
      </c>
      <c r="H48" s="318">
        <f t="shared" si="7"/>
        <v>0</v>
      </c>
      <c r="I48" s="318">
        <f t="shared" si="7"/>
        <v>0</v>
      </c>
      <c r="J48" s="318">
        <f t="shared" si="7"/>
        <v>0</v>
      </c>
      <c r="K48" s="318">
        <f t="shared" si="7"/>
        <v>0</v>
      </c>
      <c r="L48" s="327">
        <f t="shared" si="16"/>
        <v>0</v>
      </c>
      <c r="M48" s="318">
        <f t="shared" si="7"/>
        <v>0</v>
      </c>
      <c r="N48" s="318">
        <f t="shared" si="7"/>
        <v>0</v>
      </c>
      <c r="O48" s="318">
        <f t="shared" si="7"/>
        <v>0</v>
      </c>
      <c r="P48" s="318">
        <f t="shared" si="7"/>
        <v>0</v>
      </c>
      <c r="Q48" s="318">
        <f t="shared" si="7"/>
        <v>0</v>
      </c>
      <c r="R48" s="318">
        <f t="shared" si="7"/>
        <v>0</v>
      </c>
      <c r="S48" s="328">
        <f t="shared" si="19"/>
        <v>0</v>
      </c>
      <c r="T48" s="313">
        <f t="shared" si="2"/>
        <v>0</v>
      </c>
    </row>
    <row r="49" spans="1:20" s="361" customFormat="1" ht="16.5" thickBot="1">
      <c r="A49" s="360" t="s">
        <v>874</v>
      </c>
      <c r="B49" s="316" t="s">
        <v>1204</v>
      </c>
      <c r="C49" s="317">
        <f t="shared" si="7"/>
        <v>0</v>
      </c>
      <c r="D49" s="318">
        <f t="shared" si="7"/>
        <v>0</v>
      </c>
      <c r="E49" s="318">
        <f t="shared" si="7"/>
        <v>0</v>
      </c>
      <c r="F49" s="318">
        <f t="shared" si="7"/>
        <v>0</v>
      </c>
      <c r="G49" s="327">
        <f t="shared" si="18"/>
        <v>0</v>
      </c>
      <c r="H49" s="318">
        <f t="shared" si="7"/>
        <v>0</v>
      </c>
      <c r="I49" s="318">
        <f t="shared" si="7"/>
        <v>0</v>
      </c>
      <c r="J49" s="318">
        <f t="shared" si="7"/>
        <v>0</v>
      </c>
      <c r="K49" s="318">
        <f t="shared" si="7"/>
        <v>0</v>
      </c>
      <c r="L49" s="327">
        <f t="shared" si="16"/>
        <v>0</v>
      </c>
      <c r="M49" s="318">
        <f t="shared" si="7"/>
        <v>0</v>
      </c>
      <c r="N49" s="318">
        <f t="shared" si="7"/>
        <v>0</v>
      </c>
      <c r="O49" s="318">
        <f t="shared" si="7"/>
        <v>0</v>
      </c>
      <c r="P49" s="318">
        <f t="shared" si="7"/>
        <v>0</v>
      </c>
      <c r="Q49" s="318">
        <f t="shared" si="7"/>
        <v>0</v>
      </c>
      <c r="R49" s="318">
        <f t="shared" si="7"/>
        <v>0</v>
      </c>
      <c r="S49" s="328">
        <f t="shared" si="19"/>
        <v>0</v>
      </c>
      <c r="T49" s="313">
        <f t="shared" si="2"/>
        <v>0</v>
      </c>
    </row>
    <row r="50" spans="1:20" s="361" customFormat="1" ht="16.5" thickBot="1">
      <c r="A50" s="304">
        <v>2.4</v>
      </c>
      <c r="B50" s="314" t="s">
        <v>703</v>
      </c>
      <c r="C50" s="317">
        <f t="shared" si="7"/>
        <v>0</v>
      </c>
      <c r="D50" s="318">
        <f t="shared" si="7"/>
        <v>0</v>
      </c>
      <c r="E50" s="318">
        <f t="shared" si="7"/>
        <v>0</v>
      </c>
      <c r="F50" s="318">
        <f t="shared" si="7"/>
        <v>0</v>
      </c>
      <c r="G50" s="327">
        <f t="shared" si="18"/>
        <v>0</v>
      </c>
      <c r="H50" s="318">
        <f t="shared" si="7"/>
        <v>0</v>
      </c>
      <c r="I50" s="318">
        <f t="shared" si="7"/>
        <v>0</v>
      </c>
      <c r="J50" s="318">
        <f t="shared" si="7"/>
        <v>0</v>
      </c>
      <c r="K50" s="318">
        <f t="shared" si="7"/>
        <v>0</v>
      </c>
      <c r="L50" s="327">
        <f t="shared" si="16"/>
        <v>0</v>
      </c>
      <c r="M50" s="318">
        <f t="shared" si="7"/>
        <v>0</v>
      </c>
      <c r="N50" s="318">
        <f t="shared" si="7"/>
        <v>0</v>
      </c>
      <c r="O50" s="318">
        <f t="shared" si="7"/>
        <v>0</v>
      </c>
      <c r="P50" s="318">
        <f t="shared" si="7"/>
        <v>0</v>
      </c>
      <c r="Q50" s="318">
        <f t="shared" si="7"/>
        <v>0</v>
      </c>
      <c r="R50" s="318">
        <f t="shared" si="7"/>
        <v>0</v>
      </c>
      <c r="S50" s="328">
        <f t="shared" si="19"/>
        <v>0</v>
      </c>
      <c r="T50" s="313">
        <f t="shared" si="2"/>
        <v>0</v>
      </c>
    </row>
    <row r="51" spans="1:20" s="361" customFormat="1" ht="15.75" thickBot="1">
      <c r="A51" s="304"/>
      <c r="B51" s="316"/>
      <c r="C51" s="322"/>
      <c r="D51" s="323"/>
      <c r="E51" s="323"/>
      <c r="F51" s="323"/>
      <c r="G51" s="323"/>
      <c r="H51" s="323"/>
      <c r="I51" s="323"/>
      <c r="J51" s="323"/>
      <c r="K51" s="323"/>
      <c r="L51" s="323"/>
      <c r="M51" s="323"/>
      <c r="N51" s="323"/>
      <c r="O51" s="323"/>
      <c r="P51" s="323"/>
      <c r="Q51" s="323"/>
      <c r="R51" s="323"/>
      <c r="S51" s="324"/>
      <c r="T51" s="324"/>
    </row>
    <row r="52" spans="1:20" s="361" customFormat="1" ht="16.5" thickBot="1">
      <c r="A52" s="304">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3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30">
        <f t="shared" si="22"/>
        <v>0</v>
      </c>
      <c r="F52" s="330">
        <f t="shared" si="22"/>
        <v>0</v>
      </c>
      <c r="G52" s="327">
        <f t="shared" ref="G52:G96" si="23">SUMIFS(C52:F52,C52:F52,"&lt;&gt;Local Currency", C52:F52,"&lt;&gt;US Dollars" )</f>
        <v>0</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30">
        <f t="shared" si="24"/>
        <v>0</v>
      </c>
      <c r="K52" s="330">
        <f t="shared" si="24"/>
        <v>0</v>
      </c>
      <c r="L52" s="327">
        <f t="shared" ref="L52:L96" si="25">SUMIFS(H52:K52,H52:K52,"&lt;&gt;Local Currency", H52:K52,"&lt;&gt;US Dollars" )</f>
        <v>0</v>
      </c>
      <c r="M52" s="33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si="26"/>
        <v>0</v>
      </c>
      <c r="O52" s="330">
        <f t="shared" si="26"/>
        <v>0</v>
      </c>
      <c r="P52" s="330">
        <f t="shared" si="26"/>
        <v>0</v>
      </c>
      <c r="Q52" s="330">
        <f t="shared" si="26"/>
        <v>0</v>
      </c>
      <c r="R52" s="330">
        <f t="shared" si="26"/>
        <v>0</v>
      </c>
      <c r="S52" s="328">
        <f>SUMIFS(M52:R52,M52:R52,"&lt;&gt;Local Currency", M52:R52,"&lt;&gt;US Dollars" )</f>
        <v>0</v>
      </c>
      <c r="T52" s="313">
        <f t="shared" si="2"/>
        <v>0</v>
      </c>
    </row>
    <row r="53" spans="1:20" s="361" customFormat="1" ht="16.5" thickBot="1">
      <c r="A53" s="304">
        <v>3.1</v>
      </c>
      <c r="B53" s="314" t="s">
        <v>709</v>
      </c>
      <c r="C53" s="320">
        <f t="shared" si="7"/>
        <v>0</v>
      </c>
      <c r="D53" s="321">
        <f t="shared" si="7"/>
        <v>0</v>
      </c>
      <c r="E53" s="321">
        <f t="shared" si="7"/>
        <v>0</v>
      </c>
      <c r="F53" s="321">
        <f t="shared" si="7"/>
        <v>0</v>
      </c>
      <c r="G53" s="327">
        <f t="shared" si="23"/>
        <v>0</v>
      </c>
      <c r="H53" s="321">
        <f t="shared" si="7"/>
        <v>0</v>
      </c>
      <c r="I53" s="321">
        <f t="shared" si="7"/>
        <v>0</v>
      </c>
      <c r="J53" s="321">
        <f t="shared" si="7"/>
        <v>0</v>
      </c>
      <c r="K53" s="321">
        <f t="shared" si="7"/>
        <v>0</v>
      </c>
      <c r="L53" s="327">
        <f t="shared" si="25"/>
        <v>0</v>
      </c>
      <c r="M53" s="321">
        <f t="shared" si="7"/>
        <v>0</v>
      </c>
      <c r="N53" s="321">
        <f t="shared" si="7"/>
        <v>0</v>
      </c>
      <c r="O53" s="321">
        <f t="shared" si="7"/>
        <v>0</v>
      </c>
      <c r="P53" s="321">
        <f t="shared" si="7"/>
        <v>0</v>
      </c>
      <c r="Q53" s="321">
        <f t="shared" si="7"/>
        <v>0</v>
      </c>
      <c r="R53" s="321">
        <f t="shared" si="7"/>
        <v>0</v>
      </c>
      <c r="S53" s="328">
        <f>SUMIFS(M53:R53,M53:R53,"&lt;&gt;Local Currency", M53:R53,"&lt;&gt;US Dollars" )</f>
        <v>0</v>
      </c>
      <c r="T53" s="313">
        <f t="shared" si="2"/>
        <v>0</v>
      </c>
    </row>
    <row r="54" spans="1:20" s="361" customFormat="1" ht="16.5" thickBot="1">
      <c r="A54" s="304">
        <v>3.2</v>
      </c>
      <c r="B54" s="314" t="s">
        <v>845</v>
      </c>
      <c r="C54" s="315">
        <f>SUMIFS(C55:C57,C55:C57,"&lt;&gt;Local Currency", C55:C57,"&lt;&gt;US Dollars" )</f>
        <v>0</v>
      </c>
      <c r="D54" s="310">
        <f t="shared" ref="D54:R54" si="27">SUMIFS(D55:D57,D55:D57,"&lt;&gt;Local Currency", D55:D57,"&lt;&gt;US Dollars" )</f>
        <v>0</v>
      </c>
      <c r="E54" s="310">
        <f t="shared" si="27"/>
        <v>0</v>
      </c>
      <c r="F54" s="310">
        <f t="shared" si="27"/>
        <v>0</v>
      </c>
      <c r="G54" s="327">
        <f t="shared" si="23"/>
        <v>0</v>
      </c>
      <c r="H54" s="310">
        <f t="shared" si="27"/>
        <v>0</v>
      </c>
      <c r="I54" s="310">
        <f t="shared" si="27"/>
        <v>0</v>
      </c>
      <c r="J54" s="310">
        <f t="shared" si="27"/>
        <v>0</v>
      </c>
      <c r="K54" s="310">
        <f t="shared" si="27"/>
        <v>0</v>
      </c>
      <c r="L54" s="327">
        <f t="shared" si="25"/>
        <v>0</v>
      </c>
      <c r="M54" s="310">
        <f t="shared" si="27"/>
        <v>0</v>
      </c>
      <c r="N54" s="310">
        <f t="shared" si="27"/>
        <v>0</v>
      </c>
      <c r="O54" s="310">
        <f t="shared" si="27"/>
        <v>0</v>
      </c>
      <c r="P54" s="310">
        <f t="shared" si="27"/>
        <v>0</v>
      </c>
      <c r="Q54" s="310">
        <f t="shared" si="27"/>
        <v>0</v>
      </c>
      <c r="R54" s="310">
        <f t="shared" si="27"/>
        <v>0</v>
      </c>
      <c r="S54" s="328">
        <f t="shared" ref="S54:S96" si="28">SUMIFS(M54:R54,M54:R54,"&lt;&gt;Local Currency", M54:R54,"&lt;&gt;US Dollars" )</f>
        <v>0</v>
      </c>
      <c r="T54" s="313">
        <f t="shared" si="2"/>
        <v>0</v>
      </c>
    </row>
    <row r="55" spans="1:20" s="361" customFormat="1" ht="16.5" thickBot="1">
      <c r="A55" s="360" t="s">
        <v>875</v>
      </c>
      <c r="B55" s="316" t="s">
        <v>1202</v>
      </c>
      <c r="C55" s="317">
        <f t="shared" si="7"/>
        <v>0</v>
      </c>
      <c r="D55" s="318">
        <f t="shared" si="7"/>
        <v>0</v>
      </c>
      <c r="E55" s="318">
        <f t="shared" si="7"/>
        <v>0</v>
      </c>
      <c r="F55" s="318">
        <f t="shared" si="7"/>
        <v>0</v>
      </c>
      <c r="G55" s="327">
        <f t="shared" si="23"/>
        <v>0</v>
      </c>
      <c r="H55" s="318">
        <f t="shared" si="7"/>
        <v>0</v>
      </c>
      <c r="I55" s="318">
        <f t="shared" si="7"/>
        <v>0</v>
      </c>
      <c r="J55" s="318">
        <f t="shared" si="7"/>
        <v>0</v>
      </c>
      <c r="K55" s="318">
        <f t="shared" si="7"/>
        <v>0</v>
      </c>
      <c r="L55" s="327">
        <f t="shared" si="25"/>
        <v>0</v>
      </c>
      <c r="M55" s="318">
        <f t="shared" si="7"/>
        <v>0</v>
      </c>
      <c r="N55" s="318">
        <f t="shared" si="7"/>
        <v>0</v>
      </c>
      <c r="O55" s="318">
        <f t="shared" si="7"/>
        <v>0</v>
      </c>
      <c r="P55" s="318">
        <f t="shared" si="7"/>
        <v>0</v>
      </c>
      <c r="Q55" s="318">
        <f t="shared" si="7"/>
        <v>0</v>
      </c>
      <c r="R55" s="318">
        <f t="shared" si="7"/>
        <v>0</v>
      </c>
      <c r="S55" s="328">
        <f t="shared" si="28"/>
        <v>0</v>
      </c>
      <c r="T55" s="313">
        <f t="shared" si="2"/>
        <v>0</v>
      </c>
    </row>
    <row r="56" spans="1:20" s="361" customFormat="1" ht="16.5" thickBot="1">
      <c r="A56" s="360" t="s">
        <v>876</v>
      </c>
      <c r="B56" s="316" t="s">
        <v>1203</v>
      </c>
      <c r="C56" s="317">
        <f t="shared" si="7"/>
        <v>0</v>
      </c>
      <c r="D56" s="318">
        <f t="shared" si="7"/>
        <v>0</v>
      </c>
      <c r="E56" s="318">
        <f t="shared" si="7"/>
        <v>0</v>
      </c>
      <c r="F56" s="318">
        <f t="shared" si="7"/>
        <v>0</v>
      </c>
      <c r="G56" s="327">
        <f t="shared" si="23"/>
        <v>0</v>
      </c>
      <c r="H56" s="318">
        <f t="shared" si="7"/>
        <v>0</v>
      </c>
      <c r="I56" s="318">
        <f t="shared" si="7"/>
        <v>0</v>
      </c>
      <c r="J56" s="318">
        <f t="shared" si="7"/>
        <v>0</v>
      </c>
      <c r="K56" s="318">
        <f t="shared" si="7"/>
        <v>0</v>
      </c>
      <c r="L56" s="327">
        <f t="shared" si="25"/>
        <v>0</v>
      </c>
      <c r="M56" s="318">
        <f t="shared" si="7"/>
        <v>0</v>
      </c>
      <c r="N56" s="318">
        <f t="shared" si="7"/>
        <v>0</v>
      </c>
      <c r="O56" s="318">
        <f t="shared" si="7"/>
        <v>0</v>
      </c>
      <c r="P56" s="318">
        <f t="shared" si="7"/>
        <v>0</v>
      </c>
      <c r="Q56" s="318">
        <f t="shared" si="7"/>
        <v>0</v>
      </c>
      <c r="R56" s="318">
        <f t="shared" si="7"/>
        <v>0</v>
      </c>
      <c r="S56" s="328">
        <f t="shared" si="28"/>
        <v>0</v>
      </c>
      <c r="T56" s="313">
        <f t="shared" si="2"/>
        <v>0</v>
      </c>
    </row>
    <row r="57" spans="1:20" s="361" customFormat="1" ht="16.5" thickBot="1">
      <c r="A57" s="360" t="s">
        <v>877</v>
      </c>
      <c r="B57" s="316" t="s">
        <v>1204</v>
      </c>
      <c r="C57" s="317">
        <f t="shared" si="7"/>
        <v>0</v>
      </c>
      <c r="D57" s="318">
        <f t="shared" si="7"/>
        <v>0</v>
      </c>
      <c r="E57" s="318">
        <f t="shared" si="7"/>
        <v>0</v>
      </c>
      <c r="F57" s="318">
        <f t="shared" si="7"/>
        <v>0</v>
      </c>
      <c r="G57" s="327">
        <f t="shared" si="23"/>
        <v>0</v>
      </c>
      <c r="H57" s="318">
        <f t="shared" si="7"/>
        <v>0</v>
      </c>
      <c r="I57" s="318">
        <f t="shared" si="7"/>
        <v>0</v>
      </c>
      <c r="J57" s="318">
        <f t="shared" si="7"/>
        <v>0</v>
      </c>
      <c r="K57" s="318">
        <f t="shared" si="7"/>
        <v>0</v>
      </c>
      <c r="L57" s="327">
        <f t="shared" si="25"/>
        <v>0</v>
      </c>
      <c r="M57" s="318">
        <f t="shared" si="7"/>
        <v>0</v>
      </c>
      <c r="N57" s="318">
        <f t="shared" si="7"/>
        <v>0</v>
      </c>
      <c r="O57" s="318">
        <f t="shared" si="7"/>
        <v>0</v>
      </c>
      <c r="P57" s="318">
        <f t="shared" si="7"/>
        <v>0</v>
      </c>
      <c r="Q57" s="318">
        <f t="shared" si="7"/>
        <v>0</v>
      </c>
      <c r="R57" s="318">
        <f t="shared" si="7"/>
        <v>0</v>
      </c>
      <c r="S57" s="328">
        <f t="shared" si="28"/>
        <v>0</v>
      </c>
      <c r="T57" s="313">
        <f t="shared" si="2"/>
        <v>0</v>
      </c>
    </row>
    <row r="58" spans="1:20" s="361" customFormat="1" ht="30.75" thickBot="1">
      <c r="A58" s="304">
        <v>3.3</v>
      </c>
      <c r="B58" s="314" t="s">
        <v>721</v>
      </c>
      <c r="C58" s="315">
        <f>SUMIFS(C59:C65,C59:C65,"&lt;&gt;Local Currency", C59:C65,"&lt;&gt;US Dollars" )</f>
        <v>0</v>
      </c>
      <c r="D58" s="310">
        <f t="shared" ref="D58:R58" si="29">SUMIFS(D59:D65,D59:D65,"&lt;&gt;Local Currency", D59:D65,"&lt;&gt;US Dollars" )</f>
        <v>0</v>
      </c>
      <c r="E58" s="310">
        <f t="shared" si="29"/>
        <v>0</v>
      </c>
      <c r="F58" s="310">
        <f t="shared" si="29"/>
        <v>0</v>
      </c>
      <c r="G58" s="327">
        <f>SUMIFS(C58:F58,C58:F58,"&lt;&gt;Local Currency", C58:F58,"&lt;&gt;US Dollars" )</f>
        <v>0</v>
      </c>
      <c r="H58" s="310">
        <f t="shared" si="29"/>
        <v>0</v>
      </c>
      <c r="I58" s="310">
        <f t="shared" si="29"/>
        <v>0</v>
      </c>
      <c r="J58" s="310">
        <f t="shared" si="29"/>
        <v>0</v>
      </c>
      <c r="K58" s="310">
        <f t="shared" si="29"/>
        <v>0</v>
      </c>
      <c r="L58" s="327">
        <f t="shared" si="25"/>
        <v>0</v>
      </c>
      <c r="M58" s="310">
        <f t="shared" si="29"/>
        <v>0</v>
      </c>
      <c r="N58" s="310">
        <f t="shared" si="29"/>
        <v>0</v>
      </c>
      <c r="O58" s="310">
        <f t="shared" si="29"/>
        <v>0</v>
      </c>
      <c r="P58" s="310">
        <f t="shared" si="29"/>
        <v>0</v>
      </c>
      <c r="Q58" s="310">
        <f t="shared" si="29"/>
        <v>0</v>
      </c>
      <c r="R58" s="310">
        <f t="shared" si="29"/>
        <v>0</v>
      </c>
      <c r="S58" s="328">
        <f t="shared" si="28"/>
        <v>0</v>
      </c>
      <c r="T58" s="313">
        <f t="shared" si="2"/>
        <v>0</v>
      </c>
    </row>
    <row r="59" spans="1:20" s="361" customFormat="1" ht="30.75" thickBot="1">
      <c r="A59" s="360" t="s">
        <v>879</v>
      </c>
      <c r="B59" s="316" t="s">
        <v>1205</v>
      </c>
      <c r="C59" s="317">
        <f t="shared" si="7"/>
        <v>0</v>
      </c>
      <c r="D59" s="318">
        <f t="shared" si="7"/>
        <v>0</v>
      </c>
      <c r="E59" s="318">
        <f t="shared" si="7"/>
        <v>0</v>
      </c>
      <c r="F59" s="318">
        <f t="shared" si="7"/>
        <v>0</v>
      </c>
      <c r="G59" s="327">
        <f t="shared" si="23"/>
        <v>0</v>
      </c>
      <c r="H59" s="318">
        <f t="shared" si="7"/>
        <v>0</v>
      </c>
      <c r="I59" s="318">
        <f t="shared" si="7"/>
        <v>0</v>
      </c>
      <c r="J59" s="318">
        <f t="shared" ref="J59:R59" si="30">$B$7</f>
        <v>0</v>
      </c>
      <c r="K59" s="318">
        <f t="shared" si="30"/>
        <v>0</v>
      </c>
      <c r="L59" s="327">
        <f t="shared" si="25"/>
        <v>0</v>
      </c>
      <c r="M59" s="318">
        <f t="shared" si="30"/>
        <v>0</v>
      </c>
      <c r="N59" s="318">
        <f t="shared" si="30"/>
        <v>0</v>
      </c>
      <c r="O59" s="318">
        <f t="shared" si="30"/>
        <v>0</v>
      </c>
      <c r="P59" s="318">
        <f t="shared" si="30"/>
        <v>0</v>
      </c>
      <c r="Q59" s="318">
        <f t="shared" si="30"/>
        <v>0</v>
      </c>
      <c r="R59" s="318">
        <f t="shared" si="30"/>
        <v>0</v>
      </c>
      <c r="S59" s="328">
        <f t="shared" si="28"/>
        <v>0</v>
      </c>
      <c r="T59" s="313">
        <f t="shared" si="2"/>
        <v>0</v>
      </c>
    </row>
    <row r="60" spans="1:20" s="361" customFormat="1" ht="16.5" thickBot="1">
      <c r="A60" s="360" t="s">
        <v>880</v>
      </c>
      <c r="B60" s="316" t="s">
        <v>1206</v>
      </c>
      <c r="C60" s="317">
        <f t="shared" ref="C60:R76" si="31">$B$7</f>
        <v>0</v>
      </c>
      <c r="D60" s="318">
        <f t="shared" si="31"/>
        <v>0</v>
      </c>
      <c r="E60" s="318">
        <f t="shared" si="31"/>
        <v>0</v>
      </c>
      <c r="F60" s="318">
        <f t="shared" si="31"/>
        <v>0</v>
      </c>
      <c r="G60" s="327">
        <f t="shared" si="23"/>
        <v>0</v>
      </c>
      <c r="H60" s="318">
        <f t="shared" si="31"/>
        <v>0</v>
      </c>
      <c r="I60" s="318">
        <f t="shared" si="31"/>
        <v>0</v>
      </c>
      <c r="J60" s="318">
        <f t="shared" si="31"/>
        <v>0</v>
      </c>
      <c r="K60" s="318">
        <f t="shared" si="31"/>
        <v>0</v>
      </c>
      <c r="L60" s="327">
        <f t="shared" si="25"/>
        <v>0</v>
      </c>
      <c r="M60" s="318">
        <f t="shared" si="31"/>
        <v>0</v>
      </c>
      <c r="N60" s="318">
        <f t="shared" si="31"/>
        <v>0</v>
      </c>
      <c r="O60" s="318">
        <f t="shared" si="31"/>
        <v>0</v>
      </c>
      <c r="P60" s="318">
        <f t="shared" si="31"/>
        <v>0</v>
      </c>
      <c r="Q60" s="318">
        <f t="shared" si="31"/>
        <v>0</v>
      </c>
      <c r="R60" s="318">
        <f t="shared" si="31"/>
        <v>0</v>
      </c>
      <c r="S60" s="328">
        <f t="shared" si="28"/>
        <v>0</v>
      </c>
      <c r="T60" s="313">
        <f t="shared" si="2"/>
        <v>0</v>
      </c>
    </row>
    <row r="61" spans="1:20" s="361" customFormat="1" ht="16.5" thickBot="1">
      <c r="A61" s="360" t="s">
        <v>881</v>
      </c>
      <c r="B61" s="316" t="s">
        <v>1207</v>
      </c>
      <c r="C61" s="317">
        <f t="shared" si="31"/>
        <v>0</v>
      </c>
      <c r="D61" s="318">
        <f t="shared" si="31"/>
        <v>0</v>
      </c>
      <c r="E61" s="318">
        <f t="shared" si="31"/>
        <v>0</v>
      </c>
      <c r="F61" s="318">
        <f t="shared" si="31"/>
        <v>0</v>
      </c>
      <c r="G61" s="327">
        <f t="shared" si="23"/>
        <v>0</v>
      </c>
      <c r="H61" s="318">
        <f t="shared" si="31"/>
        <v>0</v>
      </c>
      <c r="I61" s="318">
        <f t="shared" si="31"/>
        <v>0</v>
      </c>
      <c r="J61" s="318">
        <f t="shared" si="31"/>
        <v>0</v>
      </c>
      <c r="K61" s="318">
        <f t="shared" si="31"/>
        <v>0</v>
      </c>
      <c r="L61" s="327">
        <f t="shared" si="25"/>
        <v>0</v>
      </c>
      <c r="M61" s="318">
        <f t="shared" si="31"/>
        <v>0</v>
      </c>
      <c r="N61" s="318">
        <f t="shared" si="31"/>
        <v>0</v>
      </c>
      <c r="O61" s="318">
        <f t="shared" si="31"/>
        <v>0</v>
      </c>
      <c r="P61" s="318">
        <f t="shared" si="31"/>
        <v>0</v>
      </c>
      <c r="Q61" s="318">
        <f t="shared" si="31"/>
        <v>0</v>
      </c>
      <c r="R61" s="318">
        <f t="shared" si="31"/>
        <v>0</v>
      </c>
      <c r="S61" s="328">
        <f t="shared" si="28"/>
        <v>0</v>
      </c>
      <c r="T61" s="313">
        <f t="shared" si="2"/>
        <v>0</v>
      </c>
    </row>
    <row r="62" spans="1:20" s="361" customFormat="1" ht="16.5" thickBot="1">
      <c r="A62" s="360" t="s">
        <v>882</v>
      </c>
      <c r="B62" s="316" t="s">
        <v>1208</v>
      </c>
      <c r="C62" s="317">
        <f t="shared" si="31"/>
        <v>0</v>
      </c>
      <c r="D62" s="318">
        <f t="shared" si="31"/>
        <v>0</v>
      </c>
      <c r="E62" s="318">
        <f t="shared" si="31"/>
        <v>0</v>
      </c>
      <c r="F62" s="318">
        <f t="shared" si="31"/>
        <v>0</v>
      </c>
      <c r="G62" s="327">
        <f t="shared" si="23"/>
        <v>0</v>
      </c>
      <c r="H62" s="318">
        <f t="shared" si="31"/>
        <v>0</v>
      </c>
      <c r="I62" s="318">
        <f t="shared" si="31"/>
        <v>0</v>
      </c>
      <c r="J62" s="318">
        <f t="shared" si="31"/>
        <v>0</v>
      </c>
      <c r="K62" s="318">
        <f t="shared" si="31"/>
        <v>0</v>
      </c>
      <c r="L62" s="327">
        <f t="shared" si="25"/>
        <v>0</v>
      </c>
      <c r="M62" s="318">
        <f t="shared" si="31"/>
        <v>0</v>
      </c>
      <c r="N62" s="318">
        <f t="shared" si="31"/>
        <v>0</v>
      </c>
      <c r="O62" s="318">
        <f t="shared" si="31"/>
        <v>0</v>
      </c>
      <c r="P62" s="318">
        <f t="shared" si="31"/>
        <v>0</v>
      </c>
      <c r="Q62" s="318">
        <f t="shared" si="31"/>
        <v>0</v>
      </c>
      <c r="R62" s="318">
        <f t="shared" si="31"/>
        <v>0</v>
      </c>
      <c r="S62" s="328">
        <f t="shared" si="28"/>
        <v>0</v>
      </c>
      <c r="T62" s="313">
        <f t="shared" si="2"/>
        <v>0</v>
      </c>
    </row>
    <row r="63" spans="1:20" s="361" customFormat="1" ht="16.5" thickBot="1">
      <c r="A63" s="360" t="s">
        <v>883</v>
      </c>
      <c r="B63" s="316" t="s">
        <v>1209</v>
      </c>
      <c r="C63" s="317">
        <f t="shared" si="31"/>
        <v>0</v>
      </c>
      <c r="D63" s="318">
        <f t="shared" si="31"/>
        <v>0</v>
      </c>
      <c r="E63" s="318">
        <f t="shared" si="31"/>
        <v>0</v>
      </c>
      <c r="F63" s="318">
        <f t="shared" si="31"/>
        <v>0</v>
      </c>
      <c r="G63" s="327">
        <f t="shared" si="23"/>
        <v>0</v>
      </c>
      <c r="H63" s="318">
        <f t="shared" si="31"/>
        <v>0</v>
      </c>
      <c r="I63" s="318">
        <f t="shared" si="31"/>
        <v>0</v>
      </c>
      <c r="J63" s="318">
        <f t="shared" si="31"/>
        <v>0</v>
      </c>
      <c r="K63" s="318">
        <f t="shared" si="31"/>
        <v>0</v>
      </c>
      <c r="L63" s="327">
        <f t="shared" si="25"/>
        <v>0</v>
      </c>
      <c r="M63" s="318">
        <f t="shared" si="31"/>
        <v>0</v>
      </c>
      <c r="N63" s="318">
        <f t="shared" si="31"/>
        <v>0</v>
      </c>
      <c r="O63" s="318">
        <f t="shared" si="31"/>
        <v>0</v>
      </c>
      <c r="P63" s="318">
        <f t="shared" si="31"/>
        <v>0</v>
      </c>
      <c r="Q63" s="318">
        <f t="shared" si="31"/>
        <v>0</v>
      </c>
      <c r="R63" s="318">
        <f t="shared" si="31"/>
        <v>0</v>
      </c>
      <c r="S63" s="328">
        <f t="shared" si="28"/>
        <v>0</v>
      </c>
      <c r="T63" s="313">
        <f t="shared" si="2"/>
        <v>0</v>
      </c>
    </row>
    <row r="64" spans="1:20" s="361" customFormat="1" ht="30.75" thickBot="1">
      <c r="A64" s="360" t="s">
        <v>884</v>
      </c>
      <c r="B64" s="316" t="s">
        <v>1211</v>
      </c>
      <c r="C64" s="317">
        <f t="shared" si="31"/>
        <v>0</v>
      </c>
      <c r="D64" s="318">
        <f t="shared" si="31"/>
        <v>0</v>
      </c>
      <c r="E64" s="318">
        <f t="shared" si="31"/>
        <v>0</v>
      </c>
      <c r="F64" s="318">
        <f t="shared" si="31"/>
        <v>0</v>
      </c>
      <c r="G64" s="327">
        <f t="shared" si="23"/>
        <v>0</v>
      </c>
      <c r="H64" s="318">
        <f t="shared" si="31"/>
        <v>0</v>
      </c>
      <c r="I64" s="318">
        <f t="shared" si="31"/>
        <v>0</v>
      </c>
      <c r="J64" s="318">
        <f t="shared" si="31"/>
        <v>0</v>
      </c>
      <c r="K64" s="318">
        <f t="shared" si="31"/>
        <v>0</v>
      </c>
      <c r="L64" s="327">
        <f t="shared" si="25"/>
        <v>0</v>
      </c>
      <c r="M64" s="318">
        <f t="shared" si="31"/>
        <v>0</v>
      </c>
      <c r="N64" s="318">
        <f t="shared" si="31"/>
        <v>0</v>
      </c>
      <c r="O64" s="318">
        <f t="shared" si="31"/>
        <v>0</v>
      </c>
      <c r="P64" s="318">
        <f t="shared" si="31"/>
        <v>0</v>
      </c>
      <c r="Q64" s="318">
        <f t="shared" si="31"/>
        <v>0</v>
      </c>
      <c r="R64" s="318">
        <f t="shared" si="31"/>
        <v>0</v>
      </c>
      <c r="S64" s="328">
        <f t="shared" si="28"/>
        <v>0</v>
      </c>
      <c r="T64" s="313">
        <f t="shared" si="2"/>
        <v>0</v>
      </c>
    </row>
    <row r="65" spans="1:20" s="361" customFormat="1" ht="16.5" thickBot="1">
      <c r="A65" s="360" t="s">
        <v>885</v>
      </c>
      <c r="B65" s="316" t="s">
        <v>1210</v>
      </c>
      <c r="C65" s="317">
        <f t="shared" si="31"/>
        <v>0</v>
      </c>
      <c r="D65" s="318">
        <f t="shared" si="31"/>
        <v>0</v>
      </c>
      <c r="E65" s="318">
        <f t="shared" si="31"/>
        <v>0</v>
      </c>
      <c r="F65" s="318">
        <f t="shared" si="31"/>
        <v>0</v>
      </c>
      <c r="G65" s="327">
        <f t="shared" si="23"/>
        <v>0</v>
      </c>
      <c r="H65" s="318">
        <f t="shared" si="31"/>
        <v>0</v>
      </c>
      <c r="I65" s="318">
        <f t="shared" si="31"/>
        <v>0</v>
      </c>
      <c r="J65" s="318">
        <f t="shared" si="31"/>
        <v>0</v>
      </c>
      <c r="K65" s="318">
        <f t="shared" si="31"/>
        <v>0</v>
      </c>
      <c r="L65" s="327">
        <f t="shared" si="25"/>
        <v>0</v>
      </c>
      <c r="M65" s="318">
        <f t="shared" si="31"/>
        <v>0</v>
      </c>
      <c r="N65" s="318">
        <f t="shared" si="31"/>
        <v>0</v>
      </c>
      <c r="O65" s="318">
        <f t="shared" si="31"/>
        <v>0</v>
      </c>
      <c r="P65" s="318">
        <f t="shared" si="31"/>
        <v>0</v>
      </c>
      <c r="Q65" s="318">
        <f t="shared" si="31"/>
        <v>0</v>
      </c>
      <c r="R65" s="318">
        <f t="shared" si="31"/>
        <v>0</v>
      </c>
      <c r="S65" s="328">
        <f t="shared" si="28"/>
        <v>0</v>
      </c>
      <c r="T65" s="313">
        <f t="shared" si="2"/>
        <v>0</v>
      </c>
    </row>
    <row r="66" spans="1:20" s="361" customFormat="1" ht="30.75" thickBot="1">
      <c r="A66" s="360">
        <v>3.4</v>
      </c>
      <c r="B66" s="314" t="s">
        <v>740</v>
      </c>
      <c r="C66" s="317">
        <f t="shared" si="31"/>
        <v>0</v>
      </c>
      <c r="D66" s="318">
        <f t="shared" si="31"/>
        <v>0</v>
      </c>
      <c r="E66" s="318">
        <f t="shared" si="31"/>
        <v>0</v>
      </c>
      <c r="F66" s="318">
        <f t="shared" si="31"/>
        <v>0</v>
      </c>
      <c r="G66" s="327">
        <f t="shared" si="23"/>
        <v>0</v>
      </c>
      <c r="H66" s="317">
        <f t="shared" si="31"/>
        <v>0</v>
      </c>
      <c r="I66" s="318">
        <f t="shared" si="31"/>
        <v>0</v>
      </c>
      <c r="J66" s="318">
        <f t="shared" si="31"/>
        <v>0</v>
      </c>
      <c r="K66" s="318">
        <f t="shared" si="31"/>
        <v>0</v>
      </c>
      <c r="L66" s="327">
        <f t="shared" si="25"/>
        <v>0</v>
      </c>
      <c r="M66" s="318">
        <f t="shared" si="31"/>
        <v>0</v>
      </c>
      <c r="N66" s="318">
        <f t="shared" si="31"/>
        <v>0</v>
      </c>
      <c r="O66" s="318">
        <f t="shared" si="31"/>
        <v>0</v>
      </c>
      <c r="P66" s="318">
        <f t="shared" si="31"/>
        <v>0</v>
      </c>
      <c r="Q66" s="318">
        <f t="shared" si="31"/>
        <v>0</v>
      </c>
      <c r="R66" s="318">
        <f t="shared" si="31"/>
        <v>0</v>
      </c>
      <c r="S66" s="328">
        <f t="shared" si="28"/>
        <v>0</v>
      </c>
      <c r="T66" s="313">
        <f t="shared" si="2"/>
        <v>0</v>
      </c>
    </row>
    <row r="67" spans="1:20" s="361" customFormat="1" ht="45.75" thickBot="1">
      <c r="A67" s="360">
        <v>3.5</v>
      </c>
      <c r="B67" s="314" t="s">
        <v>743</v>
      </c>
      <c r="C67" s="315">
        <f>SUMIFS(C68:C71,C68:C71,"&lt;&gt;Local Currency", C68:C71,"&lt;&gt;US Dollars" )</f>
        <v>0</v>
      </c>
      <c r="D67" s="310">
        <f t="shared" ref="D67:R67" si="32">SUMIFS(D68:D71,D68:D71,"&lt;&gt;Local Currency", D68:D71,"&lt;&gt;US Dollars" )</f>
        <v>0</v>
      </c>
      <c r="E67" s="310">
        <f t="shared" si="32"/>
        <v>0</v>
      </c>
      <c r="F67" s="310">
        <f t="shared" si="32"/>
        <v>0</v>
      </c>
      <c r="G67" s="327">
        <f t="shared" si="23"/>
        <v>0</v>
      </c>
      <c r="H67" s="310">
        <f t="shared" si="32"/>
        <v>0</v>
      </c>
      <c r="I67" s="310">
        <f t="shared" si="32"/>
        <v>0</v>
      </c>
      <c r="J67" s="310">
        <f t="shared" si="32"/>
        <v>0</v>
      </c>
      <c r="K67" s="310">
        <f t="shared" si="32"/>
        <v>0</v>
      </c>
      <c r="L67" s="327">
        <f t="shared" si="25"/>
        <v>0</v>
      </c>
      <c r="M67" s="310">
        <f t="shared" si="32"/>
        <v>0</v>
      </c>
      <c r="N67" s="310">
        <f t="shared" si="32"/>
        <v>0</v>
      </c>
      <c r="O67" s="310">
        <f t="shared" si="32"/>
        <v>0</v>
      </c>
      <c r="P67" s="310">
        <f t="shared" si="32"/>
        <v>0</v>
      </c>
      <c r="Q67" s="310">
        <f t="shared" si="32"/>
        <v>0</v>
      </c>
      <c r="R67" s="310">
        <f t="shared" si="32"/>
        <v>0</v>
      </c>
      <c r="S67" s="328">
        <f t="shared" si="28"/>
        <v>0</v>
      </c>
      <c r="T67" s="313">
        <f t="shared" si="2"/>
        <v>0</v>
      </c>
    </row>
    <row r="68" spans="1:20" s="361" customFormat="1" ht="16.5" thickBot="1">
      <c r="A68" s="360" t="s">
        <v>893</v>
      </c>
      <c r="B68" s="316" t="s">
        <v>1196</v>
      </c>
      <c r="C68" s="317">
        <f t="shared" si="31"/>
        <v>0</v>
      </c>
      <c r="D68" s="318">
        <f t="shared" si="31"/>
        <v>0</v>
      </c>
      <c r="E68" s="318">
        <f t="shared" si="31"/>
        <v>0</v>
      </c>
      <c r="F68" s="318">
        <f t="shared" si="31"/>
        <v>0</v>
      </c>
      <c r="G68" s="327">
        <f t="shared" si="23"/>
        <v>0</v>
      </c>
      <c r="H68" s="318">
        <f t="shared" si="31"/>
        <v>0</v>
      </c>
      <c r="I68" s="318">
        <f t="shared" si="31"/>
        <v>0</v>
      </c>
      <c r="J68" s="318">
        <f t="shared" si="31"/>
        <v>0</v>
      </c>
      <c r="K68" s="318">
        <f t="shared" si="31"/>
        <v>0</v>
      </c>
      <c r="L68" s="327">
        <f t="shared" si="25"/>
        <v>0</v>
      </c>
      <c r="M68" s="318">
        <f t="shared" si="31"/>
        <v>0</v>
      </c>
      <c r="N68" s="318">
        <f t="shared" si="31"/>
        <v>0</v>
      </c>
      <c r="O68" s="318">
        <f t="shared" si="31"/>
        <v>0</v>
      </c>
      <c r="P68" s="318">
        <f t="shared" si="31"/>
        <v>0</v>
      </c>
      <c r="Q68" s="318">
        <f t="shared" si="31"/>
        <v>0</v>
      </c>
      <c r="R68" s="318">
        <f t="shared" si="31"/>
        <v>0</v>
      </c>
      <c r="S68" s="328">
        <f t="shared" si="28"/>
        <v>0</v>
      </c>
      <c r="T68" s="313">
        <f t="shared" si="2"/>
        <v>0</v>
      </c>
    </row>
    <row r="69" spans="1:20" s="361" customFormat="1" ht="16.5" thickBot="1">
      <c r="A69" s="360" t="s">
        <v>894</v>
      </c>
      <c r="B69" s="316" t="s">
        <v>1197</v>
      </c>
      <c r="C69" s="317">
        <f t="shared" si="31"/>
        <v>0</v>
      </c>
      <c r="D69" s="318">
        <f t="shared" si="31"/>
        <v>0</v>
      </c>
      <c r="E69" s="318">
        <f t="shared" si="31"/>
        <v>0</v>
      </c>
      <c r="F69" s="318">
        <f t="shared" si="31"/>
        <v>0</v>
      </c>
      <c r="G69" s="327">
        <f t="shared" si="23"/>
        <v>0</v>
      </c>
      <c r="H69" s="318">
        <f t="shared" si="31"/>
        <v>0</v>
      </c>
      <c r="I69" s="318">
        <f t="shared" si="31"/>
        <v>0</v>
      </c>
      <c r="J69" s="318">
        <f t="shared" si="31"/>
        <v>0</v>
      </c>
      <c r="K69" s="318">
        <f t="shared" si="31"/>
        <v>0</v>
      </c>
      <c r="L69" s="327">
        <f t="shared" si="25"/>
        <v>0</v>
      </c>
      <c r="M69" s="318">
        <f t="shared" si="31"/>
        <v>0</v>
      </c>
      <c r="N69" s="318">
        <f t="shared" si="31"/>
        <v>0</v>
      </c>
      <c r="O69" s="318">
        <f t="shared" si="31"/>
        <v>0</v>
      </c>
      <c r="P69" s="318">
        <f t="shared" si="31"/>
        <v>0</v>
      </c>
      <c r="Q69" s="318">
        <f t="shared" si="31"/>
        <v>0</v>
      </c>
      <c r="R69" s="318">
        <f t="shared" si="31"/>
        <v>0</v>
      </c>
      <c r="S69" s="328">
        <f t="shared" si="28"/>
        <v>0</v>
      </c>
      <c r="T69" s="313">
        <f t="shared" si="2"/>
        <v>0</v>
      </c>
    </row>
    <row r="70" spans="1:20" s="361" customFormat="1" ht="16.5" thickBot="1">
      <c r="A70" s="360" t="s">
        <v>895</v>
      </c>
      <c r="B70" s="316" t="s">
        <v>1198</v>
      </c>
      <c r="C70" s="317">
        <f t="shared" si="31"/>
        <v>0</v>
      </c>
      <c r="D70" s="318">
        <f t="shared" si="31"/>
        <v>0</v>
      </c>
      <c r="E70" s="318">
        <f t="shared" si="31"/>
        <v>0</v>
      </c>
      <c r="F70" s="318">
        <f t="shared" si="31"/>
        <v>0</v>
      </c>
      <c r="G70" s="327">
        <f t="shared" si="23"/>
        <v>0</v>
      </c>
      <c r="H70" s="318">
        <f t="shared" si="31"/>
        <v>0</v>
      </c>
      <c r="I70" s="318">
        <f t="shared" si="31"/>
        <v>0</v>
      </c>
      <c r="J70" s="318">
        <f t="shared" si="31"/>
        <v>0</v>
      </c>
      <c r="K70" s="318">
        <f t="shared" si="31"/>
        <v>0</v>
      </c>
      <c r="L70" s="327">
        <f t="shared" si="25"/>
        <v>0</v>
      </c>
      <c r="M70" s="318">
        <f t="shared" si="31"/>
        <v>0</v>
      </c>
      <c r="N70" s="318">
        <f t="shared" si="31"/>
        <v>0</v>
      </c>
      <c r="O70" s="318">
        <f t="shared" si="31"/>
        <v>0</v>
      </c>
      <c r="P70" s="318">
        <f t="shared" si="31"/>
        <v>0</v>
      </c>
      <c r="Q70" s="318">
        <f t="shared" si="31"/>
        <v>0</v>
      </c>
      <c r="R70" s="318">
        <f t="shared" si="31"/>
        <v>0</v>
      </c>
      <c r="S70" s="328">
        <f t="shared" si="28"/>
        <v>0</v>
      </c>
      <c r="T70" s="313">
        <f t="shared" si="2"/>
        <v>0</v>
      </c>
    </row>
    <row r="71" spans="1:20" s="361" customFormat="1" ht="16.5" thickBot="1">
      <c r="A71" s="360" t="s">
        <v>896</v>
      </c>
      <c r="B71" s="316" t="s">
        <v>1199</v>
      </c>
      <c r="C71" s="317">
        <f t="shared" si="31"/>
        <v>0</v>
      </c>
      <c r="D71" s="318">
        <f t="shared" si="31"/>
        <v>0</v>
      </c>
      <c r="E71" s="318">
        <f t="shared" si="31"/>
        <v>0</v>
      </c>
      <c r="F71" s="318">
        <f t="shared" si="31"/>
        <v>0</v>
      </c>
      <c r="G71" s="327">
        <f t="shared" si="23"/>
        <v>0</v>
      </c>
      <c r="H71" s="318">
        <f t="shared" si="31"/>
        <v>0</v>
      </c>
      <c r="I71" s="318">
        <f t="shared" si="31"/>
        <v>0</v>
      </c>
      <c r="J71" s="318">
        <f t="shared" si="31"/>
        <v>0</v>
      </c>
      <c r="K71" s="318">
        <f t="shared" si="31"/>
        <v>0</v>
      </c>
      <c r="L71" s="327">
        <f t="shared" si="25"/>
        <v>0</v>
      </c>
      <c r="M71" s="318">
        <f t="shared" si="31"/>
        <v>0</v>
      </c>
      <c r="N71" s="318">
        <f t="shared" si="31"/>
        <v>0</v>
      </c>
      <c r="O71" s="318">
        <f t="shared" si="31"/>
        <v>0</v>
      </c>
      <c r="P71" s="318">
        <f t="shared" si="31"/>
        <v>0</v>
      </c>
      <c r="Q71" s="318">
        <f t="shared" si="31"/>
        <v>0</v>
      </c>
      <c r="R71" s="318">
        <f t="shared" si="31"/>
        <v>0</v>
      </c>
      <c r="S71" s="328">
        <f t="shared" si="28"/>
        <v>0</v>
      </c>
      <c r="T71" s="313">
        <f t="shared" si="2"/>
        <v>0</v>
      </c>
    </row>
    <row r="72" spans="1:20" s="361" customFormat="1" ht="30.75" thickBot="1">
      <c r="A72" s="360">
        <v>3.6</v>
      </c>
      <c r="B72" s="314" t="s">
        <v>1226</v>
      </c>
      <c r="C72" s="315">
        <f>SUMIFS(C73:C76,C73:C76,"&lt;&gt;Local Currency", C73:C76,"&lt;&gt;US Dollars" )</f>
        <v>0</v>
      </c>
      <c r="D72" s="310">
        <f t="shared" ref="D72:R72" si="33">SUMIFS(D73:D76,D73:D76,"&lt;&gt;Local Currency", D73:D76,"&lt;&gt;US Dollars" )</f>
        <v>0</v>
      </c>
      <c r="E72" s="310">
        <f t="shared" si="33"/>
        <v>0</v>
      </c>
      <c r="F72" s="310">
        <f t="shared" si="33"/>
        <v>0</v>
      </c>
      <c r="G72" s="327">
        <f t="shared" si="23"/>
        <v>0</v>
      </c>
      <c r="H72" s="310">
        <f t="shared" si="33"/>
        <v>0</v>
      </c>
      <c r="I72" s="310">
        <f t="shared" si="33"/>
        <v>0</v>
      </c>
      <c r="J72" s="310">
        <f t="shared" si="33"/>
        <v>0</v>
      </c>
      <c r="K72" s="310">
        <f t="shared" si="33"/>
        <v>0</v>
      </c>
      <c r="L72" s="327">
        <f t="shared" si="25"/>
        <v>0</v>
      </c>
      <c r="M72" s="310">
        <f t="shared" si="33"/>
        <v>0</v>
      </c>
      <c r="N72" s="310">
        <f t="shared" si="33"/>
        <v>0</v>
      </c>
      <c r="O72" s="310">
        <f t="shared" si="33"/>
        <v>0</v>
      </c>
      <c r="P72" s="310">
        <f t="shared" si="33"/>
        <v>0</v>
      </c>
      <c r="Q72" s="310">
        <f t="shared" si="33"/>
        <v>0</v>
      </c>
      <c r="R72" s="310">
        <f t="shared" si="33"/>
        <v>0</v>
      </c>
      <c r="S72" s="328">
        <f t="shared" si="28"/>
        <v>0</v>
      </c>
      <c r="T72" s="313">
        <f t="shared" si="2"/>
        <v>0</v>
      </c>
    </row>
    <row r="73" spans="1:20" s="361" customFormat="1" ht="16.5" thickBot="1">
      <c r="A73" s="360" t="s">
        <v>898</v>
      </c>
      <c r="B73" s="316" t="s">
        <v>1196</v>
      </c>
      <c r="C73" s="317">
        <f t="shared" si="31"/>
        <v>0</v>
      </c>
      <c r="D73" s="318">
        <f t="shared" si="31"/>
        <v>0</v>
      </c>
      <c r="E73" s="318">
        <f t="shared" si="31"/>
        <v>0</v>
      </c>
      <c r="F73" s="318">
        <f t="shared" si="31"/>
        <v>0</v>
      </c>
      <c r="G73" s="327">
        <f t="shared" si="23"/>
        <v>0</v>
      </c>
      <c r="H73" s="318">
        <f t="shared" si="31"/>
        <v>0</v>
      </c>
      <c r="I73" s="318">
        <f t="shared" si="31"/>
        <v>0</v>
      </c>
      <c r="J73" s="318">
        <f t="shared" si="31"/>
        <v>0</v>
      </c>
      <c r="K73" s="318">
        <f t="shared" si="31"/>
        <v>0</v>
      </c>
      <c r="L73" s="327">
        <f t="shared" si="25"/>
        <v>0</v>
      </c>
      <c r="M73" s="318">
        <f t="shared" si="31"/>
        <v>0</v>
      </c>
      <c r="N73" s="318">
        <f t="shared" si="31"/>
        <v>0</v>
      </c>
      <c r="O73" s="318">
        <f t="shared" si="31"/>
        <v>0</v>
      </c>
      <c r="P73" s="318">
        <f t="shared" si="31"/>
        <v>0</v>
      </c>
      <c r="Q73" s="318">
        <f t="shared" si="31"/>
        <v>0</v>
      </c>
      <c r="R73" s="318">
        <f t="shared" si="31"/>
        <v>0</v>
      </c>
      <c r="S73" s="328">
        <f t="shared" si="28"/>
        <v>0</v>
      </c>
      <c r="T73" s="313">
        <f t="shared" si="2"/>
        <v>0</v>
      </c>
    </row>
    <row r="74" spans="1:20" s="361" customFormat="1" ht="16.5" thickBot="1">
      <c r="A74" s="360" t="s">
        <v>899</v>
      </c>
      <c r="B74" s="316" t="s">
        <v>1197</v>
      </c>
      <c r="C74" s="317">
        <f t="shared" si="31"/>
        <v>0</v>
      </c>
      <c r="D74" s="318">
        <f t="shared" si="31"/>
        <v>0</v>
      </c>
      <c r="E74" s="318">
        <f t="shared" si="31"/>
        <v>0</v>
      </c>
      <c r="F74" s="318">
        <f t="shared" si="31"/>
        <v>0</v>
      </c>
      <c r="G74" s="327">
        <f t="shared" si="23"/>
        <v>0</v>
      </c>
      <c r="H74" s="318">
        <f t="shared" si="31"/>
        <v>0</v>
      </c>
      <c r="I74" s="318">
        <f t="shared" si="31"/>
        <v>0</v>
      </c>
      <c r="J74" s="318">
        <f t="shared" si="31"/>
        <v>0</v>
      </c>
      <c r="K74" s="318">
        <f t="shared" si="31"/>
        <v>0</v>
      </c>
      <c r="L74" s="327">
        <f t="shared" si="25"/>
        <v>0</v>
      </c>
      <c r="M74" s="318">
        <f t="shared" si="31"/>
        <v>0</v>
      </c>
      <c r="N74" s="318">
        <f t="shared" si="31"/>
        <v>0</v>
      </c>
      <c r="O74" s="318">
        <f t="shared" si="31"/>
        <v>0</v>
      </c>
      <c r="P74" s="318">
        <f t="shared" si="31"/>
        <v>0</v>
      </c>
      <c r="Q74" s="318">
        <f t="shared" si="31"/>
        <v>0</v>
      </c>
      <c r="R74" s="318">
        <f t="shared" si="31"/>
        <v>0</v>
      </c>
      <c r="S74" s="328">
        <f t="shared" si="28"/>
        <v>0</v>
      </c>
      <c r="T74" s="313">
        <f t="shared" si="2"/>
        <v>0</v>
      </c>
    </row>
    <row r="75" spans="1:20" s="361" customFormat="1" ht="16.5" thickBot="1">
      <c r="A75" s="360" t="s">
        <v>900</v>
      </c>
      <c r="B75" s="316" t="s">
        <v>1198</v>
      </c>
      <c r="C75" s="317">
        <f t="shared" si="31"/>
        <v>0</v>
      </c>
      <c r="D75" s="318">
        <f t="shared" si="31"/>
        <v>0</v>
      </c>
      <c r="E75" s="318">
        <f t="shared" si="31"/>
        <v>0</v>
      </c>
      <c r="F75" s="318">
        <f t="shared" si="31"/>
        <v>0</v>
      </c>
      <c r="G75" s="327">
        <f t="shared" si="23"/>
        <v>0</v>
      </c>
      <c r="H75" s="318">
        <f t="shared" si="31"/>
        <v>0</v>
      </c>
      <c r="I75" s="318">
        <f t="shared" si="31"/>
        <v>0</v>
      </c>
      <c r="J75" s="318">
        <f t="shared" si="31"/>
        <v>0</v>
      </c>
      <c r="K75" s="318">
        <f t="shared" si="31"/>
        <v>0</v>
      </c>
      <c r="L75" s="327">
        <f t="shared" si="25"/>
        <v>0</v>
      </c>
      <c r="M75" s="318">
        <f t="shared" si="31"/>
        <v>0</v>
      </c>
      <c r="N75" s="318">
        <f t="shared" si="31"/>
        <v>0</v>
      </c>
      <c r="O75" s="318">
        <f t="shared" si="31"/>
        <v>0</v>
      </c>
      <c r="P75" s="318">
        <f t="shared" si="31"/>
        <v>0</v>
      </c>
      <c r="Q75" s="318">
        <f t="shared" si="31"/>
        <v>0</v>
      </c>
      <c r="R75" s="318">
        <f t="shared" si="31"/>
        <v>0</v>
      </c>
      <c r="S75" s="328">
        <f t="shared" si="28"/>
        <v>0</v>
      </c>
      <c r="T75" s="313">
        <f t="shared" si="2"/>
        <v>0</v>
      </c>
    </row>
    <row r="76" spans="1:20" s="361" customFormat="1" ht="16.5" thickBot="1">
      <c r="A76" s="360" t="s">
        <v>901</v>
      </c>
      <c r="B76" s="316" t="s">
        <v>1199</v>
      </c>
      <c r="C76" s="317">
        <f t="shared" si="31"/>
        <v>0</v>
      </c>
      <c r="D76" s="318">
        <f t="shared" si="31"/>
        <v>0</v>
      </c>
      <c r="E76" s="318">
        <f t="shared" si="31"/>
        <v>0</v>
      </c>
      <c r="F76" s="318">
        <f t="shared" si="31"/>
        <v>0</v>
      </c>
      <c r="G76" s="327">
        <f t="shared" si="23"/>
        <v>0</v>
      </c>
      <c r="H76" s="318">
        <f t="shared" si="31"/>
        <v>0</v>
      </c>
      <c r="I76" s="318">
        <f t="shared" si="31"/>
        <v>0</v>
      </c>
      <c r="J76" s="318">
        <f t="shared" si="31"/>
        <v>0</v>
      </c>
      <c r="K76" s="318">
        <f t="shared" si="31"/>
        <v>0</v>
      </c>
      <c r="L76" s="327">
        <f t="shared" si="25"/>
        <v>0</v>
      </c>
      <c r="M76" s="318">
        <f t="shared" si="31"/>
        <v>0</v>
      </c>
      <c r="N76" s="318">
        <f t="shared" si="31"/>
        <v>0</v>
      </c>
      <c r="O76" s="318">
        <f t="shared" si="31"/>
        <v>0</v>
      </c>
      <c r="P76" s="318">
        <f t="shared" si="31"/>
        <v>0</v>
      </c>
      <c r="Q76" s="318">
        <f t="shared" si="31"/>
        <v>0</v>
      </c>
      <c r="R76" s="318">
        <f t="shared" si="31"/>
        <v>0</v>
      </c>
      <c r="S76" s="328">
        <f t="shared" si="28"/>
        <v>0</v>
      </c>
      <c r="T76" s="313">
        <f t="shared" si="2"/>
        <v>0</v>
      </c>
    </row>
    <row r="77" spans="1:20" s="361" customFormat="1" ht="30.75" thickBot="1">
      <c r="A77" s="304">
        <v>3.7</v>
      </c>
      <c r="B77" s="314" t="s">
        <v>751</v>
      </c>
      <c r="C77" s="315">
        <f>C78+C84</f>
        <v>0</v>
      </c>
      <c r="D77" s="310">
        <f t="shared" ref="D77:F77" si="34">D78+D84</f>
        <v>0</v>
      </c>
      <c r="E77" s="310">
        <f t="shared" si="34"/>
        <v>0</v>
      </c>
      <c r="F77" s="310">
        <f t="shared" si="34"/>
        <v>0</v>
      </c>
      <c r="G77" s="327">
        <f>SUMIFS(C77:F77,C77:F77,"&lt;&gt;Local Currency", C77:F77,"&lt;&gt;US Dollars" )</f>
        <v>0</v>
      </c>
      <c r="H77" s="310">
        <f>H78+H84</f>
        <v>0</v>
      </c>
      <c r="I77" s="310">
        <f t="shared" ref="I77:K77" si="35">I78+I84</f>
        <v>0</v>
      </c>
      <c r="J77" s="310">
        <f t="shared" si="35"/>
        <v>0</v>
      </c>
      <c r="K77" s="310">
        <f t="shared" si="35"/>
        <v>0</v>
      </c>
      <c r="L77" s="327">
        <f t="shared" si="25"/>
        <v>0</v>
      </c>
      <c r="M77" s="310">
        <f>M78+M84</f>
        <v>0</v>
      </c>
      <c r="N77" s="310">
        <f t="shared" ref="N77:R77" si="36">N78+N84</f>
        <v>0</v>
      </c>
      <c r="O77" s="310">
        <f t="shared" si="36"/>
        <v>0</v>
      </c>
      <c r="P77" s="310">
        <f t="shared" si="36"/>
        <v>0</v>
      </c>
      <c r="Q77" s="310">
        <f t="shared" si="36"/>
        <v>0</v>
      </c>
      <c r="R77" s="310">
        <f t="shared" si="36"/>
        <v>0</v>
      </c>
      <c r="S77" s="328">
        <f t="shared" si="28"/>
        <v>0</v>
      </c>
      <c r="T77" s="313">
        <f t="shared" si="2"/>
        <v>0</v>
      </c>
    </row>
    <row r="78" spans="1:20" s="361" customFormat="1" ht="45.75" thickBot="1">
      <c r="A78" s="360" t="s">
        <v>902</v>
      </c>
      <c r="B78" s="331" t="s">
        <v>1218</v>
      </c>
      <c r="C78" s="315">
        <f>SUMIFS(C79:C83,C79:C83,"&lt;&gt;Local Currency",C79:C83,"&lt;&gt;US Dollars")</f>
        <v>0</v>
      </c>
      <c r="D78" s="310">
        <f t="shared" ref="D78:F78" si="37">SUMIFS(D79:D83,D79:D83,"&lt;&gt;Local Currency",D79:D83,"&lt;&gt;US Dollars")</f>
        <v>0</v>
      </c>
      <c r="E78" s="310">
        <f t="shared" si="37"/>
        <v>0</v>
      </c>
      <c r="F78" s="310">
        <f t="shared" si="37"/>
        <v>0</v>
      </c>
      <c r="G78" s="327">
        <f t="shared" si="23"/>
        <v>0</v>
      </c>
      <c r="H78" s="310">
        <f t="shared" ref="H78:K78" si="38">SUMIFS(H79:H83,H79:H83,"&lt;&gt;Local Currency",H79:H83,"&lt;&gt;US Dollars")</f>
        <v>0</v>
      </c>
      <c r="I78" s="310">
        <f t="shared" si="38"/>
        <v>0</v>
      </c>
      <c r="J78" s="310">
        <f t="shared" si="38"/>
        <v>0</v>
      </c>
      <c r="K78" s="310">
        <f t="shared" si="38"/>
        <v>0</v>
      </c>
      <c r="L78" s="327">
        <f t="shared" si="25"/>
        <v>0</v>
      </c>
      <c r="M78" s="310">
        <f t="shared" ref="M78:R78" si="39">SUMIFS(M79:M83,M79:M83,"&lt;&gt;Local Currency",M79:M83,"&lt;&gt;US Dollars")</f>
        <v>0</v>
      </c>
      <c r="N78" s="310">
        <f t="shared" si="39"/>
        <v>0</v>
      </c>
      <c r="O78" s="310">
        <f t="shared" si="39"/>
        <v>0</v>
      </c>
      <c r="P78" s="310">
        <f t="shared" si="39"/>
        <v>0</v>
      </c>
      <c r="Q78" s="310">
        <f t="shared" si="39"/>
        <v>0</v>
      </c>
      <c r="R78" s="310">
        <f t="shared" si="39"/>
        <v>0</v>
      </c>
      <c r="S78" s="328">
        <f t="shared" si="28"/>
        <v>0</v>
      </c>
      <c r="T78" s="313">
        <f t="shared" si="2"/>
        <v>0</v>
      </c>
    </row>
    <row r="79" spans="1:20" s="361" customFormat="1" ht="16.5" thickBot="1">
      <c r="A79" s="360" t="s">
        <v>903</v>
      </c>
      <c r="B79" s="316" t="s">
        <v>1191</v>
      </c>
      <c r="C79" s="317">
        <f t="shared" ref="C79:R102" si="40">$B$7</f>
        <v>0</v>
      </c>
      <c r="D79" s="318">
        <f t="shared" si="40"/>
        <v>0</v>
      </c>
      <c r="E79" s="318">
        <f t="shared" si="40"/>
        <v>0</v>
      </c>
      <c r="F79" s="318">
        <f t="shared" si="40"/>
        <v>0</v>
      </c>
      <c r="G79" s="327">
        <f t="shared" si="23"/>
        <v>0</v>
      </c>
      <c r="H79" s="318">
        <f t="shared" si="40"/>
        <v>0</v>
      </c>
      <c r="I79" s="318">
        <f t="shared" si="40"/>
        <v>0</v>
      </c>
      <c r="J79" s="318">
        <f t="shared" si="40"/>
        <v>0</v>
      </c>
      <c r="K79" s="318">
        <f t="shared" si="40"/>
        <v>0</v>
      </c>
      <c r="L79" s="327">
        <f t="shared" si="25"/>
        <v>0</v>
      </c>
      <c r="M79" s="318">
        <f t="shared" si="40"/>
        <v>0</v>
      </c>
      <c r="N79" s="318">
        <f t="shared" si="40"/>
        <v>0</v>
      </c>
      <c r="O79" s="318">
        <f t="shared" si="40"/>
        <v>0</v>
      </c>
      <c r="P79" s="318">
        <f t="shared" si="40"/>
        <v>0</v>
      </c>
      <c r="Q79" s="318">
        <f t="shared" si="40"/>
        <v>0</v>
      </c>
      <c r="R79" s="318">
        <f t="shared" si="40"/>
        <v>0</v>
      </c>
      <c r="S79" s="328">
        <f t="shared" si="28"/>
        <v>0</v>
      </c>
      <c r="T79" s="313">
        <f t="shared" si="2"/>
        <v>0</v>
      </c>
    </row>
    <row r="80" spans="1:20" s="361" customFormat="1" ht="16.5" thickBot="1">
      <c r="A80" s="360" t="s">
        <v>904</v>
      </c>
      <c r="B80" s="316" t="s">
        <v>1192</v>
      </c>
      <c r="C80" s="317">
        <f t="shared" si="40"/>
        <v>0</v>
      </c>
      <c r="D80" s="318">
        <f t="shared" si="40"/>
        <v>0</v>
      </c>
      <c r="E80" s="318">
        <f t="shared" si="40"/>
        <v>0</v>
      </c>
      <c r="F80" s="318">
        <f t="shared" si="40"/>
        <v>0</v>
      </c>
      <c r="G80" s="327">
        <f t="shared" si="23"/>
        <v>0</v>
      </c>
      <c r="H80" s="318">
        <f t="shared" si="40"/>
        <v>0</v>
      </c>
      <c r="I80" s="318">
        <f t="shared" si="40"/>
        <v>0</v>
      </c>
      <c r="J80" s="318">
        <f t="shared" si="40"/>
        <v>0</v>
      </c>
      <c r="K80" s="318">
        <f t="shared" si="40"/>
        <v>0</v>
      </c>
      <c r="L80" s="327">
        <f t="shared" si="25"/>
        <v>0</v>
      </c>
      <c r="M80" s="318">
        <f t="shared" si="40"/>
        <v>0</v>
      </c>
      <c r="N80" s="318">
        <f t="shared" si="40"/>
        <v>0</v>
      </c>
      <c r="O80" s="318">
        <f t="shared" si="40"/>
        <v>0</v>
      </c>
      <c r="P80" s="318">
        <f t="shared" si="40"/>
        <v>0</v>
      </c>
      <c r="Q80" s="318">
        <f t="shared" si="40"/>
        <v>0</v>
      </c>
      <c r="R80" s="318">
        <f t="shared" si="40"/>
        <v>0</v>
      </c>
      <c r="S80" s="328">
        <f t="shared" si="28"/>
        <v>0</v>
      </c>
      <c r="T80" s="313">
        <f t="shared" ref="T80:T122" si="41">SUM(G80,L80,S80)</f>
        <v>0</v>
      </c>
    </row>
    <row r="81" spans="1:20" s="361" customFormat="1" ht="16.5" thickBot="1">
      <c r="A81" s="360" t="s">
        <v>906</v>
      </c>
      <c r="B81" s="316" t="s">
        <v>1193</v>
      </c>
      <c r="C81" s="317">
        <f t="shared" si="40"/>
        <v>0</v>
      </c>
      <c r="D81" s="318">
        <f t="shared" si="40"/>
        <v>0</v>
      </c>
      <c r="E81" s="318">
        <f t="shared" si="40"/>
        <v>0</v>
      </c>
      <c r="F81" s="318">
        <f t="shared" si="40"/>
        <v>0</v>
      </c>
      <c r="G81" s="327">
        <f t="shared" si="23"/>
        <v>0</v>
      </c>
      <c r="H81" s="318">
        <f t="shared" si="40"/>
        <v>0</v>
      </c>
      <c r="I81" s="318">
        <f t="shared" si="40"/>
        <v>0</v>
      </c>
      <c r="J81" s="318">
        <f t="shared" si="40"/>
        <v>0</v>
      </c>
      <c r="K81" s="318">
        <f t="shared" si="40"/>
        <v>0</v>
      </c>
      <c r="L81" s="327">
        <f t="shared" si="25"/>
        <v>0</v>
      </c>
      <c r="M81" s="318">
        <f t="shared" si="40"/>
        <v>0</v>
      </c>
      <c r="N81" s="318">
        <f t="shared" si="40"/>
        <v>0</v>
      </c>
      <c r="O81" s="318">
        <f t="shared" si="40"/>
        <v>0</v>
      </c>
      <c r="P81" s="318">
        <f t="shared" si="40"/>
        <v>0</v>
      </c>
      <c r="Q81" s="318">
        <f t="shared" si="40"/>
        <v>0</v>
      </c>
      <c r="R81" s="318">
        <f t="shared" si="40"/>
        <v>0</v>
      </c>
      <c r="S81" s="328">
        <f t="shared" si="28"/>
        <v>0</v>
      </c>
      <c r="T81" s="313">
        <f t="shared" si="41"/>
        <v>0</v>
      </c>
    </row>
    <row r="82" spans="1:20" s="361" customFormat="1" ht="16.5" thickBot="1">
      <c r="A82" s="360" t="s">
        <v>907</v>
      </c>
      <c r="B82" s="316" t="s">
        <v>1194</v>
      </c>
      <c r="C82" s="317">
        <f t="shared" si="40"/>
        <v>0</v>
      </c>
      <c r="D82" s="318">
        <f t="shared" si="40"/>
        <v>0</v>
      </c>
      <c r="E82" s="318">
        <f t="shared" si="40"/>
        <v>0</v>
      </c>
      <c r="F82" s="318">
        <f t="shared" si="40"/>
        <v>0</v>
      </c>
      <c r="G82" s="327">
        <f t="shared" si="23"/>
        <v>0</v>
      </c>
      <c r="H82" s="318">
        <f t="shared" si="40"/>
        <v>0</v>
      </c>
      <c r="I82" s="318">
        <f t="shared" si="40"/>
        <v>0</v>
      </c>
      <c r="J82" s="318">
        <f t="shared" si="40"/>
        <v>0</v>
      </c>
      <c r="K82" s="318">
        <f t="shared" si="40"/>
        <v>0</v>
      </c>
      <c r="L82" s="327">
        <f t="shared" si="25"/>
        <v>0</v>
      </c>
      <c r="M82" s="318">
        <f t="shared" si="40"/>
        <v>0</v>
      </c>
      <c r="N82" s="318">
        <f t="shared" si="40"/>
        <v>0</v>
      </c>
      <c r="O82" s="318">
        <f t="shared" si="40"/>
        <v>0</v>
      </c>
      <c r="P82" s="318">
        <f t="shared" si="40"/>
        <v>0</v>
      </c>
      <c r="Q82" s="318">
        <f t="shared" si="40"/>
        <v>0</v>
      </c>
      <c r="R82" s="318">
        <f t="shared" si="40"/>
        <v>0</v>
      </c>
      <c r="S82" s="328">
        <f t="shared" si="28"/>
        <v>0</v>
      </c>
      <c r="T82" s="313">
        <f t="shared" si="41"/>
        <v>0</v>
      </c>
    </row>
    <row r="83" spans="1:20" s="361" customFormat="1" ht="16.5" thickBot="1">
      <c r="A83" s="360" t="s">
        <v>908</v>
      </c>
      <c r="B83" s="316" t="s">
        <v>1195</v>
      </c>
      <c r="C83" s="317">
        <f t="shared" si="40"/>
        <v>0</v>
      </c>
      <c r="D83" s="318">
        <f t="shared" si="40"/>
        <v>0</v>
      </c>
      <c r="E83" s="318">
        <f t="shared" si="40"/>
        <v>0</v>
      </c>
      <c r="F83" s="318">
        <f t="shared" si="40"/>
        <v>0</v>
      </c>
      <c r="G83" s="327">
        <f t="shared" si="23"/>
        <v>0</v>
      </c>
      <c r="H83" s="318">
        <f t="shared" si="40"/>
        <v>0</v>
      </c>
      <c r="I83" s="318">
        <f t="shared" si="40"/>
        <v>0</v>
      </c>
      <c r="J83" s="318">
        <f t="shared" si="40"/>
        <v>0</v>
      </c>
      <c r="K83" s="318">
        <f t="shared" si="40"/>
        <v>0</v>
      </c>
      <c r="L83" s="327">
        <f t="shared" si="25"/>
        <v>0</v>
      </c>
      <c r="M83" s="318">
        <f t="shared" si="40"/>
        <v>0</v>
      </c>
      <c r="N83" s="318">
        <f t="shared" si="40"/>
        <v>0</v>
      </c>
      <c r="O83" s="318">
        <f t="shared" si="40"/>
        <v>0</v>
      </c>
      <c r="P83" s="318">
        <f t="shared" si="40"/>
        <v>0</v>
      </c>
      <c r="Q83" s="318">
        <f t="shared" si="40"/>
        <v>0</v>
      </c>
      <c r="R83" s="318">
        <f t="shared" si="40"/>
        <v>0</v>
      </c>
      <c r="S83" s="328">
        <f t="shared" si="28"/>
        <v>0</v>
      </c>
      <c r="T83" s="313">
        <f t="shared" si="41"/>
        <v>0</v>
      </c>
    </row>
    <row r="84" spans="1:20" s="361" customFormat="1" ht="16.5" thickBot="1">
      <c r="A84" s="360" t="s">
        <v>909</v>
      </c>
      <c r="B84" s="316" t="s">
        <v>913</v>
      </c>
      <c r="C84" s="315">
        <f>SUMIFS(C85:C87,C85:C87,"&lt;&gt;Local Currency", C85:C87,"&lt;&gt;US Dollars" )</f>
        <v>0</v>
      </c>
      <c r="D84" s="310">
        <f t="shared" ref="D84:F84" si="42">SUMIFS(D85:D87,D85:D87,"&lt;&gt;Local Currency", D85:D87,"&lt;&gt;US Dollars" )</f>
        <v>0</v>
      </c>
      <c r="E84" s="310">
        <f t="shared" si="42"/>
        <v>0</v>
      </c>
      <c r="F84" s="310">
        <f t="shared" si="42"/>
        <v>0</v>
      </c>
      <c r="G84" s="327">
        <f t="shared" si="23"/>
        <v>0</v>
      </c>
      <c r="H84" s="310">
        <f>SUMIFS(H85:H87,H85:H87,"&lt;&gt;Local Currency", H85:H87,"&lt;&gt;US Dollars" )</f>
        <v>0</v>
      </c>
      <c r="I84" s="310">
        <f t="shared" ref="I84:K84" si="43">SUMIFS(I85:I87,I85:I87,"&lt;&gt;Local Currency", I85:I87,"&lt;&gt;US Dollars" )</f>
        <v>0</v>
      </c>
      <c r="J84" s="310">
        <f t="shared" si="43"/>
        <v>0</v>
      </c>
      <c r="K84" s="310">
        <f t="shared" si="43"/>
        <v>0</v>
      </c>
      <c r="L84" s="327">
        <f t="shared" si="25"/>
        <v>0</v>
      </c>
      <c r="M84" s="310">
        <f t="shared" ref="M84:R84" si="44">SUMIFS(M85:M87,M85:M87,"&lt;&gt;Local Currency", M85:M87,"&lt;&gt;US Dollars" )</f>
        <v>0</v>
      </c>
      <c r="N84" s="310">
        <f t="shared" si="44"/>
        <v>0</v>
      </c>
      <c r="O84" s="310">
        <f t="shared" si="44"/>
        <v>0</v>
      </c>
      <c r="P84" s="310">
        <f t="shared" si="44"/>
        <v>0</v>
      </c>
      <c r="Q84" s="310">
        <f t="shared" si="44"/>
        <v>0</v>
      </c>
      <c r="R84" s="310">
        <f t="shared" si="44"/>
        <v>0</v>
      </c>
      <c r="S84" s="328">
        <f t="shared" si="28"/>
        <v>0</v>
      </c>
      <c r="T84" s="313">
        <f t="shared" si="41"/>
        <v>0</v>
      </c>
    </row>
    <row r="85" spans="1:20" s="361" customFormat="1" ht="45.75" thickBot="1">
      <c r="A85" s="360" t="s">
        <v>910</v>
      </c>
      <c r="B85" s="316" t="s">
        <v>1200</v>
      </c>
      <c r="C85" s="317">
        <f t="shared" si="40"/>
        <v>0</v>
      </c>
      <c r="D85" s="318">
        <f t="shared" si="40"/>
        <v>0</v>
      </c>
      <c r="E85" s="318">
        <f t="shared" si="40"/>
        <v>0</v>
      </c>
      <c r="F85" s="318">
        <f t="shared" si="40"/>
        <v>0</v>
      </c>
      <c r="G85" s="327">
        <f t="shared" si="23"/>
        <v>0</v>
      </c>
      <c r="H85" s="318">
        <f t="shared" si="40"/>
        <v>0</v>
      </c>
      <c r="I85" s="318">
        <f t="shared" si="40"/>
        <v>0</v>
      </c>
      <c r="J85" s="318">
        <f t="shared" si="40"/>
        <v>0</v>
      </c>
      <c r="K85" s="318">
        <f t="shared" si="40"/>
        <v>0</v>
      </c>
      <c r="L85" s="327">
        <f t="shared" si="25"/>
        <v>0</v>
      </c>
      <c r="M85" s="318">
        <f t="shared" si="40"/>
        <v>0</v>
      </c>
      <c r="N85" s="318">
        <f t="shared" si="40"/>
        <v>0</v>
      </c>
      <c r="O85" s="318">
        <f t="shared" si="40"/>
        <v>0</v>
      </c>
      <c r="P85" s="318">
        <f t="shared" si="40"/>
        <v>0</v>
      </c>
      <c r="Q85" s="318">
        <f t="shared" si="40"/>
        <v>0</v>
      </c>
      <c r="R85" s="318">
        <f t="shared" si="40"/>
        <v>0</v>
      </c>
      <c r="S85" s="328">
        <f t="shared" si="28"/>
        <v>0</v>
      </c>
      <c r="T85" s="313">
        <f t="shared" si="41"/>
        <v>0</v>
      </c>
    </row>
    <row r="86" spans="1:20" s="361" customFormat="1" ht="16.5" thickBot="1">
      <c r="A86" s="360" t="s">
        <v>911</v>
      </c>
      <c r="B86" s="316" t="s">
        <v>1194</v>
      </c>
      <c r="C86" s="317">
        <f t="shared" si="40"/>
        <v>0</v>
      </c>
      <c r="D86" s="318">
        <f t="shared" si="40"/>
        <v>0</v>
      </c>
      <c r="E86" s="318">
        <f t="shared" si="40"/>
        <v>0</v>
      </c>
      <c r="F86" s="318">
        <f t="shared" si="40"/>
        <v>0</v>
      </c>
      <c r="G86" s="327">
        <f t="shared" si="23"/>
        <v>0</v>
      </c>
      <c r="H86" s="318">
        <f t="shared" si="40"/>
        <v>0</v>
      </c>
      <c r="I86" s="318">
        <f t="shared" si="40"/>
        <v>0</v>
      </c>
      <c r="J86" s="318">
        <f t="shared" si="40"/>
        <v>0</v>
      </c>
      <c r="K86" s="318">
        <f t="shared" si="40"/>
        <v>0</v>
      </c>
      <c r="L86" s="327">
        <f t="shared" si="25"/>
        <v>0</v>
      </c>
      <c r="M86" s="318">
        <f t="shared" si="40"/>
        <v>0</v>
      </c>
      <c r="N86" s="318">
        <f t="shared" si="40"/>
        <v>0</v>
      </c>
      <c r="O86" s="318">
        <f t="shared" si="40"/>
        <v>0</v>
      </c>
      <c r="P86" s="318">
        <f t="shared" si="40"/>
        <v>0</v>
      </c>
      <c r="Q86" s="318">
        <f t="shared" si="40"/>
        <v>0</v>
      </c>
      <c r="R86" s="318">
        <f t="shared" si="40"/>
        <v>0</v>
      </c>
      <c r="S86" s="328">
        <f t="shared" si="28"/>
        <v>0</v>
      </c>
      <c r="T86" s="313">
        <f t="shared" si="41"/>
        <v>0</v>
      </c>
    </row>
    <row r="87" spans="1:20" s="361" customFormat="1" ht="16.5" thickBot="1">
      <c r="A87" s="360" t="s">
        <v>912</v>
      </c>
      <c r="B87" s="316" t="s">
        <v>1195</v>
      </c>
      <c r="C87" s="317">
        <f t="shared" si="40"/>
        <v>0</v>
      </c>
      <c r="D87" s="318">
        <f t="shared" si="40"/>
        <v>0</v>
      </c>
      <c r="E87" s="318">
        <f t="shared" si="40"/>
        <v>0</v>
      </c>
      <c r="F87" s="318">
        <f t="shared" si="40"/>
        <v>0</v>
      </c>
      <c r="G87" s="327">
        <f t="shared" si="23"/>
        <v>0</v>
      </c>
      <c r="H87" s="318">
        <f t="shared" si="40"/>
        <v>0</v>
      </c>
      <c r="I87" s="318">
        <f t="shared" si="40"/>
        <v>0</v>
      </c>
      <c r="J87" s="318">
        <f t="shared" si="40"/>
        <v>0</v>
      </c>
      <c r="K87" s="318">
        <f t="shared" si="40"/>
        <v>0</v>
      </c>
      <c r="L87" s="327">
        <f t="shared" si="25"/>
        <v>0</v>
      </c>
      <c r="M87" s="318">
        <f t="shared" si="40"/>
        <v>0</v>
      </c>
      <c r="N87" s="318">
        <f t="shared" si="40"/>
        <v>0</v>
      </c>
      <c r="O87" s="318">
        <f t="shared" si="40"/>
        <v>0</v>
      </c>
      <c r="P87" s="318">
        <f t="shared" si="40"/>
        <v>0</v>
      </c>
      <c r="Q87" s="318">
        <f t="shared" si="40"/>
        <v>0</v>
      </c>
      <c r="R87" s="318">
        <f t="shared" si="40"/>
        <v>0</v>
      </c>
      <c r="S87" s="328">
        <f t="shared" si="28"/>
        <v>0</v>
      </c>
      <c r="T87" s="313">
        <f t="shared" si="41"/>
        <v>0</v>
      </c>
    </row>
    <row r="88" spans="1:20" s="361" customFormat="1" ht="30.75" thickBot="1">
      <c r="A88" s="304">
        <v>3.8</v>
      </c>
      <c r="B88" s="314" t="s">
        <v>765</v>
      </c>
      <c r="C88" s="317">
        <f t="shared" si="40"/>
        <v>0</v>
      </c>
      <c r="D88" s="318">
        <f t="shared" si="40"/>
        <v>0</v>
      </c>
      <c r="E88" s="318">
        <f t="shared" si="40"/>
        <v>0</v>
      </c>
      <c r="F88" s="318">
        <f t="shared" si="40"/>
        <v>0</v>
      </c>
      <c r="G88" s="327">
        <f t="shared" si="23"/>
        <v>0</v>
      </c>
      <c r="H88" s="318">
        <f t="shared" si="40"/>
        <v>0</v>
      </c>
      <c r="I88" s="318">
        <f t="shared" si="40"/>
        <v>0</v>
      </c>
      <c r="J88" s="318">
        <f t="shared" si="40"/>
        <v>0</v>
      </c>
      <c r="K88" s="318">
        <f t="shared" si="40"/>
        <v>0</v>
      </c>
      <c r="L88" s="327">
        <f t="shared" si="25"/>
        <v>0</v>
      </c>
      <c r="M88" s="318">
        <f t="shared" si="40"/>
        <v>0</v>
      </c>
      <c r="N88" s="318">
        <f t="shared" si="40"/>
        <v>0</v>
      </c>
      <c r="O88" s="318">
        <f t="shared" si="40"/>
        <v>0</v>
      </c>
      <c r="P88" s="318">
        <f t="shared" si="40"/>
        <v>0</v>
      </c>
      <c r="Q88" s="318">
        <f t="shared" si="40"/>
        <v>0</v>
      </c>
      <c r="R88" s="318">
        <f t="shared" si="40"/>
        <v>0</v>
      </c>
      <c r="S88" s="328">
        <f t="shared" si="28"/>
        <v>0</v>
      </c>
      <c r="T88" s="313">
        <f t="shared" si="41"/>
        <v>0</v>
      </c>
    </row>
    <row r="89" spans="1:20" s="361" customFormat="1" ht="30.75" thickBot="1">
      <c r="A89" s="304">
        <v>3.9</v>
      </c>
      <c r="B89" s="314" t="s">
        <v>767</v>
      </c>
      <c r="C89" s="317">
        <f t="shared" si="40"/>
        <v>0</v>
      </c>
      <c r="D89" s="318">
        <f t="shared" si="40"/>
        <v>0</v>
      </c>
      <c r="E89" s="318">
        <f t="shared" si="40"/>
        <v>0</v>
      </c>
      <c r="F89" s="318">
        <f t="shared" si="40"/>
        <v>0</v>
      </c>
      <c r="G89" s="327">
        <f t="shared" si="23"/>
        <v>0</v>
      </c>
      <c r="H89" s="318">
        <f t="shared" si="40"/>
        <v>0</v>
      </c>
      <c r="I89" s="318">
        <f t="shared" si="40"/>
        <v>0</v>
      </c>
      <c r="J89" s="318">
        <f t="shared" si="40"/>
        <v>0</v>
      </c>
      <c r="K89" s="318">
        <f t="shared" si="40"/>
        <v>0</v>
      </c>
      <c r="L89" s="327">
        <f t="shared" si="25"/>
        <v>0</v>
      </c>
      <c r="M89" s="318">
        <f t="shared" si="40"/>
        <v>0</v>
      </c>
      <c r="N89" s="318">
        <f t="shared" si="40"/>
        <v>0</v>
      </c>
      <c r="O89" s="318">
        <f t="shared" si="40"/>
        <v>0</v>
      </c>
      <c r="P89" s="318">
        <f t="shared" si="40"/>
        <v>0</v>
      </c>
      <c r="Q89" s="318">
        <f t="shared" si="40"/>
        <v>0</v>
      </c>
      <c r="R89" s="318">
        <f t="shared" si="40"/>
        <v>0</v>
      </c>
      <c r="S89" s="328">
        <f t="shared" si="28"/>
        <v>0</v>
      </c>
      <c r="T89" s="313">
        <f t="shared" si="41"/>
        <v>0</v>
      </c>
    </row>
    <row r="90" spans="1:20" s="361" customFormat="1" ht="45.75" thickBot="1">
      <c r="A90" s="362">
        <v>3.1</v>
      </c>
      <c r="B90" s="314" t="s">
        <v>768</v>
      </c>
      <c r="C90" s="317">
        <f t="shared" si="40"/>
        <v>0</v>
      </c>
      <c r="D90" s="318">
        <f t="shared" si="40"/>
        <v>0</v>
      </c>
      <c r="E90" s="318">
        <f t="shared" si="40"/>
        <v>0</v>
      </c>
      <c r="F90" s="318">
        <f t="shared" si="40"/>
        <v>0</v>
      </c>
      <c r="G90" s="327">
        <f t="shared" si="23"/>
        <v>0</v>
      </c>
      <c r="H90" s="318">
        <f t="shared" si="40"/>
        <v>0</v>
      </c>
      <c r="I90" s="318">
        <f t="shared" si="40"/>
        <v>0</v>
      </c>
      <c r="J90" s="318">
        <f t="shared" si="40"/>
        <v>0</v>
      </c>
      <c r="K90" s="318">
        <f t="shared" si="40"/>
        <v>0</v>
      </c>
      <c r="L90" s="327">
        <f t="shared" si="25"/>
        <v>0</v>
      </c>
      <c r="M90" s="318">
        <f t="shared" si="40"/>
        <v>0</v>
      </c>
      <c r="N90" s="318">
        <f t="shared" si="40"/>
        <v>0</v>
      </c>
      <c r="O90" s="318">
        <f t="shared" si="40"/>
        <v>0</v>
      </c>
      <c r="P90" s="318">
        <f t="shared" si="40"/>
        <v>0</v>
      </c>
      <c r="Q90" s="318">
        <f t="shared" si="40"/>
        <v>0</v>
      </c>
      <c r="R90" s="318">
        <f t="shared" si="40"/>
        <v>0</v>
      </c>
      <c r="S90" s="328">
        <f t="shared" si="28"/>
        <v>0</v>
      </c>
      <c r="T90" s="313">
        <f t="shared" si="41"/>
        <v>0</v>
      </c>
    </row>
    <row r="91" spans="1:20" s="361" customFormat="1" ht="16.5" thickBot="1">
      <c r="A91" s="304">
        <v>3.11</v>
      </c>
      <c r="B91" s="314" t="s">
        <v>1227</v>
      </c>
      <c r="C91" s="315">
        <f>C92</f>
        <v>0</v>
      </c>
      <c r="D91" s="310">
        <f t="shared" ref="D91:R91" si="45">D92</f>
        <v>0</v>
      </c>
      <c r="E91" s="310">
        <f t="shared" si="45"/>
        <v>0</v>
      </c>
      <c r="F91" s="310">
        <f t="shared" si="45"/>
        <v>0</v>
      </c>
      <c r="G91" s="327">
        <f t="shared" si="23"/>
        <v>0</v>
      </c>
      <c r="H91" s="310">
        <f t="shared" si="45"/>
        <v>0</v>
      </c>
      <c r="I91" s="310">
        <f t="shared" si="45"/>
        <v>0</v>
      </c>
      <c r="J91" s="310">
        <f t="shared" si="45"/>
        <v>0</v>
      </c>
      <c r="K91" s="310">
        <f t="shared" si="45"/>
        <v>0</v>
      </c>
      <c r="L91" s="327">
        <f t="shared" si="25"/>
        <v>0</v>
      </c>
      <c r="M91" s="310">
        <f t="shared" si="45"/>
        <v>0</v>
      </c>
      <c r="N91" s="310">
        <f t="shared" si="45"/>
        <v>0</v>
      </c>
      <c r="O91" s="310">
        <f t="shared" si="45"/>
        <v>0</v>
      </c>
      <c r="P91" s="310">
        <f t="shared" si="45"/>
        <v>0</v>
      </c>
      <c r="Q91" s="310">
        <f t="shared" si="45"/>
        <v>0</v>
      </c>
      <c r="R91" s="310">
        <f t="shared" si="45"/>
        <v>0</v>
      </c>
      <c r="S91" s="328">
        <f t="shared" si="28"/>
        <v>0</v>
      </c>
      <c r="T91" s="313">
        <f t="shared" si="41"/>
        <v>0</v>
      </c>
    </row>
    <row r="92" spans="1:20" s="361" customFormat="1" ht="16.5" thickBot="1">
      <c r="A92" s="360" t="s">
        <v>915</v>
      </c>
      <c r="B92" s="316" t="s">
        <v>1201</v>
      </c>
      <c r="C92" s="317">
        <f t="shared" si="40"/>
        <v>0</v>
      </c>
      <c r="D92" s="318">
        <f t="shared" si="40"/>
        <v>0</v>
      </c>
      <c r="E92" s="318">
        <f t="shared" si="40"/>
        <v>0</v>
      </c>
      <c r="F92" s="318">
        <f t="shared" si="40"/>
        <v>0</v>
      </c>
      <c r="G92" s="327">
        <f t="shared" si="23"/>
        <v>0</v>
      </c>
      <c r="H92" s="318">
        <f t="shared" si="40"/>
        <v>0</v>
      </c>
      <c r="I92" s="318">
        <f t="shared" si="40"/>
        <v>0</v>
      </c>
      <c r="J92" s="318">
        <f t="shared" si="40"/>
        <v>0</v>
      </c>
      <c r="K92" s="318">
        <f t="shared" si="40"/>
        <v>0</v>
      </c>
      <c r="L92" s="327">
        <f t="shared" si="25"/>
        <v>0</v>
      </c>
      <c r="M92" s="318">
        <f t="shared" si="40"/>
        <v>0</v>
      </c>
      <c r="N92" s="318">
        <f t="shared" si="40"/>
        <v>0</v>
      </c>
      <c r="O92" s="318">
        <f t="shared" si="40"/>
        <v>0</v>
      </c>
      <c r="P92" s="318">
        <f t="shared" si="40"/>
        <v>0</v>
      </c>
      <c r="Q92" s="318">
        <f t="shared" si="40"/>
        <v>0</v>
      </c>
      <c r="R92" s="318">
        <f t="shared" si="40"/>
        <v>0</v>
      </c>
      <c r="S92" s="328">
        <f t="shared" si="28"/>
        <v>0</v>
      </c>
      <c r="T92" s="313">
        <f t="shared" si="41"/>
        <v>0</v>
      </c>
    </row>
    <row r="93" spans="1:20" s="361" customFormat="1" ht="30.75" thickBot="1">
      <c r="A93" s="304">
        <v>3.12</v>
      </c>
      <c r="B93" s="314" t="s">
        <v>776</v>
      </c>
      <c r="C93" s="317">
        <f t="shared" si="40"/>
        <v>0</v>
      </c>
      <c r="D93" s="318">
        <f t="shared" si="40"/>
        <v>0</v>
      </c>
      <c r="E93" s="318">
        <f t="shared" si="40"/>
        <v>0</v>
      </c>
      <c r="F93" s="318">
        <f t="shared" si="40"/>
        <v>0</v>
      </c>
      <c r="G93" s="327">
        <f t="shared" si="23"/>
        <v>0</v>
      </c>
      <c r="H93" s="318">
        <f t="shared" si="40"/>
        <v>0</v>
      </c>
      <c r="I93" s="318">
        <f t="shared" si="40"/>
        <v>0</v>
      </c>
      <c r="J93" s="318">
        <f t="shared" si="40"/>
        <v>0</v>
      </c>
      <c r="K93" s="318">
        <f t="shared" si="40"/>
        <v>0</v>
      </c>
      <c r="L93" s="327">
        <f t="shared" si="25"/>
        <v>0</v>
      </c>
      <c r="M93" s="318">
        <f t="shared" si="40"/>
        <v>0</v>
      </c>
      <c r="N93" s="318">
        <f t="shared" si="40"/>
        <v>0</v>
      </c>
      <c r="O93" s="318">
        <f t="shared" si="40"/>
        <v>0</v>
      </c>
      <c r="P93" s="318">
        <f t="shared" si="40"/>
        <v>0</v>
      </c>
      <c r="Q93" s="318">
        <f t="shared" si="40"/>
        <v>0</v>
      </c>
      <c r="R93" s="318">
        <f t="shared" si="40"/>
        <v>0</v>
      </c>
      <c r="S93" s="328">
        <f t="shared" si="28"/>
        <v>0</v>
      </c>
      <c r="T93" s="313">
        <f t="shared" si="41"/>
        <v>0</v>
      </c>
    </row>
    <row r="94" spans="1:20" s="361" customFormat="1" ht="16.5" thickBot="1">
      <c r="A94" s="304">
        <v>3.13</v>
      </c>
      <c r="B94" s="314" t="s">
        <v>779</v>
      </c>
      <c r="C94" s="317">
        <f t="shared" si="40"/>
        <v>0</v>
      </c>
      <c r="D94" s="318">
        <f t="shared" si="40"/>
        <v>0</v>
      </c>
      <c r="E94" s="318">
        <f t="shared" si="40"/>
        <v>0</v>
      </c>
      <c r="F94" s="318">
        <f t="shared" si="40"/>
        <v>0</v>
      </c>
      <c r="G94" s="327">
        <f t="shared" si="23"/>
        <v>0</v>
      </c>
      <c r="H94" s="318">
        <f t="shared" si="40"/>
        <v>0</v>
      </c>
      <c r="I94" s="318">
        <f t="shared" si="40"/>
        <v>0</v>
      </c>
      <c r="J94" s="318">
        <f t="shared" si="40"/>
        <v>0</v>
      </c>
      <c r="K94" s="318">
        <f t="shared" si="40"/>
        <v>0</v>
      </c>
      <c r="L94" s="327">
        <f t="shared" si="25"/>
        <v>0</v>
      </c>
      <c r="M94" s="318">
        <f t="shared" si="40"/>
        <v>0</v>
      </c>
      <c r="N94" s="318">
        <f t="shared" si="40"/>
        <v>0</v>
      </c>
      <c r="O94" s="318">
        <f t="shared" si="40"/>
        <v>0</v>
      </c>
      <c r="P94" s="318">
        <f t="shared" si="40"/>
        <v>0</v>
      </c>
      <c r="Q94" s="318">
        <f t="shared" si="40"/>
        <v>0</v>
      </c>
      <c r="R94" s="318">
        <f t="shared" si="40"/>
        <v>0</v>
      </c>
      <c r="S94" s="328">
        <f t="shared" si="28"/>
        <v>0</v>
      </c>
      <c r="T94" s="313">
        <f t="shared" si="41"/>
        <v>0</v>
      </c>
    </row>
    <row r="95" spans="1:20" s="361" customFormat="1" ht="16.5" thickBot="1">
      <c r="A95" s="304">
        <v>3.14</v>
      </c>
      <c r="B95" s="314" t="s">
        <v>781</v>
      </c>
      <c r="C95" s="317">
        <f t="shared" si="40"/>
        <v>0</v>
      </c>
      <c r="D95" s="318">
        <f t="shared" si="40"/>
        <v>0</v>
      </c>
      <c r="E95" s="318">
        <f t="shared" si="40"/>
        <v>0</v>
      </c>
      <c r="F95" s="318">
        <f t="shared" si="40"/>
        <v>0</v>
      </c>
      <c r="G95" s="327">
        <f t="shared" si="23"/>
        <v>0</v>
      </c>
      <c r="H95" s="318">
        <f t="shared" si="40"/>
        <v>0</v>
      </c>
      <c r="I95" s="318">
        <f t="shared" si="40"/>
        <v>0</v>
      </c>
      <c r="J95" s="318">
        <f t="shared" si="40"/>
        <v>0</v>
      </c>
      <c r="K95" s="318">
        <f t="shared" si="40"/>
        <v>0</v>
      </c>
      <c r="L95" s="327">
        <f t="shared" si="25"/>
        <v>0</v>
      </c>
      <c r="M95" s="318">
        <f t="shared" si="40"/>
        <v>0</v>
      </c>
      <c r="N95" s="318">
        <f t="shared" si="40"/>
        <v>0</v>
      </c>
      <c r="O95" s="318">
        <f t="shared" si="40"/>
        <v>0</v>
      </c>
      <c r="P95" s="318">
        <f t="shared" si="40"/>
        <v>0</v>
      </c>
      <c r="Q95" s="318">
        <f t="shared" si="40"/>
        <v>0</v>
      </c>
      <c r="R95" s="318">
        <f t="shared" si="40"/>
        <v>0</v>
      </c>
      <c r="S95" s="328">
        <f t="shared" si="28"/>
        <v>0</v>
      </c>
      <c r="T95" s="313">
        <f t="shared" si="41"/>
        <v>0</v>
      </c>
    </row>
    <row r="96" spans="1:20" s="361" customFormat="1" ht="16.5" thickBot="1">
      <c r="A96" s="304">
        <v>3.15</v>
      </c>
      <c r="B96" s="314" t="s">
        <v>783</v>
      </c>
      <c r="C96" s="317">
        <f t="shared" si="40"/>
        <v>0</v>
      </c>
      <c r="D96" s="318">
        <f t="shared" si="40"/>
        <v>0</v>
      </c>
      <c r="E96" s="318">
        <f t="shared" si="40"/>
        <v>0</v>
      </c>
      <c r="F96" s="318">
        <f t="shared" si="40"/>
        <v>0</v>
      </c>
      <c r="G96" s="327">
        <f t="shared" si="23"/>
        <v>0</v>
      </c>
      <c r="H96" s="318">
        <f t="shared" si="40"/>
        <v>0</v>
      </c>
      <c r="I96" s="318">
        <f t="shared" si="40"/>
        <v>0</v>
      </c>
      <c r="J96" s="318">
        <f t="shared" si="40"/>
        <v>0</v>
      </c>
      <c r="K96" s="318">
        <f t="shared" si="40"/>
        <v>0</v>
      </c>
      <c r="L96" s="327">
        <f t="shared" si="25"/>
        <v>0</v>
      </c>
      <c r="M96" s="318">
        <f t="shared" si="40"/>
        <v>0</v>
      </c>
      <c r="N96" s="318">
        <f t="shared" si="40"/>
        <v>0</v>
      </c>
      <c r="O96" s="318">
        <f t="shared" si="40"/>
        <v>0</v>
      </c>
      <c r="P96" s="318">
        <f t="shared" si="40"/>
        <v>0</v>
      </c>
      <c r="Q96" s="318">
        <f t="shared" si="40"/>
        <v>0</v>
      </c>
      <c r="R96" s="318">
        <f t="shared" si="40"/>
        <v>0</v>
      </c>
      <c r="S96" s="328">
        <f t="shared" si="28"/>
        <v>0</v>
      </c>
      <c r="T96" s="313">
        <f t="shared" si="41"/>
        <v>0</v>
      </c>
    </row>
    <row r="97" spans="1:20" s="361" customFormat="1" ht="15.75" thickBot="1">
      <c r="A97" s="304"/>
      <c r="B97" s="316"/>
      <c r="C97" s="322"/>
      <c r="D97" s="323"/>
      <c r="E97" s="323"/>
      <c r="F97" s="323"/>
      <c r="G97" s="323"/>
      <c r="H97" s="323"/>
      <c r="I97" s="323"/>
      <c r="J97" s="323"/>
      <c r="K97" s="323"/>
      <c r="L97" s="323"/>
      <c r="M97" s="323"/>
      <c r="N97" s="323"/>
      <c r="O97" s="323"/>
      <c r="P97" s="323"/>
      <c r="Q97" s="323"/>
      <c r="R97" s="323"/>
      <c r="S97" s="324"/>
      <c r="T97" s="324"/>
    </row>
    <row r="98" spans="1:20" s="361" customFormat="1" ht="16.5" thickBot="1">
      <c r="A98" s="304">
        <v>4</v>
      </c>
      <c r="B98" s="308" t="s">
        <v>790</v>
      </c>
      <c r="C98" s="329">
        <f t="shared" si="40"/>
        <v>0</v>
      </c>
      <c r="D98" s="330">
        <f t="shared" si="40"/>
        <v>0</v>
      </c>
      <c r="E98" s="330">
        <f t="shared" si="40"/>
        <v>0</v>
      </c>
      <c r="F98" s="330">
        <f t="shared" si="40"/>
        <v>0</v>
      </c>
      <c r="G98" s="327">
        <f>SUMIFS(C98:F98,C98:F98,"&lt;&gt;Local Currency", C98:F98,"&lt;&gt;US Dollars" )</f>
        <v>0</v>
      </c>
      <c r="H98" s="330">
        <f t="shared" si="40"/>
        <v>0</v>
      </c>
      <c r="I98" s="330">
        <f t="shared" si="40"/>
        <v>0</v>
      </c>
      <c r="J98" s="330">
        <f t="shared" si="40"/>
        <v>0</v>
      </c>
      <c r="K98" s="330">
        <f t="shared" si="40"/>
        <v>0</v>
      </c>
      <c r="L98" s="327">
        <f>SUMIFS(H98:K98,H98:K98,"&lt;&gt;Local Currency", H98:K98,"&lt;&gt;US Dollars" )</f>
        <v>0</v>
      </c>
      <c r="M98" s="330">
        <f t="shared" si="40"/>
        <v>0</v>
      </c>
      <c r="N98" s="330">
        <f t="shared" si="40"/>
        <v>0</v>
      </c>
      <c r="O98" s="330">
        <f t="shared" si="40"/>
        <v>0</v>
      </c>
      <c r="P98" s="330">
        <f t="shared" si="40"/>
        <v>0</v>
      </c>
      <c r="Q98" s="330">
        <f t="shared" si="40"/>
        <v>0</v>
      </c>
      <c r="R98" s="330">
        <f t="shared" si="40"/>
        <v>0</v>
      </c>
      <c r="S98" s="328">
        <f>SUMIFS(M98:R98,M98:R98,"&lt;&gt;Local Currency", M98:R98,"&lt;&gt;US Dollars" )</f>
        <v>0</v>
      </c>
      <c r="T98" s="313">
        <f t="shared" si="41"/>
        <v>0</v>
      </c>
    </row>
    <row r="99" spans="1:20" s="361" customFormat="1" ht="15.75" thickBot="1">
      <c r="A99" s="304"/>
      <c r="B99" s="316"/>
      <c r="C99" s="322"/>
      <c r="D99" s="323"/>
      <c r="E99" s="323"/>
      <c r="F99" s="323"/>
      <c r="G99" s="323"/>
      <c r="H99" s="323"/>
      <c r="I99" s="323"/>
      <c r="J99" s="323"/>
      <c r="K99" s="323"/>
      <c r="L99" s="323"/>
      <c r="M99" s="323"/>
      <c r="N99" s="323"/>
      <c r="O99" s="323"/>
      <c r="P99" s="323"/>
      <c r="Q99" s="323"/>
      <c r="R99" s="323"/>
      <c r="S99" s="324"/>
      <c r="T99" s="324"/>
    </row>
    <row r="100" spans="1:20" s="361" customFormat="1" ht="16.5" thickBot="1">
      <c r="A100" s="304">
        <v>5</v>
      </c>
      <c r="B100" s="308" t="s">
        <v>793</v>
      </c>
      <c r="C100" s="329">
        <f t="shared" si="40"/>
        <v>0</v>
      </c>
      <c r="D100" s="330">
        <f t="shared" si="40"/>
        <v>0</v>
      </c>
      <c r="E100" s="330">
        <f t="shared" si="40"/>
        <v>0</v>
      </c>
      <c r="F100" s="330">
        <f t="shared" si="40"/>
        <v>0</v>
      </c>
      <c r="G100" s="327">
        <f t="shared" ref="G100:G104" si="46">SUMIFS(C100:F100,C100:F100,"&lt;&gt;Local Currency", C100:F100,"&lt;&gt;US Dollars" )</f>
        <v>0</v>
      </c>
      <c r="H100" s="330">
        <f t="shared" si="40"/>
        <v>0</v>
      </c>
      <c r="I100" s="330">
        <f t="shared" si="40"/>
        <v>0</v>
      </c>
      <c r="J100" s="330">
        <f t="shared" si="40"/>
        <v>0</v>
      </c>
      <c r="K100" s="330">
        <f t="shared" si="40"/>
        <v>0</v>
      </c>
      <c r="L100" s="327">
        <f t="shared" ref="L100:L104" si="47">SUMIFS(H100:K100,H100:K100,"&lt;&gt;Local Currency", H100:K100,"&lt;&gt;US Dollars" )</f>
        <v>0</v>
      </c>
      <c r="M100" s="330">
        <f t="shared" si="40"/>
        <v>0</v>
      </c>
      <c r="N100" s="330">
        <f t="shared" si="40"/>
        <v>0</v>
      </c>
      <c r="O100" s="330">
        <f t="shared" si="40"/>
        <v>0</v>
      </c>
      <c r="P100" s="330">
        <f t="shared" si="40"/>
        <v>0</v>
      </c>
      <c r="Q100" s="330">
        <f t="shared" si="40"/>
        <v>0</v>
      </c>
      <c r="R100" s="330">
        <f t="shared" si="40"/>
        <v>0</v>
      </c>
      <c r="S100" s="328">
        <f t="shared" ref="S100:S104" si="48">SUMIFS(M100:R100,M100:R100,"&lt;&gt;Local Currency", M100:R100,"&lt;&gt;US Dollars" )</f>
        <v>0</v>
      </c>
      <c r="T100" s="313">
        <f t="shared" si="41"/>
        <v>0</v>
      </c>
    </row>
    <row r="101" spans="1:20" s="361" customFormat="1" ht="15.75" thickBot="1">
      <c r="A101" s="304"/>
      <c r="B101" s="316"/>
      <c r="C101" s="322"/>
      <c r="D101" s="323"/>
      <c r="E101" s="323"/>
      <c r="F101" s="323"/>
      <c r="G101" s="323"/>
      <c r="H101" s="323"/>
      <c r="I101" s="323"/>
      <c r="J101" s="323"/>
      <c r="K101" s="323"/>
      <c r="L101" s="323"/>
      <c r="M101" s="323"/>
      <c r="N101" s="323"/>
      <c r="O101" s="323"/>
      <c r="P101" s="323"/>
      <c r="Q101" s="323"/>
      <c r="R101" s="323"/>
      <c r="S101" s="324"/>
      <c r="T101" s="324"/>
    </row>
    <row r="102" spans="1:20" s="361" customFormat="1" ht="16.5" thickBot="1">
      <c r="A102" s="304">
        <v>6</v>
      </c>
      <c r="B102" s="308" t="s">
        <v>795</v>
      </c>
      <c r="C102" s="329">
        <f t="shared" si="40"/>
        <v>0</v>
      </c>
      <c r="D102" s="330">
        <f t="shared" si="40"/>
        <v>0</v>
      </c>
      <c r="E102" s="330">
        <f t="shared" si="40"/>
        <v>0</v>
      </c>
      <c r="F102" s="330">
        <f t="shared" ref="F102:R102" si="49">$B$7</f>
        <v>0</v>
      </c>
      <c r="G102" s="327">
        <f t="shared" si="46"/>
        <v>0</v>
      </c>
      <c r="H102" s="330">
        <f t="shared" si="49"/>
        <v>0</v>
      </c>
      <c r="I102" s="330">
        <f t="shared" si="49"/>
        <v>0</v>
      </c>
      <c r="J102" s="330">
        <f t="shared" si="49"/>
        <v>0</v>
      </c>
      <c r="K102" s="330">
        <f t="shared" si="49"/>
        <v>0</v>
      </c>
      <c r="L102" s="327">
        <f t="shared" si="47"/>
        <v>0</v>
      </c>
      <c r="M102" s="330">
        <f t="shared" si="49"/>
        <v>0</v>
      </c>
      <c r="N102" s="330">
        <f t="shared" si="49"/>
        <v>0</v>
      </c>
      <c r="O102" s="330">
        <f t="shared" si="49"/>
        <v>0</v>
      </c>
      <c r="P102" s="330">
        <f t="shared" si="49"/>
        <v>0</v>
      </c>
      <c r="Q102" s="330">
        <f t="shared" si="49"/>
        <v>0</v>
      </c>
      <c r="R102" s="330">
        <f t="shared" si="49"/>
        <v>0</v>
      </c>
      <c r="S102" s="328">
        <f t="shared" si="48"/>
        <v>0</v>
      </c>
      <c r="T102" s="313">
        <f t="shared" si="41"/>
        <v>0</v>
      </c>
    </row>
    <row r="103" spans="1:20" s="361" customFormat="1" ht="15.75" thickBot="1">
      <c r="A103" s="304"/>
      <c r="B103" s="332"/>
      <c r="C103" s="322"/>
      <c r="D103" s="323"/>
      <c r="E103" s="323"/>
      <c r="F103" s="323"/>
      <c r="G103" s="323"/>
      <c r="H103" s="323"/>
      <c r="I103" s="323"/>
      <c r="J103" s="323"/>
      <c r="K103" s="323"/>
      <c r="L103" s="323"/>
      <c r="M103" s="323"/>
      <c r="N103" s="323"/>
      <c r="O103" s="323"/>
      <c r="P103" s="323"/>
      <c r="Q103" s="323"/>
      <c r="R103" s="323"/>
      <c r="S103" s="324"/>
      <c r="T103" s="324"/>
    </row>
    <row r="104" spans="1:20" s="361" customFormat="1" ht="16.5" thickBot="1">
      <c r="A104" s="304">
        <v>7</v>
      </c>
      <c r="B104" s="308" t="s">
        <v>798</v>
      </c>
      <c r="C104" s="329">
        <f t="shared" ref="C104:R122" si="50">$B$7</f>
        <v>0</v>
      </c>
      <c r="D104" s="330">
        <f t="shared" si="50"/>
        <v>0</v>
      </c>
      <c r="E104" s="330">
        <f t="shared" si="50"/>
        <v>0</v>
      </c>
      <c r="F104" s="330">
        <f t="shared" si="50"/>
        <v>0</v>
      </c>
      <c r="G104" s="327">
        <f t="shared" si="46"/>
        <v>0</v>
      </c>
      <c r="H104" s="330">
        <f t="shared" si="50"/>
        <v>0</v>
      </c>
      <c r="I104" s="330">
        <f t="shared" si="50"/>
        <v>0</v>
      </c>
      <c r="J104" s="330">
        <f t="shared" si="50"/>
        <v>0</v>
      </c>
      <c r="K104" s="330">
        <f t="shared" si="50"/>
        <v>0</v>
      </c>
      <c r="L104" s="327">
        <f t="shared" si="47"/>
        <v>0</v>
      </c>
      <c r="M104" s="330">
        <f t="shared" si="50"/>
        <v>0</v>
      </c>
      <c r="N104" s="330">
        <f t="shared" si="50"/>
        <v>0</v>
      </c>
      <c r="O104" s="330">
        <f t="shared" si="50"/>
        <v>0</v>
      </c>
      <c r="P104" s="330">
        <f t="shared" si="50"/>
        <v>0</v>
      </c>
      <c r="Q104" s="330">
        <f t="shared" si="50"/>
        <v>0</v>
      </c>
      <c r="R104" s="330">
        <f t="shared" si="50"/>
        <v>0</v>
      </c>
      <c r="S104" s="328">
        <f t="shared" si="48"/>
        <v>0</v>
      </c>
      <c r="T104" s="313">
        <f t="shared" si="41"/>
        <v>0</v>
      </c>
    </row>
    <row r="105" spans="1:20" s="361" customFormat="1" ht="15.75" thickBot="1">
      <c r="A105" s="304"/>
      <c r="B105" s="308"/>
      <c r="C105" s="333"/>
      <c r="D105" s="334"/>
      <c r="E105" s="334"/>
      <c r="F105" s="334"/>
      <c r="G105" s="323"/>
      <c r="H105" s="334"/>
      <c r="I105" s="334"/>
      <c r="J105" s="334"/>
      <c r="K105" s="334"/>
      <c r="L105" s="334"/>
      <c r="M105" s="334"/>
      <c r="N105" s="334"/>
      <c r="O105" s="334"/>
      <c r="P105" s="334"/>
      <c r="Q105" s="334"/>
      <c r="R105" s="334"/>
      <c r="S105" s="335"/>
      <c r="T105" s="324"/>
    </row>
    <row r="106" spans="1:20" s="361" customFormat="1" ht="16.5" thickBot="1">
      <c r="A106" s="304">
        <v>8</v>
      </c>
      <c r="B106" s="308" t="s">
        <v>801</v>
      </c>
      <c r="C106" s="325">
        <f>SUMIFS(C107:C112,C107:C112,"&lt;&gt;Local Currency", C107:C112,"&lt;&gt;US Dollars" )</f>
        <v>0</v>
      </c>
      <c r="D106" s="309">
        <f t="shared" ref="D106:R106" si="51">SUMIFS(D107:D112,D107:D112,"&lt;&gt;Local Currency", D107:D112,"&lt;&gt;US Dollars" )</f>
        <v>0</v>
      </c>
      <c r="E106" s="309">
        <f t="shared" si="51"/>
        <v>0</v>
      </c>
      <c r="F106" s="309">
        <f t="shared" si="51"/>
        <v>0</v>
      </c>
      <c r="G106" s="327">
        <f>SUMIFS(C106:F106,C106:F106,"&lt;&gt;Local Currency", C106:F106,"&lt;&gt;US Dollars" )</f>
        <v>0</v>
      </c>
      <c r="H106" s="309">
        <f t="shared" si="51"/>
        <v>0</v>
      </c>
      <c r="I106" s="309">
        <f t="shared" si="51"/>
        <v>0</v>
      </c>
      <c r="J106" s="309">
        <f t="shared" si="51"/>
        <v>0</v>
      </c>
      <c r="K106" s="309">
        <f t="shared" si="51"/>
        <v>0</v>
      </c>
      <c r="L106" s="327">
        <f>SUMIFS(H106:K106,H106:K106,"&lt;&gt;Local Currency", H106:K106,"&lt;&gt;US Dollars" )</f>
        <v>0</v>
      </c>
      <c r="M106" s="309">
        <f t="shared" si="51"/>
        <v>0</v>
      </c>
      <c r="N106" s="309">
        <f t="shared" si="51"/>
        <v>0</v>
      </c>
      <c r="O106" s="309">
        <f t="shared" si="51"/>
        <v>0</v>
      </c>
      <c r="P106" s="309">
        <f t="shared" si="51"/>
        <v>0</v>
      </c>
      <c r="Q106" s="309">
        <f t="shared" si="51"/>
        <v>0</v>
      </c>
      <c r="R106" s="309">
        <f t="shared" si="51"/>
        <v>0</v>
      </c>
      <c r="S106" s="328">
        <f>SUMIFS(M106:R106,M106:R106,"&lt;&gt;Local Currency", M106:R106,"&lt;&gt;US Dollars" )</f>
        <v>0</v>
      </c>
      <c r="T106" s="313">
        <f t="shared" si="41"/>
        <v>0</v>
      </c>
    </row>
    <row r="107" spans="1:20" s="361" customFormat="1" ht="16.5" thickBot="1">
      <c r="A107" s="304">
        <v>8.1</v>
      </c>
      <c r="B107" s="314" t="s">
        <v>802</v>
      </c>
      <c r="C107" s="317">
        <f t="shared" si="50"/>
        <v>0</v>
      </c>
      <c r="D107" s="318">
        <f t="shared" si="50"/>
        <v>0</v>
      </c>
      <c r="E107" s="318">
        <f t="shared" si="50"/>
        <v>0</v>
      </c>
      <c r="F107" s="318">
        <f t="shared" si="50"/>
        <v>0</v>
      </c>
      <c r="G107" s="327">
        <f t="shared" ref="G107:G112" si="52">SUMIFS(C107:F107,C107:F107,"&lt;&gt;Local Currency", C107:F107,"&lt;&gt;US Dollars" )</f>
        <v>0</v>
      </c>
      <c r="H107" s="321">
        <f t="shared" si="50"/>
        <v>0</v>
      </c>
      <c r="I107" s="321">
        <f t="shared" si="50"/>
        <v>0</v>
      </c>
      <c r="J107" s="321">
        <f t="shared" si="50"/>
        <v>0</v>
      </c>
      <c r="K107" s="321">
        <f t="shared" si="50"/>
        <v>0</v>
      </c>
      <c r="L107" s="327">
        <f t="shared" ref="L107:L112" si="53">SUMIFS(H107:K107,H107:K107,"&lt;&gt;Local Currency", H107:K107,"&lt;&gt;US Dollars" )</f>
        <v>0</v>
      </c>
      <c r="M107" s="321">
        <f t="shared" si="50"/>
        <v>0</v>
      </c>
      <c r="N107" s="321">
        <f t="shared" si="50"/>
        <v>0</v>
      </c>
      <c r="O107" s="321">
        <f t="shared" si="50"/>
        <v>0</v>
      </c>
      <c r="P107" s="321">
        <f t="shared" si="50"/>
        <v>0</v>
      </c>
      <c r="Q107" s="321">
        <f t="shared" si="50"/>
        <v>0</v>
      </c>
      <c r="R107" s="321">
        <f t="shared" si="50"/>
        <v>0</v>
      </c>
      <c r="S107" s="328">
        <f>SUMIFS(M107:R107,M107:R107,"&lt;&gt;Local Currency", M107:R107,"&lt;&gt;US Dollars" )</f>
        <v>0</v>
      </c>
      <c r="T107" s="313">
        <f t="shared" si="41"/>
        <v>0</v>
      </c>
    </row>
    <row r="108" spans="1:20" s="361" customFormat="1" ht="16.5" thickBot="1">
      <c r="A108" s="304">
        <v>8.1999999999999993</v>
      </c>
      <c r="B108" s="314" t="s">
        <v>809</v>
      </c>
      <c r="C108" s="317">
        <f t="shared" si="50"/>
        <v>0</v>
      </c>
      <c r="D108" s="318">
        <f t="shared" si="50"/>
        <v>0</v>
      </c>
      <c r="E108" s="318">
        <f t="shared" si="50"/>
        <v>0</v>
      </c>
      <c r="F108" s="318">
        <f t="shared" si="50"/>
        <v>0</v>
      </c>
      <c r="G108" s="327">
        <f t="shared" si="52"/>
        <v>0</v>
      </c>
      <c r="H108" s="321">
        <f t="shared" si="50"/>
        <v>0</v>
      </c>
      <c r="I108" s="321">
        <f t="shared" si="50"/>
        <v>0</v>
      </c>
      <c r="J108" s="321">
        <f t="shared" si="50"/>
        <v>0</v>
      </c>
      <c r="K108" s="321">
        <f t="shared" si="50"/>
        <v>0</v>
      </c>
      <c r="L108" s="327">
        <f t="shared" si="53"/>
        <v>0</v>
      </c>
      <c r="M108" s="321">
        <f t="shared" si="50"/>
        <v>0</v>
      </c>
      <c r="N108" s="321">
        <f t="shared" si="50"/>
        <v>0</v>
      </c>
      <c r="O108" s="321">
        <f t="shared" si="50"/>
        <v>0</v>
      </c>
      <c r="P108" s="321">
        <f t="shared" si="50"/>
        <v>0</v>
      </c>
      <c r="Q108" s="321">
        <f t="shared" si="50"/>
        <v>0</v>
      </c>
      <c r="R108" s="321">
        <f t="shared" si="50"/>
        <v>0</v>
      </c>
      <c r="S108" s="328">
        <f t="shared" ref="S108:S112" si="54">SUMIFS(M108:R108,M108:R108,"&lt;&gt;Local Currency", M108:R108,"&lt;&gt;US Dollars" )</f>
        <v>0</v>
      </c>
      <c r="T108" s="313">
        <f t="shared" si="41"/>
        <v>0</v>
      </c>
    </row>
    <row r="109" spans="1:20" s="361" customFormat="1" ht="16.5" thickBot="1">
      <c r="A109" s="304">
        <v>8.3000000000000007</v>
      </c>
      <c r="B109" s="314" t="s">
        <v>811</v>
      </c>
      <c r="C109" s="317">
        <f t="shared" si="50"/>
        <v>0</v>
      </c>
      <c r="D109" s="318">
        <f t="shared" si="50"/>
        <v>0</v>
      </c>
      <c r="E109" s="318">
        <f t="shared" si="50"/>
        <v>0</v>
      </c>
      <c r="F109" s="318">
        <f t="shared" si="50"/>
        <v>0</v>
      </c>
      <c r="G109" s="327">
        <f t="shared" si="52"/>
        <v>0</v>
      </c>
      <c r="H109" s="321">
        <f t="shared" si="50"/>
        <v>0</v>
      </c>
      <c r="I109" s="321">
        <f t="shared" si="50"/>
        <v>0</v>
      </c>
      <c r="J109" s="321">
        <f t="shared" si="50"/>
        <v>0</v>
      </c>
      <c r="K109" s="321">
        <f t="shared" si="50"/>
        <v>0</v>
      </c>
      <c r="L109" s="327">
        <f t="shared" si="53"/>
        <v>0</v>
      </c>
      <c r="M109" s="321">
        <f t="shared" si="50"/>
        <v>0</v>
      </c>
      <c r="N109" s="321">
        <f t="shared" si="50"/>
        <v>0</v>
      </c>
      <c r="O109" s="321">
        <f t="shared" si="50"/>
        <v>0</v>
      </c>
      <c r="P109" s="321">
        <f t="shared" si="50"/>
        <v>0</v>
      </c>
      <c r="Q109" s="321">
        <f t="shared" si="50"/>
        <v>0</v>
      </c>
      <c r="R109" s="321">
        <f t="shared" si="50"/>
        <v>0</v>
      </c>
      <c r="S109" s="328">
        <f t="shared" si="54"/>
        <v>0</v>
      </c>
      <c r="T109" s="313">
        <f t="shared" si="41"/>
        <v>0</v>
      </c>
    </row>
    <row r="110" spans="1:20" s="361" customFormat="1" ht="16.5" thickBot="1">
      <c r="A110" s="304">
        <v>8.4</v>
      </c>
      <c r="B110" s="314" t="s">
        <v>814</v>
      </c>
      <c r="C110" s="317">
        <f t="shared" si="50"/>
        <v>0</v>
      </c>
      <c r="D110" s="318">
        <f t="shared" si="50"/>
        <v>0</v>
      </c>
      <c r="E110" s="318">
        <f t="shared" si="50"/>
        <v>0</v>
      </c>
      <c r="F110" s="318">
        <f t="shared" si="50"/>
        <v>0</v>
      </c>
      <c r="G110" s="327">
        <f t="shared" si="52"/>
        <v>0</v>
      </c>
      <c r="H110" s="321">
        <f t="shared" si="50"/>
        <v>0</v>
      </c>
      <c r="I110" s="321">
        <f t="shared" si="50"/>
        <v>0</v>
      </c>
      <c r="J110" s="321">
        <f t="shared" si="50"/>
        <v>0</v>
      </c>
      <c r="K110" s="321">
        <f t="shared" si="50"/>
        <v>0</v>
      </c>
      <c r="L110" s="327">
        <f t="shared" si="53"/>
        <v>0</v>
      </c>
      <c r="M110" s="321">
        <f t="shared" si="50"/>
        <v>0</v>
      </c>
      <c r="N110" s="321">
        <f t="shared" si="50"/>
        <v>0</v>
      </c>
      <c r="O110" s="321">
        <f t="shared" si="50"/>
        <v>0</v>
      </c>
      <c r="P110" s="321">
        <f t="shared" si="50"/>
        <v>0</v>
      </c>
      <c r="Q110" s="321">
        <f t="shared" si="50"/>
        <v>0</v>
      </c>
      <c r="R110" s="321">
        <f t="shared" si="50"/>
        <v>0</v>
      </c>
      <c r="S110" s="328">
        <f t="shared" si="54"/>
        <v>0</v>
      </c>
      <c r="T110" s="313">
        <f t="shared" si="41"/>
        <v>0</v>
      </c>
    </row>
    <row r="111" spans="1:20" s="361" customFormat="1" ht="16.5" thickBot="1">
      <c r="A111" s="304">
        <v>8.5</v>
      </c>
      <c r="B111" s="314" t="s">
        <v>818</v>
      </c>
      <c r="C111" s="317">
        <f t="shared" si="50"/>
        <v>0</v>
      </c>
      <c r="D111" s="318">
        <f t="shared" si="50"/>
        <v>0</v>
      </c>
      <c r="E111" s="318">
        <f t="shared" si="50"/>
        <v>0</v>
      </c>
      <c r="F111" s="318">
        <f t="shared" si="50"/>
        <v>0</v>
      </c>
      <c r="G111" s="327">
        <f t="shared" si="52"/>
        <v>0</v>
      </c>
      <c r="H111" s="321">
        <f t="shared" si="50"/>
        <v>0</v>
      </c>
      <c r="I111" s="321">
        <f t="shared" si="50"/>
        <v>0</v>
      </c>
      <c r="J111" s="321">
        <f t="shared" si="50"/>
        <v>0</v>
      </c>
      <c r="K111" s="321">
        <f t="shared" si="50"/>
        <v>0</v>
      </c>
      <c r="L111" s="327">
        <f t="shared" si="53"/>
        <v>0</v>
      </c>
      <c r="M111" s="321">
        <f t="shared" si="50"/>
        <v>0</v>
      </c>
      <c r="N111" s="321">
        <f t="shared" si="50"/>
        <v>0</v>
      </c>
      <c r="O111" s="321">
        <f t="shared" si="50"/>
        <v>0</v>
      </c>
      <c r="P111" s="321">
        <f t="shared" si="50"/>
        <v>0</v>
      </c>
      <c r="Q111" s="321">
        <f t="shared" si="50"/>
        <v>0</v>
      </c>
      <c r="R111" s="321">
        <f t="shared" si="50"/>
        <v>0</v>
      </c>
      <c r="S111" s="328">
        <f t="shared" si="54"/>
        <v>0</v>
      </c>
      <c r="T111" s="313">
        <f t="shared" si="41"/>
        <v>0</v>
      </c>
    </row>
    <row r="112" spans="1:20" s="361" customFormat="1" ht="16.5" thickBot="1">
      <c r="A112" s="304">
        <v>8.6</v>
      </c>
      <c r="B112" s="314" t="s">
        <v>820</v>
      </c>
      <c r="C112" s="317">
        <f t="shared" si="50"/>
        <v>0</v>
      </c>
      <c r="D112" s="318">
        <f t="shared" si="50"/>
        <v>0</v>
      </c>
      <c r="E112" s="318">
        <f t="shared" si="50"/>
        <v>0</v>
      </c>
      <c r="F112" s="318">
        <f t="shared" si="50"/>
        <v>0</v>
      </c>
      <c r="G112" s="327">
        <f t="shared" si="52"/>
        <v>0</v>
      </c>
      <c r="H112" s="321">
        <f t="shared" si="50"/>
        <v>0</v>
      </c>
      <c r="I112" s="321">
        <f t="shared" si="50"/>
        <v>0</v>
      </c>
      <c r="J112" s="321">
        <f t="shared" si="50"/>
        <v>0</v>
      </c>
      <c r="K112" s="321">
        <f t="shared" si="50"/>
        <v>0</v>
      </c>
      <c r="L112" s="327">
        <f t="shared" si="53"/>
        <v>0</v>
      </c>
      <c r="M112" s="321">
        <f t="shared" si="50"/>
        <v>0</v>
      </c>
      <c r="N112" s="321">
        <f t="shared" si="50"/>
        <v>0</v>
      </c>
      <c r="O112" s="321">
        <f t="shared" si="50"/>
        <v>0</v>
      </c>
      <c r="P112" s="321">
        <f t="shared" si="50"/>
        <v>0</v>
      </c>
      <c r="Q112" s="321">
        <f t="shared" si="50"/>
        <v>0</v>
      </c>
      <c r="R112" s="321">
        <f t="shared" si="50"/>
        <v>0</v>
      </c>
      <c r="S112" s="328">
        <f t="shared" si="54"/>
        <v>0</v>
      </c>
      <c r="T112" s="313">
        <f t="shared" si="41"/>
        <v>0</v>
      </c>
    </row>
    <row r="113" spans="1:20" s="361" customFormat="1" ht="15.75" thickBot="1">
      <c r="A113" s="304"/>
      <c r="B113" s="316"/>
      <c r="C113" s="322"/>
      <c r="D113" s="323"/>
      <c r="E113" s="323"/>
      <c r="F113" s="323"/>
      <c r="G113" s="323"/>
      <c r="H113" s="323"/>
      <c r="I113" s="323"/>
      <c r="J113" s="323"/>
      <c r="K113" s="323"/>
      <c r="L113" s="323"/>
      <c r="M113" s="323"/>
      <c r="N113" s="323"/>
      <c r="O113" s="323"/>
      <c r="P113" s="323"/>
      <c r="Q113" s="323"/>
      <c r="R113" s="323"/>
      <c r="S113" s="324"/>
      <c r="T113" s="324"/>
    </row>
    <row r="114" spans="1:20" s="361" customFormat="1" ht="16.5" thickBot="1">
      <c r="A114" s="304">
        <v>9</v>
      </c>
      <c r="B114" s="308" t="s">
        <v>825</v>
      </c>
      <c r="C114" s="325">
        <f>SUMIFS(C115:C118,C115:C118,"&lt;&gt;Local Currency", C115:C118,"&lt;&gt;US Dollars" )</f>
        <v>0</v>
      </c>
      <c r="D114" s="309">
        <f t="shared" ref="D114:R114" si="55">SUMIFS(D115:D118,D115:D118,"&lt;&gt;Local Currency", D115:D118,"&lt;&gt;US Dollars" )</f>
        <v>0</v>
      </c>
      <c r="E114" s="309">
        <f t="shared" si="55"/>
        <v>0</v>
      </c>
      <c r="F114" s="309">
        <f t="shared" si="55"/>
        <v>0</v>
      </c>
      <c r="G114" s="327">
        <f t="shared" ref="G114:G118" si="56">SUMIFS(C114:F114,C114:F114,"&lt;&gt;Local Currency", C114:F114,"&lt;&gt;US Dollars" )</f>
        <v>0</v>
      </c>
      <c r="H114" s="309">
        <f t="shared" si="55"/>
        <v>0</v>
      </c>
      <c r="I114" s="309">
        <f t="shared" si="55"/>
        <v>0</v>
      </c>
      <c r="J114" s="309">
        <f t="shared" si="55"/>
        <v>0</v>
      </c>
      <c r="K114" s="309">
        <f t="shared" si="55"/>
        <v>0</v>
      </c>
      <c r="L114" s="327">
        <f t="shared" ref="L114:L118" si="57">SUMIFS(H114:K114,H114:K114,"&lt;&gt;Local Currency", H114:K114,"&lt;&gt;US Dollars" )</f>
        <v>0</v>
      </c>
      <c r="M114" s="309">
        <f t="shared" si="55"/>
        <v>0</v>
      </c>
      <c r="N114" s="309">
        <f t="shared" si="55"/>
        <v>0</v>
      </c>
      <c r="O114" s="309">
        <f t="shared" si="55"/>
        <v>0</v>
      </c>
      <c r="P114" s="309">
        <f t="shared" si="55"/>
        <v>0</v>
      </c>
      <c r="Q114" s="309">
        <f t="shared" si="55"/>
        <v>0</v>
      </c>
      <c r="R114" s="309">
        <f t="shared" si="55"/>
        <v>0</v>
      </c>
      <c r="S114" s="328">
        <f>SUMIFS(M114:R114,M114:R114,"&lt;&gt;Local Currency", M114:R114,"&lt;&gt;US Dollars" )</f>
        <v>0</v>
      </c>
      <c r="T114" s="313">
        <f t="shared" si="41"/>
        <v>0</v>
      </c>
    </row>
    <row r="115" spans="1:20" s="361" customFormat="1" ht="16.5" thickBot="1">
      <c r="A115" s="304">
        <v>9.1</v>
      </c>
      <c r="B115" s="314" t="s">
        <v>826</v>
      </c>
      <c r="C115" s="320">
        <f t="shared" ref="C115:R126" si="58">$B$7</f>
        <v>0</v>
      </c>
      <c r="D115" s="321">
        <f t="shared" si="50"/>
        <v>0</v>
      </c>
      <c r="E115" s="321">
        <f t="shared" si="50"/>
        <v>0</v>
      </c>
      <c r="F115" s="321">
        <f t="shared" si="50"/>
        <v>0</v>
      </c>
      <c r="G115" s="327">
        <f t="shared" si="56"/>
        <v>0</v>
      </c>
      <c r="H115" s="321">
        <f t="shared" si="50"/>
        <v>0</v>
      </c>
      <c r="I115" s="321">
        <f t="shared" si="50"/>
        <v>0</v>
      </c>
      <c r="J115" s="321">
        <f t="shared" si="50"/>
        <v>0</v>
      </c>
      <c r="K115" s="321">
        <f t="shared" si="50"/>
        <v>0</v>
      </c>
      <c r="L115" s="327">
        <f t="shared" si="57"/>
        <v>0</v>
      </c>
      <c r="M115" s="321">
        <f t="shared" si="50"/>
        <v>0</v>
      </c>
      <c r="N115" s="321">
        <f t="shared" si="50"/>
        <v>0</v>
      </c>
      <c r="O115" s="321">
        <f t="shared" si="50"/>
        <v>0</v>
      </c>
      <c r="P115" s="321">
        <f t="shared" si="50"/>
        <v>0</v>
      </c>
      <c r="Q115" s="321">
        <f t="shared" si="50"/>
        <v>0</v>
      </c>
      <c r="R115" s="321">
        <f t="shared" si="50"/>
        <v>0</v>
      </c>
      <c r="S115" s="328">
        <f>SUMIFS(M115:R115,M115:R115,"&lt;&gt;Local Currency", M115:R115,"&lt;&gt;US Dollars" )</f>
        <v>0</v>
      </c>
      <c r="T115" s="313">
        <f t="shared" si="41"/>
        <v>0</v>
      </c>
    </row>
    <row r="116" spans="1:20" s="361" customFormat="1" ht="16.5" thickBot="1">
      <c r="A116" s="304">
        <v>9.1999999999999993</v>
      </c>
      <c r="B116" s="314" t="s">
        <v>1221</v>
      </c>
      <c r="C116" s="320">
        <f t="shared" si="58"/>
        <v>0</v>
      </c>
      <c r="D116" s="321">
        <f t="shared" si="50"/>
        <v>0</v>
      </c>
      <c r="E116" s="321">
        <f t="shared" si="50"/>
        <v>0</v>
      </c>
      <c r="F116" s="321">
        <f t="shared" si="50"/>
        <v>0</v>
      </c>
      <c r="G116" s="327">
        <f t="shared" si="56"/>
        <v>0</v>
      </c>
      <c r="H116" s="321">
        <f t="shared" si="50"/>
        <v>0</v>
      </c>
      <c r="I116" s="321">
        <f t="shared" si="50"/>
        <v>0</v>
      </c>
      <c r="J116" s="321">
        <f t="shared" si="50"/>
        <v>0</v>
      </c>
      <c r="K116" s="321">
        <f t="shared" si="50"/>
        <v>0</v>
      </c>
      <c r="L116" s="327">
        <f t="shared" si="57"/>
        <v>0</v>
      </c>
      <c r="M116" s="321">
        <f t="shared" si="50"/>
        <v>0</v>
      </c>
      <c r="N116" s="321">
        <f t="shared" si="50"/>
        <v>0</v>
      </c>
      <c r="O116" s="321">
        <f t="shared" si="50"/>
        <v>0</v>
      </c>
      <c r="P116" s="321">
        <f t="shared" si="50"/>
        <v>0</v>
      </c>
      <c r="Q116" s="321">
        <f t="shared" si="50"/>
        <v>0</v>
      </c>
      <c r="R116" s="321">
        <f t="shared" si="50"/>
        <v>0</v>
      </c>
      <c r="S116" s="328">
        <f t="shared" ref="S116:S118" si="59">SUMIFS(M116:R116,M116:R116,"&lt;&gt;Local Currency", M116:R116,"&lt;&gt;US Dollars" )</f>
        <v>0</v>
      </c>
      <c r="T116" s="313">
        <f t="shared" si="41"/>
        <v>0</v>
      </c>
    </row>
    <row r="117" spans="1:20" s="361" customFormat="1" ht="16.5" hidden="1" thickBot="1">
      <c r="A117" s="304"/>
      <c r="B117" s="314"/>
      <c r="C117" s="320">
        <f t="shared" si="58"/>
        <v>0</v>
      </c>
      <c r="D117" s="321">
        <f t="shared" si="50"/>
        <v>0</v>
      </c>
      <c r="E117" s="321">
        <f t="shared" si="50"/>
        <v>0</v>
      </c>
      <c r="F117" s="321">
        <f t="shared" si="50"/>
        <v>0</v>
      </c>
      <c r="G117" s="327">
        <f t="shared" si="56"/>
        <v>0</v>
      </c>
      <c r="H117" s="321">
        <f t="shared" si="50"/>
        <v>0</v>
      </c>
      <c r="I117" s="321">
        <f t="shared" si="50"/>
        <v>0</v>
      </c>
      <c r="J117" s="321">
        <f t="shared" si="50"/>
        <v>0</v>
      </c>
      <c r="K117" s="321">
        <f t="shared" si="50"/>
        <v>0</v>
      </c>
      <c r="L117" s="327">
        <f t="shared" si="57"/>
        <v>0</v>
      </c>
      <c r="M117" s="321">
        <f t="shared" si="50"/>
        <v>0</v>
      </c>
      <c r="N117" s="321">
        <f t="shared" si="50"/>
        <v>0</v>
      </c>
      <c r="O117" s="321">
        <f t="shared" si="50"/>
        <v>0</v>
      </c>
      <c r="P117" s="321">
        <f t="shared" si="50"/>
        <v>0</v>
      </c>
      <c r="Q117" s="321">
        <f t="shared" si="50"/>
        <v>0</v>
      </c>
      <c r="R117" s="321">
        <f t="shared" si="50"/>
        <v>0</v>
      </c>
      <c r="S117" s="328">
        <f t="shared" si="59"/>
        <v>0</v>
      </c>
      <c r="T117" s="313">
        <f t="shared" si="41"/>
        <v>0</v>
      </c>
    </row>
    <row r="118" spans="1:20" s="361" customFormat="1" ht="16.5" thickBot="1">
      <c r="A118" s="304">
        <v>9.3000000000000007</v>
      </c>
      <c r="B118" s="314" t="s">
        <v>831</v>
      </c>
      <c r="C118" s="320">
        <f t="shared" si="58"/>
        <v>0</v>
      </c>
      <c r="D118" s="321">
        <f t="shared" si="50"/>
        <v>0</v>
      </c>
      <c r="E118" s="321">
        <f t="shared" si="50"/>
        <v>0</v>
      </c>
      <c r="F118" s="321">
        <f t="shared" si="50"/>
        <v>0</v>
      </c>
      <c r="G118" s="327">
        <f t="shared" si="56"/>
        <v>0</v>
      </c>
      <c r="H118" s="321">
        <f t="shared" si="50"/>
        <v>0</v>
      </c>
      <c r="I118" s="321">
        <f t="shared" si="50"/>
        <v>0</v>
      </c>
      <c r="J118" s="321">
        <f t="shared" si="50"/>
        <v>0</v>
      </c>
      <c r="K118" s="321">
        <f t="shared" si="50"/>
        <v>0</v>
      </c>
      <c r="L118" s="327">
        <f t="shared" si="57"/>
        <v>0</v>
      </c>
      <c r="M118" s="321">
        <f t="shared" si="50"/>
        <v>0</v>
      </c>
      <c r="N118" s="321">
        <f t="shared" si="50"/>
        <v>0</v>
      </c>
      <c r="O118" s="321">
        <f t="shared" si="50"/>
        <v>0</v>
      </c>
      <c r="P118" s="321">
        <f t="shared" si="50"/>
        <v>0</v>
      </c>
      <c r="Q118" s="321">
        <f t="shared" si="50"/>
        <v>0</v>
      </c>
      <c r="R118" s="321">
        <f t="shared" si="50"/>
        <v>0</v>
      </c>
      <c r="S118" s="328">
        <f t="shared" si="59"/>
        <v>0</v>
      </c>
      <c r="T118" s="313">
        <f t="shared" si="41"/>
        <v>0</v>
      </c>
    </row>
    <row r="119" spans="1:20" s="361" customFormat="1" ht="15.75" thickBot="1">
      <c r="A119" s="304"/>
      <c r="B119" s="314"/>
      <c r="C119" s="322"/>
      <c r="D119" s="323"/>
      <c r="E119" s="323"/>
      <c r="F119" s="323"/>
      <c r="G119" s="323"/>
      <c r="H119" s="323"/>
      <c r="I119" s="323"/>
      <c r="J119" s="323"/>
      <c r="K119" s="323"/>
      <c r="L119" s="323"/>
      <c r="M119" s="323"/>
      <c r="N119" s="323"/>
      <c r="O119" s="323"/>
      <c r="P119" s="323"/>
      <c r="Q119" s="323"/>
      <c r="R119" s="323"/>
      <c r="S119" s="324"/>
      <c r="T119" s="324"/>
    </row>
    <row r="120" spans="1:20" s="361" customFormat="1" ht="16.5" thickBot="1">
      <c r="A120" s="304">
        <v>10</v>
      </c>
      <c r="B120" s="308" t="s">
        <v>833</v>
      </c>
      <c r="C120" s="325">
        <f>SUMIFS(C121:C122,C121:C122,"&lt;&gt;Local Currency", C121:C122,"&lt;&gt;US Dollars" )</f>
        <v>0</v>
      </c>
      <c r="D120" s="309">
        <f t="shared" ref="D120:R120" si="60">SUMIFS(D121:D122,D121:D122,"&lt;&gt;Local Currency", D121:D122,"&lt;&gt;US Dollars" )</f>
        <v>0</v>
      </c>
      <c r="E120" s="309">
        <f t="shared" si="60"/>
        <v>0</v>
      </c>
      <c r="F120" s="309">
        <f t="shared" si="60"/>
        <v>0</v>
      </c>
      <c r="G120" s="327">
        <f t="shared" ref="G120:G122" si="61">SUMIFS(C120:F120,C120:F120,"&lt;&gt;Local Currency", C120:F120,"&lt;&gt;US Dollars" )</f>
        <v>0</v>
      </c>
      <c r="H120" s="309">
        <f t="shared" si="60"/>
        <v>0</v>
      </c>
      <c r="I120" s="309">
        <f t="shared" si="60"/>
        <v>0</v>
      </c>
      <c r="J120" s="309">
        <f t="shared" si="60"/>
        <v>0</v>
      </c>
      <c r="K120" s="309">
        <f t="shared" si="60"/>
        <v>0</v>
      </c>
      <c r="L120" s="327">
        <f t="shared" ref="L120:L122" si="62">SUMIFS(H120:K120,H120:K120,"&lt;&gt;Local Currency", H120:K120,"&lt;&gt;US Dollars" )</f>
        <v>0</v>
      </c>
      <c r="M120" s="309">
        <f t="shared" si="60"/>
        <v>0</v>
      </c>
      <c r="N120" s="309">
        <f t="shared" si="60"/>
        <v>0</v>
      </c>
      <c r="O120" s="309">
        <f t="shared" si="60"/>
        <v>0</v>
      </c>
      <c r="P120" s="309">
        <f t="shared" si="60"/>
        <v>0</v>
      </c>
      <c r="Q120" s="309">
        <f t="shared" si="60"/>
        <v>0</v>
      </c>
      <c r="R120" s="309">
        <f t="shared" si="60"/>
        <v>0</v>
      </c>
      <c r="S120" s="328">
        <f>SUMIFS(M120:R120,M120:R120,"&lt;&gt;Local Currency", M120:R120,"&lt;&gt;US Dollars" )</f>
        <v>0</v>
      </c>
      <c r="T120" s="313">
        <f t="shared" si="41"/>
        <v>0</v>
      </c>
    </row>
    <row r="121" spans="1:20" s="361" customFormat="1" ht="16.5" thickBot="1">
      <c r="A121" s="304">
        <v>10.1</v>
      </c>
      <c r="B121" s="314" t="s">
        <v>836</v>
      </c>
      <c r="C121" s="320">
        <f t="shared" si="58"/>
        <v>0</v>
      </c>
      <c r="D121" s="321">
        <f t="shared" si="50"/>
        <v>0</v>
      </c>
      <c r="E121" s="321">
        <f t="shared" si="50"/>
        <v>0</v>
      </c>
      <c r="F121" s="321">
        <f t="shared" si="50"/>
        <v>0</v>
      </c>
      <c r="G121" s="327">
        <f t="shared" si="61"/>
        <v>0</v>
      </c>
      <c r="H121" s="321">
        <f t="shared" si="50"/>
        <v>0</v>
      </c>
      <c r="I121" s="321">
        <f t="shared" si="50"/>
        <v>0</v>
      </c>
      <c r="J121" s="321">
        <f t="shared" si="50"/>
        <v>0</v>
      </c>
      <c r="K121" s="321">
        <f t="shared" si="50"/>
        <v>0</v>
      </c>
      <c r="L121" s="327">
        <f t="shared" si="62"/>
        <v>0</v>
      </c>
      <c r="M121" s="321">
        <f t="shared" si="50"/>
        <v>0</v>
      </c>
      <c r="N121" s="321">
        <f t="shared" si="50"/>
        <v>0</v>
      </c>
      <c r="O121" s="321">
        <f t="shared" si="50"/>
        <v>0</v>
      </c>
      <c r="P121" s="321">
        <f t="shared" si="50"/>
        <v>0</v>
      </c>
      <c r="Q121" s="321">
        <f t="shared" si="50"/>
        <v>0</v>
      </c>
      <c r="R121" s="321">
        <f t="shared" si="50"/>
        <v>0</v>
      </c>
      <c r="S121" s="328">
        <f>SUMIFS(M121:R121,M121:R121,"&lt;&gt;Local Currency", M121:R121,"&lt;&gt;US Dollars" )</f>
        <v>0</v>
      </c>
      <c r="T121" s="313">
        <f t="shared" si="41"/>
        <v>0</v>
      </c>
    </row>
    <row r="122" spans="1:20" s="361" customFormat="1" ht="16.5" thickBot="1">
      <c r="A122" s="304">
        <v>10.199999999999999</v>
      </c>
      <c r="B122" s="314" t="s">
        <v>837</v>
      </c>
      <c r="C122" s="320">
        <f t="shared" si="58"/>
        <v>0</v>
      </c>
      <c r="D122" s="321">
        <f t="shared" si="50"/>
        <v>0</v>
      </c>
      <c r="E122" s="321">
        <f t="shared" si="50"/>
        <v>0</v>
      </c>
      <c r="F122" s="321">
        <f t="shared" si="50"/>
        <v>0</v>
      </c>
      <c r="G122" s="327">
        <f t="shared" si="61"/>
        <v>0</v>
      </c>
      <c r="H122" s="321">
        <f t="shared" si="50"/>
        <v>0</v>
      </c>
      <c r="I122" s="321">
        <f t="shared" si="50"/>
        <v>0</v>
      </c>
      <c r="J122" s="321">
        <f t="shared" si="50"/>
        <v>0</v>
      </c>
      <c r="K122" s="321">
        <f t="shared" si="50"/>
        <v>0</v>
      </c>
      <c r="L122" s="327">
        <f t="shared" si="62"/>
        <v>0</v>
      </c>
      <c r="M122" s="321">
        <f t="shared" si="50"/>
        <v>0</v>
      </c>
      <c r="N122" s="321">
        <f t="shared" si="50"/>
        <v>0</v>
      </c>
      <c r="O122" s="321">
        <f t="shared" si="50"/>
        <v>0</v>
      </c>
      <c r="P122" s="321">
        <f t="shared" si="50"/>
        <v>0</v>
      </c>
      <c r="Q122" s="321">
        <f t="shared" si="50"/>
        <v>0</v>
      </c>
      <c r="R122" s="321">
        <f t="shared" si="50"/>
        <v>0</v>
      </c>
      <c r="S122" s="328">
        <f>SUMIFS(M122:R122,M122:R122,"&lt;&gt;Local Currency", M122:R122,"&lt;&gt;US Dollars" )</f>
        <v>0</v>
      </c>
      <c r="T122" s="313">
        <f t="shared" si="41"/>
        <v>0</v>
      </c>
    </row>
    <row r="123" spans="1:20" s="361" customFormat="1" ht="15.75" thickBot="1">
      <c r="A123" s="304"/>
      <c r="B123" s="314"/>
      <c r="C123" s="336"/>
      <c r="D123" s="337"/>
      <c r="E123" s="337"/>
      <c r="F123" s="337"/>
      <c r="G123" s="337"/>
      <c r="H123" s="337"/>
      <c r="I123" s="337"/>
      <c r="J123" s="337"/>
      <c r="K123" s="337"/>
      <c r="L123" s="337"/>
      <c r="M123" s="337"/>
      <c r="N123" s="337"/>
      <c r="O123" s="337"/>
      <c r="P123" s="337"/>
      <c r="Q123" s="337"/>
      <c r="R123" s="337"/>
      <c r="S123" s="338"/>
      <c r="T123" s="338"/>
    </row>
    <row r="124" spans="1:20" s="361" customFormat="1" ht="19.5" thickBot="1">
      <c r="A124" s="304"/>
      <c r="B124" s="339" t="s">
        <v>1219</v>
      </c>
      <c r="C124" s="340">
        <f>IF(ISNUMBER(C15),C15,0)+IF(ISNUMBER(C37),C37,0)+IF(ISNUMBER(C52),C52,0)+IF(ISNUMBER(C98),C98,0)+IF(ISNUMBER(C100),C100,0)+IF(ISNUMBER(C102),C102,0)+IF(ISNUMBER(C104),C104,0)+IF(ISNUMBER(C106),C106,0)+IF(ISNUMBER(C114),C114,0)
+IF(ISNUMBER(C120),C120,0)</f>
        <v>0</v>
      </c>
      <c r="D124" s="340">
        <f t="shared" ref="D124:S124" si="63">IF(ISNUMBER(D15),D15,0)+IF(ISNUMBER(D37),D37,0)+IF(ISNUMBER(D52),D52,0)+IF(ISNUMBER(D98),D98,0)+IF(ISNUMBER(D100),D100,0)+IF(ISNUMBER(D102),D102,0)+IF(ISNUMBER(D104),D104,0)+IF(ISNUMBER(D106),D106,0)+IF(ISNUMBER(D114),D114,0)
+IF(ISNUMBER(D120),D120,0)</f>
        <v>0</v>
      </c>
      <c r="E124" s="340">
        <f t="shared" si="63"/>
        <v>0</v>
      </c>
      <c r="F124" s="340">
        <f t="shared" si="63"/>
        <v>0</v>
      </c>
      <c r="G124" s="340">
        <f t="shared" si="63"/>
        <v>0</v>
      </c>
      <c r="H124" s="340">
        <f t="shared" si="63"/>
        <v>0</v>
      </c>
      <c r="I124" s="340">
        <f t="shared" si="63"/>
        <v>0</v>
      </c>
      <c r="J124" s="340">
        <f t="shared" si="63"/>
        <v>0</v>
      </c>
      <c r="K124" s="340">
        <f t="shared" si="63"/>
        <v>0</v>
      </c>
      <c r="L124" s="340">
        <f t="shared" si="63"/>
        <v>0</v>
      </c>
      <c r="M124" s="340">
        <f t="shared" si="63"/>
        <v>0</v>
      </c>
      <c r="N124" s="340">
        <f t="shared" si="63"/>
        <v>0</v>
      </c>
      <c r="O124" s="340">
        <f t="shared" si="63"/>
        <v>0</v>
      </c>
      <c r="P124" s="340">
        <f t="shared" si="63"/>
        <v>0</v>
      </c>
      <c r="Q124" s="340">
        <f t="shared" si="63"/>
        <v>0</v>
      </c>
      <c r="R124" s="340">
        <f t="shared" si="63"/>
        <v>0</v>
      </c>
      <c r="S124" s="340">
        <f t="shared" si="63"/>
        <v>0</v>
      </c>
      <c r="T124" s="340">
        <f t="shared" ref="T124" si="64">T15+T37+T52+T98+T100+T102+T104+T106+T114+T120</f>
        <v>0</v>
      </c>
    </row>
    <row r="125" spans="1:20" ht="17.25">
      <c r="B125" s="341"/>
      <c r="C125" s="342"/>
      <c r="D125" s="342"/>
      <c r="E125" s="342"/>
      <c r="F125" s="342"/>
      <c r="G125" s="342"/>
      <c r="H125" s="342"/>
      <c r="I125" s="342"/>
      <c r="J125" s="342"/>
      <c r="K125" s="342"/>
      <c r="L125" s="342"/>
      <c r="M125" s="342"/>
      <c r="N125" s="342"/>
      <c r="O125" s="342"/>
      <c r="P125" s="342"/>
      <c r="Q125" s="342"/>
      <c r="R125" s="342"/>
      <c r="S125" s="342"/>
      <c r="T125" s="342"/>
    </row>
    <row r="126" spans="1:20" ht="45">
      <c r="B126" s="332" t="s">
        <v>838</v>
      </c>
      <c r="C126" s="343">
        <f t="shared" si="58"/>
        <v>0</v>
      </c>
      <c r="D126" s="343">
        <f t="shared" si="58"/>
        <v>0</v>
      </c>
      <c r="E126" s="343">
        <f t="shared" si="58"/>
        <v>0</v>
      </c>
      <c r="F126" s="343">
        <f t="shared" si="58"/>
        <v>0</v>
      </c>
      <c r="G126" s="343">
        <f t="shared" si="58"/>
        <v>0</v>
      </c>
      <c r="H126" s="343">
        <f t="shared" si="58"/>
        <v>0</v>
      </c>
      <c r="I126" s="343">
        <f t="shared" si="58"/>
        <v>0</v>
      </c>
      <c r="J126" s="343">
        <f t="shared" si="58"/>
        <v>0</v>
      </c>
      <c r="K126" s="343">
        <f t="shared" si="58"/>
        <v>0</v>
      </c>
      <c r="L126" s="343">
        <f t="shared" si="58"/>
        <v>0</v>
      </c>
      <c r="M126" s="343">
        <f t="shared" si="58"/>
        <v>0</v>
      </c>
      <c r="N126" s="343">
        <f t="shared" si="58"/>
        <v>0</v>
      </c>
      <c r="O126" s="343">
        <f t="shared" si="58"/>
        <v>0</v>
      </c>
      <c r="P126" s="343">
        <f t="shared" si="58"/>
        <v>0</v>
      </c>
      <c r="Q126" s="343">
        <f t="shared" si="58"/>
        <v>0</v>
      </c>
      <c r="R126" s="343">
        <f t="shared" si="58"/>
        <v>0</v>
      </c>
      <c r="S126" s="343">
        <f t="shared" ref="S126:T126" si="65">$B$7</f>
        <v>0</v>
      </c>
      <c r="T126" s="343">
        <f t="shared" si="65"/>
        <v>0</v>
      </c>
    </row>
    <row r="127" spans="1:20">
      <c r="B127" s="344"/>
      <c r="C127" s="342"/>
      <c r="D127" s="342"/>
      <c r="E127" s="342"/>
      <c r="F127" s="342"/>
      <c r="G127" s="342"/>
      <c r="H127" s="342"/>
      <c r="I127" s="342"/>
      <c r="J127" s="342"/>
      <c r="K127" s="342"/>
      <c r="L127" s="342"/>
      <c r="M127" s="342"/>
      <c r="N127" s="342"/>
      <c r="O127" s="342"/>
      <c r="P127" s="342"/>
      <c r="Q127" s="342"/>
      <c r="R127" s="342"/>
      <c r="S127" s="342"/>
      <c r="T127" s="342"/>
    </row>
    <row r="128" spans="1:20">
      <c r="B128" s="344"/>
      <c r="C128" s="342"/>
      <c r="D128" s="342"/>
      <c r="E128" s="342"/>
      <c r="F128" s="342"/>
      <c r="G128" s="342"/>
      <c r="H128" s="342"/>
      <c r="I128" s="342"/>
      <c r="J128" s="342"/>
      <c r="K128" s="342"/>
      <c r="L128" s="342"/>
      <c r="M128" s="342"/>
      <c r="N128" s="342"/>
      <c r="O128" s="342"/>
      <c r="P128" s="342"/>
      <c r="Q128" s="342"/>
      <c r="R128" s="342"/>
      <c r="S128" s="342"/>
      <c r="T128" s="342"/>
    </row>
    <row r="129" spans="2:20">
      <c r="B129" s="344"/>
      <c r="C129" s="342"/>
      <c r="D129" s="342"/>
      <c r="E129" s="342"/>
      <c r="F129" s="342"/>
      <c r="G129" s="342"/>
      <c r="H129" s="342"/>
      <c r="I129" s="342"/>
      <c r="J129" s="342"/>
      <c r="K129" s="342"/>
      <c r="L129" s="342"/>
      <c r="M129" s="342"/>
      <c r="N129" s="342"/>
      <c r="O129" s="342"/>
      <c r="P129" s="342"/>
      <c r="Q129" s="342"/>
      <c r="R129" s="342"/>
      <c r="S129" s="342"/>
      <c r="T129" s="342"/>
    </row>
    <row r="130" spans="2:20">
      <c r="B130" s="344"/>
      <c r="C130" s="342"/>
      <c r="D130" s="342"/>
      <c r="E130" s="342"/>
      <c r="F130" s="342"/>
      <c r="G130" s="342"/>
      <c r="H130" s="342"/>
      <c r="I130" s="342"/>
      <c r="J130" s="342"/>
      <c r="K130" s="342"/>
      <c r="L130" s="342"/>
      <c r="M130" s="342"/>
      <c r="N130" s="342"/>
      <c r="O130" s="342"/>
      <c r="P130" s="342"/>
      <c r="Q130" s="342"/>
      <c r="R130" s="342"/>
      <c r="S130" s="342"/>
      <c r="T130" s="342"/>
    </row>
    <row r="131" spans="2:20">
      <c r="B131" s="344"/>
      <c r="C131" s="342"/>
      <c r="D131" s="342"/>
      <c r="E131" s="342"/>
      <c r="F131" s="342"/>
      <c r="G131" s="342"/>
      <c r="H131" s="342"/>
      <c r="I131" s="342"/>
      <c r="J131" s="342"/>
      <c r="K131" s="342"/>
      <c r="L131" s="342"/>
      <c r="M131" s="342"/>
      <c r="N131" s="342"/>
      <c r="O131" s="342"/>
      <c r="P131" s="342"/>
      <c r="Q131" s="342"/>
      <c r="R131" s="342"/>
      <c r="S131" s="342"/>
      <c r="T131" s="342"/>
    </row>
    <row r="132" spans="2:20">
      <c r="B132" s="344"/>
      <c r="C132" s="342"/>
      <c r="D132" s="342"/>
      <c r="E132" s="342"/>
      <c r="F132" s="342"/>
      <c r="G132" s="342"/>
      <c r="H132" s="342"/>
      <c r="I132" s="342"/>
      <c r="J132" s="342"/>
      <c r="K132" s="342"/>
      <c r="L132" s="342"/>
      <c r="M132" s="342"/>
      <c r="N132" s="342"/>
      <c r="O132" s="342"/>
      <c r="P132" s="342"/>
      <c r="Q132" s="342"/>
      <c r="R132" s="342"/>
      <c r="S132" s="342"/>
      <c r="T132" s="342"/>
    </row>
    <row r="133" spans="2:20">
      <c r="B133" s="344"/>
      <c r="C133" s="342"/>
      <c r="D133" s="342"/>
      <c r="E133" s="342"/>
      <c r="F133" s="342"/>
      <c r="G133" s="342"/>
      <c r="H133" s="342"/>
      <c r="I133" s="342"/>
      <c r="J133" s="342"/>
      <c r="K133" s="342"/>
      <c r="L133" s="342"/>
      <c r="M133" s="342"/>
      <c r="N133" s="342"/>
      <c r="O133" s="342"/>
      <c r="P133" s="342"/>
      <c r="Q133" s="342"/>
      <c r="R133" s="342"/>
      <c r="S133" s="342"/>
      <c r="T133" s="342"/>
    </row>
    <row r="134" spans="2:20">
      <c r="B134" s="344"/>
      <c r="C134" s="342"/>
      <c r="D134" s="342"/>
      <c r="E134" s="342"/>
      <c r="F134" s="342"/>
      <c r="G134" s="342"/>
      <c r="H134" s="342"/>
      <c r="I134" s="342"/>
      <c r="J134" s="342"/>
      <c r="K134" s="342"/>
      <c r="L134" s="342"/>
      <c r="M134" s="342"/>
      <c r="N134" s="342"/>
      <c r="O134" s="342"/>
      <c r="P134" s="342"/>
      <c r="Q134" s="342"/>
      <c r="R134" s="342"/>
      <c r="S134" s="342"/>
      <c r="T134" s="342"/>
    </row>
    <row r="135" spans="2:20">
      <c r="B135" s="344"/>
      <c r="C135" s="342"/>
      <c r="D135" s="342"/>
      <c r="E135" s="342"/>
      <c r="F135" s="342"/>
      <c r="G135" s="342"/>
      <c r="H135" s="342"/>
      <c r="I135" s="342"/>
      <c r="J135" s="342"/>
      <c r="K135" s="342"/>
      <c r="L135" s="342"/>
      <c r="M135" s="342"/>
      <c r="N135" s="342"/>
      <c r="O135" s="342"/>
      <c r="P135" s="342"/>
      <c r="Q135" s="342"/>
      <c r="R135" s="342"/>
      <c r="S135" s="342"/>
      <c r="T135" s="342"/>
    </row>
    <row r="136" spans="2:20">
      <c r="B136" s="344"/>
      <c r="C136" s="342"/>
      <c r="D136" s="342"/>
      <c r="E136" s="342"/>
      <c r="F136" s="342"/>
      <c r="G136" s="342"/>
      <c r="H136" s="342"/>
      <c r="I136" s="342"/>
      <c r="J136" s="342"/>
      <c r="K136" s="342"/>
      <c r="L136" s="342"/>
      <c r="M136" s="342"/>
      <c r="N136" s="342"/>
      <c r="O136" s="342"/>
      <c r="P136" s="342"/>
      <c r="Q136" s="342"/>
      <c r="R136" s="342"/>
      <c r="S136" s="342"/>
      <c r="T136" s="342"/>
    </row>
    <row r="137" spans="2:20">
      <c r="B137" s="344"/>
      <c r="C137" s="342"/>
      <c r="D137" s="342"/>
      <c r="E137" s="342"/>
      <c r="F137" s="342"/>
      <c r="G137" s="342"/>
      <c r="H137" s="342"/>
      <c r="I137" s="342"/>
      <c r="J137" s="342"/>
      <c r="K137" s="342"/>
      <c r="L137" s="342"/>
      <c r="M137" s="342"/>
      <c r="N137" s="342"/>
      <c r="O137" s="342"/>
      <c r="P137" s="342"/>
      <c r="Q137" s="342"/>
      <c r="R137" s="342"/>
      <c r="S137" s="342"/>
      <c r="T137" s="342"/>
    </row>
    <row r="138" spans="2:20">
      <c r="B138" s="344"/>
      <c r="C138" s="342"/>
      <c r="D138" s="342"/>
      <c r="E138" s="342"/>
      <c r="F138" s="342"/>
      <c r="G138" s="342"/>
      <c r="H138" s="342"/>
      <c r="I138" s="342"/>
      <c r="J138" s="342"/>
      <c r="K138" s="342"/>
      <c r="L138" s="342"/>
      <c r="M138" s="342"/>
      <c r="N138" s="342"/>
      <c r="O138" s="342"/>
      <c r="P138" s="342"/>
      <c r="Q138" s="342"/>
      <c r="R138" s="342"/>
      <c r="S138" s="342"/>
      <c r="T138" s="342"/>
    </row>
    <row r="139" spans="2:20">
      <c r="B139" s="344"/>
      <c r="C139" s="342"/>
      <c r="D139" s="342"/>
      <c r="E139" s="342"/>
      <c r="F139" s="342"/>
      <c r="G139" s="342"/>
      <c r="H139" s="342"/>
      <c r="I139" s="342"/>
      <c r="J139" s="342"/>
      <c r="K139" s="342"/>
      <c r="L139" s="342"/>
      <c r="M139" s="342"/>
      <c r="N139" s="342"/>
      <c r="O139" s="342"/>
      <c r="P139" s="342"/>
      <c r="Q139" s="342"/>
      <c r="R139" s="342"/>
      <c r="S139" s="342"/>
      <c r="T139" s="342"/>
    </row>
    <row r="140" spans="2:20">
      <c r="B140" s="344"/>
      <c r="C140" s="342"/>
      <c r="D140" s="342"/>
      <c r="E140" s="342"/>
      <c r="F140" s="342"/>
      <c r="G140" s="342"/>
      <c r="H140" s="342"/>
      <c r="I140" s="342"/>
      <c r="J140" s="342"/>
      <c r="K140" s="342"/>
      <c r="L140" s="342"/>
      <c r="M140" s="342"/>
      <c r="N140" s="342"/>
      <c r="O140" s="342"/>
      <c r="P140" s="342"/>
      <c r="Q140" s="342"/>
      <c r="R140" s="342"/>
      <c r="S140" s="342"/>
      <c r="T140" s="342"/>
    </row>
    <row r="141" spans="2:20">
      <c r="B141" s="344"/>
      <c r="C141" s="342"/>
      <c r="D141" s="342"/>
      <c r="E141" s="342"/>
      <c r="F141" s="342"/>
      <c r="G141" s="342"/>
      <c r="H141" s="342"/>
      <c r="I141" s="342"/>
      <c r="J141" s="342"/>
      <c r="K141" s="342"/>
      <c r="L141" s="342"/>
      <c r="M141" s="342"/>
      <c r="N141" s="342"/>
      <c r="O141" s="342"/>
      <c r="P141" s="342"/>
      <c r="Q141" s="342"/>
      <c r="R141" s="342"/>
      <c r="S141" s="342"/>
      <c r="T141" s="342"/>
    </row>
    <row r="142" spans="2:20">
      <c r="B142" s="344"/>
      <c r="C142" s="342"/>
      <c r="D142" s="342"/>
      <c r="E142" s="342"/>
      <c r="F142" s="342"/>
      <c r="G142" s="342"/>
      <c r="H142" s="342"/>
      <c r="I142" s="342"/>
      <c r="J142" s="342"/>
      <c r="K142" s="342"/>
      <c r="L142" s="342"/>
      <c r="M142" s="342"/>
      <c r="N142" s="342"/>
      <c r="O142" s="342"/>
      <c r="P142" s="342"/>
      <c r="Q142" s="342"/>
      <c r="R142" s="342"/>
      <c r="S142" s="342"/>
      <c r="T142" s="342"/>
    </row>
    <row r="143" spans="2:20">
      <c r="B143" s="344"/>
      <c r="C143" s="342"/>
      <c r="D143" s="342"/>
      <c r="E143" s="342"/>
      <c r="F143" s="342"/>
      <c r="G143" s="342"/>
      <c r="H143" s="342"/>
      <c r="I143" s="342"/>
      <c r="J143" s="342"/>
      <c r="K143" s="342"/>
      <c r="L143" s="342"/>
      <c r="M143" s="342"/>
      <c r="N143" s="342"/>
      <c r="O143" s="342"/>
      <c r="P143" s="342"/>
      <c r="Q143" s="342"/>
      <c r="R143" s="342"/>
      <c r="S143" s="342"/>
      <c r="T143" s="342"/>
    </row>
    <row r="144" spans="2:20">
      <c r="B144" s="344"/>
      <c r="C144" s="342"/>
      <c r="D144" s="342"/>
      <c r="E144" s="342"/>
      <c r="F144" s="342"/>
      <c r="G144" s="342"/>
      <c r="H144" s="342"/>
      <c r="I144" s="342"/>
      <c r="J144" s="342"/>
      <c r="K144" s="342"/>
      <c r="L144" s="342"/>
      <c r="M144" s="342"/>
      <c r="N144" s="342"/>
      <c r="O144" s="342"/>
      <c r="P144" s="342"/>
      <c r="Q144" s="342"/>
      <c r="R144" s="342"/>
      <c r="S144" s="342"/>
      <c r="T144" s="342"/>
    </row>
    <row r="145" spans="2:20">
      <c r="B145" s="344"/>
      <c r="C145" s="344"/>
      <c r="D145" s="344"/>
      <c r="E145" s="344"/>
      <c r="F145" s="344"/>
      <c r="G145" s="344"/>
      <c r="H145" s="344"/>
      <c r="I145" s="344"/>
      <c r="J145" s="344"/>
      <c r="K145" s="344"/>
      <c r="L145" s="344"/>
      <c r="M145" s="344"/>
      <c r="N145" s="344"/>
      <c r="O145" s="344"/>
      <c r="P145" s="344"/>
      <c r="Q145" s="344"/>
      <c r="R145" s="344"/>
      <c r="S145" s="344"/>
      <c r="T145" s="344"/>
    </row>
    <row r="146" spans="2:20">
      <c r="B146" s="344"/>
      <c r="C146" s="344"/>
      <c r="D146" s="344"/>
      <c r="E146" s="344"/>
      <c r="F146" s="344"/>
      <c r="G146" s="344"/>
      <c r="H146" s="344"/>
      <c r="I146" s="344"/>
      <c r="J146" s="344"/>
      <c r="K146" s="344"/>
      <c r="L146" s="344"/>
      <c r="M146" s="344"/>
      <c r="N146" s="344"/>
      <c r="O146" s="344"/>
      <c r="P146" s="344"/>
      <c r="Q146" s="344"/>
      <c r="R146" s="344"/>
      <c r="S146" s="344"/>
      <c r="T146" s="344"/>
    </row>
    <row r="147" spans="2:20">
      <c r="B147" s="344"/>
      <c r="C147" s="344"/>
      <c r="D147" s="344"/>
      <c r="E147" s="344"/>
      <c r="F147" s="344"/>
      <c r="G147" s="344"/>
      <c r="H147" s="344"/>
      <c r="I147" s="344"/>
      <c r="J147" s="344"/>
      <c r="K147" s="344"/>
      <c r="L147" s="344"/>
      <c r="M147" s="344"/>
      <c r="N147" s="344"/>
      <c r="O147" s="344"/>
      <c r="P147" s="344"/>
      <c r="Q147" s="344"/>
      <c r="R147" s="344"/>
      <c r="S147" s="344"/>
      <c r="T147" s="344"/>
    </row>
    <row r="148" spans="2:20">
      <c r="B148" s="344"/>
      <c r="C148" s="344"/>
      <c r="D148" s="344"/>
      <c r="E148" s="344"/>
      <c r="F148" s="344"/>
      <c r="G148" s="344"/>
      <c r="H148" s="344"/>
      <c r="I148" s="344"/>
      <c r="J148" s="344"/>
      <c r="K148" s="344"/>
      <c r="L148" s="344"/>
      <c r="M148" s="344"/>
      <c r="N148" s="344"/>
      <c r="O148" s="344"/>
      <c r="P148" s="344"/>
      <c r="Q148" s="344"/>
      <c r="R148" s="344"/>
      <c r="S148" s="344"/>
      <c r="T148" s="344"/>
    </row>
    <row r="149" spans="2:20">
      <c r="B149" s="344"/>
    </row>
    <row r="150" spans="2:20">
      <c r="B150" s="344"/>
    </row>
    <row r="151" spans="2:20">
      <c r="B151" s="344"/>
    </row>
    <row r="152" spans="2:20">
      <c r="B152" s="344"/>
    </row>
    <row r="153" spans="2:20">
      <c r="B153" s="344"/>
    </row>
    <row r="154" spans="2:20">
      <c r="B154" s="344"/>
    </row>
    <row r="155" spans="2:20">
      <c r="B155" s="344"/>
    </row>
    <row r="156" spans="2:20">
      <c r="B156" s="344"/>
    </row>
  </sheetData>
  <sheetProtection password="ED91" sheet="1" objects="1" scenarios="1"/>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T156"/>
  <sheetViews>
    <sheetView showGridLines="0" zoomScale="90" zoomScaleNormal="90" workbookViewId="0">
      <selection activeCell="B14" sqref="B14"/>
    </sheetView>
  </sheetViews>
  <sheetFormatPr defaultRowHeight="15"/>
  <cols>
    <col min="1" max="1" width="28" style="304" customWidth="1"/>
    <col min="2" max="2" width="53.140625" style="304" customWidth="1"/>
    <col min="3" max="3" width="17.85546875" style="304" customWidth="1"/>
    <col min="4" max="4" width="14.7109375" style="304" customWidth="1"/>
    <col min="5" max="5" width="12.85546875" style="304" customWidth="1"/>
    <col min="6" max="6" width="11.5703125" style="304" customWidth="1"/>
    <col min="7" max="7" width="17.140625" style="304" customWidth="1"/>
    <col min="8" max="8" width="10.85546875" style="304" customWidth="1"/>
    <col min="9" max="9" width="12.28515625" style="304" customWidth="1"/>
    <col min="10" max="10" width="12.42578125" style="304" customWidth="1"/>
    <col min="11" max="11" width="9.7109375" style="304" customWidth="1"/>
    <col min="12" max="12" width="15.140625" style="304" customWidth="1"/>
    <col min="13" max="13" width="16" style="304" customWidth="1"/>
    <col min="14" max="14" width="9.140625" style="304"/>
    <col min="15" max="15" width="14.7109375" style="304" customWidth="1"/>
    <col min="16" max="16" width="9.140625" style="304"/>
    <col min="17" max="17" width="11.28515625" style="304" customWidth="1"/>
    <col min="18" max="18" width="12.85546875" style="304" customWidth="1"/>
    <col min="19" max="19" width="18.140625" style="304" customWidth="1"/>
    <col min="20" max="20" width="25.42578125" style="304" customWidth="1"/>
    <col min="21" max="16384" width="9.140625" style="304"/>
  </cols>
  <sheetData>
    <row r="1" spans="1:20" ht="11.25" customHeight="1"/>
    <row r="2" spans="1:20" ht="15.75" thickBot="1"/>
    <row r="3" spans="1:20">
      <c r="A3" s="345" t="s">
        <v>349</v>
      </c>
      <c r="B3" s="346" t="str">
        <f>'Cover sheet'!C3</f>
        <v>Georgia</v>
      </c>
      <c r="C3" s="347"/>
    </row>
    <row r="4" spans="1:20" ht="29.25" thickBot="1">
      <c r="A4" s="348" t="s">
        <v>350</v>
      </c>
      <c r="B4" s="349">
        <f>'Cover sheet'!E24</f>
        <v>0</v>
      </c>
      <c r="C4" s="350"/>
    </row>
    <row r="5" spans="1:20" ht="28.5">
      <c r="A5" s="348" t="s">
        <v>351</v>
      </c>
      <c r="B5" s="351">
        <f>'Cover sheet'!E38</f>
        <v>0</v>
      </c>
      <c r="C5" s="352">
        <f>'Cover sheet'!F38</f>
        <v>0</v>
      </c>
    </row>
    <row r="6" spans="1:20" ht="29.25" thickBot="1">
      <c r="A6" s="348" t="s">
        <v>352</v>
      </c>
      <c r="B6" s="351">
        <f>'Cover sheet'!E39</f>
        <v>0</v>
      </c>
      <c r="C6" s="353">
        <f>'Cover sheet'!F39</f>
        <v>0</v>
      </c>
    </row>
    <row r="7" spans="1:20" ht="28.5">
      <c r="A7" s="348" t="s">
        <v>353</v>
      </c>
      <c r="B7" s="349">
        <f>'Cover sheet'!E50</f>
        <v>0</v>
      </c>
      <c r="C7" s="350"/>
    </row>
    <row r="8" spans="1:20" ht="28.5">
      <c r="A8" s="348" t="s">
        <v>354</v>
      </c>
      <c r="B8" s="349">
        <f>'Cover sheet'!E56</f>
        <v>0</v>
      </c>
      <c r="C8" s="350"/>
    </row>
    <row r="9" spans="1:20" ht="42.75">
      <c r="A9" s="348" t="s">
        <v>355</v>
      </c>
      <c r="B9" s="354">
        <f>'Cover sheet'!E63</f>
        <v>0</v>
      </c>
      <c r="C9" s="355"/>
    </row>
    <row r="10" spans="1:20" ht="29.25" thickBot="1">
      <c r="A10" s="356" t="s">
        <v>356</v>
      </c>
      <c r="B10" s="357">
        <f>'Cover sheet'!E70</f>
        <v>0</v>
      </c>
      <c r="C10" s="355"/>
    </row>
    <row r="11" spans="1:20">
      <c r="A11" s="358"/>
      <c r="B11" s="359"/>
      <c r="C11" s="355"/>
    </row>
    <row r="12" spans="1:20" ht="15.75" thickBot="1"/>
    <row r="13" spans="1:20">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0" ht="90.75" thickBot="1">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0" ht="16.5" thickBot="1">
      <c r="A15" s="304">
        <v>1</v>
      </c>
      <c r="B15" s="308" t="s">
        <v>655</v>
      </c>
      <c r="C15" s="309">
        <f>IF(ISNUMBER(C16),C16,0)+IF(ISNUMBER(C20),C20,0)+IF(ISNUMBER(C29),C29,0)+IF(ISNUMBER(C33),C33,0)+IF(ISNUMBER(C34),C34,0)+IF(ISNUMBER(C35),C35,0)</f>
        <v>0</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0</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0</v>
      </c>
      <c r="P15" s="309">
        <f t="shared" si="0"/>
        <v>0</v>
      </c>
      <c r="Q15" s="309">
        <f t="shared" si="0"/>
        <v>0</v>
      </c>
      <c r="R15" s="309">
        <f t="shared" si="0"/>
        <v>0</v>
      </c>
      <c r="S15" s="312">
        <f>SUMIFS(M15:R15,M15:R15,"&lt;&gt;Local Currency", M15:R15,"&lt;&gt;US Dollars" )</f>
        <v>0</v>
      </c>
      <c r="T15" s="313">
        <f>SUM(G15,L15,S15)</f>
        <v>0</v>
      </c>
    </row>
    <row r="16" spans="1:20" ht="16.5" thickBot="1">
      <c r="A16" s="304">
        <v>1.1000000000000001</v>
      </c>
      <c r="B16" s="314" t="s">
        <v>656</v>
      </c>
      <c r="C16" s="315">
        <f>SUMIFS(C17:C19,C17:C19,"&lt;&gt;Local Currency", C17:C19,"&lt;&gt;US Dollars" )</f>
        <v>0</v>
      </c>
      <c r="D16" s="310">
        <f t="shared" ref="D16:R16" si="1">SUMIFS(D17:D19,D17:D19,"&lt;&gt;Local Currency", D17:D19,"&lt;&gt;US Dollars" )</f>
        <v>0</v>
      </c>
      <c r="E16" s="310">
        <f t="shared" si="1"/>
        <v>0</v>
      </c>
      <c r="F16" s="310">
        <f t="shared" si="1"/>
        <v>0</v>
      </c>
      <c r="G16" s="310">
        <f>SUMIFS(C16:F16,C16:F16,"&lt;&gt;Local Currency", C16:F16,"&lt;&gt;US Dollars" )</f>
        <v>0</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9" si="2">SUM(G16,L16,S16)</f>
        <v>0</v>
      </c>
    </row>
    <row r="17" spans="1:20" s="361" customFormat="1" ht="16.5" thickBot="1">
      <c r="A17" s="360" t="s">
        <v>846</v>
      </c>
      <c r="B17" s="316" t="s">
        <v>1213</v>
      </c>
      <c r="C17" s="317">
        <f>$B$7</f>
        <v>0</v>
      </c>
      <c r="D17" s="318">
        <f t="shared" ref="D17:R32" si="3">$B$7</f>
        <v>0</v>
      </c>
      <c r="E17" s="318">
        <f t="shared" si="3"/>
        <v>0</v>
      </c>
      <c r="F17" s="318">
        <f t="shared" si="3"/>
        <v>0</v>
      </c>
      <c r="G17" s="310">
        <f t="shared" ref="G17:G35" si="4">SUMIFS(C17:F17,C17:F17,"&lt;&gt;Local Currency", C17:F17,"&lt;&gt;US Dollars" )</f>
        <v>0</v>
      </c>
      <c r="H17" s="318">
        <f t="shared" si="3"/>
        <v>0</v>
      </c>
      <c r="I17" s="318">
        <f t="shared" si="3"/>
        <v>0</v>
      </c>
      <c r="J17" s="318">
        <f t="shared" si="3"/>
        <v>0</v>
      </c>
      <c r="K17" s="318">
        <f t="shared" si="3"/>
        <v>0</v>
      </c>
      <c r="L17" s="311">
        <f t="shared" ref="L17:L35" si="5">SUMIFS(H17:K17,H17:K17,"&lt;&gt;Local Currency", H17:K17,"&lt;&gt;US Dollars" )</f>
        <v>0</v>
      </c>
      <c r="M17" s="318">
        <f t="shared" si="3"/>
        <v>0</v>
      </c>
      <c r="N17" s="318">
        <f t="shared" si="3"/>
        <v>0</v>
      </c>
      <c r="O17" s="318">
        <f t="shared" si="3"/>
        <v>0</v>
      </c>
      <c r="P17" s="318">
        <f t="shared" si="3"/>
        <v>0</v>
      </c>
      <c r="Q17" s="318">
        <f t="shared" si="3"/>
        <v>0</v>
      </c>
      <c r="R17" s="318">
        <f t="shared" si="3"/>
        <v>0</v>
      </c>
      <c r="S17" s="312">
        <f t="shared" ref="S17:S35" si="6">SUMIFS(M17:R17,M17:R17,"&lt;&gt;Local Currency", M17:R17,"&lt;&gt;US Dollars" )</f>
        <v>0</v>
      </c>
      <c r="T17" s="313">
        <f t="shared" si="2"/>
        <v>0</v>
      </c>
    </row>
    <row r="18" spans="1:20" s="361" customFormat="1" ht="16.5" thickBot="1">
      <c r="A18" s="360" t="s">
        <v>847</v>
      </c>
      <c r="B18" s="316" t="s">
        <v>1198</v>
      </c>
      <c r="C18" s="317">
        <f t="shared" ref="C18:R59" si="7">$B$7</f>
        <v>0</v>
      </c>
      <c r="D18" s="318">
        <f t="shared" si="3"/>
        <v>0</v>
      </c>
      <c r="E18" s="318">
        <f t="shared" si="3"/>
        <v>0</v>
      </c>
      <c r="F18" s="318">
        <f t="shared" si="3"/>
        <v>0</v>
      </c>
      <c r="G18" s="310">
        <f t="shared" si="4"/>
        <v>0</v>
      </c>
      <c r="H18" s="318">
        <f t="shared" si="3"/>
        <v>0</v>
      </c>
      <c r="I18" s="318">
        <f t="shared" si="3"/>
        <v>0</v>
      </c>
      <c r="J18" s="318">
        <f t="shared" si="3"/>
        <v>0</v>
      </c>
      <c r="K18" s="318">
        <f t="shared" si="3"/>
        <v>0</v>
      </c>
      <c r="L18" s="311">
        <f t="shared" si="5"/>
        <v>0</v>
      </c>
      <c r="M18" s="318">
        <f t="shared" si="3"/>
        <v>0</v>
      </c>
      <c r="N18" s="318">
        <f t="shared" si="3"/>
        <v>0</v>
      </c>
      <c r="O18" s="318">
        <f t="shared" si="3"/>
        <v>0</v>
      </c>
      <c r="P18" s="318">
        <f t="shared" si="3"/>
        <v>0</v>
      </c>
      <c r="Q18" s="318">
        <f t="shared" si="3"/>
        <v>0</v>
      </c>
      <c r="R18" s="318">
        <f t="shared" si="3"/>
        <v>0</v>
      </c>
      <c r="S18" s="312">
        <f t="shared" si="6"/>
        <v>0</v>
      </c>
      <c r="T18" s="313">
        <f t="shared" si="2"/>
        <v>0</v>
      </c>
    </row>
    <row r="19" spans="1:20" s="361" customFormat="1" ht="16.5" thickBot="1">
      <c r="A19" s="360" t="s">
        <v>848</v>
      </c>
      <c r="B19" s="316" t="s">
        <v>1204</v>
      </c>
      <c r="C19" s="317">
        <f t="shared" si="7"/>
        <v>0</v>
      </c>
      <c r="D19" s="318">
        <f t="shared" si="3"/>
        <v>0</v>
      </c>
      <c r="E19" s="318">
        <f t="shared" si="3"/>
        <v>0</v>
      </c>
      <c r="F19" s="318">
        <f t="shared" si="3"/>
        <v>0</v>
      </c>
      <c r="G19" s="310">
        <f t="shared" si="4"/>
        <v>0</v>
      </c>
      <c r="H19" s="318">
        <f t="shared" si="3"/>
        <v>0</v>
      </c>
      <c r="I19" s="318">
        <f t="shared" si="3"/>
        <v>0</v>
      </c>
      <c r="J19" s="318">
        <f t="shared" si="3"/>
        <v>0</v>
      </c>
      <c r="K19" s="318">
        <f t="shared" si="3"/>
        <v>0</v>
      </c>
      <c r="L19" s="311">
        <f t="shared" si="5"/>
        <v>0</v>
      </c>
      <c r="M19" s="318">
        <f t="shared" si="3"/>
        <v>0</v>
      </c>
      <c r="N19" s="318">
        <f t="shared" si="3"/>
        <v>0</v>
      </c>
      <c r="O19" s="318">
        <f t="shared" si="3"/>
        <v>0</v>
      </c>
      <c r="P19" s="318">
        <f t="shared" si="3"/>
        <v>0</v>
      </c>
      <c r="Q19" s="318">
        <f t="shared" si="3"/>
        <v>0</v>
      </c>
      <c r="R19" s="318">
        <f t="shared" si="3"/>
        <v>0</v>
      </c>
      <c r="S19" s="312">
        <f t="shared" si="6"/>
        <v>0</v>
      </c>
      <c r="T19" s="313">
        <f t="shared" si="2"/>
        <v>0</v>
      </c>
    </row>
    <row r="20" spans="1:20" s="361" customFormat="1" ht="16.5" thickBot="1">
      <c r="A20" s="304">
        <v>1.2</v>
      </c>
      <c r="B20" s="314" t="s">
        <v>668</v>
      </c>
      <c r="C20" s="315">
        <f>IF(ISNUMBER(C21),C21,0)+IF(ISNUMBER(C25),C25,0)</f>
        <v>0</v>
      </c>
      <c r="D20" s="310">
        <f t="shared" ref="D20:F20" si="8">IF(ISNUMBER(D21),D21,0)+IF(ISNUMBER(D25),D25,0)</f>
        <v>0</v>
      </c>
      <c r="E20" s="310">
        <f t="shared" si="8"/>
        <v>0</v>
      </c>
      <c r="F20" s="310">
        <f t="shared" si="8"/>
        <v>0</v>
      </c>
      <c r="G20" s="310">
        <f>SUMIFS(C20:F20,C20:F20,"&lt;&gt;Local Currency", C20:F20,"&lt;&gt;US Dollars" )</f>
        <v>0</v>
      </c>
      <c r="H20" s="310">
        <f>IF(ISNUMBER(H21),H21,0)+IF(ISNUMBER(H25),H25,0)</f>
        <v>0</v>
      </c>
      <c r="I20" s="310">
        <f t="shared" ref="I20:K20" si="9">IF(ISNUMBER(I21),I21,0)+IF(ISNUMBER(I25),I25,0)</f>
        <v>0</v>
      </c>
      <c r="J20" s="310">
        <f t="shared" si="9"/>
        <v>0</v>
      </c>
      <c r="K20" s="310">
        <f t="shared" si="9"/>
        <v>0</v>
      </c>
      <c r="L20" s="311">
        <f t="shared" si="5"/>
        <v>0</v>
      </c>
      <c r="M20" s="310">
        <f>IF(ISNUMBER(M21),M21,0)+IF(ISNUMBER(M25),M25,0)</f>
        <v>0</v>
      </c>
      <c r="N20" s="310">
        <f t="shared" ref="N20:R20" si="10">IF(ISNUMBER(N21),N21,0)+IF(ISNUMBER(N25),N25,0)</f>
        <v>0</v>
      </c>
      <c r="O20" s="310">
        <f t="shared" si="10"/>
        <v>0</v>
      </c>
      <c r="P20" s="310">
        <f t="shared" si="10"/>
        <v>0</v>
      </c>
      <c r="Q20" s="310">
        <f t="shared" si="10"/>
        <v>0</v>
      </c>
      <c r="R20" s="310">
        <f t="shared" si="10"/>
        <v>0</v>
      </c>
      <c r="S20" s="312">
        <f t="shared" si="6"/>
        <v>0</v>
      </c>
      <c r="T20" s="313">
        <f t="shared" si="2"/>
        <v>0</v>
      </c>
    </row>
    <row r="21" spans="1:20" s="361" customFormat="1" ht="16.5" thickBot="1">
      <c r="A21" s="360" t="s">
        <v>849</v>
      </c>
      <c r="B21" s="319" t="s">
        <v>1216</v>
      </c>
      <c r="C21" s="315">
        <f>SUMIFS(C22:C24,C22:C24,"&lt;&gt;Local Currency", C22:C24,"&lt;&gt;US Dollars" )</f>
        <v>0</v>
      </c>
      <c r="D21" s="310">
        <f t="shared" ref="D21:R21" si="11">SUMIFS(D22:D24,D22:D24,"&lt;&gt;Local Currency", D22:D24,"&lt;&gt;US Dollars" )</f>
        <v>0</v>
      </c>
      <c r="E21" s="310">
        <f t="shared" si="11"/>
        <v>0</v>
      </c>
      <c r="F21" s="310">
        <f t="shared" si="11"/>
        <v>0</v>
      </c>
      <c r="G21" s="310">
        <f t="shared" si="4"/>
        <v>0</v>
      </c>
      <c r="H21" s="310">
        <f t="shared" si="11"/>
        <v>0</v>
      </c>
      <c r="I21" s="310">
        <f t="shared" si="11"/>
        <v>0</v>
      </c>
      <c r="J21" s="310">
        <f t="shared" si="11"/>
        <v>0</v>
      </c>
      <c r="K21" s="310">
        <f t="shared" si="11"/>
        <v>0</v>
      </c>
      <c r="L21" s="311">
        <f t="shared" si="5"/>
        <v>0</v>
      </c>
      <c r="M21" s="310">
        <f t="shared" si="11"/>
        <v>0</v>
      </c>
      <c r="N21" s="310">
        <f t="shared" si="11"/>
        <v>0</v>
      </c>
      <c r="O21" s="310">
        <f t="shared" si="11"/>
        <v>0</v>
      </c>
      <c r="P21" s="310">
        <f t="shared" si="11"/>
        <v>0</v>
      </c>
      <c r="Q21" s="310">
        <f t="shared" si="11"/>
        <v>0</v>
      </c>
      <c r="R21" s="310">
        <f t="shared" si="11"/>
        <v>0</v>
      </c>
      <c r="S21" s="312">
        <f t="shared" si="6"/>
        <v>0</v>
      </c>
      <c r="T21" s="313">
        <f t="shared" si="2"/>
        <v>0</v>
      </c>
    </row>
    <row r="22" spans="1:20" s="361" customFormat="1" ht="16.5" thickBot="1">
      <c r="A22" s="360" t="s">
        <v>850</v>
      </c>
      <c r="B22" s="316" t="s">
        <v>1215</v>
      </c>
      <c r="C22" s="317">
        <f t="shared" si="7"/>
        <v>0</v>
      </c>
      <c r="D22" s="318">
        <f t="shared" si="3"/>
        <v>0</v>
      </c>
      <c r="E22" s="318">
        <f t="shared" si="3"/>
        <v>0</v>
      </c>
      <c r="F22" s="318">
        <f t="shared" si="3"/>
        <v>0</v>
      </c>
      <c r="G22" s="310">
        <f t="shared" si="4"/>
        <v>0</v>
      </c>
      <c r="H22" s="318">
        <f t="shared" si="3"/>
        <v>0</v>
      </c>
      <c r="I22" s="318">
        <f t="shared" si="3"/>
        <v>0</v>
      </c>
      <c r="J22" s="318">
        <f t="shared" si="3"/>
        <v>0</v>
      </c>
      <c r="K22" s="318">
        <f t="shared" si="3"/>
        <v>0</v>
      </c>
      <c r="L22" s="311">
        <f t="shared" si="5"/>
        <v>0</v>
      </c>
      <c r="M22" s="318">
        <f t="shared" si="3"/>
        <v>0</v>
      </c>
      <c r="N22" s="318">
        <f t="shared" si="3"/>
        <v>0</v>
      </c>
      <c r="O22" s="318">
        <f t="shared" si="3"/>
        <v>0</v>
      </c>
      <c r="P22" s="318">
        <f t="shared" si="3"/>
        <v>0</v>
      </c>
      <c r="Q22" s="318">
        <f t="shared" si="3"/>
        <v>0</v>
      </c>
      <c r="R22" s="318">
        <f t="shared" si="3"/>
        <v>0</v>
      </c>
      <c r="S22" s="312">
        <f t="shared" si="6"/>
        <v>0</v>
      </c>
      <c r="T22" s="313">
        <f t="shared" si="2"/>
        <v>0</v>
      </c>
    </row>
    <row r="23" spans="1:20" s="361" customFormat="1" ht="16.5" thickBot="1">
      <c r="A23" s="360" t="s">
        <v>851</v>
      </c>
      <c r="B23" s="316" t="s">
        <v>1203</v>
      </c>
      <c r="C23" s="317">
        <f t="shared" si="7"/>
        <v>0</v>
      </c>
      <c r="D23" s="318">
        <f t="shared" si="3"/>
        <v>0</v>
      </c>
      <c r="E23" s="318">
        <f t="shared" si="3"/>
        <v>0</v>
      </c>
      <c r="F23" s="318">
        <f t="shared" si="3"/>
        <v>0</v>
      </c>
      <c r="G23" s="310">
        <f t="shared" si="4"/>
        <v>0</v>
      </c>
      <c r="H23" s="318">
        <f t="shared" si="3"/>
        <v>0</v>
      </c>
      <c r="I23" s="318">
        <f t="shared" si="3"/>
        <v>0</v>
      </c>
      <c r="J23" s="318">
        <f t="shared" si="3"/>
        <v>0</v>
      </c>
      <c r="K23" s="318">
        <f t="shared" si="3"/>
        <v>0</v>
      </c>
      <c r="L23" s="311">
        <f t="shared" si="5"/>
        <v>0</v>
      </c>
      <c r="M23" s="318">
        <f t="shared" si="3"/>
        <v>0</v>
      </c>
      <c r="N23" s="318">
        <f t="shared" si="3"/>
        <v>0</v>
      </c>
      <c r="O23" s="318">
        <f t="shared" si="3"/>
        <v>0</v>
      </c>
      <c r="P23" s="318">
        <f t="shared" si="3"/>
        <v>0</v>
      </c>
      <c r="Q23" s="318">
        <f t="shared" si="3"/>
        <v>0</v>
      </c>
      <c r="R23" s="318">
        <f t="shared" si="3"/>
        <v>0</v>
      </c>
      <c r="S23" s="312">
        <f t="shared" si="6"/>
        <v>0</v>
      </c>
      <c r="T23" s="313">
        <f t="shared" si="2"/>
        <v>0</v>
      </c>
    </row>
    <row r="24" spans="1:20" s="361" customFormat="1" ht="16.5" thickBot="1">
      <c r="A24" s="360" t="s">
        <v>852</v>
      </c>
      <c r="B24" s="316" t="s">
        <v>1204</v>
      </c>
      <c r="C24" s="317">
        <f t="shared" si="7"/>
        <v>0</v>
      </c>
      <c r="D24" s="318">
        <f t="shared" si="3"/>
        <v>0</v>
      </c>
      <c r="E24" s="318">
        <f t="shared" si="3"/>
        <v>0</v>
      </c>
      <c r="F24" s="318">
        <f t="shared" si="3"/>
        <v>0</v>
      </c>
      <c r="G24" s="310">
        <f t="shared" si="4"/>
        <v>0</v>
      </c>
      <c r="H24" s="318">
        <f t="shared" si="3"/>
        <v>0</v>
      </c>
      <c r="I24" s="318">
        <f t="shared" si="3"/>
        <v>0</v>
      </c>
      <c r="J24" s="318">
        <f t="shared" si="3"/>
        <v>0</v>
      </c>
      <c r="K24" s="318">
        <f t="shared" si="3"/>
        <v>0</v>
      </c>
      <c r="L24" s="311">
        <f t="shared" si="5"/>
        <v>0</v>
      </c>
      <c r="M24" s="318">
        <f t="shared" si="3"/>
        <v>0</v>
      </c>
      <c r="N24" s="318">
        <f t="shared" si="3"/>
        <v>0</v>
      </c>
      <c r="O24" s="318">
        <f t="shared" si="3"/>
        <v>0</v>
      </c>
      <c r="P24" s="318">
        <f t="shared" si="3"/>
        <v>0</v>
      </c>
      <c r="Q24" s="318">
        <f t="shared" si="3"/>
        <v>0</v>
      </c>
      <c r="R24" s="318">
        <f t="shared" si="3"/>
        <v>0</v>
      </c>
      <c r="S24" s="312">
        <f t="shared" si="6"/>
        <v>0</v>
      </c>
      <c r="T24" s="313">
        <f t="shared" si="2"/>
        <v>0</v>
      </c>
    </row>
    <row r="25" spans="1:20" s="361" customFormat="1" ht="16.5" thickBot="1">
      <c r="A25" s="360" t="s">
        <v>856</v>
      </c>
      <c r="B25" s="319" t="s">
        <v>1223</v>
      </c>
      <c r="C25" s="315">
        <f>SUMIFS(C26:C28,C26:C28,"&lt;&gt;Local Currency", C26:C28,"&lt;&gt;US Dollars" )</f>
        <v>0</v>
      </c>
      <c r="D25" s="310">
        <f t="shared" ref="D25:R25" si="12">SUMIFS(D26:D28,D26:D28,"&lt;&gt;Local Currency", D26:D28,"&lt;&gt;US Dollars" )</f>
        <v>0</v>
      </c>
      <c r="E25" s="310">
        <f t="shared" si="12"/>
        <v>0</v>
      </c>
      <c r="F25" s="310">
        <f t="shared" si="12"/>
        <v>0</v>
      </c>
      <c r="G25" s="310">
        <f t="shared" si="4"/>
        <v>0</v>
      </c>
      <c r="H25" s="310">
        <f t="shared" si="12"/>
        <v>0</v>
      </c>
      <c r="I25" s="310">
        <f t="shared" si="12"/>
        <v>0</v>
      </c>
      <c r="J25" s="310">
        <f t="shared" si="12"/>
        <v>0</v>
      </c>
      <c r="K25" s="310">
        <f t="shared" si="12"/>
        <v>0</v>
      </c>
      <c r="L25" s="311">
        <f t="shared" si="5"/>
        <v>0</v>
      </c>
      <c r="M25" s="310">
        <f t="shared" si="12"/>
        <v>0</v>
      </c>
      <c r="N25" s="310">
        <f t="shared" si="12"/>
        <v>0</v>
      </c>
      <c r="O25" s="310">
        <f t="shared" si="12"/>
        <v>0</v>
      </c>
      <c r="P25" s="310">
        <f t="shared" si="12"/>
        <v>0</v>
      </c>
      <c r="Q25" s="310">
        <f t="shared" si="12"/>
        <v>0</v>
      </c>
      <c r="R25" s="310">
        <f t="shared" si="12"/>
        <v>0</v>
      </c>
      <c r="S25" s="312">
        <f t="shared" si="6"/>
        <v>0</v>
      </c>
      <c r="T25" s="313">
        <f t="shared" si="2"/>
        <v>0</v>
      </c>
    </row>
    <row r="26" spans="1:20" s="361" customFormat="1" ht="16.5" thickBot="1">
      <c r="A26" s="360" t="s">
        <v>857</v>
      </c>
      <c r="B26" s="316" t="s">
        <v>1212</v>
      </c>
      <c r="C26" s="317">
        <f t="shared" si="7"/>
        <v>0</v>
      </c>
      <c r="D26" s="318">
        <f t="shared" si="3"/>
        <v>0</v>
      </c>
      <c r="E26" s="318">
        <f t="shared" si="3"/>
        <v>0</v>
      </c>
      <c r="F26" s="318">
        <f t="shared" si="3"/>
        <v>0</v>
      </c>
      <c r="G26" s="310">
        <f t="shared" si="4"/>
        <v>0</v>
      </c>
      <c r="H26" s="318">
        <f t="shared" si="3"/>
        <v>0</v>
      </c>
      <c r="I26" s="318">
        <f t="shared" si="3"/>
        <v>0</v>
      </c>
      <c r="J26" s="318">
        <f t="shared" si="3"/>
        <v>0</v>
      </c>
      <c r="K26" s="318">
        <f t="shared" si="3"/>
        <v>0</v>
      </c>
      <c r="L26" s="311">
        <f t="shared" si="5"/>
        <v>0</v>
      </c>
      <c r="M26" s="318">
        <f t="shared" si="3"/>
        <v>0</v>
      </c>
      <c r="N26" s="318">
        <f t="shared" si="3"/>
        <v>0</v>
      </c>
      <c r="O26" s="318">
        <f t="shared" si="3"/>
        <v>0</v>
      </c>
      <c r="P26" s="318">
        <f t="shared" si="3"/>
        <v>0</v>
      </c>
      <c r="Q26" s="318">
        <f t="shared" si="3"/>
        <v>0</v>
      </c>
      <c r="R26" s="318">
        <f t="shared" si="3"/>
        <v>0</v>
      </c>
      <c r="S26" s="312">
        <f t="shared" si="6"/>
        <v>0</v>
      </c>
      <c r="T26" s="313">
        <f t="shared" si="2"/>
        <v>0</v>
      </c>
    </row>
    <row r="27" spans="1:20" s="361" customFormat="1" ht="16.5" thickBot="1">
      <c r="A27" s="360" t="s">
        <v>858</v>
      </c>
      <c r="B27" s="316" t="s">
        <v>1203</v>
      </c>
      <c r="C27" s="317">
        <f t="shared" si="7"/>
        <v>0</v>
      </c>
      <c r="D27" s="318">
        <f t="shared" si="3"/>
        <v>0</v>
      </c>
      <c r="E27" s="318">
        <f t="shared" si="3"/>
        <v>0</v>
      </c>
      <c r="F27" s="318">
        <f t="shared" si="3"/>
        <v>0</v>
      </c>
      <c r="G27" s="310">
        <f t="shared" si="4"/>
        <v>0</v>
      </c>
      <c r="H27" s="318">
        <f t="shared" si="3"/>
        <v>0</v>
      </c>
      <c r="I27" s="318">
        <f t="shared" si="3"/>
        <v>0</v>
      </c>
      <c r="J27" s="318">
        <f t="shared" si="3"/>
        <v>0</v>
      </c>
      <c r="K27" s="318">
        <f t="shared" si="3"/>
        <v>0</v>
      </c>
      <c r="L27" s="311">
        <f t="shared" si="5"/>
        <v>0</v>
      </c>
      <c r="M27" s="318">
        <f t="shared" si="3"/>
        <v>0</v>
      </c>
      <c r="N27" s="318">
        <f t="shared" si="3"/>
        <v>0</v>
      </c>
      <c r="O27" s="318">
        <f t="shared" si="3"/>
        <v>0</v>
      </c>
      <c r="P27" s="318">
        <f t="shared" si="3"/>
        <v>0</v>
      </c>
      <c r="Q27" s="318">
        <f t="shared" si="3"/>
        <v>0</v>
      </c>
      <c r="R27" s="318">
        <f t="shared" si="3"/>
        <v>0</v>
      </c>
      <c r="S27" s="312">
        <f t="shared" si="6"/>
        <v>0</v>
      </c>
      <c r="T27" s="313">
        <f t="shared" si="2"/>
        <v>0</v>
      </c>
    </row>
    <row r="28" spans="1:20" s="361" customFormat="1" ht="16.5" thickBot="1">
      <c r="A28" s="360" t="s">
        <v>859</v>
      </c>
      <c r="B28" s="316" t="s">
        <v>1199</v>
      </c>
      <c r="C28" s="317">
        <f t="shared" si="7"/>
        <v>0</v>
      </c>
      <c r="D28" s="318">
        <f t="shared" si="3"/>
        <v>0</v>
      </c>
      <c r="E28" s="318">
        <f t="shared" si="3"/>
        <v>0</v>
      </c>
      <c r="F28" s="318">
        <f t="shared" si="3"/>
        <v>0</v>
      </c>
      <c r="G28" s="310">
        <f t="shared" si="4"/>
        <v>0</v>
      </c>
      <c r="H28" s="318">
        <f t="shared" si="3"/>
        <v>0</v>
      </c>
      <c r="I28" s="318">
        <f t="shared" si="3"/>
        <v>0</v>
      </c>
      <c r="J28" s="318">
        <f t="shared" si="3"/>
        <v>0</v>
      </c>
      <c r="K28" s="318">
        <f t="shared" si="3"/>
        <v>0</v>
      </c>
      <c r="L28" s="311">
        <f t="shared" si="5"/>
        <v>0</v>
      </c>
      <c r="M28" s="318">
        <f t="shared" si="3"/>
        <v>0</v>
      </c>
      <c r="N28" s="318">
        <f t="shared" si="3"/>
        <v>0</v>
      </c>
      <c r="O28" s="318">
        <f t="shared" si="3"/>
        <v>0</v>
      </c>
      <c r="P28" s="318">
        <f t="shared" si="3"/>
        <v>0</v>
      </c>
      <c r="Q28" s="318">
        <f t="shared" si="3"/>
        <v>0</v>
      </c>
      <c r="R28" s="318">
        <f t="shared" si="3"/>
        <v>0</v>
      </c>
      <c r="S28" s="312">
        <f t="shared" si="6"/>
        <v>0</v>
      </c>
      <c r="T28" s="313">
        <f t="shared" si="2"/>
        <v>0</v>
      </c>
    </row>
    <row r="29" spans="1:20" s="361" customFormat="1" ht="30.75" thickBot="1">
      <c r="A29" s="304">
        <v>1.3</v>
      </c>
      <c r="B29" s="314" t="s">
        <v>678</v>
      </c>
      <c r="C29" s="315">
        <f>SUMIFS(C30:C32,C30:C32,"&lt;&gt;Local Currency", C30:C32,"&lt;&gt;US Dollars" )</f>
        <v>0</v>
      </c>
      <c r="D29" s="310">
        <f t="shared" ref="D29:R29" si="13">SUMIFS(D30:D32,D30:D32,"&lt;&gt;Local Currency", D30:D32,"&lt;&gt;US Dollars" )</f>
        <v>0</v>
      </c>
      <c r="E29" s="310">
        <f t="shared" si="13"/>
        <v>0</v>
      </c>
      <c r="F29" s="310">
        <f t="shared" si="13"/>
        <v>0</v>
      </c>
      <c r="G29" s="310">
        <f t="shared" si="4"/>
        <v>0</v>
      </c>
      <c r="H29" s="310">
        <f t="shared" si="13"/>
        <v>0</v>
      </c>
      <c r="I29" s="310">
        <f t="shared" si="13"/>
        <v>0</v>
      </c>
      <c r="J29" s="310">
        <f t="shared" si="13"/>
        <v>0</v>
      </c>
      <c r="K29" s="310">
        <f t="shared" si="13"/>
        <v>0</v>
      </c>
      <c r="L29" s="311">
        <f t="shared" si="5"/>
        <v>0</v>
      </c>
      <c r="M29" s="310">
        <f t="shared" si="13"/>
        <v>0</v>
      </c>
      <c r="N29" s="310">
        <f t="shared" si="13"/>
        <v>0</v>
      </c>
      <c r="O29" s="310">
        <f t="shared" si="13"/>
        <v>0</v>
      </c>
      <c r="P29" s="310">
        <f t="shared" si="13"/>
        <v>0</v>
      </c>
      <c r="Q29" s="310">
        <f t="shared" si="13"/>
        <v>0</v>
      </c>
      <c r="R29" s="310">
        <f t="shared" si="13"/>
        <v>0</v>
      </c>
      <c r="S29" s="312">
        <f t="shared" si="6"/>
        <v>0</v>
      </c>
      <c r="T29" s="313">
        <f t="shared" si="2"/>
        <v>0</v>
      </c>
    </row>
    <row r="30" spans="1:20" s="361" customFormat="1" ht="16.5" thickBot="1">
      <c r="A30" s="360" t="s">
        <v>862</v>
      </c>
      <c r="B30" s="316" t="s">
        <v>1214</v>
      </c>
      <c r="C30" s="317">
        <f t="shared" si="7"/>
        <v>0</v>
      </c>
      <c r="D30" s="318">
        <f t="shared" si="3"/>
        <v>0</v>
      </c>
      <c r="E30" s="318">
        <f t="shared" si="3"/>
        <v>0</v>
      </c>
      <c r="F30" s="318">
        <f t="shared" si="3"/>
        <v>0</v>
      </c>
      <c r="G30" s="310">
        <f t="shared" si="4"/>
        <v>0</v>
      </c>
      <c r="H30" s="318">
        <f t="shared" si="3"/>
        <v>0</v>
      </c>
      <c r="I30" s="318">
        <f t="shared" si="3"/>
        <v>0</v>
      </c>
      <c r="J30" s="318">
        <f t="shared" si="3"/>
        <v>0</v>
      </c>
      <c r="K30" s="318">
        <f t="shared" si="3"/>
        <v>0</v>
      </c>
      <c r="L30" s="311">
        <f t="shared" si="5"/>
        <v>0</v>
      </c>
      <c r="M30" s="318">
        <f t="shared" si="3"/>
        <v>0</v>
      </c>
      <c r="N30" s="318">
        <f t="shared" si="3"/>
        <v>0</v>
      </c>
      <c r="O30" s="318">
        <f t="shared" si="3"/>
        <v>0</v>
      </c>
      <c r="P30" s="318">
        <f t="shared" si="3"/>
        <v>0</v>
      </c>
      <c r="Q30" s="318">
        <f t="shared" si="3"/>
        <v>0</v>
      </c>
      <c r="R30" s="318">
        <f t="shared" si="3"/>
        <v>0</v>
      </c>
      <c r="S30" s="312">
        <f t="shared" si="6"/>
        <v>0</v>
      </c>
      <c r="T30" s="313">
        <f t="shared" si="2"/>
        <v>0</v>
      </c>
    </row>
    <row r="31" spans="1:20" s="361" customFormat="1" ht="16.5" thickBot="1">
      <c r="A31" s="360" t="s">
        <v>863</v>
      </c>
      <c r="B31" s="316" t="s">
        <v>1198</v>
      </c>
      <c r="C31" s="317">
        <f t="shared" si="7"/>
        <v>0</v>
      </c>
      <c r="D31" s="318">
        <f t="shared" si="3"/>
        <v>0</v>
      </c>
      <c r="E31" s="318">
        <f t="shared" si="3"/>
        <v>0</v>
      </c>
      <c r="F31" s="318">
        <f t="shared" si="3"/>
        <v>0</v>
      </c>
      <c r="G31" s="310">
        <f t="shared" si="4"/>
        <v>0</v>
      </c>
      <c r="H31" s="318">
        <f t="shared" si="3"/>
        <v>0</v>
      </c>
      <c r="I31" s="318">
        <f t="shared" si="3"/>
        <v>0</v>
      </c>
      <c r="J31" s="318">
        <f t="shared" si="3"/>
        <v>0</v>
      </c>
      <c r="K31" s="318">
        <f t="shared" si="3"/>
        <v>0</v>
      </c>
      <c r="L31" s="311">
        <f t="shared" si="5"/>
        <v>0</v>
      </c>
      <c r="M31" s="318">
        <f t="shared" si="3"/>
        <v>0</v>
      </c>
      <c r="N31" s="318">
        <f t="shared" si="3"/>
        <v>0</v>
      </c>
      <c r="O31" s="318">
        <f t="shared" si="3"/>
        <v>0</v>
      </c>
      <c r="P31" s="318">
        <f t="shared" si="3"/>
        <v>0</v>
      </c>
      <c r="Q31" s="318">
        <f t="shared" si="3"/>
        <v>0</v>
      </c>
      <c r="R31" s="318">
        <f t="shared" si="3"/>
        <v>0</v>
      </c>
      <c r="S31" s="312">
        <f t="shared" si="6"/>
        <v>0</v>
      </c>
      <c r="T31" s="313">
        <f t="shared" si="2"/>
        <v>0</v>
      </c>
    </row>
    <row r="32" spans="1:20" s="361" customFormat="1" ht="16.5" thickBot="1">
      <c r="A32" s="360" t="s">
        <v>864</v>
      </c>
      <c r="B32" s="316" t="s">
        <v>1199</v>
      </c>
      <c r="C32" s="317">
        <f t="shared" si="7"/>
        <v>0</v>
      </c>
      <c r="D32" s="318">
        <f t="shared" si="3"/>
        <v>0</v>
      </c>
      <c r="E32" s="318">
        <f t="shared" si="3"/>
        <v>0</v>
      </c>
      <c r="F32" s="318">
        <f t="shared" si="3"/>
        <v>0</v>
      </c>
      <c r="G32" s="310">
        <f t="shared" si="4"/>
        <v>0</v>
      </c>
      <c r="H32" s="318">
        <f t="shared" si="3"/>
        <v>0</v>
      </c>
      <c r="I32" s="318">
        <f t="shared" si="3"/>
        <v>0</v>
      </c>
      <c r="J32" s="318">
        <f t="shared" si="3"/>
        <v>0</v>
      </c>
      <c r="K32" s="318">
        <f t="shared" si="3"/>
        <v>0</v>
      </c>
      <c r="L32" s="311">
        <f t="shared" si="5"/>
        <v>0</v>
      </c>
      <c r="M32" s="318">
        <f t="shared" si="3"/>
        <v>0</v>
      </c>
      <c r="N32" s="318">
        <f t="shared" si="3"/>
        <v>0</v>
      </c>
      <c r="O32" s="318">
        <f t="shared" si="3"/>
        <v>0</v>
      </c>
      <c r="P32" s="318">
        <f t="shared" si="3"/>
        <v>0</v>
      </c>
      <c r="Q32" s="318">
        <f t="shared" si="3"/>
        <v>0</v>
      </c>
      <c r="R32" s="318">
        <f t="shared" si="3"/>
        <v>0</v>
      </c>
      <c r="S32" s="312">
        <f t="shared" si="6"/>
        <v>0</v>
      </c>
      <c r="T32" s="313">
        <f t="shared" si="2"/>
        <v>0</v>
      </c>
    </row>
    <row r="33" spans="1:20" s="361" customFormat="1" ht="45.75" thickBot="1">
      <c r="A33" s="304">
        <v>1.4</v>
      </c>
      <c r="B33" s="314" t="s">
        <v>682</v>
      </c>
      <c r="C33" s="320">
        <f t="shared" si="7"/>
        <v>0</v>
      </c>
      <c r="D33" s="321">
        <f t="shared" si="7"/>
        <v>0</v>
      </c>
      <c r="E33" s="321">
        <f t="shared" si="7"/>
        <v>0</v>
      </c>
      <c r="F33" s="321">
        <f t="shared" si="7"/>
        <v>0</v>
      </c>
      <c r="G33" s="310">
        <f t="shared" si="4"/>
        <v>0</v>
      </c>
      <c r="H33" s="321">
        <f t="shared" si="7"/>
        <v>0</v>
      </c>
      <c r="I33" s="321">
        <f t="shared" si="7"/>
        <v>0</v>
      </c>
      <c r="J33" s="321">
        <f t="shared" si="7"/>
        <v>0</v>
      </c>
      <c r="K33" s="321">
        <f t="shared" si="7"/>
        <v>0</v>
      </c>
      <c r="L33" s="311">
        <f t="shared" si="5"/>
        <v>0</v>
      </c>
      <c r="M33" s="321">
        <f t="shared" si="7"/>
        <v>0</v>
      </c>
      <c r="N33" s="321">
        <f t="shared" si="7"/>
        <v>0</v>
      </c>
      <c r="O33" s="321">
        <f t="shared" si="7"/>
        <v>0</v>
      </c>
      <c r="P33" s="321">
        <f t="shared" si="7"/>
        <v>0</v>
      </c>
      <c r="Q33" s="321">
        <f t="shared" si="7"/>
        <v>0</v>
      </c>
      <c r="R33" s="321">
        <f t="shared" si="7"/>
        <v>0</v>
      </c>
      <c r="S33" s="312">
        <f t="shared" si="6"/>
        <v>0</v>
      </c>
      <c r="T33" s="313">
        <f t="shared" si="2"/>
        <v>0</v>
      </c>
    </row>
    <row r="34" spans="1:20" s="361" customFormat="1" ht="16.5" thickBot="1">
      <c r="A34" s="304">
        <v>1.5</v>
      </c>
      <c r="B34" s="314" t="s">
        <v>684</v>
      </c>
      <c r="C34" s="320">
        <f t="shared" si="7"/>
        <v>0</v>
      </c>
      <c r="D34" s="321">
        <f t="shared" si="7"/>
        <v>0</v>
      </c>
      <c r="E34" s="321">
        <f t="shared" si="7"/>
        <v>0</v>
      </c>
      <c r="F34" s="321">
        <f t="shared" si="7"/>
        <v>0</v>
      </c>
      <c r="G34" s="310">
        <f t="shared" si="4"/>
        <v>0</v>
      </c>
      <c r="H34" s="321">
        <f t="shared" si="7"/>
        <v>0</v>
      </c>
      <c r="I34" s="321">
        <f t="shared" si="7"/>
        <v>0</v>
      </c>
      <c r="J34" s="321">
        <f t="shared" si="7"/>
        <v>0</v>
      </c>
      <c r="K34" s="321">
        <f t="shared" si="7"/>
        <v>0</v>
      </c>
      <c r="L34" s="311">
        <f t="shared" si="5"/>
        <v>0</v>
      </c>
      <c r="M34" s="321">
        <f t="shared" si="7"/>
        <v>0</v>
      </c>
      <c r="N34" s="321">
        <f t="shared" si="7"/>
        <v>0</v>
      </c>
      <c r="O34" s="321">
        <f t="shared" si="7"/>
        <v>0</v>
      </c>
      <c r="P34" s="321">
        <f t="shared" si="7"/>
        <v>0</v>
      </c>
      <c r="Q34" s="321">
        <f t="shared" si="7"/>
        <v>0</v>
      </c>
      <c r="R34" s="321">
        <f t="shared" si="7"/>
        <v>0</v>
      </c>
      <c r="S34" s="312">
        <f t="shared" si="6"/>
        <v>0</v>
      </c>
      <c r="T34" s="313">
        <f t="shared" si="2"/>
        <v>0</v>
      </c>
    </row>
    <row r="35" spans="1:20" s="361" customFormat="1" ht="16.5" thickBot="1">
      <c r="A35" s="304">
        <v>1.6</v>
      </c>
      <c r="B35" s="314" t="s">
        <v>688</v>
      </c>
      <c r="C35" s="320">
        <f t="shared" si="7"/>
        <v>0</v>
      </c>
      <c r="D35" s="321">
        <f t="shared" si="7"/>
        <v>0</v>
      </c>
      <c r="E35" s="321">
        <f t="shared" si="7"/>
        <v>0</v>
      </c>
      <c r="F35" s="321">
        <f t="shared" si="7"/>
        <v>0</v>
      </c>
      <c r="G35" s="310">
        <f t="shared" si="4"/>
        <v>0</v>
      </c>
      <c r="H35" s="321">
        <f t="shared" si="7"/>
        <v>0</v>
      </c>
      <c r="I35" s="321">
        <f t="shared" si="7"/>
        <v>0</v>
      </c>
      <c r="J35" s="321">
        <f t="shared" si="7"/>
        <v>0</v>
      </c>
      <c r="K35" s="321">
        <f t="shared" si="7"/>
        <v>0</v>
      </c>
      <c r="L35" s="311">
        <f t="shared" si="5"/>
        <v>0</v>
      </c>
      <c r="M35" s="321">
        <f t="shared" si="7"/>
        <v>0</v>
      </c>
      <c r="N35" s="321">
        <f t="shared" si="7"/>
        <v>0</v>
      </c>
      <c r="O35" s="321">
        <f t="shared" si="7"/>
        <v>0</v>
      </c>
      <c r="P35" s="321">
        <f t="shared" si="7"/>
        <v>0</v>
      </c>
      <c r="Q35" s="321">
        <f t="shared" si="7"/>
        <v>0</v>
      </c>
      <c r="R35" s="321">
        <f t="shared" si="7"/>
        <v>0</v>
      </c>
      <c r="S35" s="312">
        <f t="shared" si="6"/>
        <v>0</v>
      </c>
      <c r="T35" s="313">
        <f t="shared" si="2"/>
        <v>0</v>
      </c>
    </row>
    <row r="36" spans="1:20" s="361" customFormat="1" ht="15.75" thickBot="1">
      <c r="A36" s="304"/>
      <c r="B36" s="316"/>
      <c r="C36" s="322"/>
      <c r="D36" s="323"/>
      <c r="E36" s="323"/>
      <c r="F36" s="323"/>
      <c r="G36" s="323"/>
      <c r="H36" s="323"/>
      <c r="I36" s="323"/>
      <c r="J36" s="323"/>
      <c r="K36" s="323"/>
      <c r="L36" s="323"/>
      <c r="M36" s="323"/>
      <c r="N36" s="323"/>
      <c r="O36" s="323"/>
      <c r="P36" s="323"/>
      <c r="Q36" s="323"/>
      <c r="R36" s="323"/>
      <c r="S36" s="324"/>
      <c r="T36" s="324"/>
    </row>
    <row r="37" spans="1:20" s="361" customFormat="1" ht="16.5" thickBot="1">
      <c r="A37" s="304">
        <v>2</v>
      </c>
      <c r="B37" s="308" t="s">
        <v>694</v>
      </c>
      <c r="C37" s="325">
        <f>IF(ISNUMBER(C38),C38,0)+IF(ISNUMBER(C42),C42,0)+IF(ISNUMBER(C46),C46,0)+IF(ISNUMBER(C50),C50,0)</f>
        <v>0</v>
      </c>
      <c r="D37" s="309">
        <f>IF(ISNUMBER(D38),D38,0)+IF(ISNUMBER(D42),D42,0)+IF(ISNUMBER(D46),D46,0)+IF(ISNUMBER(D50),D50,0)</f>
        <v>0</v>
      </c>
      <c r="E37" s="309">
        <f>IF(ISNUMBER(E38),E38,0)+IF(ISNUMBER(E42),E42,0)+IF(ISNUMBER(E46),E46,0)+IF(ISNUMBER(E50),E50,0)</f>
        <v>0</v>
      </c>
      <c r="F37" s="309">
        <f t="shared" ref="F37" si="14">IF(ISNUMBER(F38),F38,0)+IF(ISNUMBER(F42),F42,0)+IF(ISNUMBER(F46),F46,0)+IF(ISNUMBER(F50),F50,0)</f>
        <v>0</v>
      </c>
      <c r="G37" s="326">
        <f>SUMIFS(C37:F37,C37:F37,"&lt;&gt;Local Currency", C37:F37,"&lt;&gt;US Dollars" )</f>
        <v>0</v>
      </c>
      <c r="H37" s="309">
        <f>IF(ISNUMBER(H38),H38,0)+IF(ISNUMBER(H42),H42,0)+IF(ISNUMBER(H46),H46,0)+IF(ISNUMBER(H50),H50,0)</f>
        <v>0</v>
      </c>
      <c r="I37" s="309">
        <f t="shared" ref="I37:R37" si="15">IF(ISNUMBER(I38),I38,0)+IF(ISNUMBER(I42),I42,0)+IF(ISNUMBER(I46),I46,0)+IF(ISNUMBER(I50),I50,0)</f>
        <v>0</v>
      </c>
      <c r="J37" s="309">
        <f t="shared" si="15"/>
        <v>0</v>
      </c>
      <c r="K37" s="309">
        <f t="shared" si="15"/>
        <v>0</v>
      </c>
      <c r="L37" s="326">
        <f t="shared" ref="L37:L50" si="16">SUMIFS(H37:K37,H37:K37,"&lt;&gt;Local Currency", H37:K37,"&lt;&gt;US Dollars" )</f>
        <v>0</v>
      </c>
      <c r="M37" s="309">
        <f t="shared" si="15"/>
        <v>0</v>
      </c>
      <c r="N37" s="309">
        <f t="shared" si="15"/>
        <v>0</v>
      </c>
      <c r="O37" s="309">
        <f t="shared" si="15"/>
        <v>0</v>
      </c>
      <c r="P37" s="309">
        <f t="shared" si="15"/>
        <v>0</v>
      </c>
      <c r="Q37" s="309">
        <f t="shared" si="15"/>
        <v>0</v>
      </c>
      <c r="R37" s="309">
        <f t="shared" si="15"/>
        <v>0</v>
      </c>
      <c r="S37" s="326">
        <f>SUMIFS(M37:R37,M37:R37,"&lt;&gt;Local Currency", M37:R37,"&lt;&gt;US Dollars" )</f>
        <v>0</v>
      </c>
      <c r="T37" s="313">
        <f t="shared" si="2"/>
        <v>0</v>
      </c>
    </row>
    <row r="38" spans="1:20" s="361" customFormat="1" ht="16.5" thickBot="1">
      <c r="A38" s="304">
        <v>2.1</v>
      </c>
      <c r="B38" s="314" t="s">
        <v>1225</v>
      </c>
      <c r="C38" s="315">
        <f>SUMIFS(C39:C41,C39:C41,"&lt;&gt;Local Currency", C39:C41,"&lt;&gt;US Dollars" )</f>
        <v>0</v>
      </c>
      <c r="D38" s="310">
        <f t="shared" ref="D38:R38" si="17">SUMIFS(D39:D41,D39:D41,"&lt;&gt;Local Currency", D39:D41,"&lt;&gt;US Dollars" )</f>
        <v>0</v>
      </c>
      <c r="E38" s="310">
        <f t="shared" si="17"/>
        <v>0</v>
      </c>
      <c r="F38" s="310">
        <f t="shared" si="17"/>
        <v>0</v>
      </c>
      <c r="G38" s="327">
        <f>SUMIFS(C38:F38,C38:F38,"&lt;&gt;Local Currency", C38:F38,"&lt;&gt;US Dollars" )</f>
        <v>0</v>
      </c>
      <c r="H38" s="310">
        <f t="shared" si="17"/>
        <v>0</v>
      </c>
      <c r="I38" s="310">
        <f t="shared" si="17"/>
        <v>0</v>
      </c>
      <c r="J38" s="310">
        <f t="shared" si="17"/>
        <v>0</v>
      </c>
      <c r="K38" s="310">
        <f t="shared" si="17"/>
        <v>0</v>
      </c>
      <c r="L38" s="327">
        <f t="shared" si="16"/>
        <v>0</v>
      </c>
      <c r="M38" s="310">
        <f t="shared" si="17"/>
        <v>0</v>
      </c>
      <c r="N38" s="310">
        <f t="shared" si="17"/>
        <v>0</v>
      </c>
      <c r="O38" s="310">
        <f t="shared" si="17"/>
        <v>0</v>
      </c>
      <c r="P38" s="310">
        <f t="shared" si="17"/>
        <v>0</v>
      </c>
      <c r="Q38" s="310">
        <f t="shared" si="17"/>
        <v>0</v>
      </c>
      <c r="R38" s="310">
        <f t="shared" si="17"/>
        <v>0</v>
      </c>
      <c r="S38" s="328">
        <f>SUMIFS(M38:R38,M38:R38,"&lt;&gt;Local Currency", M38:R38,"&lt;&gt;US Dollars" )</f>
        <v>0</v>
      </c>
      <c r="T38" s="313">
        <f t="shared" si="2"/>
        <v>0</v>
      </c>
    </row>
    <row r="39" spans="1:20" s="361" customFormat="1" ht="16.5" thickBot="1">
      <c r="A39" s="360" t="s">
        <v>866</v>
      </c>
      <c r="B39" s="316" t="s">
        <v>1213</v>
      </c>
      <c r="C39" s="317">
        <f t="shared" si="7"/>
        <v>0</v>
      </c>
      <c r="D39" s="318">
        <f t="shared" si="7"/>
        <v>0</v>
      </c>
      <c r="E39" s="318">
        <f t="shared" si="7"/>
        <v>0</v>
      </c>
      <c r="F39" s="318">
        <f t="shared" si="7"/>
        <v>0</v>
      </c>
      <c r="G39" s="327">
        <f t="shared" ref="G39:G50" si="18">SUMIFS(C39:F39,C39:F39,"&lt;&gt;Local Currency", C39:F39,"&lt;&gt;US Dollars" )</f>
        <v>0</v>
      </c>
      <c r="H39" s="318">
        <f t="shared" si="7"/>
        <v>0</v>
      </c>
      <c r="I39" s="318">
        <f t="shared" si="7"/>
        <v>0</v>
      </c>
      <c r="J39" s="318">
        <f t="shared" si="7"/>
        <v>0</v>
      </c>
      <c r="K39" s="318">
        <f t="shared" si="7"/>
        <v>0</v>
      </c>
      <c r="L39" s="327">
        <f t="shared" si="16"/>
        <v>0</v>
      </c>
      <c r="M39" s="318">
        <f t="shared" si="7"/>
        <v>0</v>
      </c>
      <c r="N39" s="318">
        <f t="shared" si="7"/>
        <v>0</v>
      </c>
      <c r="O39" s="318">
        <f t="shared" si="7"/>
        <v>0</v>
      </c>
      <c r="P39" s="318">
        <f t="shared" si="7"/>
        <v>0</v>
      </c>
      <c r="Q39" s="318">
        <f t="shared" si="7"/>
        <v>0</v>
      </c>
      <c r="R39" s="318">
        <f t="shared" si="7"/>
        <v>0</v>
      </c>
      <c r="S39" s="328">
        <f t="shared" ref="S39:S50" si="19">SUMIFS(M39:R39,M39:R39,"&lt;&gt;Local Currency", M39:R39,"&lt;&gt;US Dollars" )</f>
        <v>0</v>
      </c>
      <c r="T39" s="313">
        <f t="shared" si="2"/>
        <v>0</v>
      </c>
    </row>
    <row r="40" spans="1:20" s="361" customFormat="1" ht="16.5" thickBot="1">
      <c r="A40" s="360" t="s">
        <v>867</v>
      </c>
      <c r="B40" s="316" t="s">
        <v>1203</v>
      </c>
      <c r="C40" s="317">
        <f t="shared" si="7"/>
        <v>0</v>
      </c>
      <c r="D40" s="318">
        <f t="shared" si="7"/>
        <v>0</v>
      </c>
      <c r="E40" s="318">
        <f t="shared" si="7"/>
        <v>0</v>
      </c>
      <c r="F40" s="318">
        <f t="shared" si="7"/>
        <v>0</v>
      </c>
      <c r="G40" s="327">
        <f t="shared" si="18"/>
        <v>0</v>
      </c>
      <c r="H40" s="318">
        <f t="shared" si="7"/>
        <v>0</v>
      </c>
      <c r="I40" s="318">
        <f t="shared" si="7"/>
        <v>0</v>
      </c>
      <c r="J40" s="318">
        <f t="shared" si="7"/>
        <v>0</v>
      </c>
      <c r="K40" s="318">
        <f t="shared" si="7"/>
        <v>0</v>
      </c>
      <c r="L40" s="327">
        <f t="shared" si="16"/>
        <v>0</v>
      </c>
      <c r="M40" s="318">
        <f t="shared" si="7"/>
        <v>0</v>
      </c>
      <c r="N40" s="318">
        <f t="shared" si="7"/>
        <v>0</v>
      </c>
      <c r="O40" s="318">
        <f t="shared" si="7"/>
        <v>0</v>
      </c>
      <c r="P40" s="318">
        <f t="shared" si="7"/>
        <v>0</v>
      </c>
      <c r="Q40" s="318">
        <f t="shared" si="7"/>
        <v>0</v>
      </c>
      <c r="R40" s="318">
        <f t="shared" si="7"/>
        <v>0</v>
      </c>
      <c r="S40" s="328">
        <f t="shared" si="19"/>
        <v>0</v>
      </c>
      <c r="T40" s="313">
        <f t="shared" si="2"/>
        <v>0</v>
      </c>
    </row>
    <row r="41" spans="1:20" s="361" customFormat="1" ht="16.5" thickBot="1">
      <c r="A41" s="360" t="s">
        <v>868</v>
      </c>
      <c r="B41" s="316" t="s">
        <v>1204</v>
      </c>
      <c r="C41" s="317">
        <f t="shared" si="7"/>
        <v>0</v>
      </c>
      <c r="D41" s="318">
        <f t="shared" si="7"/>
        <v>0</v>
      </c>
      <c r="E41" s="318">
        <f t="shared" si="7"/>
        <v>0</v>
      </c>
      <c r="F41" s="318">
        <f t="shared" si="7"/>
        <v>0</v>
      </c>
      <c r="G41" s="327">
        <f t="shared" si="18"/>
        <v>0</v>
      </c>
      <c r="H41" s="318">
        <f t="shared" si="7"/>
        <v>0</v>
      </c>
      <c r="I41" s="318">
        <f t="shared" si="7"/>
        <v>0</v>
      </c>
      <c r="J41" s="318">
        <f t="shared" si="7"/>
        <v>0</v>
      </c>
      <c r="K41" s="318">
        <f t="shared" si="7"/>
        <v>0</v>
      </c>
      <c r="L41" s="327">
        <f t="shared" si="16"/>
        <v>0</v>
      </c>
      <c r="M41" s="318">
        <f t="shared" si="7"/>
        <v>0</v>
      </c>
      <c r="N41" s="318">
        <f t="shared" si="7"/>
        <v>0</v>
      </c>
      <c r="O41" s="318">
        <f t="shared" si="7"/>
        <v>0</v>
      </c>
      <c r="P41" s="318">
        <f t="shared" si="7"/>
        <v>0</v>
      </c>
      <c r="Q41" s="318">
        <f t="shared" si="7"/>
        <v>0</v>
      </c>
      <c r="R41" s="318">
        <f t="shared" si="7"/>
        <v>0</v>
      </c>
      <c r="S41" s="328">
        <f t="shared" si="19"/>
        <v>0</v>
      </c>
      <c r="T41" s="313">
        <f t="shared" si="2"/>
        <v>0</v>
      </c>
    </row>
    <row r="42" spans="1:20" s="361" customFormat="1" ht="16.5" thickBot="1">
      <c r="A42" s="304">
        <v>2.2000000000000002</v>
      </c>
      <c r="B42" s="314" t="s">
        <v>699</v>
      </c>
      <c r="C42" s="315">
        <f>SUMIFS(C43:C45,C43:C45,"&lt;&gt;Local Currency", C43:C45,"&lt;&gt;US Dollars" )</f>
        <v>0</v>
      </c>
      <c r="D42" s="310">
        <f t="shared" ref="D42:R42" si="20">SUMIFS(D43:D45,D43:D45,"&lt;&gt;Local Currency", D43:D45,"&lt;&gt;US Dollars" )</f>
        <v>0</v>
      </c>
      <c r="E42" s="310">
        <f t="shared" si="20"/>
        <v>0</v>
      </c>
      <c r="F42" s="310">
        <f t="shared" si="20"/>
        <v>0</v>
      </c>
      <c r="G42" s="327">
        <f t="shared" si="18"/>
        <v>0</v>
      </c>
      <c r="H42" s="310">
        <f t="shared" si="20"/>
        <v>0</v>
      </c>
      <c r="I42" s="310">
        <f t="shared" si="20"/>
        <v>0</v>
      </c>
      <c r="J42" s="310">
        <f t="shared" si="20"/>
        <v>0</v>
      </c>
      <c r="K42" s="310">
        <f t="shared" si="20"/>
        <v>0</v>
      </c>
      <c r="L42" s="327">
        <f t="shared" si="16"/>
        <v>0</v>
      </c>
      <c r="M42" s="310">
        <f t="shared" si="20"/>
        <v>0</v>
      </c>
      <c r="N42" s="310">
        <f t="shared" si="20"/>
        <v>0</v>
      </c>
      <c r="O42" s="310">
        <f t="shared" si="20"/>
        <v>0</v>
      </c>
      <c r="P42" s="310">
        <f t="shared" si="20"/>
        <v>0</v>
      </c>
      <c r="Q42" s="310">
        <f t="shared" si="20"/>
        <v>0</v>
      </c>
      <c r="R42" s="310">
        <f t="shared" si="20"/>
        <v>0</v>
      </c>
      <c r="S42" s="328">
        <f t="shared" si="19"/>
        <v>0</v>
      </c>
      <c r="T42" s="313">
        <f t="shared" si="2"/>
        <v>0</v>
      </c>
    </row>
    <row r="43" spans="1:20" s="361" customFormat="1" ht="16.5" thickBot="1">
      <c r="A43" s="360" t="s">
        <v>869</v>
      </c>
      <c r="B43" s="316" t="s">
        <v>1213</v>
      </c>
      <c r="C43" s="317">
        <f t="shared" si="7"/>
        <v>0</v>
      </c>
      <c r="D43" s="318">
        <f t="shared" si="7"/>
        <v>0</v>
      </c>
      <c r="E43" s="318">
        <f t="shared" si="7"/>
        <v>0</v>
      </c>
      <c r="F43" s="318">
        <f t="shared" si="7"/>
        <v>0</v>
      </c>
      <c r="G43" s="327">
        <f t="shared" si="18"/>
        <v>0</v>
      </c>
      <c r="H43" s="318">
        <f t="shared" si="7"/>
        <v>0</v>
      </c>
      <c r="I43" s="318">
        <f t="shared" si="7"/>
        <v>0</v>
      </c>
      <c r="J43" s="318">
        <f t="shared" si="7"/>
        <v>0</v>
      </c>
      <c r="K43" s="318">
        <f t="shared" si="7"/>
        <v>0</v>
      </c>
      <c r="L43" s="327">
        <f t="shared" si="16"/>
        <v>0</v>
      </c>
      <c r="M43" s="318">
        <f t="shared" si="7"/>
        <v>0</v>
      </c>
      <c r="N43" s="318">
        <f t="shared" si="7"/>
        <v>0</v>
      </c>
      <c r="O43" s="318">
        <f t="shared" si="7"/>
        <v>0</v>
      </c>
      <c r="P43" s="318">
        <f t="shared" si="7"/>
        <v>0</v>
      </c>
      <c r="Q43" s="318">
        <f t="shared" si="7"/>
        <v>0</v>
      </c>
      <c r="R43" s="318">
        <f t="shared" si="7"/>
        <v>0</v>
      </c>
      <c r="S43" s="328">
        <f t="shared" si="19"/>
        <v>0</v>
      </c>
      <c r="T43" s="313">
        <f t="shared" si="2"/>
        <v>0</v>
      </c>
    </row>
    <row r="44" spans="1:20" s="361" customFormat="1" ht="16.5" thickBot="1">
      <c r="A44" s="360" t="s">
        <v>870</v>
      </c>
      <c r="B44" s="316" t="s">
        <v>1203</v>
      </c>
      <c r="C44" s="317">
        <f t="shared" si="7"/>
        <v>0</v>
      </c>
      <c r="D44" s="318">
        <f t="shared" si="7"/>
        <v>0</v>
      </c>
      <c r="E44" s="318">
        <f t="shared" si="7"/>
        <v>0</v>
      </c>
      <c r="F44" s="318">
        <f t="shared" si="7"/>
        <v>0</v>
      </c>
      <c r="G44" s="327">
        <f t="shared" si="18"/>
        <v>0</v>
      </c>
      <c r="H44" s="318">
        <f t="shared" si="7"/>
        <v>0</v>
      </c>
      <c r="I44" s="318">
        <f t="shared" si="7"/>
        <v>0</v>
      </c>
      <c r="J44" s="318">
        <f t="shared" si="7"/>
        <v>0</v>
      </c>
      <c r="K44" s="318">
        <f t="shared" si="7"/>
        <v>0</v>
      </c>
      <c r="L44" s="327">
        <f t="shared" si="16"/>
        <v>0</v>
      </c>
      <c r="M44" s="318">
        <f t="shared" si="7"/>
        <v>0</v>
      </c>
      <c r="N44" s="318">
        <f t="shared" si="7"/>
        <v>0</v>
      </c>
      <c r="O44" s="318">
        <f t="shared" si="7"/>
        <v>0</v>
      </c>
      <c r="P44" s="318">
        <f t="shared" si="7"/>
        <v>0</v>
      </c>
      <c r="Q44" s="318">
        <f t="shared" si="7"/>
        <v>0</v>
      </c>
      <c r="R44" s="318">
        <f t="shared" si="7"/>
        <v>0</v>
      </c>
      <c r="S44" s="328">
        <f t="shared" si="19"/>
        <v>0</v>
      </c>
      <c r="T44" s="313">
        <f t="shared" si="2"/>
        <v>0</v>
      </c>
    </row>
    <row r="45" spans="1:20" s="361" customFormat="1" ht="16.5" thickBot="1">
      <c r="A45" s="360" t="s">
        <v>871</v>
      </c>
      <c r="B45" s="316" t="s">
        <v>1204</v>
      </c>
      <c r="C45" s="317">
        <f t="shared" si="7"/>
        <v>0</v>
      </c>
      <c r="D45" s="318">
        <f t="shared" si="7"/>
        <v>0</v>
      </c>
      <c r="E45" s="318">
        <f t="shared" si="7"/>
        <v>0</v>
      </c>
      <c r="F45" s="318">
        <f t="shared" si="7"/>
        <v>0</v>
      </c>
      <c r="G45" s="327">
        <f t="shared" si="18"/>
        <v>0</v>
      </c>
      <c r="H45" s="318">
        <f t="shared" si="7"/>
        <v>0</v>
      </c>
      <c r="I45" s="318">
        <f t="shared" si="7"/>
        <v>0</v>
      </c>
      <c r="J45" s="318">
        <f t="shared" si="7"/>
        <v>0</v>
      </c>
      <c r="K45" s="318">
        <f t="shared" si="7"/>
        <v>0</v>
      </c>
      <c r="L45" s="327">
        <f t="shared" si="16"/>
        <v>0</v>
      </c>
      <c r="M45" s="318">
        <f t="shared" si="7"/>
        <v>0</v>
      </c>
      <c r="N45" s="318">
        <f t="shared" si="7"/>
        <v>0</v>
      </c>
      <c r="O45" s="318">
        <f t="shared" si="7"/>
        <v>0</v>
      </c>
      <c r="P45" s="318">
        <f t="shared" si="7"/>
        <v>0</v>
      </c>
      <c r="Q45" s="318">
        <f t="shared" si="7"/>
        <v>0</v>
      </c>
      <c r="R45" s="318">
        <f t="shared" si="7"/>
        <v>0</v>
      </c>
      <c r="S45" s="328">
        <f t="shared" si="19"/>
        <v>0</v>
      </c>
      <c r="T45" s="313">
        <f t="shared" si="2"/>
        <v>0</v>
      </c>
    </row>
    <row r="46" spans="1:20" s="361" customFormat="1" ht="30.75" thickBot="1">
      <c r="A46" s="304">
        <v>2.2999999999999998</v>
      </c>
      <c r="B46" s="314" t="s">
        <v>1224</v>
      </c>
      <c r="C46" s="315">
        <f>SUMIFS(C47:C49,C47:C49,"&lt;&gt;Local Currency", C47:C49,"&lt;&gt;US Dollars" )</f>
        <v>0</v>
      </c>
      <c r="D46" s="310">
        <f t="shared" ref="D46:R46" si="21">SUMIFS(D47:D49,D47:D49,"&lt;&gt;Local Currency", D47:D49,"&lt;&gt;US Dollars" )</f>
        <v>0</v>
      </c>
      <c r="E46" s="310">
        <f t="shared" si="21"/>
        <v>0</v>
      </c>
      <c r="F46" s="310">
        <f t="shared" si="21"/>
        <v>0</v>
      </c>
      <c r="G46" s="327">
        <f t="shared" si="18"/>
        <v>0</v>
      </c>
      <c r="H46" s="310">
        <f t="shared" si="21"/>
        <v>0</v>
      </c>
      <c r="I46" s="310">
        <f t="shared" si="21"/>
        <v>0</v>
      </c>
      <c r="J46" s="310">
        <f t="shared" si="21"/>
        <v>0</v>
      </c>
      <c r="K46" s="310">
        <f t="shared" si="21"/>
        <v>0</v>
      </c>
      <c r="L46" s="327">
        <f t="shared" si="16"/>
        <v>0</v>
      </c>
      <c r="M46" s="310">
        <f t="shared" si="21"/>
        <v>0</v>
      </c>
      <c r="N46" s="310">
        <f t="shared" si="21"/>
        <v>0</v>
      </c>
      <c r="O46" s="310">
        <f t="shared" si="21"/>
        <v>0</v>
      </c>
      <c r="P46" s="310">
        <f t="shared" si="21"/>
        <v>0</v>
      </c>
      <c r="Q46" s="310">
        <f t="shared" si="21"/>
        <v>0</v>
      </c>
      <c r="R46" s="310">
        <f t="shared" si="21"/>
        <v>0</v>
      </c>
      <c r="S46" s="328">
        <f t="shared" si="19"/>
        <v>0</v>
      </c>
      <c r="T46" s="313">
        <f t="shared" si="2"/>
        <v>0</v>
      </c>
    </row>
    <row r="47" spans="1:20" s="361" customFormat="1" ht="16.5" thickBot="1">
      <c r="A47" s="360" t="s">
        <v>872</v>
      </c>
      <c r="B47" s="316" t="s">
        <v>1212</v>
      </c>
      <c r="C47" s="317">
        <f t="shared" si="7"/>
        <v>0</v>
      </c>
      <c r="D47" s="318">
        <f t="shared" si="7"/>
        <v>0</v>
      </c>
      <c r="E47" s="318">
        <f t="shared" si="7"/>
        <v>0</v>
      </c>
      <c r="F47" s="318">
        <f t="shared" si="7"/>
        <v>0</v>
      </c>
      <c r="G47" s="327">
        <f t="shared" si="18"/>
        <v>0</v>
      </c>
      <c r="H47" s="318">
        <f t="shared" si="7"/>
        <v>0</v>
      </c>
      <c r="I47" s="318">
        <f t="shared" si="7"/>
        <v>0</v>
      </c>
      <c r="J47" s="318">
        <f t="shared" si="7"/>
        <v>0</v>
      </c>
      <c r="K47" s="318">
        <f t="shared" si="7"/>
        <v>0</v>
      </c>
      <c r="L47" s="327">
        <f t="shared" si="16"/>
        <v>0</v>
      </c>
      <c r="M47" s="318">
        <f t="shared" si="7"/>
        <v>0</v>
      </c>
      <c r="N47" s="318">
        <f t="shared" si="7"/>
        <v>0</v>
      </c>
      <c r="O47" s="318">
        <f t="shared" si="7"/>
        <v>0</v>
      </c>
      <c r="P47" s="318">
        <f t="shared" si="7"/>
        <v>0</v>
      </c>
      <c r="Q47" s="318">
        <f t="shared" si="7"/>
        <v>0</v>
      </c>
      <c r="R47" s="318">
        <f t="shared" si="7"/>
        <v>0</v>
      </c>
      <c r="S47" s="328">
        <f t="shared" si="19"/>
        <v>0</v>
      </c>
      <c r="T47" s="313">
        <f t="shared" si="2"/>
        <v>0</v>
      </c>
    </row>
    <row r="48" spans="1:20" s="361" customFormat="1" ht="16.5" thickBot="1">
      <c r="A48" s="360" t="s">
        <v>873</v>
      </c>
      <c r="B48" s="316" t="s">
        <v>1203</v>
      </c>
      <c r="C48" s="317">
        <f t="shared" si="7"/>
        <v>0</v>
      </c>
      <c r="D48" s="318">
        <f t="shared" si="7"/>
        <v>0</v>
      </c>
      <c r="E48" s="318">
        <f t="shared" si="7"/>
        <v>0</v>
      </c>
      <c r="F48" s="318">
        <f t="shared" si="7"/>
        <v>0</v>
      </c>
      <c r="G48" s="327">
        <f t="shared" si="18"/>
        <v>0</v>
      </c>
      <c r="H48" s="318">
        <f t="shared" si="7"/>
        <v>0</v>
      </c>
      <c r="I48" s="318">
        <f t="shared" si="7"/>
        <v>0</v>
      </c>
      <c r="J48" s="318">
        <f t="shared" si="7"/>
        <v>0</v>
      </c>
      <c r="K48" s="318">
        <f t="shared" si="7"/>
        <v>0</v>
      </c>
      <c r="L48" s="327">
        <f t="shared" si="16"/>
        <v>0</v>
      </c>
      <c r="M48" s="318">
        <f t="shared" si="7"/>
        <v>0</v>
      </c>
      <c r="N48" s="318">
        <f t="shared" si="7"/>
        <v>0</v>
      </c>
      <c r="O48" s="318">
        <f t="shared" si="7"/>
        <v>0</v>
      </c>
      <c r="P48" s="318">
        <f t="shared" si="7"/>
        <v>0</v>
      </c>
      <c r="Q48" s="318">
        <f t="shared" si="7"/>
        <v>0</v>
      </c>
      <c r="R48" s="318">
        <f t="shared" si="7"/>
        <v>0</v>
      </c>
      <c r="S48" s="328">
        <f t="shared" si="19"/>
        <v>0</v>
      </c>
      <c r="T48" s="313">
        <f t="shared" si="2"/>
        <v>0</v>
      </c>
    </row>
    <row r="49" spans="1:20" s="361" customFormat="1" ht="16.5" thickBot="1">
      <c r="A49" s="360" t="s">
        <v>874</v>
      </c>
      <c r="B49" s="316" t="s">
        <v>1204</v>
      </c>
      <c r="C49" s="317">
        <f t="shared" si="7"/>
        <v>0</v>
      </c>
      <c r="D49" s="318">
        <f t="shared" si="7"/>
        <v>0</v>
      </c>
      <c r="E49" s="318">
        <f t="shared" si="7"/>
        <v>0</v>
      </c>
      <c r="F49" s="318">
        <f t="shared" si="7"/>
        <v>0</v>
      </c>
      <c r="G49" s="327">
        <f t="shared" si="18"/>
        <v>0</v>
      </c>
      <c r="H49" s="318">
        <f t="shared" si="7"/>
        <v>0</v>
      </c>
      <c r="I49" s="318">
        <f t="shared" si="7"/>
        <v>0</v>
      </c>
      <c r="J49" s="318">
        <f t="shared" si="7"/>
        <v>0</v>
      </c>
      <c r="K49" s="318">
        <f t="shared" si="7"/>
        <v>0</v>
      </c>
      <c r="L49" s="327">
        <f t="shared" si="16"/>
        <v>0</v>
      </c>
      <c r="M49" s="318">
        <f t="shared" si="7"/>
        <v>0</v>
      </c>
      <c r="N49" s="318">
        <f t="shared" si="7"/>
        <v>0</v>
      </c>
      <c r="O49" s="318">
        <f t="shared" si="7"/>
        <v>0</v>
      </c>
      <c r="P49" s="318">
        <f t="shared" si="7"/>
        <v>0</v>
      </c>
      <c r="Q49" s="318">
        <f t="shared" si="7"/>
        <v>0</v>
      </c>
      <c r="R49" s="318">
        <f t="shared" si="7"/>
        <v>0</v>
      </c>
      <c r="S49" s="328">
        <f t="shared" si="19"/>
        <v>0</v>
      </c>
      <c r="T49" s="313">
        <f t="shared" si="2"/>
        <v>0</v>
      </c>
    </row>
    <row r="50" spans="1:20" s="361" customFormat="1" ht="16.5" thickBot="1">
      <c r="A50" s="304">
        <v>2.4</v>
      </c>
      <c r="B50" s="314" t="s">
        <v>703</v>
      </c>
      <c r="C50" s="317">
        <f t="shared" si="7"/>
        <v>0</v>
      </c>
      <c r="D50" s="318">
        <f t="shared" si="7"/>
        <v>0</v>
      </c>
      <c r="E50" s="318">
        <f t="shared" si="7"/>
        <v>0</v>
      </c>
      <c r="F50" s="318">
        <f t="shared" si="7"/>
        <v>0</v>
      </c>
      <c r="G50" s="327">
        <f t="shared" si="18"/>
        <v>0</v>
      </c>
      <c r="H50" s="318">
        <f t="shared" si="7"/>
        <v>0</v>
      </c>
      <c r="I50" s="318">
        <f t="shared" si="7"/>
        <v>0</v>
      </c>
      <c r="J50" s="318">
        <f t="shared" si="7"/>
        <v>0</v>
      </c>
      <c r="K50" s="318">
        <f t="shared" si="7"/>
        <v>0</v>
      </c>
      <c r="L50" s="327">
        <f t="shared" si="16"/>
        <v>0</v>
      </c>
      <c r="M50" s="318">
        <f t="shared" si="7"/>
        <v>0</v>
      </c>
      <c r="N50" s="318">
        <f t="shared" si="7"/>
        <v>0</v>
      </c>
      <c r="O50" s="318">
        <f t="shared" si="7"/>
        <v>0</v>
      </c>
      <c r="P50" s="318">
        <f t="shared" si="7"/>
        <v>0</v>
      </c>
      <c r="Q50" s="318">
        <f t="shared" si="7"/>
        <v>0</v>
      </c>
      <c r="R50" s="318">
        <f t="shared" si="7"/>
        <v>0</v>
      </c>
      <c r="S50" s="328">
        <f t="shared" si="19"/>
        <v>0</v>
      </c>
      <c r="T50" s="313">
        <f t="shared" si="2"/>
        <v>0</v>
      </c>
    </row>
    <row r="51" spans="1:20" s="361" customFormat="1" ht="15.75" thickBot="1">
      <c r="A51" s="304"/>
      <c r="B51" s="316"/>
      <c r="C51" s="322"/>
      <c r="D51" s="323"/>
      <c r="E51" s="323"/>
      <c r="F51" s="323"/>
      <c r="G51" s="323"/>
      <c r="H51" s="323"/>
      <c r="I51" s="323"/>
      <c r="J51" s="323"/>
      <c r="K51" s="323"/>
      <c r="L51" s="323"/>
      <c r="M51" s="323"/>
      <c r="N51" s="323"/>
      <c r="O51" s="323"/>
      <c r="P51" s="323"/>
      <c r="Q51" s="323"/>
      <c r="R51" s="323"/>
      <c r="S51" s="324"/>
      <c r="T51" s="324"/>
    </row>
    <row r="52" spans="1:20" s="361" customFormat="1" ht="16.5" thickBot="1">
      <c r="A52" s="304">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3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30">
        <f t="shared" si="22"/>
        <v>0</v>
      </c>
      <c r="F52" s="330">
        <f t="shared" si="22"/>
        <v>0</v>
      </c>
      <c r="G52" s="327">
        <f t="shared" ref="G52:G96" si="23">SUMIFS(C52:F52,C52:F52,"&lt;&gt;Local Currency", C52:F52,"&lt;&gt;US Dollars" )</f>
        <v>0</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30">
        <f t="shared" si="24"/>
        <v>0</v>
      </c>
      <c r="K52" s="330">
        <f t="shared" si="24"/>
        <v>0</v>
      </c>
      <c r="L52" s="327">
        <f t="shared" ref="L52:L96" si="25">SUMIFS(H52:K52,H52:K52,"&lt;&gt;Local Currency", H52:K52,"&lt;&gt;US Dollars" )</f>
        <v>0</v>
      </c>
      <c r="M52" s="33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si="26"/>
        <v>0</v>
      </c>
      <c r="O52" s="330">
        <f t="shared" si="26"/>
        <v>0</v>
      </c>
      <c r="P52" s="330">
        <f t="shared" si="26"/>
        <v>0</v>
      </c>
      <c r="Q52" s="330">
        <f t="shared" si="26"/>
        <v>0</v>
      </c>
      <c r="R52" s="330">
        <f t="shared" si="26"/>
        <v>0</v>
      </c>
      <c r="S52" s="328">
        <f>SUMIFS(M52:R52,M52:R52,"&lt;&gt;Local Currency", M52:R52,"&lt;&gt;US Dollars" )</f>
        <v>0</v>
      </c>
      <c r="T52" s="313">
        <f t="shared" si="2"/>
        <v>0</v>
      </c>
    </row>
    <row r="53" spans="1:20" s="361" customFormat="1" ht="16.5" thickBot="1">
      <c r="A53" s="304">
        <v>3.1</v>
      </c>
      <c r="B53" s="314" t="s">
        <v>709</v>
      </c>
      <c r="C53" s="320">
        <f t="shared" si="7"/>
        <v>0</v>
      </c>
      <c r="D53" s="321">
        <f t="shared" si="7"/>
        <v>0</v>
      </c>
      <c r="E53" s="321">
        <f t="shared" si="7"/>
        <v>0</v>
      </c>
      <c r="F53" s="321">
        <f t="shared" si="7"/>
        <v>0</v>
      </c>
      <c r="G53" s="327">
        <f t="shared" si="23"/>
        <v>0</v>
      </c>
      <c r="H53" s="321">
        <f t="shared" si="7"/>
        <v>0</v>
      </c>
      <c r="I53" s="321">
        <f t="shared" si="7"/>
        <v>0</v>
      </c>
      <c r="J53" s="321">
        <f t="shared" si="7"/>
        <v>0</v>
      </c>
      <c r="K53" s="321">
        <f t="shared" si="7"/>
        <v>0</v>
      </c>
      <c r="L53" s="327">
        <f t="shared" si="25"/>
        <v>0</v>
      </c>
      <c r="M53" s="321">
        <f t="shared" si="7"/>
        <v>0</v>
      </c>
      <c r="N53" s="321">
        <f t="shared" si="7"/>
        <v>0</v>
      </c>
      <c r="O53" s="321">
        <f t="shared" si="7"/>
        <v>0</v>
      </c>
      <c r="P53" s="321">
        <f t="shared" si="7"/>
        <v>0</v>
      </c>
      <c r="Q53" s="321">
        <f t="shared" si="7"/>
        <v>0</v>
      </c>
      <c r="R53" s="321">
        <f t="shared" si="7"/>
        <v>0</v>
      </c>
      <c r="S53" s="328">
        <f>SUMIFS(M53:R53,M53:R53,"&lt;&gt;Local Currency", M53:R53,"&lt;&gt;US Dollars" )</f>
        <v>0</v>
      </c>
      <c r="T53" s="313">
        <f t="shared" si="2"/>
        <v>0</v>
      </c>
    </row>
    <row r="54" spans="1:20" s="361" customFormat="1" ht="16.5" thickBot="1">
      <c r="A54" s="304">
        <v>3.2</v>
      </c>
      <c r="B54" s="314" t="s">
        <v>845</v>
      </c>
      <c r="C54" s="315">
        <f>SUMIFS(C55:C57,C55:C57,"&lt;&gt;Local Currency", C55:C57,"&lt;&gt;US Dollars" )</f>
        <v>0</v>
      </c>
      <c r="D54" s="310">
        <f t="shared" ref="D54:R54" si="27">SUMIFS(D55:D57,D55:D57,"&lt;&gt;Local Currency", D55:D57,"&lt;&gt;US Dollars" )</f>
        <v>0</v>
      </c>
      <c r="E54" s="310">
        <f t="shared" si="27"/>
        <v>0</v>
      </c>
      <c r="F54" s="310">
        <f t="shared" si="27"/>
        <v>0</v>
      </c>
      <c r="G54" s="327">
        <f t="shared" si="23"/>
        <v>0</v>
      </c>
      <c r="H54" s="310">
        <f t="shared" si="27"/>
        <v>0</v>
      </c>
      <c r="I54" s="310">
        <f t="shared" si="27"/>
        <v>0</v>
      </c>
      <c r="J54" s="310">
        <f t="shared" si="27"/>
        <v>0</v>
      </c>
      <c r="K54" s="310">
        <f t="shared" si="27"/>
        <v>0</v>
      </c>
      <c r="L54" s="327">
        <f t="shared" si="25"/>
        <v>0</v>
      </c>
      <c r="M54" s="310">
        <f t="shared" si="27"/>
        <v>0</v>
      </c>
      <c r="N54" s="310">
        <f t="shared" si="27"/>
        <v>0</v>
      </c>
      <c r="O54" s="310">
        <f t="shared" si="27"/>
        <v>0</v>
      </c>
      <c r="P54" s="310">
        <f t="shared" si="27"/>
        <v>0</v>
      </c>
      <c r="Q54" s="310">
        <f t="shared" si="27"/>
        <v>0</v>
      </c>
      <c r="R54" s="310">
        <f t="shared" si="27"/>
        <v>0</v>
      </c>
      <c r="S54" s="328">
        <f t="shared" ref="S54:S96" si="28">SUMIFS(M54:R54,M54:R54,"&lt;&gt;Local Currency", M54:R54,"&lt;&gt;US Dollars" )</f>
        <v>0</v>
      </c>
      <c r="T54" s="313">
        <f t="shared" si="2"/>
        <v>0</v>
      </c>
    </row>
    <row r="55" spans="1:20" s="361" customFormat="1" ht="16.5" thickBot="1">
      <c r="A55" s="360" t="s">
        <v>875</v>
      </c>
      <c r="B55" s="316" t="s">
        <v>1202</v>
      </c>
      <c r="C55" s="317">
        <f t="shared" si="7"/>
        <v>0</v>
      </c>
      <c r="D55" s="318">
        <f t="shared" si="7"/>
        <v>0</v>
      </c>
      <c r="E55" s="318">
        <f t="shared" si="7"/>
        <v>0</v>
      </c>
      <c r="F55" s="318">
        <f t="shared" si="7"/>
        <v>0</v>
      </c>
      <c r="G55" s="327">
        <f t="shared" si="23"/>
        <v>0</v>
      </c>
      <c r="H55" s="318">
        <f t="shared" si="7"/>
        <v>0</v>
      </c>
      <c r="I55" s="318">
        <f t="shared" si="7"/>
        <v>0</v>
      </c>
      <c r="J55" s="318">
        <f t="shared" si="7"/>
        <v>0</v>
      </c>
      <c r="K55" s="318">
        <f t="shared" si="7"/>
        <v>0</v>
      </c>
      <c r="L55" s="327">
        <f t="shared" si="25"/>
        <v>0</v>
      </c>
      <c r="M55" s="318">
        <f t="shared" si="7"/>
        <v>0</v>
      </c>
      <c r="N55" s="318">
        <f t="shared" si="7"/>
        <v>0</v>
      </c>
      <c r="O55" s="318">
        <f t="shared" si="7"/>
        <v>0</v>
      </c>
      <c r="P55" s="318">
        <f t="shared" si="7"/>
        <v>0</v>
      </c>
      <c r="Q55" s="318">
        <f t="shared" si="7"/>
        <v>0</v>
      </c>
      <c r="R55" s="318">
        <f t="shared" si="7"/>
        <v>0</v>
      </c>
      <c r="S55" s="328">
        <f t="shared" si="28"/>
        <v>0</v>
      </c>
      <c r="T55" s="313">
        <f t="shared" si="2"/>
        <v>0</v>
      </c>
    </row>
    <row r="56" spans="1:20" s="361" customFormat="1" ht="16.5" thickBot="1">
      <c r="A56" s="360" t="s">
        <v>876</v>
      </c>
      <c r="B56" s="316" t="s">
        <v>1203</v>
      </c>
      <c r="C56" s="317">
        <f t="shared" si="7"/>
        <v>0</v>
      </c>
      <c r="D56" s="318">
        <f t="shared" si="7"/>
        <v>0</v>
      </c>
      <c r="E56" s="318">
        <f t="shared" si="7"/>
        <v>0</v>
      </c>
      <c r="F56" s="318">
        <f t="shared" si="7"/>
        <v>0</v>
      </c>
      <c r="G56" s="327">
        <f t="shared" si="23"/>
        <v>0</v>
      </c>
      <c r="H56" s="318">
        <f t="shared" si="7"/>
        <v>0</v>
      </c>
      <c r="I56" s="318">
        <f t="shared" si="7"/>
        <v>0</v>
      </c>
      <c r="J56" s="318">
        <f t="shared" si="7"/>
        <v>0</v>
      </c>
      <c r="K56" s="318">
        <f t="shared" si="7"/>
        <v>0</v>
      </c>
      <c r="L56" s="327">
        <f t="shared" si="25"/>
        <v>0</v>
      </c>
      <c r="M56" s="318">
        <f t="shared" si="7"/>
        <v>0</v>
      </c>
      <c r="N56" s="318">
        <f t="shared" si="7"/>
        <v>0</v>
      </c>
      <c r="O56" s="318">
        <f t="shared" si="7"/>
        <v>0</v>
      </c>
      <c r="P56" s="318">
        <f t="shared" si="7"/>
        <v>0</v>
      </c>
      <c r="Q56" s="318">
        <f t="shared" si="7"/>
        <v>0</v>
      </c>
      <c r="R56" s="318">
        <f t="shared" si="7"/>
        <v>0</v>
      </c>
      <c r="S56" s="328">
        <f t="shared" si="28"/>
        <v>0</v>
      </c>
      <c r="T56" s="313">
        <f t="shared" si="2"/>
        <v>0</v>
      </c>
    </row>
    <row r="57" spans="1:20" s="361" customFormat="1" ht="16.5" thickBot="1">
      <c r="A57" s="360" t="s">
        <v>877</v>
      </c>
      <c r="B57" s="316" t="s">
        <v>1204</v>
      </c>
      <c r="C57" s="317">
        <f t="shared" si="7"/>
        <v>0</v>
      </c>
      <c r="D57" s="318">
        <f t="shared" si="7"/>
        <v>0</v>
      </c>
      <c r="E57" s="318">
        <f t="shared" si="7"/>
        <v>0</v>
      </c>
      <c r="F57" s="318">
        <f t="shared" si="7"/>
        <v>0</v>
      </c>
      <c r="G57" s="327">
        <f t="shared" si="23"/>
        <v>0</v>
      </c>
      <c r="H57" s="318">
        <f t="shared" si="7"/>
        <v>0</v>
      </c>
      <c r="I57" s="318">
        <f t="shared" si="7"/>
        <v>0</v>
      </c>
      <c r="J57" s="318">
        <f t="shared" si="7"/>
        <v>0</v>
      </c>
      <c r="K57" s="318">
        <f t="shared" si="7"/>
        <v>0</v>
      </c>
      <c r="L57" s="327">
        <f t="shared" si="25"/>
        <v>0</v>
      </c>
      <c r="M57" s="318">
        <f t="shared" si="7"/>
        <v>0</v>
      </c>
      <c r="N57" s="318">
        <f t="shared" si="7"/>
        <v>0</v>
      </c>
      <c r="O57" s="318">
        <f t="shared" si="7"/>
        <v>0</v>
      </c>
      <c r="P57" s="318">
        <f t="shared" si="7"/>
        <v>0</v>
      </c>
      <c r="Q57" s="318">
        <f t="shared" si="7"/>
        <v>0</v>
      </c>
      <c r="R57" s="318">
        <f t="shared" si="7"/>
        <v>0</v>
      </c>
      <c r="S57" s="328">
        <f t="shared" si="28"/>
        <v>0</v>
      </c>
      <c r="T57" s="313">
        <f t="shared" si="2"/>
        <v>0</v>
      </c>
    </row>
    <row r="58" spans="1:20" s="361" customFormat="1" ht="30.75" thickBot="1">
      <c r="A58" s="304">
        <v>3.3</v>
      </c>
      <c r="B58" s="314" t="s">
        <v>721</v>
      </c>
      <c r="C58" s="315">
        <f>SUMIFS(C59:C65,C59:C65,"&lt;&gt;Local Currency", C59:C65,"&lt;&gt;US Dollars" )</f>
        <v>0</v>
      </c>
      <c r="D58" s="310">
        <f t="shared" ref="D58:R58" si="29">SUMIFS(D59:D65,D59:D65,"&lt;&gt;Local Currency", D59:D65,"&lt;&gt;US Dollars" )</f>
        <v>0</v>
      </c>
      <c r="E58" s="310">
        <f t="shared" si="29"/>
        <v>0</v>
      </c>
      <c r="F58" s="310">
        <f t="shared" si="29"/>
        <v>0</v>
      </c>
      <c r="G58" s="327">
        <f>SUMIFS(C58:F58,C58:F58,"&lt;&gt;Local Currency", C58:F58,"&lt;&gt;US Dollars" )</f>
        <v>0</v>
      </c>
      <c r="H58" s="310">
        <f t="shared" si="29"/>
        <v>0</v>
      </c>
      <c r="I58" s="310">
        <f t="shared" si="29"/>
        <v>0</v>
      </c>
      <c r="J58" s="310">
        <f t="shared" si="29"/>
        <v>0</v>
      </c>
      <c r="K58" s="310">
        <f t="shared" si="29"/>
        <v>0</v>
      </c>
      <c r="L58" s="327">
        <f t="shared" si="25"/>
        <v>0</v>
      </c>
      <c r="M58" s="310">
        <f t="shared" si="29"/>
        <v>0</v>
      </c>
      <c r="N58" s="310">
        <f t="shared" si="29"/>
        <v>0</v>
      </c>
      <c r="O58" s="310">
        <f t="shared" si="29"/>
        <v>0</v>
      </c>
      <c r="P58" s="310">
        <f t="shared" si="29"/>
        <v>0</v>
      </c>
      <c r="Q58" s="310">
        <f t="shared" si="29"/>
        <v>0</v>
      </c>
      <c r="R58" s="310">
        <f t="shared" si="29"/>
        <v>0</v>
      </c>
      <c r="S58" s="328">
        <f t="shared" si="28"/>
        <v>0</v>
      </c>
      <c r="T58" s="313">
        <f t="shared" si="2"/>
        <v>0</v>
      </c>
    </row>
    <row r="59" spans="1:20" s="361" customFormat="1" ht="30.75" thickBot="1">
      <c r="A59" s="360" t="s">
        <v>879</v>
      </c>
      <c r="B59" s="316" t="s">
        <v>1205</v>
      </c>
      <c r="C59" s="317">
        <f t="shared" si="7"/>
        <v>0</v>
      </c>
      <c r="D59" s="318">
        <f t="shared" si="7"/>
        <v>0</v>
      </c>
      <c r="E59" s="318">
        <f t="shared" si="7"/>
        <v>0</v>
      </c>
      <c r="F59" s="318">
        <f t="shared" si="7"/>
        <v>0</v>
      </c>
      <c r="G59" s="327">
        <f t="shared" si="23"/>
        <v>0</v>
      </c>
      <c r="H59" s="318">
        <f t="shared" si="7"/>
        <v>0</v>
      </c>
      <c r="I59" s="318">
        <f t="shared" si="7"/>
        <v>0</v>
      </c>
      <c r="J59" s="318">
        <f t="shared" ref="J59:R59" si="30">$B$7</f>
        <v>0</v>
      </c>
      <c r="K59" s="318">
        <f t="shared" si="30"/>
        <v>0</v>
      </c>
      <c r="L59" s="327">
        <f t="shared" si="25"/>
        <v>0</v>
      </c>
      <c r="M59" s="318">
        <f t="shared" si="30"/>
        <v>0</v>
      </c>
      <c r="N59" s="318">
        <f t="shared" si="30"/>
        <v>0</v>
      </c>
      <c r="O59" s="318">
        <f t="shared" si="30"/>
        <v>0</v>
      </c>
      <c r="P59" s="318">
        <f t="shared" si="30"/>
        <v>0</v>
      </c>
      <c r="Q59" s="318">
        <f t="shared" si="30"/>
        <v>0</v>
      </c>
      <c r="R59" s="318">
        <f t="shared" si="30"/>
        <v>0</v>
      </c>
      <c r="S59" s="328">
        <f t="shared" si="28"/>
        <v>0</v>
      </c>
      <c r="T59" s="313">
        <f t="shared" si="2"/>
        <v>0</v>
      </c>
    </row>
    <row r="60" spans="1:20" s="361" customFormat="1" ht="16.5" thickBot="1">
      <c r="A60" s="360" t="s">
        <v>880</v>
      </c>
      <c r="B60" s="316" t="s">
        <v>1206</v>
      </c>
      <c r="C60" s="317">
        <f t="shared" ref="C60:R76" si="31">$B$7</f>
        <v>0</v>
      </c>
      <c r="D60" s="318">
        <f t="shared" si="31"/>
        <v>0</v>
      </c>
      <c r="E60" s="318">
        <f t="shared" si="31"/>
        <v>0</v>
      </c>
      <c r="F60" s="318">
        <f t="shared" si="31"/>
        <v>0</v>
      </c>
      <c r="G60" s="327">
        <f t="shared" si="23"/>
        <v>0</v>
      </c>
      <c r="H60" s="318">
        <f t="shared" si="31"/>
        <v>0</v>
      </c>
      <c r="I60" s="318">
        <f t="shared" si="31"/>
        <v>0</v>
      </c>
      <c r="J60" s="318">
        <f t="shared" si="31"/>
        <v>0</v>
      </c>
      <c r="K60" s="318">
        <f t="shared" si="31"/>
        <v>0</v>
      </c>
      <c r="L60" s="327">
        <f t="shared" si="25"/>
        <v>0</v>
      </c>
      <c r="M60" s="318">
        <f t="shared" si="31"/>
        <v>0</v>
      </c>
      <c r="N60" s="318">
        <f t="shared" si="31"/>
        <v>0</v>
      </c>
      <c r="O60" s="318">
        <f t="shared" si="31"/>
        <v>0</v>
      </c>
      <c r="P60" s="318">
        <f t="shared" si="31"/>
        <v>0</v>
      </c>
      <c r="Q60" s="318">
        <f t="shared" si="31"/>
        <v>0</v>
      </c>
      <c r="R60" s="318">
        <f t="shared" si="31"/>
        <v>0</v>
      </c>
      <c r="S60" s="328">
        <f t="shared" si="28"/>
        <v>0</v>
      </c>
      <c r="T60" s="313">
        <f t="shared" si="2"/>
        <v>0</v>
      </c>
    </row>
    <row r="61" spans="1:20" s="361" customFormat="1" ht="16.5" thickBot="1">
      <c r="A61" s="360" t="s">
        <v>881</v>
      </c>
      <c r="B61" s="316" t="s">
        <v>1207</v>
      </c>
      <c r="C61" s="317">
        <f t="shared" si="31"/>
        <v>0</v>
      </c>
      <c r="D61" s="318">
        <f t="shared" si="31"/>
        <v>0</v>
      </c>
      <c r="E61" s="318">
        <f t="shared" si="31"/>
        <v>0</v>
      </c>
      <c r="F61" s="318">
        <f t="shared" si="31"/>
        <v>0</v>
      </c>
      <c r="G61" s="327">
        <f t="shared" si="23"/>
        <v>0</v>
      </c>
      <c r="H61" s="318">
        <f t="shared" si="31"/>
        <v>0</v>
      </c>
      <c r="I61" s="318">
        <f t="shared" si="31"/>
        <v>0</v>
      </c>
      <c r="J61" s="318">
        <f t="shared" si="31"/>
        <v>0</v>
      </c>
      <c r="K61" s="318">
        <f t="shared" si="31"/>
        <v>0</v>
      </c>
      <c r="L61" s="327">
        <f t="shared" si="25"/>
        <v>0</v>
      </c>
      <c r="M61" s="318">
        <f t="shared" si="31"/>
        <v>0</v>
      </c>
      <c r="N61" s="318">
        <f t="shared" si="31"/>
        <v>0</v>
      </c>
      <c r="O61" s="318">
        <f t="shared" si="31"/>
        <v>0</v>
      </c>
      <c r="P61" s="318">
        <f t="shared" si="31"/>
        <v>0</v>
      </c>
      <c r="Q61" s="318">
        <f t="shared" si="31"/>
        <v>0</v>
      </c>
      <c r="R61" s="318">
        <f t="shared" si="31"/>
        <v>0</v>
      </c>
      <c r="S61" s="328">
        <f t="shared" si="28"/>
        <v>0</v>
      </c>
      <c r="T61" s="313">
        <f t="shared" si="2"/>
        <v>0</v>
      </c>
    </row>
    <row r="62" spans="1:20" s="361" customFormat="1" ht="16.5" thickBot="1">
      <c r="A62" s="360" t="s">
        <v>882</v>
      </c>
      <c r="B62" s="316" t="s">
        <v>1208</v>
      </c>
      <c r="C62" s="317">
        <f t="shared" si="31"/>
        <v>0</v>
      </c>
      <c r="D62" s="318">
        <f t="shared" si="31"/>
        <v>0</v>
      </c>
      <c r="E62" s="318">
        <f t="shared" si="31"/>
        <v>0</v>
      </c>
      <c r="F62" s="318">
        <f t="shared" si="31"/>
        <v>0</v>
      </c>
      <c r="G62" s="327">
        <f t="shared" si="23"/>
        <v>0</v>
      </c>
      <c r="H62" s="318">
        <f t="shared" si="31"/>
        <v>0</v>
      </c>
      <c r="I62" s="318">
        <f t="shared" si="31"/>
        <v>0</v>
      </c>
      <c r="J62" s="318">
        <f t="shared" si="31"/>
        <v>0</v>
      </c>
      <c r="K62" s="318">
        <f t="shared" si="31"/>
        <v>0</v>
      </c>
      <c r="L62" s="327">
        <f t="shared" si="25"/>
        <v>0</v>
      </c>
      <c r="M62" s="318">
        <f t="shared" si="31"/>
        <v>0</v>
      </c>
      <c r="N62" s="318">
        <f t="shared" si="31"/>
        <v>0</v>
      </c>
      <c r="O62" s="318">
        <f t="shared" si="31"/>
        <v>0</v>
      </c>
      <c r="P62" s="318">
        <f t="shared" si="31"/>
        <v>0</v>
      </c>
      <c r="Q62" s="318">
        <f t="shared" si="31"/>
        <v>0</v>
      </c>
      <c r="R62" s="318">
        <f t="shared" si="31"/>
        <v>0</v>
      </c>
      <c r="S62" s="328">
        <f t="shared" si="28"/>
        <v>0</v>
      </c>
      <c r="T62" s="313">
        <f t="shared" si="2"/>
        <v>0</v>
      </c>
    </row>
    <row r="63" spans="1:20" s="361" customFormat="1" ht="16.5" thickBot="1">
      <c r="A63" s="360" t="s">
        <v>883</v>
      </c>
      <c r="B63" s="316" t="s">
        <v>1209</v>
      </c>
      <c r="C63" s="317">
        <f t="shared" si="31"/>
        <v>0</v>
      </c>
      <c r="D63" s="318">
        <f t="shared" si="31"/>
        <v>0</v>
      </c>
      <c r="E63" s="318">
        <f t="shared" si="31"/>
        <v>0</v>
      </c>
      <c r="F63" s="318">
        <f t="shared" si="31"/>
        <v>0</v>
      </c>
      <c r="G63" s="327">
        <f t="shared" si="23"/>
        <v>0</v>
      </c>
      <c r="H63" s="318">
        <f t="shared" si="31"/>
        <v>0</v>
      </c>
      <c r="I63" s="318">
        <f t="shared" si="31"/>
        <v>0</v>
      </c>
      <c r="J63" s="318">
        <f t="shared" si="31"/>
        <v>0</v>
      </c>
      <c r="K63" s="318">
        <f t="shared" si="31"/>
        <v>0</v>
      </c>
      <c r="L63" s="327">
        <f t="shared" si="25"/>
        <v>0</v>
      </c>
      <c r="M63" s="318">
        <f t="shared" si="31"/>
        <v>0</v>
      </c>
      <c r="N63" s="318">
        <f t="shared" si="31"/>
        <v>0</v>
      </c>
      <c r="O63" s="318">
        <f t="shared" si="31"/>
        <v>0</v>
      </c>
      <c r="P63" s="318">
        <f t="shared" si="31"/>
        <v>0</v>
      </c>
      <c r="Q63" s="318">
        <f t="shared" si="31"/>
        <v>0</v>
      </c>
      <c r="R63" s="318">
        <f t="shared" si="31"/>
        <v>0</v>
      </c>
      <c r="S63" s="328">
        <f t="shared" si="28"/>
        <v>0</v>
      </c>
      <c r="T63" s="313">
        <f t="shared" si="2"/>
        <v>0</v>
      </c>
    </row>
    <row r="64" spans="1:20" s="361" customFormat="1" ht="30.75" thickBot="1">
      <c r="A64" s="360" t="s">
        <v>884</v>
      </c>
      <c r="B64" s="316" t="s">
        <v>1211</v>
      </c>
      <c r="C64" s="317">
        <f t="shared" si="31"/>
        <v>0</v>
      </c>
      <c r="D64" s="318">
        <f t="shared" si="31"/>
        <v>0</v>
      </c>
      <c r="E64" s="318">
        <f t="shared" si="31"/>
        <v>0</v>
      </c>
      <c r="F64" s="318">
        <f t="shared" si="31"/>
        <v>0</v>
      </c>
      <c r="G64" s="327">
        <f t="shared" si="23"/>
        <v>0</v>
      </c>
      <c r="H64" s="318">
        <f t="shared" si="31"/>
        <v>0</v>
      </c>
      <c r="I64" s="318">
        <f t="shared" si="31"/>
        <v>0</v>
      </c>
      <c r="J64" s="318">
        <f t="shared" si="31"/>
        <v>0</v>
      </c>
      <c r="K64" s="318">
        <f t="shared" si="31"/>
        <v>0</v>
      </c>
      <c r="L64" s="327">
        <f t="shared" si="25"/>
        <v>0</v>
      </c>
      <c r="M64" s="318">
        <f t="shared" si="31"/>
        <v>0</v>
      </c>
      <c r="N64" s="318">
        <f t="shared" si="31"/>
        <v>0</v>
      </c>
      <c r="O64" s="318">
        <f t="shared" si="31"/>
        <v>0</v>
      </c>
      <c r="P64" s="318">
        <f t="shared" si="31"/>
        <v>0</v>
      </c>
      <c r="Q64" s="318">
        <f t="shared" si="31"/>
        <v>0</v>
      </c>
      <c r="R64" s="318">
        <f t="shared" si="31"/>
        <v>0</v>
      </c>
      <c r="S64" s="328">
        <f t="shared" si="28"/>
        <v>0</v>
      </c>
      <c r="T64" s="313">
        <f t="shared" si="2"/>
        <v>0</v>
      </c>
    </row>
    <row r="65" spans="1:20" s="361" customFormat="1" ht="16.5" thickBot="1">
      <c r="A65" s="360" t="s">
        <v>885</v>
      </c>
      <c r="B65" s="316" t="s">
        <v>1210</v>
      </c>
      <c r="C65" s="317">
        <f t="shared" si="31"/>
        <v>0</v>
      </c>
      <c r="D65" s="318">
        <f t="shared" si="31"/>
        <v>0</v>
      </c>
      <c r="E65" s="318">
        <f t="shared" si="31"/>
        <v>0</v>
      </c>
      <c r="F65" s="318">
        <f t="shared" si="31"/>
        <v>0</v>
      </c>
      <c r="G65" s="327">
        <f t="shared" si="23"/>
        <v>0</v>
      </c>
      <c r="H65" s="318">
        <f t="shared" si="31"/>
        <v>0</v>
      </c>
      <c r="I65" s="318">
        <f t="shared" si="31"/>
        <v>0</v>
      </c>
      <c r="J65" s="318">
        <f t="shared" si="31"/>
        <v>0</v>
      </c>
      <c r="K65" s="318">
        <f t="shared" si="31"/>
        <v>0</v>
      </c>
      <c r="L65" s="327">
        <f t="shared" si="25"/>
        <v>0</v>
      </c>
      <c r="M65" s="318">
        <f t="shared" si="31"/>
        <v>0</v>
      </c>
      <c r="N65" s="318">
        <f t="shared" si="31"/>
        <v>0</v>
      </c>
      <c r="O65" s="318">
        <f t="shared" si="31"/>
        <v>0</v>
      </c>
      <c r="P65" s="318">
        <f t="shared" si="31"/>
        <v>0</v>
      </c>
      <c r="Q65" s="318">
        <f t="shared" si="31"/>
        <v>0</v>
      </c>
      <c r="R65" s="318">
        <f t="shared" si="31"/>
        <v>0</v>
      </c>
      <c r="S65" s="328">
        <f t="shared" si="28"/>
        <v>0</v>
      </c>
      <c r="T65" s="313">
        <f t="shared" si="2"/>
        <v>0</v>
      </c>
    </row>
    <row r="66" spans="1:20" s="361" customFormat="1" ht="30.75" thickBot="1">
      <c r="A66" s="360">
        <v>3.4</v>
      </c>
      <c r="B66" s="314" t="s">
        <v>740</v>
      </c>
      <c r="C66" s="317">
        <f t="shared" si="31"/>
        <v>0</v>
      </c>
      <c r="D66" s="318">
        <f t="shared" si="31"/>
        <v>0</v>
      </c>
      <c r="E66" s="318">
        <f t="shared" si="31"/>
        <v>0</v>
      </c>
      <c r="F66" s="318">
        <f t="shared" si="31"/>
        <v>0</v>
      </c>
      <c r="G66" s="327">
        <f t="shared" si="23"/>
        <v>0</v>
      </c>
      <c r="H66" s="317">
        <f t="shared" si="31"/>
        <v>0</v>
      </c>
      <c r="I66" s="318">
        <f t="shared" si="31"/>
        <v>0</v>
      </c>
      <c r="J66" s="318">
        <f t="shared" si="31"/>
        <v>0</v>
      </c>
      <c r="K66" s="318">
        <f t="shared" si="31"/>
        <v>0</v>
      </c>
      <c r="L66" s="327">
        <f t="shared" si="25"/>
        <v>0</v>
      </c>
      <c r="M66" s="318">
        <f t="shared" si="31"/>
        <v>0</v>
      </c>
      <c r="N66" s="318">
        <f t="shared" si="31"/>
        <v>0</v>
      </c>
      <c r="O66" s="318">
        <f t="shared" si="31"/>
        <v>0</v>
      </c>
      <c r="P66" s="318">
        <f t="shared" si="31"/>
        <v>0</v>
      </c>
      <c r="Q66" s="318">
        <f t="shared" si="31"/>
        <v>0</v>
      </c>
      <c r="R66" s="318">
        <f t="shared" si="31"/>
        <v>0</v>
      </c>
      <c r="S66" s="328">
        <f t="shared" si="28"/>
        <v>0</v>
      </c>
      <c r="T66" s="313">
        <f t="shared" si="2"/>
        <v>0</v>
      </c>
    </row>
    <row r="67" spans="1:20" s="361" customFormat="1" ht="45.75" thickBot="1">
      <c r="A67" s="360">
        <v>3.5</v>
      </c>
      <c r="B67" s="314" t="s">
        <v>743</v>
      </c>
      <c r="C67" s="315">
        <f>SUMIFS(C68:C71,C68:C71,"&lt;&gt;Local Currency", C68:C71,"&lt;&gt;US Dollars" )</f>
        <v>0</v>
      </c>
      <c r="D67" s="310">
        <f t="shared" ref="D67:R67" si="32">SUMIFS(D68:D71,D68:D71,"&lt;&gt;Local Currency", D68:D71,"&lt;&gt;US Dollars" )</f>
        <v>0</v>
      </c>
      <c r="E67" s="310">
        <f t="shared" si="32"/>
        <v>0</v>
      </c>
      <c r="F67" s="310">
        <f t="shared" si="32"/>
        <v>0</v>
      </c>
      <c r="G67" s="327">
        <f t="shared" si="23"/>
        <v>0</v>
      </c>
      <c r="H67" s="310">
        <f t="shared" si="32"/>
        <v>0</v>
      </c>
      <c r="I67" s="310">
        <f t="shared" si="32"/>
        <v>0</v>
      </c>
      <c r="J67" s="310">
        <f t="shared" si="32"/>
        <v>0</v>
      </c>
      <c r="K67" s="310">
        <f t="shared" si="32"/>
        <v>0</v>
      </c>
      <c r="L67" s="327">
        <f t="shared" si="25"/>
        <v>0</v>
      </c>
      <c r="M67" s="310">
        <f t="shared" si="32"/>
        <v>0</v>
      </c>
      <c r="N67" s="310">
        <f t="shared" si="32"/>
        <v>0</v>
      </c>
      <c r="O67" s="310">
        <f t="shared" si="32"/>
        <v>0</v>
      </c>
      <c r="P67" s="310">
        <f t="shared" si="32"/>
        <v>0</v>
      </c>
      <c r="Q67" s="310">
        <f t="shared" si="32"/>
        <v>0</v>
      </c>
      <c r="R67" s="310">
        <f t="shared" si="32"/>
        <v>0</v>
      </c>
      <c r="S67" s="328">
        <f t="shared" si="28"/>
        <v>0</v>
      </c>
      <c r="T67" s="313">
        <f t="shared" si="2"/>
        <v>0</v>
      </c>
    </row>
    <row r="68" spans="1:20" s="361" customFormat="1" ht="16.5" thickBot="1">
      <c r="A68" s="360" t="s">
        <v>893</v>
      </c>
      <c r="B68" s="316" t="s">
        <v>1196</v>
      </c>
      <c r="C68" s="317">
        <f t="shared" si="31"/>
        <v>0</v>
      </c>
      <c r="D68" s="318">
        <f t="shared" si="31"/>
        <v>0</v>
      </c>
      <c r="E68" s="318">
        <f t="shared" si="31"/>
        <v>0</v>
      </c>
      <c r="F68" s="318">
        <f t="shared" si="31"/>
        <v>0</v>
      </c>
      <c r="G68" s="327">
        <f t="shared" si="23"/>
        <v>0</v>
      </c>
      <c r="H68" s="318">
        <f t="shared" si="31"/>
        <v>0</v>
      </c>
      <c r="I68" s="318">
        <f t="shared" si="31"/>
        <v>0</v>
      </c>
      <c r="J68" s="318">
        <f t="shared" si="31"/>
        <v>0</v>
      </c>
      <c r="K68" s="318">
        <f t="shared" si="31"/>
        <v>0</v>
      </c>
      <c r="L68" s="327">
        <f t="shared" si="25"/>
        <v>0</v>
      </c>
      <c r="M68" s="318">
        <f t="shared" si="31"/>
        <v>0</v>
      </c>
      <c r="N68" s="318">
        <f t="shared" si="31"/>
        <v>0</v>
      </c>
      <c r="O68" s="318">
        <f t="shared" si="31"/>
        <v>0</v>
      </c>
      <c r="P68" s="318">
        <f t="shared" si="31"/>
        <v>0</v>
      </c>
      <c r="Q68" s="318">
        <f t="shared" si="31"/>
        <v>0</v>
      </c>
      <c r="R68" s="318">
        <f t="shared" si="31"/>
        <v>0</v>
      </c>
      <c r="S68" s="328">
        <f t="shared" si="28"/>
        <v>0</v>
      </c>
      <c r="T68" s="313">
        <f t="shared" si="2"/>
        <v>0</v>
      </c>
    </row>
    <row r="69" spans="1:20" s="361" customFormat="1" ht="16.5" thickBot="1">
      <c r="A69" s="360" t="s">
        <v>894</v>
      </c>
      <c r="B69" s="316" t="s">
        <v>1197</v>
      </c>
      <c r="C69" s="317">
        <f t="shared" si="31"/>
        <v>0</v>
      </c>
      <c r="D69" s="318">
        <f t="shared" si="31"/>
        <v>0</v>
      </c>
      <c r="E69" s="318">
        <f t="shared" si="31"/>
        <v>0</v>
      </c>
      <c r="F69" s="318">
        <f t="shared" si="31"/>
        <v>0</v>
      </c>
      <c r="G69" s="327">
        <f t="shared" si="23"/>
        <v>0</v>
      </c>
      <c r="H69" s="318">
        <f t="shared" si="31"/>
        <v>0</v>
      </c>
      <c r="I69" s="318">
        <f t="shared" si="31"/>
        <v>0</v>
      </c>
      <c r="J69" s="318">
        <f t="shared" si="31"/>
        <v>0</v>
      </c>
      <c r="K69" s="318">
        <f t="shared" si="31"/>
        <v>0</v>
      </c>
      <c r="L69" s="327">
        <f t="shared" si="25"/>
        <v>0</v>
      </c>
      <c r="M69" s="318">
        <f t="shared" si="31"/>
        <v>0</v>
      </c>
      <c r="N69" s="318">
        <f t="shared" si="31"/>
        <v>0</v>
      </c>
      <c r="O69" s="318">
        <f t="shared" si="31"/>
        <v>0</v>
      </c>
      <c r="P69" s="318">
        <f t="shared" si="31"/>
        <v>0</v>
      </c>
      <c r="Q69" s="318">
        <f t="shared" si="31"/>
        <v>0</v>
      </c>
      <c r="R69" s="318">
        <f t="shared" si="31"/>
        <v>0</v>
      </c>
      <c r="S69" s="328">
        <f t="shared" si="28"/>
        <v>0</v>
      </c>
      <c r="T69" s="313">
        <f t="shared" si="2"/>
        <v>0</v>
      </c>
    </row>
    <row r="70" spans="1:20" s="361" customFormat="1" ht="16.5" thickBot="1">
      <c r="A70" s="360" t="s">
        <v>895</v>
      </c>
      <c r="B70" s="316" t="s">
        <v>1198</v>
      </c>
      <c r="C70" s="317">
        <f t="shared" si="31"/>
        <v>0</v>
      </c>
      <c r="D70" s="318">
        <f t="shared" si="31"/>
        <v>0</v>
      </c>
      <c r="E70" s="318">
        <f t="shared" si="31"/>
        <v>0</v>
      </c>
      <c r="F70" s="318">
        <f t="shared" si="31"/>
        <v>0</v>
      </c>
      <c r="G70" s="327">
        <f t="shared" si="23"/>
        <v>0</v>
      </c>
      <c r="H70" s="318">
        <f t="shared" si="31"/>
        <v>0</v>
      </c>
      <c r="I70" s="318">
        <f t="shared" si="31"/>
        <v>0</v>
      </c>
      <c r="J70" s="318">
        <f t="shared" si="31"/>
        <v>0</v>
      </c>
      <c r="K70" s="318">
        <f t="shared" si="31"/>
        <v>0</v>
      </c>
      <c r="L70" s="327">
        <f t="shared" si="25"/>
        <v>0</v>
      </c>
      <c r="M70" s="318">
        <f t="shared" si="31"/>
        <v>0</v>
      </c>
      <c r="N70" s="318">
        <f t="shared" si="31"/>
        <v>0</v>
      </c>
      <c r="O70" s="318">
        <f t="shared" si="31"/>
        <v>0</v>
      </c>
      <c r="P70" s="318">
        <f t="shared" si="31"/>
        <v>0</v>
      </c>
      <c r="Q70" s="318">
        <f t="shared" si="31"/>
        <v>0</v>
      </c>
      <c r="R70" s="318">
        <f t="shared" si="31"/>
        <v>0</v>
      </c>
      <c r="S70" s="328">
        <f t="shared" si="28"/>
        <v>0</v>
      </c>
      <c r="T70" s="313">
        <f t="shared" si="2"/>
        <v>0</v>
      </c>
    </row>
    <row r="71" spans="1:20" s="361" customFormat="1" ht="16.5" thickBot="1">
      <c r="A71" s="360" t="s">
        <v>896</v>
      </c>
      <c r="B71" s="316" t="s">
        <v>1199</v>
      </c>
      <c r="C71" s="317">
        <f t="shared" si="31"/>
        <v>0</v>
      </c>
      <c r="D71" s="318">
        <f t="shared" si="31"/>
        <v>0</v>
      </c>
      <c r="E71" s="318">
        <f t="shared" si="31"/>
        <v>0</v>
      </c>
      <c r="F71" s="318">
        <f t="shared" si="31"/>
        <v>0</v>
      </c>
      <c r="G71" s="327">
        <f t="shared" si="23"/>
        <v>0</v>
      </c>
      <c r="H71" s="318">
        <f t="shared" si="31"/>
        <v>0</v>
      </c>
      <c r="I71" s="318">
        <f t="shared" si="31"/>
        <v>0</v>
      </c>
      <c r="J71" s="318">
        <f t="shared" si="31"/>
        <v>0</v>
      </c>
      <c r="K71" s="318">
        <f t="shared" si="31"/>
        <v>0</v>
      </c>
      <c r="L71" s="327">
        <f t="shared" si="25"/>
        <v>0</v>
      </c>
      <c r="M71" s="318">
        <f t="shared" si="31"/>
        <v>0</v>
      </c>
      <c r="N71" s="318">
        <f t="shared" si="31"/>
        <v>0</v>
      </c>
      <c r="O71" s="318">
        <f t="shared" si="31"/>
        <v>0</v>
      </c>
      <c r="P71" s="318">
        <f t="shared" si="31"/>
        <v>0</v>
      </c>
      <c r="Q71" s="318">
        <f t="shared" si="31"/>
        <v>0</v>
      </c>
      <c r="R71" s="318">
        <f t="shared" si="31"/>
        <v>0</v>
      </c>
      <c r="S71" s="328">
        <f t="shared" si="28"/>
        <v>0</v>
      </c>
      <c r="T71" s="313">
        <f t="shared" si="2"/>
        <v>0</v>
      </c>
    </row>
    <row r="72" spans="1:20" s="361" customFormat="1" ht="30.75" thickBot="1">
      <c r="A72" s="360">
        <v>3.6</v>
      </c>
      <c r="B72" s="314" t="s">
        <v>1226</v>
      </c>
      <c r="C72" s="315">
        <f>SUMIFS(C73:C76,C73:C76,"&lt;&gt;Local Currency", C73:C76,"&lt;&gt;US Dollars" )</f>
        <v>0</v>
      </c>
      <c r="D72" s="310">
        <f t="shared" ref="D72:R72" si="33">SUMIFS(D73:D76,D73:D76,"&lt;&gt;Local Currency", D73:D76,"&lt;&gt;US Dollars" )</f>
        <v>0</v>
      </c>
      <c r="E72" s="310">
        <f t="shared" si="33"/>
        <v>0</v>
      </c>
      <c r="F72" s="310">
        <f t="shared" si="33"/>
        <v>0</v>
      </c>
      <c r="G72" s="327">
        <f t="shared" si="23"/>
        <v>0</v>
      </c>
      <c r="H72" s="310">
        <f t="shared" si="33"/>
        <v>0</v>
      </c>
      <c r="I72" s="310">
        <f t="shared" si="33"/>
        <v>0</v>
      </c>
      <c r="J72" s="310">
        <f t="shared" si="33"/>
        <v>0</v>
      </c>
      <c r="K72" s="310">
        <f t="shared" si="33"/>
        <v>0</v>
      </c>
      <c r="L72" s="327">
        <f t="shared" si="25"/>
        <v>0</v>
      </c>
      <c r="M72" s="310">
        <f t="shared" si="33"/>
        <v>0</v>
      </c>
      <c r="N72" s="310">
        <f t="shared" si="33"/>
        <v>0</v>
      </c>
      <c r="O72" s="310">
        <f t="shared" si="33"/>
        <v>0</v>
      </c>
      <c r="P72" s="310">
        <f t="shared" si="33"/>
        <v>0</v>
      </c>
      <c r="Q72" s="310">
        <f t="shared" si="33"/>
        <v>0</v>
      </c>
      <c r="R72" s="310">
        <f t="shared" si="33"/>
        <v>0</v>
      </c>
      <c r="S72" s="328">
        <f t="shared" si="28"/>
        <v>0</v>
      </c>
      <c r="T72" s="313">
        <f t="shared" si="2"/>
        <v>0</v>
      </c>
    </row>
    <row r="73" spans="1:20" s="361" customFormat="1" ht="16.5" thickBot="1">
      <c r="A73" s="360" t="s">
        <v>898</v>
      </c>
      <c r="B73" s="316" t="s">
        <v>1196</v>
      </c>
      <c r="C73" s="317">
        <f t="shared" si="31"/>
        <v>0</v>
      </c>
      <c r="D73" s="318">
        <f t="shared" si="31"/>
        <v>0</v>
      </c>
      <c r="E73" s="318">
        <f t="shared" si="31"/>
        <v>0</v>
      </c>
      <c r="F73" s="318">
        <f t="shared" si="31"/>
        <v>0</v>
      </c>
      <c r="G73" s="327">
        <f t="shared" si="23"/>
        <v>0</v>
      </c>
      <c r="H73" s="318">
        <f t="shared" si="31"/>
        <v>0</v>
      </c>
      <c r="I73" s="318">
        <f t="shared" si="31"/>
        <v>0</v>
      </c>
      <c r="J73" s="318">
        <f t="shared" si="31"/>
        <v>0</v>
      </c>
      <c r="K73" s="318">
        <f t="shared" si="31"/>
        <v>0</v>
      </c>
      <c r="L73" s="327">
        <f t="shared" si="25"/>
        <v>0</v>
      </c>
      <c r="M73" s="318">
        <f t="shared" si="31"/>
        <v>0</v>
      </c>
      <c r="N73" s="318">
        <f t="shared" si="31"/>
        <v>0</v>
      </c>
      <c r="O73" s="318">
        <f t="shared" si="31"/>
        <v>0</v>
      </c>
      <c r="P73" s="318">
        <f t="shared" si="31"/>
        <v>0</v>
      </c>
      <c r="Q73" s="318">
        <f t="shared" si="31"/>
        <v>0</v>
      </c>
      <c r="R73" s="318">
        <f t="shared" si="31"/>
        <v>0</v>
      </c>
      <c r="S73" s="328">
        <f t="shared" si="28"/>
        <v>0</v>
      </c>
      <c r="T73" s="313">
        <f t="shared" si="2"/>
        <v>0</v>
      </c>
    </row>
    <row r="74" spans="1:20" s="361" customFormat="1" ht="16.5" thickBot="1">
      <c r="A74" s="360" t="s">
        <v>899</v>
      </c>
      <c r="B74" s="316" t="s">
        <v>1197</v>
      </c>
      <c r="C74" s="317">
        <f t="shared" si="31"/>
        <v>0</v>
      </c>
      <c r="D74" s="318">
        <f t="shared" si="31"/>
        <v>0</v>
      </c>
      <c r="E74" s="318">
        <f t="shared" si="31"/>
        <v>0</v>
      </c>
      <c r="F74" s="318">
        <f t="shared" si="31"/>
        <v>0</v>
      </c>
      <c r="G74" s="327">
        <f t="shared" si="23"/>
        <v>0</v>
      </c>
      <c r="H74" s="318">
        <f t="shared" si="31"/>
        <v>0</v>
      </c>
      <c r="I74" s="318">
        <f t="shared" si="31"/>
        <v>0</v>
      </c>
      <c r="J74" s="318">
        <f t="shared" si="31"/>
        <v>0</v>
      </c>
      <c r="K74" s="318">
        <f t="shared" si="31"/>
        <v>0</v>
      </c>
      <c r="L74" s="327">
        <f t="shared" si="25"/>
        <v>0</v>
      </c>
      <c r="M74" s="318">
        <f t="shared" si="31"/>
        <v>0</v>
      </c>
      <c r="N74" s="318">
        <f t="shared" si="31"/>
        <v>0</v>
      </c>
      <c r="O74" s="318">
        <f t="shared" si="31"/>
        <v>0</v>
      </c>
      <c r="P74" s="318">
        <f t="shared" si="31"/>
        <v>0</v>
      </c>
      <c r="Q74" s="318">
        <f t="shared" si="31"/>
        <v>0</v>
      </c>
      <c r="R74" s="318">
        <f t="shared" si="31"/>
        <v>0</v>
      </c>
      <c r="S74" s="328">
        <f t="shared" si="28"/>
        <v>0</v>
      </c>
      <c r="T74" s="313">
        <f t="shared" si="2"/>
        <v>0</v>
      </c>
    </row>
    <row r="75" spans="1:20" s="361" customFormat="1" ht="16.5" thickBot="1">
      <c r="A75" s="360" t="s">
        <v>900</v>
      </c>
      <c r="B75" s="316" t="s">
        <v>1198</v>
      </c>
      <c r="C75" s="317">
        <f t="shared" si="31"/>
        <v>0</v>
      </c>
      <c r="D75" s="318">
        <f t="shared" si="31"/>
        <v>0</v>
      </c>
      <c r="E75" s="318">
        <f t="shared" si="31"/>
        <v>0</v>
      </c>
      <c r="F75" s="318">
        <f t="shared" si="31"/>
        <v>0</v>
      </c>
      <c r="G75" s="327">
        <f t="shared" si="23"/>
        <v>0</v>
      </c>
      <c r="H75" s="318">
        <f t="shared" si="31"/>
        <v>0</v>
      </c>
      <c r="I75" s="318">
        <f t="shared" si="31"/>
        <v>0</v>
      </c>
      <c r="J75" s="318">
        <f t="shared" si="31"/>
        <v>0</v>
      </c>
      <c r="K75" s="318">
        <f t="shared" si="31"/>
        <v>0</v>
      </c>
      <c r="L75" s="327">
        <f t="shared" si="25"/>
        <v>0</v>
      </c>
      <c r="M75" s="318">
        <f t="shared" si="31"/>
        <v>0</v>
      </c>
      <c r="N75" s="318">
        <f t="shared" si="31"/>
        <v>0</v>
      </c>
      <c r="O75" s="318">
        <f t="shared" si="31"/>
        <v>0</v>
      </c>
      <c r="P75" s="318">
        <f t="shared" si="31"/>
        <v>0</v>
      </c>
      <c r="Q75" s="318">
        <f t="shared" si="31"/>
        <v>0</v>
      </c>
      <c r="R75" s="318">
        <f t="shared" si="31"/>
        <v>0</v>
      </c>
      <c r="S75" s="328">
        <f t="shared" si="28"/>
        <v>0</v>
      </c>
      <c r="T75" s="313">
        <f t="shared" si="2"/>
        <v>0</v>
      </c>
    </row>
    <row r="76" spans="1:20" s="361" customFormat="1" ht="16.5" thickBot="1">
      <c r="A76" s="360" t="s">
        <v>901</v>
      </c>
      <c r="B76" s="316" t="s">
        <v>1199</v>
      </c>
      <c r="C76" s="317">
        <f t="shared" si="31"/>
        <v>0</v>
      </c>
      <c r="D76" s="318">
        <f t="shared" si="31"/>
        <v>0</v>
      </c>
      <c r="E76" s="318">
        <f t="shared" si="31"/>
        <v>0</v>
      </c>
      <c r="F76" s="318">
        <f t="shared" si="31"/>
        <v>0</v>
      </c>
      <c r="G76" s="327">
        <f t="shared" si="23"/>
        <v>0</v>
      </c>
      <c r="H76" s="318">
        <f t="shared" si="31"/>
        <v>0</v>
      </c>
      <c r="I76" s="318">
        <f t="shared" si="31"/>
        <v>0</v>
      </c>
      <c r="J76" s="318">
        <f t="shared" si="31"/>
        <v>0</v>
      </c>
      <c r="K76" s="318">
        <f t="shared" si="31"/>
        <v>0</v>
      </c>
      <c r="L76" s="327">
        <f t="shared" si="25"/>
        <v>0</v>
      </c>
      <c r="M76" s="318">
        <f t="shared" si="31"/>
        <v>0</v>
      </c>
      <c r="N76" s="318">
        <f t="shared" si="31"/>
        <v>0</v>
      </c>
      <c r="O76" s="318">
        <f t="shared" si="31"/>
        <v>0</v>
      </c>
      <c r="P76" s="318">
        <f t="shared" si="31"/>
        <v>0</v>
      </c>
      <c r="Q76" s="318">
        <f t="shared" si="31"/>
        <v>0</v>
      </c>
      <c r="R76" s="318">
        <f t="shared" si="31"/>
        <v>0</v>
      </c>
      <c r="S76" s="328">
        <f t="shared" si="28"/>
        <v>0</v>
      </c>
      <c r="T76" s="313">
        <f t="shared" si="2"/>
        <v>0</v>
      </c>
    </row>
    <row r="77" spans="1:20" s="361" customFormat="1" ht="30.75" thickBot="1">
      <c r="A77" s="304">
        <v>3.7</v>
      </c>
      <c r="B77" s="314" t="s">
        <v>751</v>
      </c>
      <c r="C77" s="315">
        <f>C78+C84</f>
        <v>0</v>
      </c>
      <c r="D77" s="310">
        <f t="shared" ref="D77:F77" si="34">D78+D84</f>
        <v>0</v>
      </c>
      <c r="E77" s="310">
        <f t="shared" si="34"/>
        <v>0</v>
      </c>
      <c r="F77" s="310">
        <f t="shared" si="34"/>
        <v>0</v>
      </c>
      <c r="G77" s="327">
        <f>SUMIFS(C77:F77,C77:F77,"&lt;&gt;Local Currency", C77:F77,"&lt;&gt;US Dollars" )</f>
        <v>0</v>
      </c>
      <c r="H77" s="310">
        <f>H78+H84</f>
        <v>0</v>
      </c>
      <c r="I77" s="310">
        <f t="shared" ref="I77:K77" si="35">I78+I84</f>
        <v>0</v>
      </c>
      <c r="J77" s="310">
        <f t="shared" si="35"/>
        <v>0</v>
      </c>
      <c r="K77" s="310">
        <f t="shared" si="35"/>
        <v>0</v>
      </c>
      <c r="L77" s="327">
        <f t="shared" si="25"/>
        <v>0</v>
      </c>
      <c r="M77" s="310">
        <f>M78+M84</f>
        <v>0</v>
      </c>
      <c r="N77" s="310">
        <f t="shared" ref="N77:R77" si="36">N78+N84</f>
        <v>0</v>
      </c>
      <c r="O77" s="310">
        <f t="shared" si="36"/>
        <v>0</v>
      </c>
      <c r="P77" s="310">
        <f t="shared" si="36"/>
        <v>0</v>
      </c>
      <c r="Q77" s="310">
        <f t="shared" si="36"/>
        <v>0</v>
      </c>
      <c r="R77" s="310">
        <f t="shared" si="36"/>
        <v>0</v>
      </c>
      <c r="S77" s="328">
        <f t="shared" si="28"/>
        <v>0</v>
      </c>
      <c r="T77" s="313">
        <f t="shared" si="2"/>
        <v>0</v>
      </c>
    </row>
    <row r="78" spans="1:20" s="361" customFormat="1" ht="45.75" thickBot="1">
      <c r="A78" s="360" t="s">
        <v>902</v>
      </c>
      <c r="B78" s="331" t="s">
        <v>1218</v>
      </c>
      <c r="C78" s="315">
        <f>SUMIFS(C79:C83,C79:C83,"&lt;&gt;Local Currency",C79:C83,"&lt;&gt;US Dollars")</f>
        <v>0</v>
      </c>
      <c r="D78" s="310">
        <f t="shared" ref="D78:F78" si="37">SUMIFS(D79:D83,D79:D83,"&lt;&gt;Local Currency",D79:D83,"&lt;&gt;US Dollars")</f>
        <v>0</v>
      </c>
      <c r="E78" s="310">
        <f t="shared" si="37"/>
        <v>0</v>
      </c>
      <c r="F78" s="310">
        <f t="shared" si="37"/>
        <v>0</v>
      </c>
      <c r="G78" s="327">
        <f t="shared" si="23"/>
        <v>0</v>
      </c>
      <c r="H78" s="310">
        <f t="shared" ref="H78:K78" si="38">SUMIFS(H79:H83,H79:H83,"&lt;&gt;Local Currency",H79:H83,"&lt;&gt;US Dollars")</f>
        <v>0</v>
      </c>
      <c r="I78" s="310">
        <f t="shared" si="38"/>
        <v>0</v>
      </c>
      <c r="J78" s="310">
        <f t="shared" si="38"/>
        <v>0</v>
      </c>
      <c r="K78" s="310">
        <f t="shared" si="38"/>
        <v>0</v>
      </c>
      <c r="L78" s="327">
        <f t="shared" si="25"/>
        <v>0</v>
      </c>
      <c r="M78" s="310">
        <f t="shared" ref="M78:R78" si="39">SUMIFS(M79:M83,M79:M83,"&lt;&gt;Local Currency",M79:M83,"&lt;&gt;US Dollars")</f>
        <v>0</v>
      </c>
      <c r="N78" s="310">
        <f t="shared" si="39"/>
        <v>0</v>
      </c>
      <c r="O78" s="310">
        <f t="shared" si="39"/>
        <v>0</v>
      </c>
      <c r="P78" s="310">
        <f t="shared" si="39"/>
        <v>0</v>
      </c>
      <c r="Q78" s="310">
        <f t="shared" si="39"/>
        <v>0</v>
      </c>
      <c r="R78" s="310">
        <f t="shared" si="39"/>
        <v>0</v>
      </c>
      <c r="S78" s="328">
        <f t="shared" si="28"/>
        <v>0</v>
      </c>
      <c r="T78" s="313">
        <f t="shared" si="2"/>
        <v>0</v>
      </c>
    </row>
    <row r="79" spans="1:20" s="361" customFormat="1" ht="16.5" thickBot="1">
      <c r="A79" s="360" t="s">
        <v>903</v>
      </c>
      <c r="B79" s="316" t="s">
        <v>1191</v>
      </c>
      <c r="C79" s="317">
        <f t="shared" ref="C79:R102" si="40">$B$7</f>
        <v>0</v>
      </c>
      <c r="D79" s="318">
        <f t="shared" si="40"/>
        <v>0</v>
      </c>
      <c r="E79" s="318">
        <f t="shared" si="40"/>
        <v>0</v>
      </c>
      <c r="F79" s="318">
        <f t="shared" si="40"/>
        <v>0</v>
      </c>
      <c r="G79" s="327">
        <f t="shared" si="23"/>
        <v>0</v>
      </c>
      <c r="H79" s="318">
        <f t="shared" si="40"/>
        <v>0</v>
      </c>
      <c r="I79" s="318">
        <f t="shared" si="40"/>
        <v>0</v>
      </c>
      <c r="J79" s="318">
        <f t="shared" si="40"/>
        <v>0</v>
      </c>
      <c r="K79" s="318">
        <f t="shared" si="40"/>
        <v>0</v>
      </c>
      <c r="L79" s="327">
        <f t="shared" si="25"/>
        <v>0</v>
      </c>
      <c r="M79" s="318">
        <f t="shared" si="40"/>
        <v>0</v>
      </c>
      <c r="N79" s="318">
        <f t="shared" si="40"/>
        <v>0</v>
      </c>
      <c r="O79" s="318">
        <f t="shared" si="40"/>
        <v>0</v>
      </c>
      <c r="P79" s="318">
        <f t="shared" si="40"/>
        <v>0</v>
      </c>
      <c r="Q79" s="318">
        <f t="shared" si="40"/>
        <v>0</v>
      </c>
      <c r="R79" s="318">
        <f t="shared" si="40"/>
        <v>0</v>
      </c>
      <c r="S79" s="328">
        <f t="shared" si="28"/>
        <v>0</v>
      </c>
      <c r="T79" s="313">
        <f t="shared" si="2"/>
        <v>0</v>
      </c>
    </row>
    <row r="80" spans="1:20" s="361" customFormat="1" ht="16.5" thickBot="1">
      <c r="A80" s="360" t="s">
        <v>904</v>
      </c>
      <c r="B80" s="316" t="s">
        <v>1192</v>
      </c>
      <c r="C80" s="317">
        <f t="shared" si="40"/>
        <v>0</v>
      </c>
      <c r="D80" s="318">
        <f t="shared" si="40"/>
        <v>0</v>
      </c>
      <c r="E80" s="318">
        <f t="shared" si="40"/>
        <v>0</v>
      </c>
      <c r="F80" s="318">
        <f t="shared" si="40"/>
        <v>0</v>
      </c>
      <c r="G80" s="327">
        <f t="shared" si="23"/>
        <v>0</v>
      </c>
      <c r="H80" s="318">
        <f t="shared" si="40"/>
        <v>0</v>
      </c>
      <c r="I80" s="318">
        <f t="shared" si="40"/>
        <v>0</v>
      </c>
      <c r="J80" s="318">
        <f t="shared" si="40"/>
        <v>0</v>
      </c>
      <c r="K80" s="318">
        <f t="shared" si="40"/>
        <v>0</v>
      </c>
      <c r="L80" s="327">
        <f t="shared" si="25"/>
        <v>0</v>
      </c>
      <c r="M80" s="318">
        <f t="shared" si="40"/>
        <v>0</v>
      </c>
      <c r="N80" s="318">
        <f t="shared" si="40"/>
        <v>0</v>
      </c>
      <c r="O80" s="318">
        <f t="shared" si="40"/>
        <v>0</v>
      </c>
      <c r="P80" s="318">
        <f t="shared" si="40"/>
        <v>0</v>
      </c>
      <c r="Q80" s="318">
        <f t="shared" si="40"/>
        <v>0</v>
      </c>
      <c r="R80" s="318">
        <f t="shared" si="40"/>
        <v>0</v>
      </c>
      <c r="S80" s="328">
        <f t="shared" si="28"/>
        <v>0</v>
      </c>
      <c r="T80" s="313">
        <f t="shared" ref="T80:T122" si="41">SUM(G80,L80,S80)</f>
        <v>0</v>
      </c>
    </row>
    <row r="81" spans="1:20" s="361" customFormat="1" ht="16.5" thickBot="1">
      <c r="A81" s="360" t="s">
        <v>906</v>
      </c>
      <c r="B81" s="316" t="s">
        <v>1193</v>
      </c>
      <c r="C81" s="317">
        <f t="shared" si="40"/>
        <v>0</v>
      </c>
      <c r="D81" s="318">
        <f t="shared" si="40"/>
        <v>0</v>
      </c>
      <c r="E81" s="318">
        <f t="shared" si="40"/>
        <v>0</v>
      </c>
      <c r="F81" s="318">
        <f t="shared" si="40"/>
        <v>0</v>
      </c>
      <c r="G81" s="327">
        <f t="shared" si="23"/>
        <v>0</v>
      </c>
      <c r="H81" s="318">
        <f t="shared" si="40"/>
        <v>0</v>
      </c>
      <c r="I81" s="318">
        <f t="shared" si="40"/>
        <v>0</v>
      </c>
      <c r="J81" s="318">
        <f t="shared" si="40"/>
        <v>0</v>
      </c>
      <c r="K81" s="318">
        <f t="shared" si="40"/>
        <v>0</v>
      </c>
      <c r="L81" s="327">
        <f t="shared" si="25"/>
        <v>0</v>
      </c>
      <c r="M81" s="318">
        <f t="shared" si="40"/>
        <v>0</v>
      </c>
      <c r="N81" s="318">
        <f t="shared" si="40"/>
        <v>0</v>
      </c>
      <c r="O81" s="318">
        <f t="shared" si="40"/>
        <v>0</v>
      </c>
      <c r="P81" s="318">
        <f t="shared" si="40"/>
        <v>0</v>
      </c>
      <c r="Q81" s="318">
        <f t="shared" si="40"/>
        <v>0</v>
      </c>
      <c r="R81" s="318">
        <f t="shared" si="40"/>
        <v>0</v>
      </c>
      <c r="S81" s="328">
        <f t="shared" si="28"/>
        <v>0</v>
      </c>
      <c r="T81" s="313">
        <f t="shared" si="41"/>
        <v>0</v>
      </c>
    </row>
    <row r="82" spans="1:20" s="361" customFormat="1" ht="16.5" thickBot="1">
      <c r="A82" s="360" t="s">
        <v>907</v>
      </c>
      <c r="B82" s="316" t="s">
        <v>1194</v>
      </c>
      <c r="C82" s="317">
        <f t="shared" si="40"/>
        <v>0</v>
      </c>
      <c r="D82" s="318">
        <f t="shared" si="40"/>
        <v>0</v>
      </c>
      <c r="E82" s="318">
        <f t="shared" si="40"/>
        <v>0</v>
      </c>
      <c r="F82" s="318">
        <f t="shared" si="40"/>
        <v>0</v>
      </c>
      <c r="G82" s="327">
        <f t="shared" si="23"/>
        <v>0</v>
      </c>
      <c r="H82" s="318">
        <f t="shared" si="40"/>
        <v>0</v>
      </c>
      <c r="I82" s="318">
        <f t="shared" si="40"/>
        <v>0</v>
      </c>
      <c r="J82" s="318">
        <f t="shared" si="40"/>
        <v>0</v>
      </c>
      <c r="K82" s="318">
        <f t="shared" si="40"/>
        <v>0</v>
      </c>
      <c r="L82" s="327">
        <f t="shared" si="25"/>
        <v>0</v>
      </c>
      <c r="M82" s="318">
        <f t="shared" si="40"/>
        <v>0</v>
      </c>
      <c r="N82" s="318">
        <f t="shared" si="40"/>
        <v>0</v>
      </c>
      <c r="O82" s="318">
        <f t="shared" si="40"/>
        <v>0</v>
      </c>
      <c r="P82" s="318">
        <f t="shared" si="40"/>
        <v>0</v>
      </c>
      <c r="Q82" s="318">
        <f t="shared" si="40"/>
        <v>0</v>
      </c>
      <c r="R82" s="318">
        <f t="shared" si="40"/>
        <v>0</v>
      </c>
      <c r="S82" s="328">
        <f t="shared" si="28"/>
        <v>0</v>
      </c>
      <c r="T82" s="313">
        <f t="shared" si="41"/>
        <v>0</v>
      </c>
    </row>
    <row r="83" spans="1:20" s="361" customFormat="1" ht="16.5" thickBot="1">
      <c r="A83" s="360" t="s">
        <v>908</v>
      </c>
      <c r="B83" s="316" t="s">
        <v>1195</v>
      </c>
      <c r="C83" s="317">
        <f t="shared" si="40"/>
        <v>0</v>
      </c>
      <c r="D83" s="318">
        <f t="shared" si="40"/>
        <v>0</v>
      </c>
      <c r="E83" s="318">
        <f t="shared" si="40"/>
        <v>0</v>
      </c>
      <c r="F83" s="318">
        <f t="shared" si="40"/>
        <v>0</v>
      </c>
      <c r="G83" s="327">
        <f t="shared" si="23"/>
        <v>0</v>
      </c>
      <c r="H83" s="318">
        <f t="shared" si="40"/>
        <v>0</v>
      </c>
      <c r="I83" s="318">
        <f t="shared" si="40"/>
        <v>0</v>
      </c>
      <c r="J83" s="318">
        <f t="shared" si="40"/>
        <v>0</v>
      </c>
      <c r="K83" s="318">
        <f t="shared" si="40"/>
        <v>0</v>
      </c>
      <c r="L83" s="327">
        <f t="shared" si="25"/>
        <v>0</v>
      </c>
      <c r="M83" s="318">
        <f t="shared" si="40"/>
        <v>0</v>
      </c>
      <c r="N83" s="318">
        <f t="shared" si="40"/>
        <v>0</v>
      </c>
      <c r="O83" s="318">
        <f t="shared" si="40"/>
        <v>0</v>
      </c>
      <c r="P83" s="318">
        <f t="shared" si="40"/>
        <v>0</v>
      </c>
      <c r="Q83" s="318">
        <f t="shared" si="40"/>
        <v>0</v>
      </c>
      <c r="R83" s="318">
        <f t="shared" si="40"/>
        <v>0</v>
      </c>
      <c r="S83" s="328">
        <f t="shared" si="28"/>
        <v>0</v>
      </c>
      <c r="T83" s="313">
        <f t="shared" si="41"/>
        <v>0</v>
      </c>
    </row>
    <row r="84" spans="1:20" s="361" customFormat="1" ht="16.5" thickBot="1">
      <c r="A84" s="360" t="s">
        <v>909</v>
      </c>
      <c r="B84" s="316" t="s">
        <v>913</v>
      </c>
      <c r="C84" s="315">
        <f>SUMIFS(C85:C87,C85:C87,"&lt;&gt;Local Currency", C85:C87,"&lt;&gt;US Dollars" )</f>
        <v>0</v>
      </c>
      <c r="D84" s="310">
        <f t="shared" ref="D84:F84" si="42">SUMIFS(D85:D87,D85:D87,"&lt;&gt;Local Currency", D85:D87,"&lt;&gt;US Dollars" )</f>
        <v>0</v>
      </c>
      <c r="E84" s="310">
        <f t="shared" si="42"/>
        <v>0</v>
      </c>
      <c r="F84" s="310">
        <f t="shared" si="42"/>
        <v>0</v>
      </c>
      <c r="G84" s="327">
        <f t="shared" si="23"/>
        <v>0</v>
      </c>
      <c r="H84" s="310">
        <f>SUMIFS(H85:H87,H85:H87,"&lt;&gt;Local Currency", H85:H87,"&lt;&gt;US Dollars" )</f>
        <v>0</v>
      </c>
      <c r="I84" s="310">
        <f t="shared" ref="I84:K84" si="43">SUMIFS(I85:I87,I85:I87,"&lt;&gt;Local Currency", I85:I87,"&lt;&gt;US Dollars" )</f>
        <v>0</v>
      </c>
      <c r="J84" s="310">
        <f t="shared" si="43"/>
        <v>0</v>
      </c>
      <c r="K84" s="310">
        <f t="shared" si="43"/>
        <v>0</v>
      </c>
      <c r="L84" s="327">
        <f t="shared" si="25"/>
        <v>0</v>
      </c>
      <c r="M84" s="310">
        <f t="shared" ref="M84:R84" si="44">SUMIFS(M85:M87,M85:M87,"&lt;&gt;Local Currency", M85:M87,"&lt;&gt;US Dollars" )</f>
        <v>0</v>
      </c>
      <c r="N84" s="310">
        <f t="shared" si="44"/>
        <v>0</v>
      </c>
      <c r="O84" s="310">
        <f t="shared" si="44"/>
        <v>0</v>
      </c>
      <c r="P84" s="310">
        <f t="shared" si="44"/>
        <v>0</v>
      </c>
      <c r="Q84" s="310">
        <f t="shared" si="44"/>
        <v>0</v>
      </c>
      <c r="R84" s="310">
        <f t="shared" si="44"/>
        <v>0</v>
      </c>
      <c r="S84" s="328">
        <f t="shared" si="28"/>
        <v>0</v>
      </c>
      <c r="T84" s="313">
        <f t="shared" si="41"/>
        <v>0</v>
      </c>
    </row>
    <row r="85" spans="1:20" s="361" customFormat="1" ht="45.75" thickBot="1">
      <c r="A85" s="360" t="s">
        <v>910</v>
      </c>
      <c r="B85" s="316" t="s">
        <v>1200</v>
      </c>
      <c r="C85" s="317">
        <f t="shared" si="40"/>
        <v>0</v>
      </c>
      <c r="D85" s="318">
        <f t="shared" si="40"/>
        <v>0</v>
      </c>
      <c r="E85" s="318">
        <f t="shared" si="40"/>
        <v>0</v>
      </c>
      <c r="F85" s="318">
        <f t="shared" si="40"/>
        <v>0</v>
      </c>
      <c r="G85" s="327">
        <f t="shared" si="23"/>
        <v>0</v>
      </c>
      <c r="H85" s="318">
        <f t="shared" si="40"/>
        <v>0</v>
      </c>
      <c r="I85" s="318">
        <f t="shared" si="40"/>
        <v>0</v>
      </c>
      <c r="J85" s="318">
        <f t="shared" si="40"/>
        <v>0</v>
      </c>
      <c r="K85" s="318">
        <f t="shared" si="40"/>
        <v>0</v>
      </c>
      <c r="L85" s="327">
        <f t="shared" si="25"/>
        <v>0</v>
      </c>
      <c r="M85" s="318">
        <f t="shared" si="40"/>
        <v>0</v>
      </c>
      <c r="N85" s="318">
        <f t="shared" si="40"/>
        <v>0</v>
      </c>
      <c r="O85" s="318">
        <f t="shared" si="40"/>
        <v>0</v>
      </c>
      <c r="P85" s="318">
        <f t="shared" si="40"/>
        <v>0</v>
      </c>
      <c r="Q85" s="318">
        <f t="shared" si="40"/>
        <v>0</v>
      </c>
      <c r="R85" s="318">
        <f t="shared" si="40"/>
        <v>0</v>
      </c>
      <c r="S85" s="328">
        <f t="shared" si="28"/>
        <v>0</v>
      </c>
      <c r="T85" s="313">
        <f t="shared" si="41"/>
        <v>0</v>
      </c>
    </row>
    <row r="86" spans="1:20" s="361" customFormat="1" ht="16.5" thickBot="1">
      <c r="A86" s="360" t="s">
        <v>911</v>
      </c>
      <c r="B86" s="316" t="s">
        <v>1194</v>
      </c>
      <c r="C86" s="317">
        <f t="shared" si="40"/>
        <v>0</v>
      </c>
      <c r="D86" s="318">
        <f t="shared" si="40"/>
        <v>0</v>
      </c>
      <c r="E86" s="318">
        <f t="shared" si="40"/>
        <v>0</v>
      </c>
      <c r="F86" s="318">
        <f t="shared" si="40"/>
        <v>0</v>
      </c>
      <c r="G86" s="327">
        <f t="shared" si="23"/>
        <v>0</v>
      </c>
      <c r="H86" s="318">
        <f t="shared" si="40"/>
        <v>0</v>
      </c>
      <c r="I86" s="318">
        <f t="shared" si="40"/>
        <v>0</v>
      </c>
      <c r="J86" s="318">
        <f t="shared" si="40"/>
        <v>0</v>
      </c>
      <c r="K86" s="318">
        <f t="shared" si="40"/>
        <v>0</v>
      </c>
      <c r="L86" s="327">
        <f t="shared" si="25"/>
        <v>0</v>
      </c>
      <c r="M86" s="318">
        <f t="shared" si="40"/>
        <v>0</v>
      </c>
      <c r="N86" s="318">
        <f t="shared" si="40"/>
        <v>0</v>
      </c>
      <c r="O86" s="318">
        <f t="shared" si="40"/>
        <v>0</v>
      </c>
      <c r="P86" s="318">
        <f t="shared" si="40"/>
        <v>0</v>
      </c>
      <c r="Q86" s="318">
        <f t="shared" si="40"/>
        <v>0</v>
      </c>
      <c r="R86" s="318">
        <f t="shared" si="40"/>
        <v>0</v>
      </c>
      <c r="S86" s="328">
        <f t="shared" si="28"/>
        <v>0</v>
      </c>
      <c r="T86" s="313">
        <f t="shared" si="41"/>
        <v>0</v>
      </c>
    </row>
    <row r="87" spans="1:20" s="361" customFormat="1" ht="16.5" thickBot="1">
      <c r="A87" s="360" t="s">
        <v>912</v>
      </c>
      <c r="B87" s="316" t="s">
        <v>1195</v>
      </c>
      <c r="C87" s="317">
        <f t="shared" si="40"/>
        <v>0</v>
      </c>
      <c r="D87" s="318">
        <f t="shared" si="40"/>
        <v>0</v>
      </c>
      <c r="E87" s="318">
        <f t="shared" si="40"/>
        <v>0</v>
      </c>
      <c r="F87" s="318">
        <f t="shared" si="40"/>
        <v>0</v>
      </c>
      <c r="G87" s="327">
        <f t="shared" si="23"/>
        <v>0</v>
      </c>
      <c r="H87" s="318">
        <f t="shared" si="40"/>
        <v>0</v>
      </c>
      <c r="I87" s="318">
        <f t="shared" si="40"/>
        <v>0</v>
      </c>
      <c r="J87" s="318">
        <f t="shared" si="40"/>
        <v>0</v>
      </c>
      <c r="K87" s="318">
        <f t="shared" si="40"/>
        <v>0</v>
      </c>
      <c r="L87" s="327">
        <f t="shared" si="25"/>
        <v>0</v>
      </c>
      <c r="M87" s="318">
        <f t="shared" si="40"/>
        <v>0</v>
      </c>
      <c r="N87" s="318">
        <f t="shared" si="40"/>
        <v>0</v>
      </c>
      <c r="O87" s="318">
        <f t="shared" si="40"/>
        <v>0</v>
      </c>
      <c r="P87" s="318">
        <f t="shared" si="40"/>
        <v>0</v>
      </c>
      <c r="Q87" s="318">
        <f t="shared" si="40"/>
        <v>0</v>
      </c>
      <c r="R87" s="318">
        <f t="shared" si="40"/>
        <v>0</v>
      </c>
      <c r="S87" s="328">
        <f t="shared" si="28"/>
        <v>0</v>
      </c>
      <c r="T87" s="313">
        <f t="shared" si="41"/>
        <v>0</v>
      </c>
    </row>
    <row r="88" spans="1:20" s="361" customFormat="1" ht="30.75" thickBot="1">
      <c r="A88" s="304">
        <v>3.8</v>
      </c>
      <c r="B88" s="314" t="s">
        <v>765</v>
      </c>
      <c r="C88" s="317">
        <f t="shared" si="40"/>
        <v>0</v>
      </c>
      <c r="D88" s="318">
        <f t="shared" si="40"/>
        <v>0</v>
      </c>
      <c r="E88" s="318">
        <f t="shared" si="40"/>
        <v>0</v>
      </c>
      <c r="F88" s="318">
        <f t="shared" si="40"/>
        <v>0</v>
      </c>
      <c r="G88" s="327">
        <f t="shared" si="23"/>
        <v>0</v>
      </c>
      <c r="H88" s="318">
        <f t="shared" si="40"/>
        <v>0</v>
      </c>
      <c r="I88" s="318">
        <f t="shared" si="40"/>
        <v>0</v>
      </c>
      <c r="J88" s="318">
        <f t="shared" si="40"/>
        <v>0</v>
      </c>
      <c r="K88" s="318">
        <f t="shared" si="40"/>
        <v>0</v>
      </c>
      <c r="L88" s="327">
        <f t="shared" si="25"/>
        <v>0</v>
      </c>
      <c r="M88" s="318">
        <f t="shared" si="40"/>
        <v>0</v>
      </c>
      <c r="N88" s="318">
        <f t="shared" si="40"/>
        <v>0</v>
      </c>
      <c r="O88" s="318">
        <f t="shared" si="40"/>
        <v>0</v>
      </c>
      <c r="P88" s="318">
        <f t="shared" si="40"/>
        <v>0</v>
      </c>
      <c r="Q88" s="318">
        <f t="shared" si="40"/>
        <v>0</v>
      </c>
      <c r="R88" s="318">
        <f t="shared" si="40"/>
        <v>0</v>
      </c>
      <c r="S88" s="328">
        <f t="shared" si="28"/>
        <v>0</v>
      </c>
      <c r="T88" s="313">
        <f t="shared" si="41"/>
        <v>0</v>
      </c>
    </row>
    <row r="89" spans="1:20" s="361" customFormat="1" ht="30.75" thickBot="1">
      <c r="A89" s="304">
        <v>3.9</v>
      </c>
      <c r="B89" s="314" t="s">
        <v>767</v>
      </c>
      <c r="C89" s="317">
        <f t="shared" si="40"/>
        <v>0</v>
      </c>
      <c r="D89" s="318">
        <f t="shared" si="40"/>
        <v>0</v>
      </c>
      <c r="E89" s="318">
        <f t="shared" si="40"/>
        <v>0</v>
      </c>
      <c r="F89" s="318">
        <f t="shared" si="40"/>
        <v>0</v>
      </c>
      <c r="G89" s="327">
        <f t="shared" si="23"/>
        <v>0</v>
      </c>
      <c r="H89" s="318">
        <f t="shared" si="40"/>
        <v>0</v>
      </c>
      <c r="I89" s="318">
        <f t="shared" si="40"/>
        <v>0</v>
      </c>
      <c r="J89" s="318">
        <f t="shared" si="40"/>
        <v>0</v>
      </c>
      <c r="K89" s="318">
        <f t="shared" si="40"/>
        <v>0</v>
      </c>
      <c r="L89" s="327">
        <f t="shared" si="25"/>
        <v>0</v>
      </c>
      <c r="M89" s="318">
        <f t="shared" si="40"/>
        <v>0</v>
      </c>
      <c r="N89" s="318">
        <f t="shared" si="40"/>
        <v>0</v>
      </c>
      <c r="O89" s="318">
        <f t="shared" si="40"/>
        <v>0</v>
      </c>
      <c r="P89" s="318">
        <f t="shared" si="40"/>
        <v>0</v>
      </c>
      <c r="Q89" s="318">
        <f t="shared" si="40"/>
        <v>0</v>
      </c>
      <c r="R89" s="318">
        <f t="shared" si="40"/>
        <v>0</v>
      </c>
      <c r="S89" s="328">
        <f t="shared" si="28"/>
        <v>0</v>
      </c>
      <c r="T89" s="313">
        <f t="shared" si="41"/>
        <v>0</v>
      </c>
    </row>
    <row r="90" spans="1:20" s="361" customFormat="1" ht="45.75" thickBot="1">
      <c r="A90" s="362">
        <v>3.1</v>
      </c>
      <c r="B90" s="314" t="s">
        <v>768</v>
      </c>
      <c r="C90" s="317">
        <f t="shared" si="40"/>
        <v>0</v>
      </c>
      <c r="D90" s="318">
        <f t="shared" si="40"/>
        <v>0</v>
      </c>
      <c r="E90" s="318">
        <f t="shared" si="40"/>
        <v>0</v>
      </c>
      <c r="F90" s="318">
        <f t="shared" si="40"/>
        <v>0</v>
      </c>
      <c r="G90" s="327">
        <f t="shared" si="23"/>
        <v>0</v>
      </c>
      <c r="H90" s="318">
        <f t="shared" si="40"/>
        <v>0</v>
      </c>
      <c r="I90" s="318">
        <f t="shared" si="40"/>
        <v>0</v>
      </c>
      <c r="J90" s="318">
        <f t="shared" si="40"/>
        <v>0</v>
      </c>
      <c r="K90" s="318">
        <f t="shared" si="40"/>
        <v>0</v>
      </c>
      <c r="L90" s="327">
        <f t="shared" si="25"/>
        <v>0</v>
      </c>
      <c r="M90" s="318">
        <f t="shared" si="40"/>
        <v>0</v>
      </c>
      <c r="N90" s="318">
        <f t="shared" si="40"/>
        <v>0</v>
      </c>
      <c r="O90" s="318">
        <f t="shared" si="40"/>
        <v>0</v>
      </c>
      <c r="P90" s="318">
        <f t="shared" si="40"/>
        <v>0</v>
      </c>
      <c r="Q90" s="318">
        <f t="shared" si="40"/>
        <v>0</v>
      </c>
      <c r="R90" s="318">
        <f t="shared" si="40"/>
        <v>0</v>
      </c>
      <c r="S90" s="328">
        <f t="shared" si="28"/>
        <v>0</v>
      </c>
      <c r="T90" s="313">
        <f t="shared" si="41"/>
        <v>0</v>
      </c>
    </row>
    <row r="91" spans="1:20" s="361" customFormat="1" ht="16.5" thickBot="1">
      <c r="A91" s="304">
        <v>3.11</v>
      </c>
      <c r="B91" s="314" t="s">
        <v>1227</v>
      </c>
      <c r="C91" s="315">
        <f>C92</f>
        <v>0</v>
      </c>
      <c r="D91" s="310">
        <f t="shared" ref="D91:R91" si="45">D92</f>
        <v>0</v>
      </c>
      <c r="E91" s="310">
        <f t="shared" si="45"/>
        <v>0</v>
      </c>
      <c r="F91" s="310">
        <f t="shared" si="45"/>
        <v>0</v>
      </c>
      <c r="G91" s="327">
        <f t="shared" si="23"/>
        <v>0</v>
      </c>
      <c r="H91" s="310">
        <f t="shared" si="45"/>
        <v>0</v>
      </c>
      <c r="I91" s="310">
        <f t="shared" si="45"/>
        <v>0</v>
      </c>
      <c r="J91" s="310">
        <f t="shared" si="45"/>
        <v>0</v>
      </c>
      <c r="K91" s="310">
        <f t="shared" si="45"/>
        <v>0</v>
      </c>
      <c r="L91" s="327">
        <f t="shared" si="25"/>
        <v>0</v>
      </c>
      <c r="M91" s="310">
        <f t="shared" si="45"/>
        <v>0</v>
      </c>
      <c r="N91" s="310">
        <f t="shared" si="45"/>
        <v>0</v>
      </c>
      <c r="O91" s="310">
        <f t="shared" si="45"/>
        <v>0</v>
      </c>
      <c r="P91" s="310">
        <f t="shared" si="45"/>
        <v>0</v>
      </c>
      <c r="Q91" s="310">
        <f t="shared" si="45"/>
        <v>0</v>
      </c>
      <c r="R91" s="310">
        <f t="shared" si="45"/>
        <v>0</v>
      </c>
      <c r="S91" s="328">
        <f t="shared" si="28"/>
        <v>0</v>
      </c>
      <c r="T91" s="313">
        <f t="shared" si="41"/>
        <v>0</v>
      </c>
    </row>
    <row r="92" spans="1:20" s="361" customFormat="1" ht="16.5" thickBot="1">
      <c r="A92" s="360" t="s">
        <v>915</v>
      </c>
      <c r="B92" s="316" t="s">
        <v>1201</v>
      </c>
      <c r="C92" s="317">
        <f t="shared" si="40"/>
        <v>0</v>
      </c>
      <c r="D92" s="318">
        <f t="shared" si="40"/>
        <v>0</v>
      </c>
      <c r="E92" s="318">
        <f t="shared" si="40"/>
        <v>0</v>
      </c>
      <c r="F92" s="318">
        <f t="shared" si="40"/>
        <v>0</v>
      </c>
      <c r="G92" s="327">
        <f t="shared" si="23"/>
        <v>0</v>
      </c>
      <c r="H92" s="318">
        <f t="shared" si="40"/>
        <v>0</v>
      </c>
      <c r="I92" s="318">
        <f t="shared" si="40"/>
        <v>0</v>
      </c>
      <c r="J92" s="318">
        <f t="shared" si="40"/>
        <v>0</v>
      </c>
      <c r="K92" s="318">
        <f t="shared" si="40"/>
        <v>0</v>
      </c>
      <c r="L92" s="327">
        <f t="shared" si="25"/>
        <v>0</v>
      </c>
      <c r="M92" s="318">
        <f t="shared" si="40"/>
        <v>0</v>
      </c>
      <c r="N92" s="318">
        <f t="shared" si="40"/>
        <v>0</v>
      </c>
      <c r="O92" s="318">
        <f t="shared" si="40"/>
        <v>0</v>
      </c>
      <c r="P92" s="318">
        <f t="shared" si="40"/>
        <v>0</v>
      </c>
      <c r="Q92" s="318">
        <f t="shared" si="40"/>
        <v>0</v>
      </c>
      <c r="R92" s="318">
        <f t="shared" si="40"/>
        <v>0</v>
      </c>
      <c r="S92" s="328">
        <f t="shared" si="28"/>
        <v>0</v>
      </c>
      <c r="T92" s="313">
        <f t="shared" si="41"/>
        <v>0</v>
      </c>
    </row>
    <row r="93" spans="1:20" s="361" customFormat="1" ht="30.75" thickBot="1">
      <c r="A93" s="304">
        <v>3.12</v>
      </c>
      <c r="B93" s="314" t="s">
        <v>776</v>
      </c>
      <c r="C93" s="317">
        <f t="shared" si="40"/>
        <v>0</v>
      </c>
      <c r="D93" s="318">
        <f t="shared" si="40"/>
        <v>0</v>
      </c>
      <c r="E93" s="318">
        <f t="shared" si="40"/>
        <v>0</v>
      </c>
      <c r="F93" s="318">
        <f t="shared" si="40"/>
        <v>0</v>
      </c>
      <c r="G93" s="327">
        <f t="shared" si="23"/>
        <v>0</v>
      </c>
      <c r="H93" s="318">
        <f t="shared" si="40"/>
        <v>0</v>
      </c>
      <c r="I93" s="318">
        <f t="shared" si="40"/>
        <v>0</v>
      </c>
      <c r="J93" s="318">
        <f t="shared" si="40"/>
        <v>0</v>
      </c>
      <c r="K93" s="318">
        <f t="shared" si="40"/>
        <v>0</v>
      </c>
      <c r="L93" s="327">
        <f t="shared" si="25"/>
        <v>0</v>
      </c>
      <c r="M93" s="318">
        <f t="shared" si="40"/>
        <v>0</v>
      </c>
      <c r="N93" s="318">
        <f t="shared" si="40"/>
        <v>0</v>
      </c>
      <c r="O93" s="318">
        <f t="shared" si="40"/>
        <v>0</v>
      </c>
      <c r="P93" s="318">
        <f t="shared" si="40"/>
        <v>0</v>
      </c>
      <c r="Q93" s="318">
        <f t="shared" si="40"/>
        <v>0</v>
      </c>
      <c r="R93" s="318">
        <f t="shared" si="40"/>
        <v>0</v>
      </c>
      <c r="S93" s="328">
        <f t="shared" si="28"/>
        <v>0</v>
      </c>
      <c r="T93" s="313">
        <f t="shared" si="41"/>
        <v>0</v>
      </c>
    </row>
    <row r="94" spans="1:20" s="361" customFormat="1" ht="16.5" thickBot="1">
      <c r="A94" s="304">
        <v>3.13</v>
      </c>
      <c r="B94" s="314" t="s">
        <v>779</v>
      </c>
      <c r="C94" s="317">
        <f t="shared" si="40"/>
        <v>0</v>
      </c>
      <c r="D94" s="318">
        <f t="shared" si="40"/>
        <v>0</v>
      </c>
      <c r="E94" s="318">
        <f t="shared" si="40"/>
        <v>0</v>
      </c>
      <c r="F94" s="318">
        <f t="shared" si="40"/>
        <v>0</v>
      </c>
      <c r="G94" s="327">
        <f t="shared" si="23"/>
        <v>0</v>
      </c>
      <c r="H94" s="318">
        <f t="shared" si="40"/>
        <v>0</v>
      </c>
      <c r="I94" s="318">
        <f t="shared" si="40"/>
        <v>0</v>
      </c>
      <c r="J94" s="318">
        <f t="shared" si="40"/>
        <v>0</v>
      </c>
      <c r="K94" s="318">
        <f t="shared" si="40"/>
        <v>0</v>
      </c>
      <c r="L94" s="327">
        <f t="shared" si="25"/>
        <v>0</v>
      </c>
      <c r="M94" s="318">
        <f t="shared" si="40"/>
        <v>0</v>
      </c>
      <c r="N94" s="318">
        <f t="shared" si="40"/>
        <v>0</v>
      </c>
      <c r="O94" s="318">
        <f t="shared" si="40"/>
        <v>0</v>
      </c>
      <c r="P94" s="318">
        <f t="shared" si="40"/>
        <v>0</v>
      </c>
      <c r="Q94" s="318">
        <f t="shared" si="40"/>
        <v>0</v>
      </c>
      <c r="R94" s="318">
        <f t="shared" si="40"/>
        <v>0</v>
      </c>
      <c r="S94" s="328">
        <f t="shared" si="28"/>
        <v>0</v>
      </c>
      <c r="T94" s="313">
        <f t="shared" si="41"/>
        <v>0</v>
      </c>
    </row>
    <row r="95" spans="1:20" s="361" customFormat="1" ht="16.5" thickBot="1">
      <c r="A95" s="304">
        <v>3.14</v>
      </c>
      <c r="B95" s="314" t="s">
        <v>781</v>
      </c>
      <c r="C95" s="317">
        <f t="shared" si="40"/>
        <v>0</v>
      </c>
      <c r="D95" s="318">
        <f t="shared" si="40"/>
        <v>0</v>
      </c>
      <c r="E95" s="318">
        <f t="shared" si="40"/>
        <v>0</v>
      </c>
      <c r="F95" s="318">
        <f t="shared" si="40"/>
        <v>0</v>
      </c>
      <c r="G95" s="327">
        <f t="shared" si="23"/>
        <v>0</v>
      </c>
      <c r="H95" s="318">
        <f t="shared" si="40"/>
        <v>0</v>
      </c>
      <c r="I95" s="318">
        <f t="shared" si="40"/>
        <v>0</v>
      </c>
      <c r="J95" s="318">
        <f t="shared" si="40"/>
        <v>0</v>
      </c>
      <c r="K95" s="318">
        <f t="shared" si="40"/>
        <v>0</v>
      </c>
      <c r="L95" s="327">
        <f t="shared" si="25"/>
        <v>0</v>
      </c>
      <c r="M95" s="318">
        <f t="shared" si="40"/>
        <v>0</v>
      </c>
      <c r="N95" s="318">
        <f t="shared" si="40"/>
        <v>0</v>
      </c>
      <c r="O95" s="318">
        <f t="shared" si="40"/>
        <v>0</v>
      </c>
      <c r="P95" s="318">
        <f t="shared" si="40"/>
        <v>0</v>
      </c>
      <c r="Q95" s="318">
        <f t="shared" si="40"/>
        <v>0</v>
      </c>
      <c r="R95" s="318">
        <f t="shared" si="40"/>
        <v>0</v>
      </c>
      <c r="S95" s="328">
        <f t="shared" si="28"/>
        <v>0</v>
      </c>
      <c r="T95" s="313">
        <f t="shared" si="41"/>
        <v>0</v>
      </c>
    </row>
    <row r="96" spans="1:20" s="361" customFormat="1" ht="16.5" thickBot="1">
      <c r="A96" s="304">
        <v>3.15</v>
      </c>
      <c r="B96" s="314" t="s">
        <v>783</v>
      </c>
      <c r="C96" s="317">
        <f t="shared" si="40"/>
        <v>0</v>
      </c>
      <c r="D96" s="318">
        <f t="shared" si="40"/>
        <v>0</v>
      </c>
      <c r="E96" s="318">
        <f t="shared" si="40"/>
        <v>0</v>
      </c>
      <c r="F96" s="318">
        <f t="shared" si="40"/>
        <v>0</v>
      </c>
      <c r="G96" s="327">
        <f t="shared" si="23"/>
        <v>0</v>
      </c>
      <c r="H96" s="318">
        <f t="shared" si="40"/>
        <v>0</v>
      </c>
      <c r="I96" s="318">
        <f t="shared" si="40"/>
        <v>0</v>
      </c>
      <c r="J96" s="318">
        <f t="shared" si="40"/>
        <v>0</v>
      </c>
      <c r="K96" s="318">
        <f t="shared" si="40"/>
        <v>0</v>
      </c>
      <c r="L96" s="327">
        <f t="shared" si="25"/>
        <v>0</v>
      </c>
      <c r="M96" s="318">
        <f t="shared" si="40"/>
        <v>0</v>
      </c>
      <c r="N96" s="318">
        <f t="shared" si="40"/>
        <v>0</v>
      </c>
      <c r="O96" s="318">
        <f t="shared" si="40"/>
        <v>0</v>
      </c>
      <c r="P96" s="318">
        <f t="shared" si="40"/>
        <v>0</v>
      </c>
      <c r="Q96" s="318">
        <f t="shared" si="40"/>
        <v>0</v>
      </c>
      <c r="R96" s="318">
        <f t="shared" si="40"/>
        <v>0</v>
      </c>
      <c r="S96" s="328">
        <f t="shared" si="28"/>
        <v>0</v>
      </c>
      <c r="T96" s="313">
        <f t="shared" si="41"/>
        <v>0</v>
      </c>
    </row>
    <row r="97" spans="1:20" s="361" customFormat="1" ht="15.75" thickBot="1">
      <c r="A97" s="304"/>
      <c r="B97" s="316"/>
      <c r="C97" s="322"/>
      <c r="D97" s="323"/>
      <c r="E97" s="323"/>
      <c r="F97" s="323"/>
      <c r="G97" s="323"/>
      <c r="H97" s="323"/>
      <c r="I97" s="323"/>
      <c r="J97" s="323"/>
      <c r="K97" s="323"/>
      <c r="L97" s="323"/>
      <c r="M97" s="323"/>
      <c r="N97" s="323"/>
      <c r="O97" s="323"/>
      <c r="P97" s="323"/>
      <c r="Q97" s="323"/>
      <c r="R97" s="323"/>
      <c r="S97" s="324"/>
      <c r="T97" s="324"/>
    </row>
    <row r="98" spans="1:20" s="361" customFormat="1" ht="16.5" thickBot="1">
      <c r="A98" s="304">
        <v>4</v>
      </c>
      <c r="B98" s="308" t="s">
        <v>790</v>
      </c>
      <c r="C98" s="329">
        <f t="shared" si="40"/>
        <v>0</v>
      </c>
      <c r="D98" s="330">
        <f t="shared" si="40"/>
        <v>0</v>
      </c>
      <c r="E98" s="330">
        <f t="shared" si="40"/>
        <v>0</v>
      </c>
      <c r="F98" s="330">
        <f t="shared" si="40"/>
        <v>0</v>
      </c>
      <c r="G98" s="327">
        <f>SUMIFS(C98:F98,C98:F98,"&lt;&gt;Local Currency", C98:F98,"&lt;&gt;US Dollars" )</f>
        <v>0</v>
      </c>
      <c r="H98" s="330">
        <f t="shared" si="40"/>
        <v>0</v>
      </c>
      <c r="I98" s="330">
        <f t="shared" si="40"/>
        <v>0</v>
      </c>
      <c r="J98" s="330">
        <f t="shared" si="40"/>
        <v>0</v>
      </c>
      <c r="K98" s="330">
        <f t="shared" si="40"/>
        <v>0</v>
      </c>
      <c r="L98" s="327">
        <f>SUMIFS(H98:K98,H98:K98,"&lt;&gt;Local Currency", H98:K98,"&lt;&gt;US Dollars" )</f>
        <v>0</v>
      </c>
      <c r="M98" s="330">
        <f t="shared" si="40"/>
        <v>0</v>
      </c>
      <c r="N98" s="330">
        <f t="shared" si="40"/>
        <v>0</v>
      </c>
      <c r="O98" s="330">
        <f t="shared" si="40"/>
        <v>0</v>
      </c>
      <c r="P98" s="330">
        <f t="shared" si="40"/>
        <v>0</v>
      </c>
      <c r="Q98" s="330">
        <f t="shared" si="40"/>
        <v>0</v>
      </c>
      <c r="R98" s="330">
        <f t="shared" si="40"/>
        <v>0</v>
      </c>
      <c r="S98" s="328">
        <f>SUMIFS(M98:R98,M98:R98,"&lt;&gt;Local Currency", M98:R98,"&lt;&gt;US Dollars" )</f>
        <v>0</v>
      </c>
      <c r="T98" s="313">
        <f t="shared" si="41"/>
        <v>0</v>
      </c>
    </row>
    <row r="99" spans="1:20" s="361" customFormat="1" ht="15.75" thickBot="1">
      <c r="A99" s="304"/>
      <c r="B99" s="316"/>
      <c r="C99" s="322"/>
      <c r="D99" s="323"/>
      <c r="E99" s="323"/>
      <c r="F99" s="323"/>
      <c r="G99" s="323"/>
      <c r="H99" s="323"/>
      <c r="I99" s="323"/>
      <c r="J99" s="323"/>
      <c r="K99" s="323"/>
      <c r="L99" s="323"/>
      <c r="M99" s="323"/>
      <c r="N99" s="323"/>
      <c r="O99" s="323"/>
      <c r="P99" s="323"/>
      <c r="Q99" s="323"/>
      <c r="R99" s="323"/>
      <c r="S99" s="324"/>
      <c r="T99" s="324"/>
    </row>
    <row r="100" spans="1:20" s="361" customFormat="1" ht="16.5" thickBot="1">
      <c r="A100" s="304">
        <v>5</v>
      </c>
      <c r="B100" s="308" t="s">
        <v>793</v>
      </c>
      <c r="C100" s="329">
        <f t="shared" si="40"/>
        <v>0</v>
      </c>
      <c r="D100" s="330">
        <f t="shared" si="40"/>
        <v>0</v>
      </c>
      <c r="E100" s="330">
        <f t="shared" si="40"/>
        <v>0</v>
      </c>
      <c r="F100" s="330">
        <f t="shared" si="40"/>
        <v>0</v>
      </c>
      <c r="G100" s="327">
        <f t="shared" ref="G100:G104" si="46">SUMIFS(C100:F100,C100:F100,"&lt;&gt;Local Currency", C100:F100,"&lt;&gt;US Dollars" )</f>
        <v>0</v>
      </c>
      <c r="H100" s="330">
        <f t="shared" si="40"/>
        <v>0</v>
      </c>
      <c r="I100" s="330">
        <f t="shared" si="40"/>
        <v>0</v>
      </c>
      <c r="J100" s="330">
        <f t="shared" si="40"/>
        <v>0</v>
      </c>
      <c r="K100" s="330">
        <f t="shared" si="40"/>
        <v>0</v>
      </c>
      <c r="L100" s="327">
        <f t="shared" ref="L100:L104" si="47">SUMIFS(H100:K100,H100:K100,"&lt;&gt;Local Currency", H100:K100,"&lt;&gt;US Dollars" )</f>
        <v>0</v>
      </c>
      <c r="M100" s="330">
        <f t="shared" si="40"/>
        <v>0</v>
      </c>
      <c r="N100" s="330">
        <f t="shared" si="40"/>
        <v>0</v>
      </c>
      <c r="O100" s="330">
        <f t="shared" si="40"/>
        <v>0</v>
      </c>
      <c r="P100" s="330">
        <f t="shared" si="40"/>
        <v>0</v>
      </c>
      <c r="Q100" s="330">
        <f t="shared" si="40"/>
        <v>0</v>
      </c>
      <c r="R100" s="330">
        <f t="shared" si="40"/>
        <v>0</v>
      </c>
      <c r="S100" s="328">
        <f t="shared" ref="S100:S104" si="48">SUMIFS(M100:R100,M100:R100,"&lt;&gt;Local Currency", M100:R100,"&lt;&gt;US Dollars" )</f>
        <v>0</v>
      </c>
      <c r="T100" s="313">
        <f t="shared" si="41"/>
        <v>0</v>
      </c>
    </row>
    <row r="101" spans="1:20" s="361" customFormat="1" ht="15.75" thickBot="1">
      <c r="A101" s="304"/>
      <c r="B101" s="316"/>
      <c r="C101" s="322"/>
      <c r="D101" s="323"/>
      <c r="E101" s="323"/>
      <c r="F101" s="323"/>
      <c r="G101" s="323"/>
      <c r="H101" s="323"/>
      <c r="I101" s="323"/>
      <c r="J101" s="323"/>
      <c r="K101" s="323"/>
      <c r="L101" s="323"/>
      <c r="M101" s="323"/>
      <c r="N101" s="323"/>
      <c r="O101" s="323"/>
      <c r="P101" s="323"/>
      <c r="Q101" s="323"/>
      <c r="R101" s="323"/>
      <c r="S101" s="324"/>
      <c r="T101" s="324"/>
    </row>
    <row r="102" spans="1:20" s="361" customFormat="1" ht="16.5" thickBot="1">
      <c r="A102" s="304">
        <v>6</v>
      </c>
      <c r="B102" s="308" t="s">
        <v>795</v>
      </c>
      <c r="C102" s="329">
        <f t="shared" si="40"/>
        <v>0</v>
      </c>
      <c r="D102" s="330">
        <f t="shared" si="40"/>
        <v>0</v>
      </c>
      <c r="E102" s="330">
        <f t="shared" si="40"/>
        <v>0</v>
      </c>
      <c r="F102" s="330">
        <f t="shared" ref="F102:R102" si="49">$B$7</f>
        <v>0</v>
      </c>
      <c r="G102" s="327">
        <f t="shared" si="46"/>
        <v>0</v>
      </c>
      <c r="H102" s="330">
        <f t="shared" si="49"/>
        <v>0</v>
      </c>
      <c r="I102" s="330">
        <f t="shared" si="49"/>
        <v>0</v>
      </c>
      <c r="J102" s="330">
        <f t="shared" si="49"/>
        <v>0</v>
      </c>
      <c r="K102" s="330">
        <f t="shared" si="49"/>
        <v>0</v>
      </c>
      <c r="L102" s="327">
        <f t="shared" si="47"/>
        <v>0</v>
      </c>
      <c r="M102" s="330">
        <f t="shared" si="49"/>
        <v>0</v>
      </c>
      <c r="N102" s="330">
        <f t="shared" si="49"/>
        <v>0</v>
      </c>
      <c r="O102" s="330">
        <f t="shared" si="49"/>
        <v>0</v>
      </c>
      <c r="P102" s="330">
        <f t="shared" si="49"/>
        <v>0</v>
      </c>
      <c r="Q102" s="330">
        <f t="shared" si="49"/>
        <v>0</v>
      </c>
      <c r="R102" s="330">
        <f t="shared" si="49"/>
        <v>0</v>
      </c>
      <c r="S102" s="328">
        <f t="shared" si="48"/>
        <v>0</v>
      </c>
      <c r="T102" s="313">
        <f t="shared" si="41"/>
        <v>0</v>
      </c>
    </row>
    <row r="103" spans="1:20" s="361" customFormat="1" ht="15.75" thickBot="1">
      <c r="A103" s="304"/>
      <c r="B103" s="332"/>
      <c r="C103" s="322"/>
      <c r="D103" s="323"/>
      <c r="E103" s="323"/>
      <c r="F103" s="323"/>
      <c r="G103" s="323"/>
      <c r="H103" s="323"/>
      <c r="I103" s="323"/>
      <c r="J103" s="323"/>
      <c r="K103" s="323"/>
      <c r="L103" s="323"/>
      <c r="M103" s="323"/>
      <c r="N103" s="323"/>
      <c r="O103" s="323"/>
      <c r="P103" s="323"/>
      <c r="Q103" s="323"/>
      <c r="R103" s="323"/>
      <c r="S103" s="324"/>
      <c r="T103" s="324"/>
    </row>
    <row r="104" spans="1:20" s="361" customFormat="1" ht="16.5" thickBot="1">
      <c r="A104" s="304">
        <v>7</v>
      </c>
      <c r="B104" s="308" t="s">
        <v>798</v>
      </c>
      <c r="C104" s="329">
        <f t="shared" ref="C104:R122" si="50">$B$7</f>
        <v>0</v>
      </c>
      <c r="D104" s="330">
        <f t="shared" si="50"/>
        <v>0</v>
      </c>
      <c r="E104" s="330">
        <f t="shared" si="50"/>
        <v>0</v>
      </c>
      <c r="F104" s="330">
        <f t="shared" si="50"/>
        <v>0</v>
      </c>
      <c r="G104" s="327">
        <f t="shared" si="46"/>
        <v>0</v>
      </c>
      <c r="H104" s="330">
        <f t="shared" si="50"/>
        <v>0</v>
      </c>
      <c r="I104" s="330">
        <f t="shared" si="50"/>
        <v>0</v>
      </c>
      <c r="J104" s="330">
        <f t="shared" si="50"/>
        <v>0</v>
      </c>
      <c r="K104" s="330">
        <f t="shared" si="50"/>
        <v>0</v>
      </c>
      <c r="L104" s="327">
        <f t="shared" si="47"/>
        <v>0</v>
      </c>
      <c r="M104" s="330">
        <f t="shared" si="50"/>
        <v>0</v>
      </c>
      <c r="N104" s="330">
        <f t="shared" si="50"/>
        <v>0</v>
      </c>
      <c r="O104" s="330">
        <f t="shared" si="50"/>
        <v>0</v>
      </c>
      <c r="P104" s="330">
        <f t="shared" si="50"/>
        <v>0</v>
      </c>
      <c r="Q104" s="330">
        <f t="shared" si="50"/>
        <v>0</v>
      </c>
      <c r="R104" s="330">
        <f t="shared" si="50"/>
        <v>0</v>
      </c>
      <c r="S104" s="328">
        <f t="shared" si="48"/>
        <v>0</v>
      </c>
      <c r="T104" s="313">
        <f t="shared" si="41"/>
        <v>0</v>
      </c>
    </row>
    <row r="105" spans="1:20" s="361" customFormat="1" ht="15.75" thickBot="1">
      <c r="A105" s="304"/>
      <c r="B105" s="308"/>
      <c r="C105" s="333"/>
      <c r="D105" s="334"/>
      <c r="E105" s="334"/>
      <c r="F105" s="334"/>
      <c r="G105" s="323"/>
      <c r="H105" s="334"/>
      <c r="I105" s="334"/>
      <c r="J105" s="334"/>
      <c r="K105" s="334"/>
      <c r="L105" s="334"/>
      <c r="M105" s="334"/>
      <c r="N105" s="334"/>
      <c r="O105" s="334"/>
      <c r="P105" s="334"/>
      <c r="Q105" s="334"/>
      <c r="R105" s="334"/>
      <c r="S105" s="335"/>
      <c r="T105" s="324"/>
    </row>
    <row r="106" spans="1:20" s="361" customFormat="1" ht="16.5" thickBot="1">
      <c r="A106" s="304">
        <v>8</v>
      </c>
      <c r="B106" s="308" t="s">
        <v>801</v>
      </c>
      <c r="C106" s="325">
        <f>SUMIFS(C107:C112,C107:C112,"&lt;&gt;Local Currency", C107:C112,"&lt;&gt;US Dollars" )</f>
        <v>0</v>
      </c>
      <c r="D106" s="309">
        <f t="shared" ref="D106:R106" si="51">SUMIFS(D107:D112,D107:D112,"&lt;&gt;Local Currency", D107:D112,"&lt;&gt;US Dollars" )</f>
        <v>0</v>
      </c>
      <c r="E106" s="309">
        <f t="shared" si="51"/>
        <v>0</v>
      </c>
      <c r="F106" s="309">
        <f t="shared" si="51"/>
        <v>0</v>
      </c>
      <c r="G106" s="327">
        <f>SUMIFS(C106:F106,C106:F106,"&lt;&gt;Local Currency", C106:F106,"&lt;&gt;US Dollars" )</f>
        <v>0</v>
      </c>
      <c r="H106" s="309">
        <f t="shared" si="51"/>
        <v>0</v>
      </c>
      <c r="I106" s="309">
        <f t="shared" si="51"/>
        <v>0</v>
      </c>
      <c r="J106" s="309">
        <f t="shared" si="51"/>
        <v>0</v>
      </c>
      <c r="K106" s="309">
        <f t="shared" si="51"/>
        <v>0</v>
      </c>
      <c r="L106" s="327">
        <f>SUMIFS(H106:K106,H106:K106,"&lt;&gt;Local Currency", H106:K106,"&lt;&gt;US Dollars" )</f>
        <v>0</v>
      </c>
      <c r="M106" s="309">
        <f t="shared" si="51"/>
        <v>0</v>
      </c>
      <c r="N106" s="309">
        <f t="shared" si="51"/>
        <v>0</v>
      </c>
      <c r="O106" s="309">
        <f t="shared" si="51"/>
        <v>0</v>
      </c>
      <c r="P106" s="309">
        <f t="shared" si="51"/>
        <v>0</v>
      </c>
      <c r="Q106" s="309">
        <f t="shared" si="51"/>
        <v>0</v>
      </c>
      <c r="R106" s="309">
        <f t="shared" si="51"/>
        <v>0</v>
      </c>
      <c r="S106" s="328">
        <f>SUMIFS(M106:R106,M106:R106,"&lt;&gt;Local Currency", M106:R106,"&lt;&gt;US Dollars" )</f>
        <v>0</v>
      </c>
      <c r="T106" s="313">
        <f t="shared" si="41"/>
        <v>0</v>
      </c>
    </row>
    <row r="107" spans="1:20" s="361" customFormat="1" ht="16.5" thickBot="1">
      <c r="A107" s="304">
        <v>8.1</v>
      </c>
      <c r="B107" s="314" t="s">
        <v>802</v>
      </c>
      <c r="C107" s="317">
        <f t="shared" si="50"/>
        <v>0</v>
      </c>
      <c r="D107" s="318">
        <f t="shared" si="50"/>
        <v>0</v>
      </c>
      <c r="E107" s="318">
        <f t="shared" si="50"/>
        <v>0</v>
      </c>
      <c r="F107" s="318">
        <f t="shared" si="50"/>
        <v>0</v>
      </c>
      <c r="G107" s="327">
        <f t="shared" ref="G107:G112" si="52">SUMIFS(C107:F107,C107:F107,"&lt;&gt;Local Currency", C107:F107,"&lt;&gt;US Dollars" )</f>
        <v>0</v>
      </c>
      <c r="H107" s="321">
        <f t="shared" si="50"/>
        <v>0</v>
      </c>
      <c r="I107" s="321">
        <f t="shared" si="50"/>
        <v>0</v>
      </c>
      <c r="J107" s="321">
        <f t="shared" si="50"/>
        <v>0</v>
      </c>
      <c r="K107" s="321">
        <f t="shared" si="50"/>
        <v>0</v>
      </c>
      <c r="L107" s="327">
        <f t="shared" ref="L107:L112" si="53">SUMIFS(H107:K107,H107:K107,"&lt;&gt;Local Currency", H107:K107,"&lt;&gt;US Dollars" )</f>
        <v>0</v>
      </c>
      <c r="M107" s="321">
        <f t="shared" si="50"/>
        <v>0</v>
      </c>
      <c r="N107" s="321">
        <f t="shared" si="50"/>
        <v>0</v>
      </c>
      <c r="O107" s="321">
        <f t="shared" si="50"/>
        <v>0</v>
      </c>
      <c r="P107" s="321">
        <f t="shared" si="50"/>
        <v>0</v>
      </c>
      <c r="Q107" s="321">
        <f t="shared" si="50"/>
        <v>0</v>
      </c>
      <c r="R107" s="321">
        <f t="shared" si="50"/>
        <v>0</v>
      </c>
      <c r="S107" s="328">
        <f>SUMIFS(M107:R107,M107:R107,"&lt;&gt;Local Currency", M107:R107,"&lt;&gt;US Dollars" )</f>
        <v>0</v>
      </c>
      <c r="T107" s="313">
        <f t="shared" si="41"/>
        <v>0</v>
      </c>
    </row>
    <row r="108" spans="1:20" s="361" customFormat="1" ht="16.5" thickBot="1">
      <c r="A108" s="304">
        <v>8.1999999999999993</v>
      </c>
      <c r="B108" s="314" t="s">
        <v>809</v>
      </c>
      <c r="C108" s="317">
        <f t="shared" si="50"/>
        <v>0</v>
      </c>
      <c r="D108" s="318">
        <f t="shared" si="50"/>
        <v>0</v>
      </c>
      <c r="E108" s="318">
        <f t="shared" si="50"/>
        <v>0</v>
      </c>
      <c r="F108" s="318">
        <f t="shared" si="50"/>
        <v>0</v>
      </c>
      <c r="G108" s="327">
        <f t="shared" si="52"/>
        <v>0</v>
      </c>
      <c r="H108" s="321">
        <f t="shared" si="50"/>
        <v>0</v>
      </c>
      <c r="I108" s="321">
        <f t="shared" si="50"/>
        <v>0</v>
      </c>
      <c r="J108" s="321">
        <f t="shared" si="50"/>
        <v>0</v>
      </c>
      <c r="K108" s="321">
        <f t="shared" si="50"/>
        <v>0</v>
      </c>
      <c r="L108" s="327">
        <f t="shared" si="53"/>
        <v>0</v>
      </c>
      <c r="M108" s="321">
        <f t="shared" si="50"/>
        <v>0</v>
      </c>
      <c r="N108" s="321">
        <f t="shared" si="50"/>
        <v>0</v>
      </c>
      <c r="O108" s="321">
        <f t="shared" si="50"/>
        <v>0</v>
      </c>
      <c r="P108" s="321">
        <f t="shared" si="50"/>
        <v>0</v>
      </c>
      <c r="Q108" s="321">
        <f t="shared" si="50"/>
        <v>0</v>
      </c>
      <c r="R108" s="321">
        <f t="shared" si="50"/>
        <v>0</v>
      </c>
      <c r="S108" s="328">
        <f t="shared" ref="S108:S112" si="54">SUMIFS(M108:R108,M108:R108,"&lt;&gt;Local Currency", M108:R108,"&lt;&gt;US Dollars" )</f>
        <v>0</v>
      </c>
      <c r="T108" s="313">
        <f t="shared" si="41"/>
        <v>0</v>
      </c>
    </row>
    <row r="109" spans="1:20" s="361" customFormat="1" ht="16.5" thickBot="1">
      <c r="A109" s="304">
        <v>8.3000000000000007</v>
      </c>
      <c r="B109" s="314" t="s">
        <v>811</v>
      </c>
      <c r="C109" s="317">
        <f t="shared" si="50"/>
        <v>0</v>
      </c>
      <c r="D109" s="318">
        <f t="shared" si="50"/>
        <v>0</v>
      </c>
      <c r="E109" s="318">
        <f t="shared" si="50"/>
        <v>0</v>
      </c>
      <c r="F109" s="318">
        <f t="shared" si="50"/>
        <v>0</v>
      </c>
      <c r="G109" s="327">
        <f t="shared" si="52"/>
        <v>0</v>
      </c>
      <c r="H109" s="321">
        <f t="shared" si="50"/>
        <v>0</v>
      </c>
      <c r="I109" s="321">
        <f t="shared" si="50"/>
        <v>0</v>
      </c>
      <c r="J109" s="321">
        <f t="shared" si="50"/>
        <v>0</v>
      </c>
      <c r="K109" s="321">
        <f t="shared" si="50"/>
        <v>0</v>
      </c>
      <c r="L109" s="327">
        <f t="shared" si="53"/>
        <v>0</v>
      </c>
      <c r="M109" s="321">
        <f t="shared" si="50"/>
        <v>0</v>
      </c>
      <c r="N109" s="321">
        <f t="shared" si="50"/>
        <v>0</v>
      </c>
      <c r="O109" s="321">
        <f t="shared" si="50"/>
        <v>0</v>
      </c>
      <c r="P109" s="321">
        <f t="shared" si="50"/>
        <v>0</v>
      </c>
      <c r="Q109" s="321">
        <f t="shared" si="50"/>
        <v>0</v>
      </c>
      <c r="R109" s="321">
        <f t="shared" si="50"/>
        <v>0</v>
      </c>
      <c r="S109" s="328">
        <f t="shared" si="54"/>
        <v>0</v>
      </c>
      <c r="T109" s="313">
        <f t="shared" si="41"/>
        <v>0</v>
      </c>
    </row>
    <row r="110" spans="1:20" s="361" customFormat="1" ht="16.5" thickBot="1">
      <c r="A110" s="304">
        <v>8.4</v>
      </c>
      <c r="B110" s="314" t="s">
        <v>814</v>
      </c>
      <c r="C110" s="317">
        <f t="shared" si="50"/>
        <v>0</v>
      </c>
      <c r="D110" s="318">
        <f t="shared" si="50"/>
        <v>0</v>
      </c>
      <c r="E110" s="318">
        <f t="shared" si="50"/>
        <v>0</v>
      </c>
      <c r="F110" s="318">
        <f t="shared" si="50"/>
        <v>0</v>
      </c>
      <c r="G110" s="327">
        <f t="shared" si="52"/>
        <v>0</v>
      </c>
      <c r="H110" s="321">
        <f t="shared" si="50"/>
        <v>0</v>
      </c>
      <c r="I110" s="321">
        <f t="shared" si="50"/>
        <v>0</v>
      </c>
      <c r="J110" s="321">
        <f t="shared" si="50"/>
        <v>0</v>
      </c>
      <c r="K110" s="321">
        <f t="shared" si="50"/>
        <v>0</v>
      </c>
      <c r="L110" s="327">
        <f t="shared" si="53"/>
        <v>0</v>
      </c>
      <c r="M110" s="321">
        <f t="shared" si="50"/>
        <v>0</v>
      </c>
      <c r="N110" s="321">
        <f t="shared" si="50"/>
        <v>0</v>
      </c>
      <c r="O110" s="321">
        <f t="shared" si="50"/>
        <v>0</v>
      </c>
      <c r="P110" s="321">
        <f t="shared" si="50"/>
        <v>0</v>
      </c>
      <c r="Q110" s="321">
        <f t="shared" si="50"/>
        <v>0</v>
      </c>
      <c r="R110" s="321">
        <f t="shared" si="50"/>
        <v>0</v>
      </c>
      <c r="S110" s="328">
        <f t="shared" si="54"/>
        <v>0</v>
      </c>
      <c r="T110" s="313">
        <f t="shared" si="41"/>
        <v>0</v>
      </c>
    </row>
    <row r="111" spans="1:20" s="361" customFormat="1" ht="16.5" thickBot="1">
      <c r="A111" s="304">
        <v>8.5</v>
      </c>
      <c r="B111" s="314" t="s">
        <v>818</v>
      </c>
      <c r="C111" s="317">
        <f t="shared" si="50"/>
        <v>0</v>
      </c>
      <c r="D111" s="318">
        <f t="shared" si="50"/>
        <v>0</v>
      </c>
      <c r="E111" s="318">
        <f t="shared" si="50"/>
        <v>0</v>
      </c>
      <c r="F111" s="318">
        <f t="shared" si="50"/>
        <v>0</v>
      </c>
      <c r="G111" s="327">
        <f t="shared" si="52"/>
        <v>0</v>
      </c>
      <c r="H111" s="321">
        <f t="shared" si="50"/>
        <v>0</v>
      </c>
      <c r="I111" s="321">
        <f t="shared" si="50"/>
        <v>0</v>
      </c>
      <c r="J111" s="321">
        <f t="shared" si="50"/>
        <v>0</v>
      </c>
      <c r="K111" s="321">
        <f t="shared" si="50"/>
        <v>0</v>
      </c>
      <c r="L111" s="327">
        <f t="shared" si="53"/>
        <v>0</v>
      </c>
      <c r="M111" s="321">
        <f t="shared" si="50"/>
        <v>0</v>
      </c>
      <c r="N111" s="321">
        <f t="shared" si="50"/>
        <v>0</v>
      </c>
      <c r="O111" s="321">
        <f t="shared" si="50"/>
        <v>0</v>
      </c>
      <c r="P111" s="321">
        <f t="shared" si="50"/>
        <v>0</v>
      </c>
      <c r="Q111" s="321">
        <f t="shared" si="50"/>
        <v>0</v>
      </c>
      <c r="R111" s="321">
        <f t="shared" si="50"/>
        <v>0</v>
      </c>
      <c r="S111" s="328">
        <f t="shared" si="54"/>
        <v>0</v>
      </c>
      <c r="T111" s="313">
        <f t="shared" si="41"/>
        <v>0</v>
      </c>
    </row>
    <row r="112" spans="1:20" s="361" customFormat="1" ht="16.5" thickBot="1">
      <c r="A112" s="304">
        <v>8.6</v>
      </c>
      <c r="B112" s="314" t="s">
        <v>820</v>
      </c>
      <c r="C112" s="317">
        <f t="shared" si="50"/>
        <v>0</v>
      </c>
      <c r="D112" s="318">
        <f t="shared" si="50"/>
        <v>0</v>
      </c>
      <c r="E112" s="318">
        <f t="shared" si="50"/>
        <v>0</v>
      </c>
      <c r="F112" s="318">
        <f t="shared" si="50"/>
        <v>0</v>
      </c>
      <c r="G112" s="327">
        <f t="shared" si="52"/>
        <v>0</v>
      </c>
      <c r="H112" s="321">
        <f t="shared" si="50"/>
        <v>0</v>
      </c>
      <c r="I112" s="321">
        <f t="shared" si="50"/>
        <v>0</v>
      </c>
      <c r="J112" s="321">
        <f t="shared" si="50"/>
        <v>0</v>
      </c>
      <c r="K112" s="321">
        <f t="shared" si="50"/>
        <v>0</v>
      </c>
      <c r="L112" s="327">
        <f t="shared" si="53"/>
        <v>0</v>
      </c>
      <c r="M112" s="321">
        <f t="shared" si="50"/>
        <v>0</v>
      </c>
      <c r="N112" s="321">
        <f t="shared" si="50"/>
        <v>0</v>
      </c>
      <c r="O112" s="321">
        <f t="shared" si="50"/>
        <v>0</v>
      </c>
      <c r="P112" s="321">
        <f t="shared" si="50"/>
        <v>0</v>
      </c>
      <c r="Q112" s="321">
        <f t="shared" si="50"/>
        <v>0</v>
      </c>
      <c r="R112" s="321">
        <f t="shared" si="50"/>
        <v>0</v>
      </c>
      <c r="S112" s="328">
        <f t="shared" si="54"/>
        <v>0</v>
      </c>
      <c r="T112" s="313">
        <f t="shared" si="41"/>
        <v>0</v>
      </c>
    </row>
    <row r="113" spans="1:20" s="361" customFormat="1" ht="15.75" thickBot="1">
      <c r="A113" s="304"/>
      <c r="B113" s="316"/>
      <c r="C113" s="322"/>
      <c r="D113" s="323"/>
      <c r="E113" s="323"/>
      <c r="F113" s="323"/>
      <c r="G113" s="323"/>
      <c r="H113" s="323"/>
      <c r="I113" s="323"/>
      <c r="J113" s="323"/>
      <c r="K113" s="323"/>
      <c r="L113" s="323"/>
      <c r="M113" s="323"/>
      <c r="N113" s="323"/>
      <c r="O113" s="323"/>
      <c r="P113" s="323"/>
      <c r="Q113" s="323"/>
      <c r="R113" s="323"/>
      <c r="S113" s="324"/>
      <c r="T113" s="324"/>
    </row>
    <row r="114" spans="1:20" s="361" customFormat="1" ht="16.5" thickBot="1">
      <c r="A114" s="304">
        <v>9</v>
      </c>
      <c r="B114" s="308" t="s">
        <v>825</v>
      </c>
      <c r="C114" s="325">
        <f>SUMIFS(C115:C118,C115:C118,"&lt;&gt;Local Currency", C115:C118,"&lt;&gt;US Dollars" )</f>
        <v>0</v>
      </c>
      <c r="D114" s="309">
        <f t="shared" ref="D114:R114" si="55">SUMIFS(D115:D118,D115:D118,"&lt;&gt;Local Currency", D115:D118,"&lt;&gt;US Dollars" )</f>
        <v>0</v>
      </c>
      <c r="E114" s="309">
        <f t="shared" si="55"/>
        <v>0</v>
      </c>
      <c r="F114" s="309">
        <f t="shared" si="55"/>
        <v>0</v>
      </c>
      <c r="G114" s="327">
        <f t="shared" ref="G114:G118" si="56">SUMIFS(C114:F114,C114:F114,"&lt;&gt;Local Currency", C114:F114,"&lt;&gt;US Dollars" )</f>
        <v>0</v>
      </c>
      <c r="H114" s="309">
        <f t="shared" si="55"/>
        <v>0</v>
      </c>
      <c r="I114" s="309">
        <f t="shared" si="55"/>
        <v>0</v>
      </c>
      <c r="J114" s="309">
        <f t="shared" si="55"/>
        <v>0</v>
      </c>
      <c r="K114" s="309">
        <f t="shared" si="55"/>
        <v>0</v>
      </c>
      <c r="L114" s="327">
        <f t="shared" ref="L114:L118" si="57">SUMIFS(H114:K114,H114:K114,"&lt;&gt;Local Currency", H114:K114,"&lt;&gt;US Dollars" )</f>
        <v>0</v>
      </c>
      <c r="M114" s="309">
        <f t="shared" si="55"/>
        <v>0</v>
      </c>
      <c r="N114" s="309">
        <f t="shared" si="55"/>
        <v>0</v>
      </c>
      <c r="O114" s="309">
        <f t="shared" si="55"/>
        <v>0</v>
      </c>
      <c r="P114" s="309">
        <f t="shared" si="55"/>
        <v>0</v>
      </c>
      <c r="Q114" s="309">
        <f t="shared" si="55"/>
        <v>0</v>
      </c>
      <c r="R114" s="309">
        <f t="shared" si="55"/>
        <v>0</v>
      </c>
      <c r="S114" s="328">
        <f>SUMIFS(M114:R114,M114:R114,"&lt;&gt;Local Currency", M114:R114,"&lt;&gt;US Dollars" )</f>
        <v>0</v>
      </c>
      <c r="T114" s="313">
        <f t="shared" si="41"/>
        <v>0</v>
      </c>
    </row>
    <row r="115" spans="1:20" s="361" customFormat="1" ht="16.5" thickBot="1">
      <c r="A115" s="304">
        <v>9.1</v>
      </c>
      <c r="B115" s="314" t="s">
        <v>826</v>
      </c>
      <c r="C115" s="320">
        <f t="shared" ref="C115:R126" si="58">$B$7</f>
        <v>0</v>
      </c>
      <c r="D115" s="321">
        <f t="shared" si="50"/>
        <v>0</v>
      </c>
      <c r="E115" s="321">
        <f t="shared" si="50"/>
        <v>0</v>
      </c>
      <c r="F115" s="321">
        <f t="shared" si="50"/>
        <v>0</v>
      </c>
      <c r="G115" s="327">
        <f t="shared" si="56"/>
        <v>0</v>
      </c>
      <c r="H115" s="321">
        <f t="shared" si="50"/>
        <v>0</v>
      </c>
      <c r="I115" s="321">
        <f t="shared" si="50"/>
        <v>0</v>
      </c>
      <c r="J115" s="321">
        <f t="shared" si="50"/>
        <v>0</v>
      </c>
      <c r="K115" s="321">
        <f t="shared" si="50"/>
        <v>0</v>
      </c>
      <c r="L115" s="327">
        <f t="shared" si="57"/>
        <v>0</v>
      </c>
      <c r="M115" s="321">
        <f t="shared" si="50"/>
        <v>0</v>
      </c>
      <c r="N115" s="321">
        <f t="shared" si="50"/>
        <v>0</v>
      </c>
      <c r="O115" s="321">
        <f t="shared" si="50"/>
        <v>0</v>
      </c>
      <c r="P115" s="321">
        <f t="shared" si="50"/>
        <v>0</v>
      </c>
      <c r="Q115" s="321">
        <f t="shared" si="50"/>
        <v>0</v>
      </c>
      <c r="R115" s="321">
        <f t="shared" si="50"/>
        <v>0</v>
      </c>
      <c r="S115" s="328">
        <f>SUMIFS(M115:R115,M115:R115,"&lt;&gt;Local Currency", M115:R115,"&lt;&gt;US Dollars" )</f>
        <v>0</v>
      </c>
      <c r="T115" s="313">
        <f t="shared" si="41"/>
        <v>0</v>
      </c>
    </row>
    <row r="116" spans="1:20" s="361" customFormat="1" ht="16.5" thickBot="1">
      <c r="A116" s="304">
        <v>9.1999999999999993</v>
      </c>
      <c r="B116" s="314" t="s">
        <v>1221</v>
      </c>
      <c r="C116" s="320">
        <f t="shared" si="58"/>
        <v>0</v>
      </c>
      <c r="D116" s="321">
        <f t="shared" si="50"/>
        <v>0</v>
      </c>
      <c r="E116" s="321">
        <f t="shared" si="50"/>
        <v>0</v>
      </c>
      <c r="F116" s="321">
        <f t="shared" si="50"/>
        <v>0</v>
      </c>
      <c r="G116" s="327">
        <f t="shared" si="56"/>
        <v>0</v>
      </c>
      <c r="H116" s="321">
        <f t="shared" si="50"/>
        <v>0</v>
      </c>
      <c r="I116" s="321">
        <f t="shared" si="50"/>
        <v>0</v>
      </c>
      <c r="J116" s="321">
        <f t="shared" si="50"/>
        <v>0</v>
      </c>
      <c r="K116" s="321">
        <f t="shared" si="50"/>
        <v>0</v>
      </c>
      <c r="L116" s="327">
        <f t="shared" si="57"/>
        <v>0</v>
      </c>
      <c r="M116" s="321">
        <f t="shared" si="50"/>
        <v>0</v>
      </c>
      <c r="N116" s="321">
        <f t="shared" si="50"/>
        <v>0</v>
      </c>
      <c r="O116" s="321">
        <f t="shared" si="50"/>
        <v>0</v>
      </c>
      <c r="P116" s="321">
        <f t="shared" si="50"/>
        <v>0</v>
      </c>
      <c r="Q116" s="321">
        <f t="shared" si="50"/>
        <v>0</v>
      </c>
      <c r="R116" s="321">
        <f t="shared" si="50"/>
        <v>0</v>
      </c>
      <c r="S116" s="328">
        <f t="shared" ref="S116:S118" si="59">SUMIFS(M116:R116,M116:R116,"&lt;&gt;Local Currency", M116:R116,"&lt;&gt;US Dollars" )</f>
        <v>0</v>
      </c>
      <c r="T116" s="313">
        <f t="shared" si="41"/>
        <v>0</v>
      </c>
    </row>
    <row r="117" spans="1:20" s="361" customFormat="1" ht="16.5" hidden="1" thickBot="1">
      <c r="A117" s="304"/>
      <c r="B117" s="314"/>
      <c r="C117" s="320">
        <f t="shared" si="58"/>
        <v>0</v>
      </c>
      <c r="D117" s="321">
        <f t="shared" si="50"/>
        <v>0</v>
      </c>
      <c r="E117" s="321">
        <f t="shared" si="50"/>
        <v>0</v>
      </c>
      <c r="F117" s="321">
        <f t="shared" si="50"/>
        <v>0</v>
      </c>
      <c r="G117" s="327">
        <f t="shared" si="56"/>
        <v>0</v>
      </c>
      <c r="H117" s="321">
        <f t="shared" si="50"/>
        <v>0</v>
      </c>
      <c r="I117" s="321">
        <f t="shared" si="50"/>
        <v>0</v>
      </c>
      <c r="J117" s="321">
        <f t="shared" si="50"/>
        <v>0</v>
      </c>
      <c r="K117" s="321">
        <f t="shared" si="50"/>
        <v>0</v>
      </c>
      <c r="L117" s="327">
        <f t="shared" si="57"/>
        <v>0</v>
      </c>
      <c r="M117" s="321">
        <f t="shared" si="50"/>
        <v>0</v>
      </c>
      <c r="N117" s="321">
        <f t="shared" si="50"/>
        <v>0</v>
      </c>
      <c r="O117" s="321">
        <f t="shared" si="50"/>
        <v>0</v>
      </c>
      <c r="P117" s="321">
        <f t="shared" si="50"/>
        <v>0</v>
      </c>
      <c r="Q117" s="321">
        <f t="shared" si="50"/>
        <v>0</v>
      </c>
      <c r="R117" s="321">
        <f t="shared" si="50"/>
        <v>0</v>
      </c>
      <c r="S117" s="328">
        <f t="shared" si="59"/>
        <v>0</v>
      </c>
      <c r="T117" s="313">
        <f t="shared" si="41"/>
        <v>0</v>
      </c>
    </row>
    <row r="118" spans="1:20" s="361" customFormat="1" ht="16.5" thickBot="1">
      <c r="A118" s="304">
        <v>9.3000000000000007</v>
      </c>
      <c r="B118" s="314" t="s">
        <v>831</v>
      </c>
      <c r="C118" s="320">
        <f t="shared" si="58"/>
        <v>0</v>
      </c>
      <c r="D118" s="321">
        <f t="shared" si="50"/>
        <v>0</v>
      </c>
      <c r="E118" s="321">
        <f t="shared" si="50"/>
        <v>0</v>
      </c>
      <c r="F118" s="321">
        <f t="shared" si="50"/>
        <v>0</v>
      </c>
      <c r="G118" s="327">
        <f t="shared" si="56"/>
        <v>0</v>
      </c>
      <c r="H118" s="321">
        <f t="shared" si="50"/>
        <v>0</v>
      </c>
      <c r="I118" s="321">
        <f t="shared" si="50"/>
        <v>0</v>
      </c>
      <c r="J118" s="321">
        <f t="shared" si="50"/>
        <v>0</v>
      </c>
      <c r="K118" s="321">
        <f t="shared" si="50"/>
        <v>0</v>
      </c>
      <c r="L118" s="327">
        <f t="shared" si="57"/>
        <v>0</v>
      </c>
      <c r="M118" s="321">
        <f t="shared" si="50"/>
        <v>0</v>
      </c>
      <c r="N118" s="321">
        <f t="shared" si="50"/>
        <v>0</v>
      </c>
      <c r="O118" s="321">
        <f t="shared" si="50"/>
        <v>0</v>
      </c>
      <c r="P118" s="321">
        <f t="shared" si="50"/>
        <v>0</v>
      </c>
      <c r="Q118" s="321">
        <f t="shared" si="50"/>
        <v>0</v>
      </c>
      <c r="R118" s="321">
        <f t="shared" si="50"/>
        <v>0</v>
      </c>
      <c r="S118" s="328">
        <f t="shared" si="59"/>
        <v>0</v>
      </c>
      <c r="T118" s="313">
        <f t="shared" si="41"/>
        <v>0</v>
      </c>
    </row>
    <row r="119" spans="1:20" s="361" customFormat="1" ht="15.75" thickBot="1">
      <c r="A119" s="304"/>
      <c r="B119" s="314"/>
      <c r="C119" s="322"/>
      <c r="D119" s="323"/>
      <c r="E119" s="323"/>
      <c r="F119" s="323"/>
      <c r="G119" s="323"/>
      <c r="H119" s="323"/>
      <c r="I119" s="323"/>
      <c r="J119" s="323"/>
      <c r="K119" s="323"/>
      <c r="L119" s="323"/>
      <c r="M119" s="323"/>
      <c r="N119" s="323"/>
      <c r="O119" s="323"/>
      <c r="P119" s="323"/>
      <c r="Q119" s="323"/>
      <c r="R119" s="323"/>
      <c r="S119" s="324"/>
      <c r="T119" s="324"/>
    </row>
    <row r="120" spans="1:20" s="361" customFormat="1" ht="16.5" thickBot="1">
      <c r="A120" s="304">
        <v>10</v>
      </c>
      <c r="B120" s="308" t="s">
        <v>833</v>
      </c>
      <c r="C120" s="325">
        <f>SUMIFS(C121:C122,C121:C122,"&lt;&gt;Local Currency", C121:C122,"&lt;&gt;US Dollars" )</f>
        <v>0</v>
      </c>
      <c r="D120" s="309">
        <f t="shared" ref="D120:R120" si="60">SUMIFS(D121:D122,D121:D122,"&lt;&gt;Local Currency", D121:D122,"&lt;&gt;US Dollars" )</f>
        <v>0</v>
      </c>
      <c r="E120" s="309">
        <f t="shared" si="60"/>
        <v>0</v>
      </c>
      <c r="F120" s="309">
        <f t="shared" si="60"/>
        <v>0</v>
      </c>
      <c r="G120" s="327">
        <f t="shared" ref="G120:G122" si="61">SUMIFS(C120:F120,C120:F120,"&lt;&gt;Local Currency", C120:F120,"&lt;&gt;US Dollars" )</f>
        <v>0</v>
      </c>
      <c r="H120" s="309">
        <f t="shared" si="60"/>
        <v>0</v>
      </c>
      <c r="I120" s="309">
        <f t="shared" si="60"/>
        <v>0</v>
      </c>
      <c r="J120" s="309">
        <f t="shared" si="60"/>
        <v>0</v>
      </c>
      <c r="K120" s="309">
        <f t="shared" si="60"/>
        <v>0</v>
      </c>
      <c r="L120" s="327">
        <f t="shared" ref="L120:L122" si="62">SUMIFS(H120:K120,H120:K120,"&lt;&gt;Local Currency", H120:K120,"&lt;&gt;US Dollars" )</f>
        <v>0</v>
      </c>
      <c r="M120" s="309">
        <f t="shared" si="60"/>
        <v>0</v>
      </c>
      <c r="N120" s="309">
        <f t="shared" si="60"/>
        <v>0</v>
      </c>
      <c r="O120" s="309">
        <f t="shared" si="60"/>
        <v>0</v>
      </c>
      <c r="P120" s="309">
        <f t="shared" si="60"/>
        <v>0</v>
      </c>
      <c r="Q120" s="309">
        <f t="shared" si="60"/>
        <v>0</v>
      </c>
      <c r="R120" s="309">
        <f t="shared" si="60"/>
        <v>0</v>
      </c>
      <c r="S120" s="328">
        <f>SUMIFS(M120:R120,M120:R120,"&lt;&gt;Local Currency", M120:R120,"&lt;&gt;US Dollars" )</f>
        <v>0</v>
      </c>
      <c r="T120" s="313">
        <f t="shared" si="41"/>
        <v>0</v>
      </c>
    </row>
    <row r="121" spans="1:20" s="361" customFormat="1" ht="16.5" thickBot="1">
      <c r="A121" s="304">
        <v>10.1</v>
      </c>
      <c r="B121" s="314" t="s">
        <v>836</v>
      </c>
      <c r="C121" s="320">
        <f t="shared" si="58"/>
        <v>0</v>
      </c>
      <c r="D121" s="321">
        <f t="shared" si="50"/>
        <v>0</v>
      </c>
      <c r="E121" s="321">
        <f t="shared" si="50"/>
        <v>0</v>
      </c>
      <c r="F121" s="321">
        <f t="shared" si="50"/>
        <v>0</v>
      </c>
      <c r="G121" s="327">
        <f t="shared" si="61"/>
        <v>0</v>
      </c>
      <c r="H121" s="321">
        <f t="shared" si="50"/>
        <v>0</v>
      </c>
      <c r="I121" s="321">
        <f t="shared" si="50"/>
        <v>0</v>
      </c>
      <c r="J121" s="321">
        <f t="shared" si="50"/>
        <v>0</v>
      </c>
      <c r="K121" s="321">
        <f t="shared" si="50"/>
        <v>0</v>
      </c>
      <c r="L121" s="327">
        <f t="shared" si="62"/>
        <v>0</v>
      </c>
      <c r="M121" s="321">
        <f t="shared" si="50"/>
        <v>0</v>
      </c>
      <c r="N121" s="321">
        <f t="shared" si="50"/>
        <v>0</v>
      </c>
      <c r="O121" s="321">
        <f t="shared" si="50"/>
        <v>0</v>
      </c>
      <c r="P121" s="321">
        <f t="shared" si="50"/>
        <v>0</v>
      </c>
      <c r="Q121" s="321">
        <f t="shared" si="50"/>
        <v>0</v>
      </c>
      <c r="R121" s="321">
        <f t="shared" si="50"/>
        <v>0</v>
      </c>
      <c r="S121" s="328">
        <f>SUMIFS(M121:R121,M121:R121,"&lt;&gt;Local Currency", M121:R121,"&lt;&gt;US Dollars" )</f>
        <v>0</v>
      </c>
      <c r="T121" s="313">
        <f t="shared" si="41"/>
        <v>0</v>
      </c>
    </row>
    <row r="122" spans="1:20" s="361" customFormat="1" ht="16.5" thickBot="1">
      <c r="A122" s="304">
        <v>10.199999999999999</v>
      </c>
      <c r="B122" s="314" t="s">
        <v>837</v>
      </c>
      <c r="C122" s="320">
        <f t="shared" si="58"/>
        <v>0</v>
      </c>
      <c r="D122" s="321">
        <f t="shared" si="50"/>
        <v>0</v>
      </c>
      <c r="E122" s="321">
        <f t="shared" si="50"/>
        <v>0</v>
      </c>
      <c r="F122" s="321">
        <f t="shared" si="50"/>
        <v>0</v>
      </c>
      <c r="G122" s="327">
        <f t="shared" si="61"/>
        <v>0</v>
      </c>
      <c r="H122" s="321">
        <f t="shared" si="50"/>
        <v>0</v>
      </c>
      <c r="I122" s="321">
        <f t="shared" si="50"/>
        <v>0</v>
      </c>
      <c r="J122" s="321">
        <f t="shared" si="50"/>
        <v>0</v>
      </c>
      <c r="K122" s="321">
        <f t="shared" si="50"/>
        <v>0</v>
      </c>
      <c r="L122" s="327">
        <f t="shared" si="62"/>
        <v>0</v>
      </c>
      <c r="M122" s="321">
        <f t="shared" si="50"/>
        <v>0</v>
      </c>
      <c r="N122" s="321">
        <f t="shared" si="50"/>
        <v>0</v>
      </c>
      <c r="O122" s="321">
        <f t="shared" si="50"/>
        <v>0</v>
      </c>
      <c r="P122" s="321">
        <f t="shared" si="50"/>
        <v>0</v>
      </c>
      <c r="Q122" s="321">
        <f t="shared" si="50"/>
        <v>0</v>
      </c>
      <c r="R122" s="321">
        <f t="shared" si="50"/>
        <v>0</v>
      </c>
      <c r="S122" s="328">
        <f>SUMIFS(M122:R122,M122:R122,"&lt;&gt;Local Currency", M122:R122,"&lt;&gt;US Dollars" )</f>
        <v>0</v>
      </c>
      <c r="T122" s="313">
        <f t="shared" si="41"/>
        <v>0</v>
      </c>
    </row>
    <row r="123" spans="1:20" s="361" customFormat="1" ht="15.75" thickBot="1">
      <c r="A123" s="304"/>
      <c r="B123" s="314"/>
      <c r="C123" s="336"/>
      <c r="D123" s="337"/>
      <c r="E123" s="337"/>
      <c r="F123" s="337"/>
      <c r="G123" s="337"/>
      <c r="H123" s="337"/>
      <c r="I123" s="337"/>
      <c r="J123" s="337"/>
      <c r="K123" s="337"/>
      <c r="L123" s="337"/>
      <c r="M123" s="337"/>
      <c r="N123" s="337"/>
      <c r="O123" s="337"/>
      <c r="P123" s="337"/>
      <c r="Q123" s="337"/>
      <c r="R123" s="337"/>
      <c r="S123" s="338"/>
      <c r="T123" s="338"/>
    </row>
    <row r="124" spans="1:20" s="361" customFormat="1" ht="19.5" thickBot="1">
      <c r="A124" s="304"/>
      <c r="B124" s="339" t="s">
        <v>1219</v>
      </c>
      <c r="C124" s="340">
        <f>IF(ISNUMBER(C15),C15,0)+IF(ISNUMBER(C37),C37,0)+IF(ISNUMBER(C52),C52,0)+IF(ISNUMBER(C98),C98,0)+IF(ISNUMBER(C100),C100,0)+IF(ISNUMBER(C102),C102,0)+IF(ISNUMBER(C104),C104,0)+IF(ISNUMBER(C106),C106,0)+IF(ISNUMBER(C114),C114,0)
+IF(ISNUMBER(C120),C120,0)</f>
        <v>0</v>
      </c>
      <c r="D124" s="340">
        <f t="shared" ref="D124:S124" si="63">IF(ISNUMBER(D15),D15,0)+IF(ISNUMBER(D37),D37,0)+IF(ISNUMBER(D52),D52,0)+IF(ISNUMBER(D98),D98,0)+IF(ISNUMBER(D100),D100,0)+IF(ISNUMBER(D102),D102,0)+IF(ISNUMBER(D104),D104,0)+IF(ISNUMBER(D106),D106,0)+IF(ISNUMBER(D114),D114,0)
+IF(ISNUMBER(D120),D120,0)</f>
        <v>0</v>
      </c>
      <c r="E124" s="340">
        <f t="shared" si="63"/>
        <v>0</v>
      </c>
      <c r="F124" s="340">
        <f t="shared" si="63"/>
        <v>0</v>
      </c>
      <c r="G124" s="340">
        <f t="shared" si="63"/>
        <v>0</v>
      </c>
      <c r="H124" s="340">
        <f t="shared" si="63"/>
        <v>0</v>
      </c>
      <c r="I124" s="340">
        <f t="shared" si="63"/>
        <v>0</v>
      </c>
      <c r="J124" s="340">
        <f t="shared" si="63"/>
        <v>0</v>
      </c>
      <c r="K124" s="340">
        <f t="shared" si="63"/>
        <v>0</v>
      </c>
      <c r="L124" s="340">
        <f t="shared" si="63"/>
        <v>0</v>
      </c>
      <c r="M124" s="340">
        <f t="shared" si="63"/>
        <v>0</v>
      </c>
      <c r="N124" s="340">
        <f t="shared" si="63"/>
        <v>0</v>
      </c>
      <c r="O124" s="340">
        <f t="shared" si="63"/>
        <v>0</v>
      </c>
      <c r="P124" s="340">
        <f t="shared" si="63"/>
        <v>0</v>
      </c>
      <c r="Q124" s="340">
        <f t="shared" si="63"/>
        <v>0</v>
      </c>
      <c r="R124" s="340">
        <f t="shared" si="63"/>
        <v>0</v>
      </c>
      <c r="S124" s="340">
        <f t="shared" si="63"/>
        <v>0</v>
      </c>
      <c r="T124" s="340">
        <f t="shared" ref="T124" si="64">T15+T37+T52+T98+T100+T102+T104+T106+T114+T120</f>
        <v>0</v>
      </c>
    </row>
    <row r="125" spans="1:20" ht="17.25">
      <c r="B125" s="341"/>
      <c r="C125" s="342"/>
      <c r="D125" s="342"/>
      <c r="E125" s="342"/>
      <c r="F125" s="342"/>
      <c r="G125" s="342"/>
      <c r="H125" s="342"/>
      <c r="I125" s="342"/>
      <c r="J125" s="342"/>
      <c r="K125" s="342"/>
      <c r="L125" s="342"/>
      <c r="M125" s="342"/>
      <c r="N125" s="342"/>
      <c r="O125" s="342"/>
      <c r="P125" s="342"/>
      <c r="Q125" s="342"/>
      <c r="R125" s="342"/>
      <c r="S125" s="342"/>
      <c r="T125" s="342"/>
    </row>
    <row r="126" spans="1:20" ht="45">
      <c r="B126" s="332" t="s">
        <v>838</v>
      </c>
      <c r="C126" s="343">
        <f t="shared" si="58"/>
        <v>0</v>
      </c>
      <c r="D126" s="343">
        <f t="shared" si="58"/>
        <v>0</v>
      </c>
      <c r="E126" s="343">
        <f t="shared" si="58"/>
        <v>0</v>
      </c>
      <c r="F126" s="343">
        <f t="shared" si="58"/>
        <v>0</v>
      </c>
      <c r="G126" s="343">
        <f t="shared" si="58"/>
        <v>0</v>
      </c>
      <c r="H126" s="343">
        <f t="shared" si="58"/>
        <v>0</v>
      </c>
      <c r="I126" s="343">
        <f t="shared" si="58"/>
        <v>0</v>
      </c>
      <c r="J126" s="343">
        <f t="shared" si="58"/>
        <v>0</v>
      </c>
      <c r="K126" s="343">
        <f t="shared" si="58"/>
        <v>0</v>
      </c>
      <c r="L126" s="343">
        <f t="shared" si="58"/>
        <v>0</v>
      </c>
      <c r="M126" s="343">
        <f t="shared" si="58"/>
        <v>0</v>
      </c>
      <c r="N126" s="343">
        <f t="shared" si="58"/>
        <v>0</v>
      </c>
      <c r="O126" s="343">
        <f t="shared" si="58"/>
        <v>0</v>
      </c>
      <c r="P126" s="343">
        <f t="shared" si="58"/>
        <v>0</v>
      </c>
      <c r="Q126" s="343">
        <f t="shared" si="58"/>
        <v>0</v>
      </c>
      <c r="R126" s="343">
        <f t="shared" si="58"/>
        <v>0</v>
      </c>
      <c r="S126" s="343">
        <f t="shared" ref="S126:T126" si="65">$B$7</f>
        <v>0</v>
      </c>
      <c r="T126" s="343">
        <f t="shared" si="65"/>
        <v>0</v>
      </c>
    </row>
    <row r="127" spans="1:20">
      <c r="B127" s="344"/>
      <c r="C127" s="342"/>
      <c r="D127" s="342"/>
      <c r="E127" s="342"/>
      <c r="F127" s="342"/>
      <c r="G127" s="342"/>
      <c r="H127" s="342"/>
      <c r="I127" s="342"/>
      <c r="J127" s="342"/>
      <c r="K127" s="342"/>
      <c r="L127" s="342"/>
      <c r="M127" s="342"/>
      <c r="N127" s="342"/>
      <c r="O127" s="342"/>
      <c r="P127" s="342"/>
      <c r="Q127" s="342"/>
      <c r="R127" s="342"/>
      <c r="S127" s="342"/>
      <c r="T127" s="342"/>
    </row>
    <row r="128" spans="1:20">
      <c r="B128" s="344"/>
      <c r="C128" s="342"/>
      <c r="D128" s="342"/>
      <c r="E128" s="342"/>
      <c r="F128" s="342"/>
      <c r="G128" s="342"/>
      <c r="H128" s="342"/>
      <c r="I128" s="342"/>
      <c r="J128" s="342"/>
      <c r="K128" s="342"/>
      <c r="L128" s="342"/>
      <c r="M128" s="342"/>
      <c r="N128" s="342"/>
      <c r="O128" s="342"/>
      <c r="P128" s="342"/>
      <c r="Q128" s="342"/>
      <c r="R128" s="342"/>
      <c r="S128" s="342"/>
      <c r="T128" s="342"/>
    </row>
    <row r="129" spans="2:20">
      <c r="B129" s="344"/>
      <c r="C129" s="342"/>
      <c r="D129" s="342"/>
      <c r="E129" s="342"/>
      <c r="F129" s="342"/>
      <c r="G129" s="342"/>
      <c r="H129" s="342"/>
      <c r="I129" s="342"/>
      <c r="J129" s="342"/>
      <c r="K129" s="342"/>
      <c r="L129" s="342"/>
      <c r="M129" s="342"/>
      <c r="N129" s="342"/>
      <c r="O129" s="342"/>
      <c r="P129" s="342"/>
      <c r="Q129" s="342"/>
      <c r="R129" s="342"/>
      <c r="S129" s="342"/>
      <c r="T129" s="342"/>
    </row>
    <row r="130" spans="2:20">
      <c r="B130" s="344"/>
      <c r="C130" s="342"/>
      <c r="D130" s="342"/>
      <c r="E130" s="342"/>
      <c r="F130" s="342"/>
      <c r="G130" s="342"/>
      <c r="H130" s="342"/>
      <c r="I130" s="342"/>
      <c r="J130" s="342"/>
      <c r="K130" s="342"/>
      <c r="L130" s="342"/>
      <c r="M130" s="342"/>
      <c r="N130" s="342"/>
      <c r="O130" s="342"/>
      <c r="P130" s="342"/>
      <c r="Q130" s="342"/>
      <c r="R130" s="342"/>
      <c r="S130" s="342"/>
      <c r="T130" s="342"/>
    </row>
    <row r="131" spans="2:20">
      <c r="B131" s="344"/>
      <c r="C131" s="342"/>
      <c r="D131" s="342"/>
      <c r="E131" s="342"/>
      <c r="F131" s="342"/>
      <c r="G131" s="342"/>
      <c r="H131" s="342"/>
      <c r="I131" s="342"/>
      <c r="J131" s="342"/>
      <c r="K131" s="342"/>
      <c r="L131" s="342"/>
      <c r="M131" s="342"/>
      <c r="N131" s="342"/>
      <c r="O131" s="342"/>
      <c r="P131" s="342"/>
      <c r="Q131" s="342"/>
      <c r="R131" s="342"/>
      <c r="S131" s="342"/>
      <c r="T131" s="342"/>
    </row>
    <row r="132" spans="2:20">
      <c r="B132" s="344"/>
      <c r="C132" s="342"/>
      <c r="D132" s="342"/>
      <c r="E132" s="342"/>
      <c r="F132" s="342"/>
      <c r="G132" s="342"/>
      <c r="H132" s="342"/>
      <c r="I132" s="342"/>
      <c r="J132" s="342"/>
      <c r="K132" s="342"/>
      <c r="L132" s="342"/>
      <c r="M132" s="342"/>
      <c r="N132" s="342"/>
      <c r="O132" s="342"/>
      <c r="P132" s="342"/>
      <c r="Q132" s="342"/>
      <c r="R132" s="342"/>
      <c r="S132" s="342"/>
      <c r="T132" s="342"/>
    </row>
    <row r="133" spans="2:20">
      <c r="B133" s="344"/>
      <c r="C133" s="342"/>
      <c r="D133" s="342"/>
      <c r="E133" s="342"/>
      <c r="F133" s="342"/>
      <c r="G133" s="342"/>
      <c r="H133" s="342"/>
      <c r="I133" s="342"/>
      <c r="J133" s="342"/>
      <c r="K133" s="342"/>
      <c r="L133" s="342"/>
      <c r="M133" s="342"/>
      <c r="N133" s="342"/>
      <c r="O133" s="342"/>
      <c r="P133" s="342"/>
      <c r="Q133" s="342"/>
      <c r="R133" s="342"/>
      <c r="S133" s="342"/>
      <c r="T133" s="342"/>
    </row>
    <row r="134" spans="2:20">
      <c r="B134" s="344"/>
      <c r="C134" s="342"/>
      <c r="D134" s="342"/>
      <c r="E134" s="342"/>
      <c r="F134" s="342"/>
      <c r="G134" s="342"/>
      <c r="H134" s="342"/>
      <c r="I134" s="342"/>
      <c r="J134" s="342"/>
      <c r="K134" s="342"/>
      <c r="L134" s="342"/>
      <c r="M134" s="342"/>
      <c r="N134" s="342"/>
      <c r="O134" s="342"/>
      <c r="P134" s="342"/>
      <c r="Q134" s="342"/>
      <c r="R134" s="342"/>
      <c r="S134" s="342"/>
      <c r="T134" s="342"/>
    </row>
    <row r="135" spans="2:20">
      <c r="B135" s="344"/>
      <c r="C135" s="342"/>
      <c r="D135" s="342"/>
      <c r="E135" s="342"/>
      <c r="F135" s="342"/>
      <c r="G135" s="342"/>
      <c r="H135" s="342"/>
      <c r="I135" s="342"/>
      <c r="J135" s="342"/>
      <c r="K135" s="342"/>
      <c r="L135" s="342"/>
      <c r="M135" s="342"/>
      <c r="N135" s="342"/>
      <c r="O135" s="342"/>
      <c r="P135" s="342"/>
      <c r="Q135" s="342"/>
      <c r="R135" s="342"/>
      <c r="S135" s="342"/>
      <c r="T135" s="342"/>
    </row>
    <row r="136" spans="2:20">
      <c r="B136" s="344"/>
      <c r="C136" s="342"/>
      <c r="D136" s="342"/>
      <c r="E136" s="342"/>
      <c r="F136" s="342"/>
      <c r="G136" s="342"/>
      <c r="H136" s="342"/>
      <c r="I136" s="342"/>
      <c r="J136" s="342"/>
      <c r="K136" s="342"/>
      <c r="L136" s="342"/>
      <c r="M136" s="342"/>
      <c r="N136" s="342"/>
      <c r="O136" s="342"/>
      <c r="P136" s="342"/>
      <c r="Q136" s="342"/>
      <c r="R136" s="342"/>
      <c r="S136" s="342"/>
      <c r="T136" s="342"/>
    </row>
    <row r="137" spans="2:20">
      <c r="B137" s="344"/>
      <c r="C137" s="342"/>
      <c r="D137" s="342"/>
      <c r="E137" s="342"/>
      <c r="F137" s="342"/>
      <c r="G137" s="342"/>
      <c r="H137" s="342"/>
      <c r="I137" s="342"/>
      <c r="J137" s="342"/>
      <c r="K137" s="342"/>
      <c r="L137" s="342"/>
      <c r="M137" s="342"/>
      <c r="N137" s="342"/>
      <c r="O137" s="342"/>
      <c r="P137" s="342"/>
      <c r="Q137" s="342"/>
      <c r="R137" s="342"/>
      <c r="S137" s="342"/>
      <c r="T137" s="342"/>
    </row>
    <row r="138" spans="2:20">
      <c r="B138" s="344"/>
      <c r="C138" s="342"/>
      <c r="D138" s="342"/>
      <c r="E138" s="342"/>
      <c r="F138" s="342"/>
      <c r="G138" s="342"/>
      <c r="H138" s="342"/>
      <c r="I138" s="342"/>
      <c r="J138" s="342"/>
      <c r="K138" s="342"/>
      <c r="L138" s="342"/>
      <c r="M138" s="342"/>
      <c r="N138" s="342"/>
      <c r="O138" s="342"/>
      <c r="P138" s="342"/>
      <c r="Q138" s="342"/>
      <c r="R138" s="342"/>
      <c r="S138" s="342"/>
      <c r="T138" s="342"/>
    </row>
    <row r="139" spans="2:20">
      <c r="B139" s="344"/>
      <c r="C139" s="342"/>
      <c r="D139" s="342"/>
      <c r="E139" s="342"/>
      <c r="F139" s="342"/>
      <c r="G139" s="342"/>
      <c r="H139" s="342"/>
      <c r="I139" s="342"/>
      <c r="J139" s="342"/>
      <c r="K139" s="342"/>
      <c r="L139" s="342"/>
      <c r="M139" s="342"/>
      <c r="N139" s="342"/>
      <c r="O139" s="342"/>
      <c r="P139" s="342"/>
      <c r="Q139" s="342"/>
      <c r="R139" s="342"/>
      <c r="S139" s="342"/>
      <c r="T139" s="342"/>
    </row>
    <row r="140" spans="2:20">
      <c r="B140" s="344"/>
      <c r="C140" s="342"/>
      <c r="D140" s="342"/>
      <c r="E140" s="342"/>
      <c r="F140" s="342"/>
      <c r="G140" s="342"/>
      <c r="H140" s="342"/>
      <c r="I140" s="342"/>
      <c r="J140" s="342"/>
      <c r="K140" s="342"/>
      <c r="L140" s="342"/>
      <c r="M140" s="342"/>
      <c r="N140" s="342"/>
      <c r="O140" s="342"/>
      <c r="P140" s="342"/>
      <c r="Q140" s="342"/>
      <c r="R140" s="342"/>
      <c r="S140" s="342"/>
      <c r="T140" s="342"/>
    </row>
    <row r="141" spans="2:20">
      <c r="B141" s="344"/>
      <c r="C141" s="342"/>
      <c r="D141" s="342"/>
      <c r="E141" s="342"/>
      <c r="F141" s="342"/>
      <c r="G141" s="342"/>
      <c r="H141" s="342"/>
      <c r="I141" s="342"/>
      <c r="J141" s="342"/>
      <c r="K141" s="342"/>
      <c r="L141" s="342"/>
      <c r="M141" s="342"/>
      <c r="N141" s="342"/>
      <c r="O141" s="342"/>
      <c r="P141" s="342"/>
      <c r="Q141" s="342"/>
      <c r="R141" s="342"/>
      <c r="S141" s="342"/>
      <c r="T141" s="342"/>
    </row>
    <row r="142" spans="2:20">
      <c r="B142" s="344"/>
      <c r="C142" s="342"/>
      <c r="D142" s="342"/>
      <c r="E142" s="342"/>
      <c r="F142" s="342"/>
      <c r="G142" s="342"/>
      <c r="H142" s="342"/>
      <c r="I142" s="342"/>
      <c r="J142" s="342"/>
      <c r="K142" s="342"/>
      <c r="L142" s="342"/>
      <c r="M142" s="342"/>
      <c r="N142" s="342"/>
      <c r="O142" s="342"/>
      <c r="P142" s="342"/>
      <c r="Q142" s="342"/>
      <c r="R142" s="342"/>
      <c r="S142" s="342"/>
      <c r="T142" s="342"/>
    </row>
    <row r="143" spans="2:20">
      <c r="B143" s="344"/>
      <c r="C143" s="342"/>
      <c r="D143" s="342"/>
      <c r="E143" s="342"/>
      <c r="F143" s="342"/>
      <c r="G143" s="342"/>
      <c r="H143" s="342"/>
      <c r="I143" s="342"/>
      <c r="J143" s="342"/>
      <c r="K143" s="342"/>
      <c r="L143" s="342"/>
      <c r="M143" s="342"/>
      <c r="N143" s="342"/>
      <c r="O143" s="342"/>
      <c r="P143" s="342"/>
      <c r="Q143" s="342"/>
      <c r="R143" s="342"/>
      <c r="S143" s="342"/>
      <c r="T143" s="342"/>
    </row>
    <row r="144" spans="2:20">
      <c r="B144" s="344"/>
      <c r="C144" s="342"/>
      <c r="D144" s="342"/>
      <c r="E144" s="342"/>
      <c r="F144" s="342"/>
      <c r="G144" s="342"/>
      <c r="H144" s="342"/>
      <c r="I144" s="342"/>
      <c r="J144" s="342"/>
      <c r="K144" s="342"/>
      <c r="L144" s="342"/>
      <c r="M144" s="342"/>
      <c r="N144" s="342"/>
      <c r="O144" s="342"/>
      <c r="P144" s="342"/>
      <c r="Q144" s="342"/>
      <c r="R144" s="342"/>
      <c r="S144" s="342"/>
      <c r="T144" s="342"/>
    </row>
    <row r="145" spans="2:20">
      <c r="B145" s="344"/>
      <c r="C145" s="344"/>
      <c r="D145" s="344"/>
      <c r="E145" s="344"/>
      <c r="F145" s="344"/>
      <c r="G145" s="344"/>
      <c r="H145" s="344"/>
      <c r="I145" s="344"/>
      <c r="J145" s="344"/>
      <c r="K145" s="344"/>
      <c r="L145" s="344"/>
      <c r="M145" s="344"/>
      <c r="N145" s="344"/>
      <c r="O145" s="344"/>
      <c r="P145" s="344"/>
      <c r="Q145" s="344"/>
      <c r="R145" s="344"/>
      <c r="S145" s="344"/>
      <c r="T145" s="344"/>
    </row>
    <row r="146" spans="2:20">
      <c r="B146" s="344"/>
      <c r="C146" s="344"/>
      <c r="D146" s="344"/>
      <c r="E146" s="344"/>
      <c r="F146" s="344"/>
      <c r="G146" s="344"/>
      <c r="H146" s="344"/>
      <c r="I146" s="344"/>
      <c r="J146" s="344"/>
      <c r="K146" s="344"/>
      <c r="L146" s="344"/>
      <c r="M146" s="344"/>
      <c r="N146" s="344"/>
      <c r="O146" s="344"/>
      <c r="P146" s="344"/>
      <c r="Q146" s="344"/>
      <c r="R146" s="344"/>
      <c r="S146" s="344"/>
      <c r="T146" s="344"/>
    </row>
    <row r="147" spans="2:20">
      <c r="B147" s="344"/>
      <c r="C147" s="344"/>
      <c r="D147" s="344"/>
      <c r="E147" s="344"/>
      <c r="F147" s="344"/>
      <c r="G147" s="344"/>
      <c r="H147" s="344"/>
      <c r="I147" s="344"/>
      <c r="J147" s="344"/>
      <c r="K147" s="344"/>
      <c r="L147" s="344"/>
      <c r="M147" s="344"/>
      <c r="N147" s="344"/>
      <c r="O147" s="344"/>
      <c r="P147" s="344"/>
      <c r="Q147" s="344"/>
      <c r="R147" s="344"/>
      <c r="S147" s="344"/>
      <c r="T147" s="344"/>
    </row>
    <row r="148" spans="2:20">
      <c r="B148" s="344"/>
      <c r="C148" s="344"/>
      <c r="D148" s="344"/>
      <c r="E148" s="344"/>
      <c r="F148" s="344"/>
      <c r="G148" s="344"/>
      <c r="H148" s="344"/>
      <c r="I148" s="344"/>
      <c r="J148" s="344"/>
      <c r="K148" s="344"/>
      <c r="L148" s="344"/>
      <c r="M148" s="344"/>
      <c r="N148" s="344"/>
      <c r="O148" s="344"/>
      <c r="P148" s="344"/>
      <c r="Q148" s="344"/>
      <c r="R148" s="344"/>
      <c r="S148" s="344"/>
      <c r="T148" s="344"/>
    </row>
    <row r="149" spans="2:20">
      <c r="B149" s="344"/>
    </row>
    <row r="150" spans="2:20">
      <c r="B150" s="344"/>
    </row>
    <row r="151" spans="2:20">
      <c r="B151" s="344"/>
    </row>
    <row r="152" spans="2:20">
      <c r="B152" s="344"/>
    </row>
    <row r="153" spans="2:20">
      <c r="B153" s="344"/>
    </row>
    <row r="154" spans="2:20">
      <c r="B154" s="344"/>
    </row>
    <row r="155" spans="2:20">
      <c r="B155" s="344"/>
    </row>
    <row r="156" spans="2:20">
      <c r="B156" s="344"/>
    </row>
  </sheetData>
  <sheetProtection password="ED91" sheet="1" objects="1" scenarios="1"/>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6"/>
  <sheetViews>
    <sheetView showGridLines="0" zoomScale="90" zoomScaleNormal="90" workbookViewId="0">
      <selection activeCell="B14" sqref="B14"/>
    </sheetView>
  </sheetViews>
  <sheetFormatPr defaultRowHeight="15"/>
  <cols>
    <col min="1" max="1" width="28" style="288" customWidth="1"/>
    <col min="2" max="2" width="53.140625" style="288" customWidth="1"/>
    <col min="3" max="3" width="17.85546875" style="288" customWidth="1"/>
    <col min="4" max="4" width="14.7109375" style="288" customWidth="1"/>
    <col min="5" max="5" width="12.85546875" style="288" customWidth="1"/>
    <col min="6" max="6" width="11.5703125" style="288" customWidth="1"/>
    <col min="7" max="7" width="17.140625" style="288" customWidth="1"/>
    <col min="8" max="8" width="10.85546875" style="288" customWidth="1"/>
    <col min="9" max="9" width="12.28515625" style="288" customWidth="1"/>
    <col min="10" max="10" width="12.42578125" style="288" customWidth="1"/>
    <col min="11" max="11" width="9.7109375" style="288" customWidth="1"/>
    <col min="12" max="12" width="15.140625" style="288" customWidth="1"/>
    <col min="13" max="13" width="16" style="288" customWidth="1"/>
    <col min="14" max="14" width="9.140625" style="288"/>
    <col min="15" max="15" width="14.7109375" style="288" customWidth="1"/>
    <col min="16" max="16" width="9.140625" style="288"/>
    <col min="17" max="17" width="11.28515625" style="288" customWidth="1"/>
    <col min="18" max="18" width="12.85546875" style="288" customWidth="1"/>
    <col min="19" max="19" width="18.140625" style="288" customWidth="1"/>
    <col min="20" max="20" width="25.42578125" style="288" customWidth="1"/>
    <col min="21" max="16384" width="9.140625" style="288"/>
  </cols>
  <sheetData>
    <row r="1" spans="1:27" ht="11.25" customHeight="1">
      <c r="A1" s="273"/>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row>
    <row r="2" spans="1:27" ht="15.75" thickBot="1">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row>
    <row r="3" spans="1:27">
      <c r="A3" s="274" t="s">
        <v>349</v>
      </c>
      <c r="B3" s="275" t="str">
        <f>'Cover sheet'!C3</f>
        <v>Georgia</v>
      </c>
      <c r="C3" s="276"/>
      <c r="D3" s="273"/>
      <c r="E3" s="273"/>
      <c r="F3" s="273"/>
      <c r="G3" s="273"/>
      <c r="H3" s="273"/>
      <c r="I3" s="273"/>
      <c r="J3" s="273"/>
      <c r="K3" s="273"/>
      <c r="L3" s="273"/>
      <c r="M3" s="273"/>
      <c r="N3" s="273"/>
      <c r="O3" s="273"/>
      <c r="P3" s="273"/>
      <c r="Q3" s="273"/>
      <c r="R3" s="273"/>
      <c r="S3" s="273"/>
      <c r="T3" s="273"/>
      <c r="U3" s="273"/>
      <c r="V3" s="273"/>
      <c r="W3" s="273"/>
      <c r="X3" s="273"/>
      <c r="Y3" s="273"/>
      <c r="Z3" s="273"/>
      <c r="AA3" s="273"/>
    </row>
    <row r="4" spans="1:27" ht="29.25" thickBot="1">
      <c r="A4" s="277" t="s">
        <v>350</v>
      </c>
      <c r="B4" s="278">
        <f>'Cover sheet'!E25</f>
        <v>0</v>
      </c>
      <c r="C4" s="279"/>
      <c r="D4" s="273"/>
      <c r="E4" s="273"/>
      <c r="F4" s="273"/>
      <c r="G4" s="273"/>
      <c r="H4" s="273"/>
      <c r="I4" s="273"/>
      <c r="J4" s="273"/>
      <c r="K4" s="273"/>
      <c r="L4" s="273"/>
      <c r="M4" s="273"/>
      <c r="N4" s="273"/>
      <c r="O4" s="273"/>
      <c r="P4" s="273"/>
      <c r="Q4" s="273"/>
      <c r="R4" s="273"/>
      <c r="S4" s="273"/>
      <c r="T4" s="273"/>
      <c r="U4" s="273"/>
      <c r="V4" s="273"/>
      <c r="W4" s="273"/>
      <c r="X4" s="273"/>
      <c r="Y4" s="273"/>
      <c r="Z4" s="273"/>
      <c r="AA4" s="273"/>
    </row>
    <row r="5" spans="1:27" ht="28.5">
      <c r="A5" s="277" t="s">
        <v>351</v>
      </c>
      <c r="B5" s="280">
        <f>'Cover sheet'!E42</f>
        <v>0</v>
      </c>
      <c r="C5" s="281">
        <f>'Cover sheet'!F42</f>
        <v>0</v>
      </c>
      <c r="D5" s="273"/>
      <c r="E5" s="273"/>
      <c r="F5" s="273"/>
      <c r="G5" s="273"/>
      <c r="H5" s="273"/>
      <c r="I5" s="273"/>
      <c r="J5" s="273"/>
      <c r="K5" s="273"/>
      <c r="L5" s="273"/>
      <c r="M5" s="273"/>
      <c r="N5" s="273"/>
      <c r="O5" s="273"/>
      <c r="P5" s="273"/>
      <c r="Q5" s="273"/>
      <c r="R5" s="273"/>
      <c r="S5" s="273"/>
      <c r="T5" s="273"/>
      <c r="U5" s="273"/>
      <c r="V5" s="273"/>
      <c r="W5" s="273"/>
      <c r="X5" s="273"/>
      <c r="Y5" s="273"/>
      <c r="Z5" s="273"/>
      <c r="AA5" s="273"/>
    </row>
    <row r="6" spans="1:27" ht="29.25" thickBot="1">
      <c r="A6" s="277" t="s">
        <v>352</v>
      </c>
      <c r="B6" s="280">
        <f>'Cover sheet'!E43</f>
        <v>0</v>
      </c>
      <c r="C6" s="282">
        <f>'Cover sheet'!F43</f>
        <v>0</v>
      </c>
      <c r="D6" s="273"/>
      <c r="E6" s="273"/>
      <c r="F6" s="273"/>
      <c r="G6" s="273"/>
      <c r="H6" s="273"/>
      <c r="I6" s="273"/>
      <c r="J6" s="273"/>
      <c r="K6" s="273"/>
      <c r="L6" s="273"/>
      <c r="M6" s="273"/>
      <c r="N6" s="273"/>
      <c r="O6" s="273"/>
      <c r="P6" s="273"/>
      <c r="Q6" s="273"/>
      <c r="R6" s="273"/>
      <c r="S6" s="273"/>
      <c r="T6" s="273"/>
      <c r="U6" s="273"/>
      <c r="V6" s="273"/>
      <c r="W6" s="273"/>
      <c r="X6" s="273"/>
      <c r="Y6" s="273"/>
      <c r="Z6" s="273"/>
      <c r="AA6" s="273"/>
    </row>
    <row r="7" spans="1:27" ht="28.5">
      <c r="A7" s="277" t="s">
        <v>353</v>
      </c>
      <c r="B7" s="278">
        <f>'Cover sheet'!E51</f>
        <v>0</v>
      </c>
      <c r="C7" s="279"/>
      <c r="D7" s="273"/>
      <c r="E7" s="273"/>
      <c r="F7" s="273"/>
      <c r="G7" s="273"/>
      <c r="H7" s="273"/>
      <c r="I7" s="273"/>
      <c r="J7" s="273"/>
      <c r="K7" s="273"/>
      <c r="L7" s="273"/>
      <c r="M7" s="273"/>
      <c r="N7" s="273"/>
      <c r="O7" s="273"/>
      <c r="P7" s="273"/>
      <c r="Q7" s="273"/>
      <c r="R7" s="273"/>
      <c r="S7" s="273"/>
      <c r="T7" s="273"/>
      <c r="U7" s="273"/>
      <c r="V7" s="273"/>
      <c r="W7" s="273"/>
      <c r="X7" s="273"/>
      <c r="Y7" s="273"/>
      <c r="Z7" s="273"/>
      <c r="AA7" s="273"/>
    </row>
    <row r="8" spans="1:27" ht="28.5">
      <c r="A8" s="277" t="s">
        <v>354</v>
      </c>
      <c r="B8" s="278">
        <f>'Cover sheet'!E57</f>
        <v>0</v>
      </c>
      <c r="C8" s="279"/>
      <c r="D8" s="273"/>
      <c r="E8" s="273"/>
      <c r="F8" s="273"/>
      <c r="G8" s="273"/>
      <c r="H8" s="273"/>
      <c r="I8" s="273"/>
      <c r="J8" s="273"/>
      <c r="K8" s="273"/>
      <c r="L8" s="273"/>
      <c r="M8" s="273"/>
      <c r="N8" s="273"/>
      <c r="O8" s="273"/>
      <c r="P8" s="273"/>
      <c r="Q8" s="273"/>
      <c r="R8" s="273"/>
      <c r="S8" s="273"/>
      <c r="T8" s="273"/>
      <c r="U8" s="273"/>
      <c r="V8" s="273"/>
      <c r="W8" s="273"/>
      <c r="X8" s="273"/>
      <c r="Y8" s="273"/>
      <c r="Z8" s="273"/>
      <c r="AA8" s="273"/>
    </row>
    <row r="9" spans="1:27" ht="42.75">
      <c r="A9" s="277" t="s">
        <v>355</v>
      </c>
      <c r="B9" s="296">
        <f>'Cover sheet'!E64</f>
        <v>0</v>
      </c>
      <c r="C9" s="283"/>
      <c r="D9" s="273"/>
      <c r="E9" s="273"/>
      <c r="F9" s="273"/>
      <c r="G9" s="273"/>
      <c r="H9" s="273"/>
      <c r="I9" s="273"/>
      <c r="J9" s="273"/>
      <c r="K9" s="273"/>
      <c r="L9" s="273"/>
      <c r="M9" s="273"/>
      <c r="N9" s="273"/>
      <c r="O9" s="273"/>
      <c r="P9" s="273"/>
      <c r="Q9" s="273"/>
      <c r="R9" s="273"/>
      <c r="S9" s="273"/>
      <c r="T9" s="273"/>
      <c r="U9" s="273"/>
      <c r="V9" s="273"/>
      <c r="W9" s="273"/>
      <c r="X9" s="273"/>
      <c r="Y9" s="273"/>
      <c r="Z9" s="273"/>
      <c r="AA9" s="273"/>
    </row>
    <row r="10" spans="1:27" ht="29.25" thickBot="1">
      <c r="A10" s="284" t="s">
        <v>356</v>
      </c>
      <c r="B10" s="285">
        <f>'Cover sheet'!E71</f>
        <v>0</v>
      </c>
      <c r="C10" s="28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row>
    <row r="11" spans="1:27">
      <c r="A11" s="286"/>
      <c r="B11" s="287"/>
      <c r="C11" s="28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row>
    <row r="12" spans="1:27" ht="15.75" thickBot="1">
      <c r="A12" s="273"/>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row>
    <row r="13" spans="1:27">
      <c r="B13" s="304"/>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7" ht="90.75" thickBot="1">
      <c r="B14" s="304"/>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7" ht="16.5" thickBot="1">
      <c r="A15" s="288">
        <v>1</v>
      </c>
      <c r="B15" s="308" t="s">
        <v>655</v>
      </c>
      <c r="C15" s="309">
        <f>IF(ISNUMBER(C16),C16,0)+IF(ISNUMBER(C20),C20,0)+IF(ISNUMBER(C29),C29,0)+IF(ISNUMBER(C33),C33,0)+IF(ISNUMBER(C34),C34,0)+IF(ISNUMBER(C35),C35,0)</f>
        <v>0</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0</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0</v>
      </c>
      <c r="P15" s="309">
        <f t="shared" si="0"/>
        <v>0</v>
      </c>
      <c r="Q15" s="309">
        <f t="shared" si="0"/>
        <v>0</v>
      </c>
      <c r="R15" s="309">
        <f t="shared" si="0"/>
        <v>0</v>
      </c>
      <c r="S15" s="312">
        <f>SUMIFS(M15:R15,M15:R15,"&lt;&gt;Local Currency", M15:R15,"&lt;&gt;US Dollars" )</f>
        <v>0</v>
      </c>
      <c r="T15" s="313">
        <f>SUM(G15,L15,S15)</f>
        <v>0</v>
      </c>
    </row>
    <row r="16" spans="1:27" ht="16.5" thickBot="1">
      <c r="A16" s="288">
        <v>1.1000000000000001</v>
      </c>
      <c r="B16" s="314" t="s">
        <v>656</v>
      </c>
      <c r="C16" s="315">
        <f>SUMIFS(C17:C19,C17:C19,"&lt;&gt;Local Currency", C17:C19,"&lt;&gt;US Dollars" )</f>
        <v>0</v>
      </c>
      <c r="D16" s="310">
        <f t="shared" ref="D16:R16" si="1">SUMIFS(D17:D19,D17:D19,"&lt;&gt;Local Currency", D17:D19,"&lt;&gt;US Dollars" )</f>
        <v>0</v>
      </c>
      <c r="E16" s="310">
        <f t="shared" si="1"/>
        <v>0</v>
      </c>
      <c r="F16" s="310">
        <f t="shared" si="1"/>
        <v>0</v>
      </c>
      <c r="G16" s="310">
        <f>SUMIFS(C16:F16,C16:F16,"&lt;&gt;Local Currency", C16:F16,"&lt;&gt;US Dollars" )</f>
        <v>0</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9" si="2">SUM(G16,L16,S16)</f>
        <v>0</v>
      </c>
    </row>
    <row r="17" spans="1:20" s="227" customFormat="1" ht="16.5" thickBot="1">
      <c r="A17" s="268" t="s">
        <v>846</v>
      </c>
      <c r="B17" s="316" t="s">
        <v>1213</v>
      </c>
      <c r="C17" s="317">
        <f>$B$7</f>
        <v>0</v>
      </c>
      <c r="D17" s="318">
        <f t="shared" ref="D17:R32" si="3">$B$7</f>
        <v>0</v>
      </c>
      <c r="E17" s="318">
        <f t="shared" si="3"/>
        <v>0</v>
      </c>
      <c r="F17" s="318">
        <f t="shared" si="3"/>
        <v>0</v>
      </c>
      <c r="G17" s="310">
        <f t="shared" ref="G17:G35" si="4">SUMIFS(C17:F17,C17:F17,"&lt;&gt;Local Currency", C17:F17,"&lt;&gt;US Dollars" )</f>
        <v>0</v>
      </c>
      <c r="H17" s="318">
        <f t="shared" si="3"/>
        <v>0</v>
      </c>
      <c r="I17" s="318">
        <f t="shared" si="3"/>
        <v>0</v>
      </c>
      <c r="J17" s="318">
        <f t="shared" si="3"/>
        <v>0</v>
      </c>
      <c r="K17" s="318">
        <f t="shared" si="3"/>
        <v>0</v>
      </c>
      <c r="L17" s="311">
        <f t="shared" ref="L17:L35" si="5">SUMIFS(H17:K17,H17:K17,"&lt;&gt;Local Currency", H17:K17,"&lt;&gt;US Dollars" )</f>
        <v>0</v>
      </c>
      <c r="M17" s="318">
        <f t="shared" si="3"/>
        <v>0</v>
      </c>
      <c r="N17" s="318">
        <f t="shared" si="3"/>
        <v>0</v>
      </c>
      <c r="O17" s="318">
        <f t="shared" si="3"/>
        <v>0</v>
      </c>
      <c r="P17" s="318">
        <f t="shared" si="3"/>
        <v>0</v>
      </c>
      <c r="Q17" s="318">
        <f t="shared" si="3"/>
        <v>0</v>
      </c>
      <c r="R17" s="318">
        <f t="shared" si="3"/>
        <v>0</v>
      </c>
      <c r="S17" s="312">
        <f t="shared" ref="S17:S35" si="6">SUMIFS(M17:R17,M17:R17,"&lt;&gt;Local Currency", M17:R17,"&lt;&gt;US Dollars" )</f>
        <v>0</v>
      </c>
      <c r="T17" s="313">
        <f t="shared" si="2"/>
        <v>0</v>
      </c>
    </row>
    <row r="18" spans="1:20" s="227" customFormat="1" ht="16.5" thickBot="1">
      <c r="A18" s="268" t="s">
        <v>847</v>
      </c>
      <c r="B18" s="316" t="s">
        <v>1198</v>
      </c>
      <c r="C18" s="317">
        <f t="shared" ref="C18:R59" si="7">$B$7</f>
        <v>0</v>
      </c>
      <c r="D18" s="318">
        <f t="shared" si="3"/>
        <v>0</v>
      </c>
      <c r="E18" s="318">
        <f t="shared" si="3"/>
        <v>0</v>
      </c>
      <c r="F18" s="318">
        <f t="shared" si="3"/>
        <v>0</v>
      </c>
      <c r="G18" s="310">
        <f t="shared" si="4"/>
        <v>0</v>
      </c>
      <c r="H18" s="318">
        <f t="shared" si="3"/>
        <v>0</v>
      </c>
      <c r="I18" s="318">
        <f t="shared" si="3"/>
        <v>0</v>
      </c>
      <c r="J18" s="318">
        <f t="shared" si="3"/>
        <v>0</v>
      </c>
      <c r="K18" s="318">
        <f t="shared" si="3"/>
        <v>0</v>
      </c>
      <c r="L18" s="311">
        <f t="shared" si="5"/>
        <v>0</v>
      </c>
      <c r="M18" s="318">
        <f t="shared" si="3"/>
        <v>0</v>
      </c>
      <c r="N18" s="318">
        <f t="shared" si="3"/>
        <v>0</v>
      </c>
      <c r="O18" s="318">
        <f t="shared" si="3"/>
        <v>0</v>
      </c>
      <c r="P18" s="318">
        <f t="shared" si="3"/>
        <v>0</v>
      </c>
      <c r="Q18" s="318">
        <f t="shared" si="3"/>
        <v>0</v>
      </c>
      <c r="R18" s="318">
        <f t="shared" si="3"/>
        <v>0</v>
      </c>
      <c r="S18" s="312">
        <f t="shared" si="6"/>
        <v>0</v>
      </c>
      <c r="T18" s="313">
        <f t="shared" si="2"/>
        <v>0</v>
      </c>
    </row>
    <row r="19" spans="1:20" s="227" customFormat="1" ht="16.5" thickBot="1">
      <c r="A19" s="268" t="s">
        <v>848</v>
      </c>
      <c r="B19" s="316" t="s">
        <v>1204</v>
      </c>
      <c r="C19" s="317">
        <f t="shared" si="7"/>
        <v>0</v>
      </c>
      <c r="D19" s="318">
        <f t="shared" si="3"/>
        <v>0</v>
      </c>
      <c r="E19" s="318">
        <f t="shared" si="3"/>
        <v>0</v>
      </c>
      <c r="F19" s="318">
        <f t="shared" si="3"/>
        <v>0</v>
      </c>
      <c r="G19" s="310">
        <f t="shared" si="4"/>
        <v>0</v>
      </c>
      <c r="H19" s="318">
        <f t="shared" si="3"/>
        <v>0</v>
      </c>
      <c r="I19" s="318">
        <f t="shared" si="3"/>
        <v>0</v>
      </c>
      <c r="J19" s="318">
        <f t="shared" si="3"/>
        <v>0</v>
      </c>
      <c r="K19" s="318">
        <f t="shared" si="3"/>
        <v>0</v>
      </c>
      <c r="L19" s="311">
        <f t="shared" si="5"/>
        <v>0</v>
      </c>
      <c r="M19" s="318">
        <f t="shared" si="3"/>
        <v>0</v>
      </c>
      <c r="N19" s="318">
        <f t="shared" si="3"/>
        <v>0</v>
      </c>
      <c r="O19" s="318">
        <f t="shared" si="3"/>
        <v>0</v>
      </c>
      <c r="P19" s="318">
        <f t="shared" si="3"/>
        <v>0</v>
      </c>
      <c r="Q19" s="318">
        <f t="shared" si="3"/>
        <v>0</v>
      </c>
      <c r="R19" s="318">
        <f t="shared" si="3"/>
        <v>0</v>
      </c>
      <c r="S19" s="312">
        <f t="shared" si="6"/>
        <v>0</v>
      </c>
      <c r="T19" s="313">
        <f t="shared" si="2"/>
        <v>0</v>
      </c>
    </row>
    <row r="20" spans="1:20" s="227" customFormat="1" ht="16.5" thickBot="1">
      <c r="A20" s="288">
        <v>1.2</v>
      </c>
      <c r="B20" s="314" t="s">
        <v>668</v>
      </c>
      <c r="C20" s="315">
        <f>IF(ISNUMBER(C21),C21,0)+IF(ISNUMBER(C25),C25,0)</f>
        <v>0</v>
      </c>
      <c r="D20" s="310">
        <f t="shared" ref="D20:F20" si="8">IF(ISNUMBER(D21),D21,0)+IF(ISNUMBER(D25),D25,0)</f>
        <v>0</v>
      </c>
      <c r="E20" s="310">
        <f t="shared" si="8"/>
        <v>0</v>
      </c>
      <c r="F20" s="310">
        <f t="shared" si="8"/>
        <v>0</v>
      </c>
      <c r="G20" s="310">
        <f>SUMIFS(C20:F20,C20:F20,"&lt;&gt;Local Currency", C20:F20,"&lt;&gt;US Dollars" )</f>
        <v>0</v>
      </c>
      <c r="H20" s="310">
        <f>IF(ISNUMBER(H21),H21,0)+IF(ISNUMBER(H25),H25,0)</f>
        <v>0</v>
      </c>
      <c r="I20" s="310">
        <f t="shared" ref="I20:K20" si="9">IF(ISNUMBER(I21),I21,0)+IF(ISNUMBER(I25),I25,0)</f>
        <v>0</v>
      </c>
      <c r="J20" s="310">
        <f t="shared" si="9"/>
        <v>0</v>
      </c>
      <c r="K20" s="310">
        <f t="shared" si="9"/>
        <v>0</v>
      </c>
      <c r="L20" s="311">
        <f t="shared" si="5"/>
        <v>0</v>
      </c>
      <c r="M20" s="310">
        <f>IF(ISNUMBER(M21),M21,0)+IF(ISNUMBER(M25),M25,0)</f>
        <v>0</v>
      </c>
      <c r="N20" s="310">
        <f t="shared" ref="N20:R20" si="10">IF(ISNUMBER(N21),N21,0)+IF(ISNUMBER(N25),N25,0)</f>
        <v>0</v>
      </c>
      <c r="O20" s="310">
        <f t="shared" si="10"/>
        <v>0</v>
      </c>
      <c r="P20" s="310">
        <f t="shared" si="10"/>
        <v>0</v>
      </c>
      <c r="Q20" s="310">
        <f t="shared" si="10"/>
        <v>0</v>
      </c>
      <c r="R20" s="310">
        <f t="shared" si="10"/>
        <v>0</v>
      </c>
      <c r="S20" s="312">
        <f t="shared" si="6"/>
        <v>0</v>
      </c>
      <c r="T20" s="313">
        <f t="shared" si="2"/>
        <v>0</v>
      </c>
    </row>
    <row r="21" spans="1:20" s="227" customFormat="1" ht="16.5" thickBot="1">
      <c r="A21" s="268" t="s">
        <v>849</v>
      </c>
      <c r="B21" s="319" t="s">
        <v>1216</v>
      </c>
      <c r="C21" s="315">
        <f>SUMIFS(C22:C24,C22:C24,"&lt;&gt;Local Currency", C22:C24,"&lt;&gt;US Dollars" )</f>
        <v>0</v>
      </c>
      <c r="D21" s="310">
        <f t="shared" ref="D21:R21" si="11">SUMIFS(D22:D24,D22:D24,"&lt;&gt;Local Currency", D22:D24,"&lt;&gt;US Dollars" )</f>
        <v>0</v>
      </c>
      <c r="E21" s="310">
        <f t="shared" si="11"/>
        <v>0</v>
      </c>
      <c r="F21" s="310">
        <f t="shared" si="11"/>
        <v>0</v>
      </c>
      <c r="G21" s="310">
        <f t="shared" si="4"/>
        <v>0</v>
      </c>
      <c r="H21" s="310">
        <f t="shared" si="11"/>
        <v>0</v>
      </c>
      <c r="I21" s="310">
        <f t="shared" si="11"/>
        <v>0</v>
      </c>
      <c r="J21" s="310">
        <f t="shared" si="11"/>
        <v>0</v>
      </c>
      <c r="K21" s="310">
        <f t="shared" si="11"/>
        <v>0</v>
      </c>
      <c r="L21" s="311">
        <f t="shared" si="5"/>
        <v>0</v>
      </c>
      <c r="M21" s="310">
        <f t="shared" si="11"/>
        <v>0</v>
      </c>
      <c r="N21" s="310">
        <f t="shared" si="11"/>
        <v>0</v>
      </c>
      <c r="O21" s="310">
        <f t="shared" si="11"/>
        <v>0</v>
      </c>
      <c r="P21" s="310">
        <f t="shared" si="11"/>
        <v>0</v>
      </c>
      <c r="Q21" s="310">
        <f t="shared" si="11"/>
        <v>0</v>
      </c>
      <c r="R21" s="310">
        <f t="shared" si="11"/>
        <v>0</v>
      </c>
      <c r="S21" s="312">
        <f t="shared" si="6"/>
        <v>0</v>
      </c>
      <c r="T21" s="313">
        <f t="shared" si="2"/>
        <v>0</v>
      </c>
    </row>
    <row r="22" spans="1:20" s="227" customFormat="1" ht="16.5" thickBot="1">
      <c r="A22" s="268" t="s">
        <v>850</v>
      </c>
      <c r="B22" s="316" t="s">
        <v>1215</v>
      </c>
      <c r="C22" s="317">
        <f t="shared" si="7"/>
        <v>0</v>
      </c>
      <c r="D22" s="318">
        <f t="shared" si="3"/>
        <v>0</v>
      </c>
      <c r="E22" s="318">
        <f t="shared" si="3"/>
        <v>0</v>
      </c>
      <c r="F22" s="318">
        <f t="shared" si="3"/>
        <v>0</v>
      </c>
      <c r="G22" s="310">
        <f t="shared" si="4"/>
        <v>0</v>
      </c>
      <c r="H22" s="318">
        <f t="shared" si="3"/>
        <v>0</v>
      </c>
      <c r="I22" s="318">
        <f t="shared" si="3"/>
        <v>0</v>
      </c>
      <c r="J22" s="318">
        <f t="shared" si="3"/>
        <v>0</v>
      </c>
      <c r="K22" s="318">
        <f t="shared" si="3"/>
        <v>0</v>
      </c>
      <c r="L22" s="311">
        <f t="shared" si="5"/>
        <v>0</v>
      </c>
      <c r="M22" s="318">
        <f t="shared" si="3"/>
        <v>0</v>
      </c>
      <c r="N22" s="318">
        <f t="shared" si="3"/>
        <v>0</v>
      </c>
      <c r="O22" s="318">
        <f t="shared" si="3"/>
        <v>0</v>
      </c>
      <c r="P22" s="318">
        <f t="shared" si="3"/>
        <v>0</v>
      </c>
      <c r="Q22" s="318">
        <f t="shared" si="3"/>
        <v>0</v>
      </c>
      <c r="R22" s="318">
        <f t="shared" si="3"/>
        <v>0</v>
      </c>
      <c r="S22" s="312">
        <f t="shared" si="6"/>
        <v>0</v>
      </c>
      <c r="T22" s="313">
        <f t="shared" si="2"/>
        <v>0</v>
      </c>
    </row>
    <row r="23" spans="1:20" s="227" customFormat="1" ht="16.5" thickBot="1">
      <c r="A23" s="268" t="s">
        <v>851</v>
      </c>
      <c r="B23" s="316" t="s">
        <v>1203</v>
      </c>
      <c r="C23" s="317">
        <f t="shared" si="7"/>
        <v>0</v>
      </c>
      <c r="D23" s="318">
        <f t="shared" si="3"/>
        <v>0</v>
      </c>
      <c r="E23" s="318">
        <f t="shared" si="3"/>
        <v>0</v>
      </c>
      <c r="F23" s="318">
        <f t="shared" si="3"/>
        <v>0</v>
      </c>
      <c r="G23" s="310">
        <f t="shared" si="4"/>
        <v>0</v>
      </c>
      <c r="H23" s="318">
        <f t="shared" si="3"/>
        <v>0</v>
      </c>
      <c r="I23" s="318">
        <f t="shared" si="3"/>
        <v>0</v>
      </c>
      <c r="J23" s="318">
        <f t="shared" si="3"/>
        <v>0</v>
      </c>
      <c r="K23" s="318">
        <f t="shared" si="3"/>
        <v>0</v>
      </c>
      <c r="L23" s="311">
        <f t="shared" si="5"/>
        <v>0</v>
      </c>
      <c r="M23" s="318">
        <f t="shared" si="3"/>
        <v>0</v>
      </c>
      <c r="N23" s="318">
        <f t="shared" si="3"/>
        <v>0</v>
      </c>
      <c r="O23" s="318">
        <f t="shared" si="3"/>
        <v>0</v>
      </c>
      <c r="P23" s="318">
        <f t="shared" si="3"/>
        <v>0</v>
      </c>
      <c r="Q23" s="318">
        <f t="shared" si="3"/>
        <v>0</v>
      </c>
      <c r="R23" s="318">
        <f t="shared" si="3"/>
        <v>0</v>
      </c>
      <c r="S23" s="312">
        <f t="shared" si="6"/>
        <v>0</v>
      </c>
      <c r="T23" s="313">
        <f t="shared" si="2"/>
        <v>0</v>
      </c>
    </row>
    <row r="24" spans="1:20" s="227" customFormat="1" ht="16.5" thickBot="1">
      <c r="A24" s="268" t="s">
        <v>852</v>
      </c>
      <c r="B24" s="316" t="s">
        <v>1204</v>
      </c>
      <c r="C24" s="317">
        <f t="shared" si="7"/>
        <v>0</v>
      </c>
      <c r="D24" s="318">
        <f t="shared" si="3"/>
        <v>0</v>
      </c>
      <c r="E24" s="318">
        <f t="shared" si="3"/>
        <v>0</v>
      </c>
      <c r="F24" s="318">
        <f t="shared" si="3"/>
        <v>0</v>
      </c>
      <c r="G24" s="310">
        <f t="shared" si="4"/>
        <v>0</v>
      </c>
      <c r="H24" s="318">
        <f t="shared" si="3"/>
        <v>0</v>
      </c>
      <c r="I24" s="318">
        <f t="shared" si="3"/>
        <v>0</v>
      </c>
      <c r="J24" s="318">
        <f t="shared" si="3"/>
        <v>0</v>
      </c>
      <c r="K24" s="318">
        <f t="shared" si="3"/>
        <v>0</v>
      </c>
      <c r="L24" s="311">
        <f t="shared" si="5"/>
        <v>0</v>
      </c>
      <c r="M24" s="318">
        <f t="shared" si="3"/>
        <v>0</v>
      </c>
      <c r="N24" s="318">
        <f t="shared" si="3"/>
        <v>0</v>
      </c>
      <c r="O24" s="318">
        <f t="shared" si="3"/>
        <v>0</v>
      </c>
      <c r="P24" s="318">
        <f t="shared" si="3"/>
        <v>0</v>
      </c>
      <c r="Q24" s="318">
        <f t="shared" si="3"/>
        <v>0</v>
      </c>
      <c r="R24" s="318">
        <f t="shared" si="3"/>
        <v>0</v>
      </c>
      <c r="S24" s="312">
        <f t="shared" si="6"/>
        <v>0</v>
      </c>
      <c r="T24" s="313">
        <f t="shared" si="2"/>
        <v>0</v>
      </c>
    </row>
    <row r="25" spans="1:20" s="227" customFormat="1" ht="16.5" thickBot="1">
      <c r="A25" s="268" t="s">
        <v>856</v>
      </c>
      <c r="B25" s="319" t="s">
        <v>1223</v>
      </c>
      <c r="C25" s="315">
        <f>SUMIFS(C26:C28,C26:C28,"&lt;&gt;Local Currency", C26:C28,"&lt;&gt;US Dollars" )</f>
        <v>0</v>
      </c>
      <c r="D25" s="310">
        <f t="shared" ref="D25:R25" si="12">SUMIFS(D26:D28,D26:D28,"&lt;&gt;Local Currency", D26:D28,"&lt;&gt;US Dollars" )</f>
        <v>0</v>
      </c>
      <c r="E25" s="310">
        <f t="shared" si="12"/>
        <v>0</v>
      </c>
      <c r="F25" s="310">
        <f t="shared" si="12"/>
        <v>0</v>
      </c>
      <c r="G25" s="310">
        <f t="shared" si="4"/>
        <v>0</v>
      </c>
      <c r="H25" s="310">
        <f t="shared" si="12"/>
        <v>0</v>
      </c>
      <c r="I25" s="310">
        <f t="shared" si="12"/>
        <v>0</v>
      </c>
      <c r="J25" s="310">
        <f t="shared" si="12"/>
        <v>0</v>
      </c>
      <c r="K25" s="310">
        <f t="shared" si="12"/>
        <v>0</v>
      </c>
      <c r="L25" s="311">
        <f t="shared" si="5"/>
        <v>0</v>
      </c>
      <c r="M25" s="310">
        <f t="shared" si="12"/>
        <v>0</v>
      </c>
      <c r="N25" s="310">
        <f t="shared" si="12"/>
        <v>0</v>
      </c>
      <c r="O25" s="310">
        <f t="shared" si="12"/>
        <v>0</v>
      </c>
      <c r="P25" s="310">
        <f t="shared" si="12"/>
        <v>0</v>
      </c>
      <c r="Q25" s="310">
        <f t="shared" si="12"/>
        <v>0</v>
      </c>
      <c r="R25" s="310">
        <f t="shared" si="12"/>
        <v>0</v>
      </c>
      <c r="S25" s="312">
        <f t="shared" si="6"/>
        <v>0</v>
      </c>
      <c r="T25" s="313">
        <f t="shared" si="2"/>
        <v>0</v>
      </c>
    </row>
    <row r="26" spans="1:20" s="227" customFormat="1" ht="16.5" thickBot="1">
      <c r="A26" s="268" t="s">
        <v>857</v>
      </c>
      <c r="B26" s="316" t="s">
        <v>1212</v>
      </c>
      <c r="C26" s="317">
        <f t="shared" si="7"/>
        <v>0</v>
      </c>
      <c r="D26" s="318">
        <f t="shared" si="3"/>
        <v>0</v>
      </c>
      <c r="E26" s="318">
        <f t="shared" si="3"/>
        <v>0</v>
      </c>
      <c r="F26" s="318">
        <f t="shared" si="3"/>
        <v>0</v>
      </c>
      <c r="G26" s="310">
        <f t="shared" si="4"/>
        <v>0</v>
      </c>
      <c r="H26" s="318">
        <f t="shared" si="3"/>
        <v>0</v>
      </c>
      <c r="I26" s="318">
        <f t="shared" si="3"/>
        <v>0</v>
      </c>
      <c r="J26" s="318">
        <f t="shared" si="3"/>
        <v>0</v>
      </c>
      <c r="K26" s="318">
        <f t="shared" si="3"/>
        <v>0</v>
      </c>
      <c r="L26" s="311">
        <f t="shared" si="5"/>
        <v>0</v>
      </c>
      <c r="M26" s="318">
        <f t="shared" si="3"/>
        <v>0</v>
      </c>
      <c r="N26" s="318">
        <f t="shared" si="3"/>
        <v>0</v>
      </c>
      <c r="O26" s="318">
        <f t="shared" si="3"/>
        <v>0</v>
      </c>
      <c r="P26" s="318">
        <f t="shared" si="3"/>
        <v>0</v>
      </c>
      <c r="Q26" s="318">
        <f t="shared" si="3"/>
        <v>0</v>
      </c>
      <c r="R26" s="318">
        <f t="shared" si="3"/>
        <v>0</v>
      </c>
      <c r="S26" s="312">
        <f t="shared" si="6"/>
        <v>0</v>
      </c>
      <c r="T26" s="313">
        <f t="shared" si="2"/>
        <v>0</v>
      </c>
    </row>
    <row r="27" spans="1:20" s="227" customFormat="1" ht="16.5" thickBot="1">
      <c r="A27" s="268" t="s">
        <v>858</v>
      </c>
      <c r="B27" s="316" t="s">
        <v>1203</v>
      </c>
      <c r="C27" s="317">
        <f t="shared" si="7"/>
        <v>0</v>
      </c>
      <c r="D27" s="318">
        <f t="shared" si="3"/>
        <v>0</v>
      </c>
      <c r="E27" s="318">
        <f t="shared" si="3"/>
        <v>0</v>
      </c>
      <c r="F27" s="318">
        <f t="shared" si="3"/>
        <v>0</v>
      </c>
      <c r="G27" s="310">
        <f t="shared" si="4"/>
        <v>0</v>
      </c>
      <c r="H27" s="318">
        <f t="shared" si="3"/>
        <v>0</v>
      </c>
      <c r="I27" s="318">
        <f t="shared" si="3"/>
        <v>0</v>
      </c>
      <c r="J27" s="318">
        <f t="shared" si="3"/>
        <v>0</v>
      </c>
      <c r="K27" s="318">
        <f t="shared" si="3"/>
        <v>0</v>
      </c>
      <c r="L27" s="311">
        <f t="shared" si="5"/>
        <v>0</v>
      </c>
      <c r="M27" s="318">
        <f t="shared" si="3"/>
        <v>0</v>
      </c>
      <c r="N27" s="318">
        <f t="shared" si="3"/>
        <v>0</v>
      </c>
      <c r="O27" s="318">
        <f t="shared" si="3"/>
        <v>0</v>
      </c>
      <c r="P27" s="318">
        <f t="shared" si="3"/>
        <v>0</v>
      </c>
      <c r="Q27" s="318">
        <f t="shared" si="3"/>
        <v>0</v>
      </c>
      <c r="R27" s="318">
        <f t="shared" si="3"/>
        <v>0</v>
      </c>
      <c r="S27" s="312">
        <f t="shared" si="6"/>
        <v>0</v>
      </c>
      <c r="T27" s="313">
        <f t="shared" si="2"/>
        <v>0</v>
      </c>
    </row>
    <row r="28" spans="1:20" s="227" customFormat="1" ht="16.5" thickBot="1">
      <c r="A28" s="268" t="s">
        <v>859</v>
      </c>
      <c r="B28" s="316" t="s">
        <v>1199</v>
      </c>
      <c r="C28" s="317">
        <f t="shared" si="7"/>
        <v>0</v>
      </c>
      <c r="D28" s="318">
        <f t="shared" si="3"/>
        <v>0</v>
      </c>
      <c r="E28" s="318">
        <f t="shared" si="3"/>
        <v>0</v>
      </c>
      <c r="F28" s="318">
        <f t="shared" si="3"/>
        <v>0</v>
      </c>
      <c r="G28" s="310">
        <f t="shared" si="4"/>
        <v>0</v>
      </c>
      <c r="H28" s="318">
        <f t="shared" si="3"/>
        <v>0</v>
      </c>
      <c r="I28" s="318">
        <f t="shared" si="3"/>
        <v>0</v>
      </c>
      <c r="J28" s="318">
        <f t="shared" si="3"/>
        <v>0</v>
      </c>
      <c r="K28" s="318">
        <f t="shared" si="3"/>
        <v>0</v>
      </c>
      <c r="L28" s="311">
        <f t="shared" si="5"/>
        <v>0</v>
      </c>
      <c r="M28" s="318">
        <f t="shared" si="3"/>
        <v>0</v>
      </c>
      <c r="N28" s="318">
        <f t="shared" si="3"/>
        <v>0</v>
      </c>
      <c r="O28" s="318">
        <f t="shared" si="3"/>
        <v>0</v>
      </c>
      <c r="P28" s="318">
        <f t="shared" si="3"/>
        <v>0</v>
      </c>
      <c r="Q28" s="318">
        <f t="shared" si="3"/>
        <v>0</v>
      </c>
      <c r="R28" s="318">
        <f t="shared" si="3"/>
        <v>0</v>
      </c>
      <c r="S28" s="312">
        <f t="shared" si="6"/>
        <v>0</v>
      </c>
      <c r="T28" s="313">
        <f t="shared" si="2"/>
        <v>0</v>
      </c>
    </row>
    <row r="29" spans="1:20" s="227" customFormat="1" ht="30.75" thickBot="1">
      <c r="A29" s="288">
        <v>1.3</v>
      </c>
      <c r="B29" s="314" t="s">
        <v>678</v>
      </c>
      <c r="C29" s="315">
        <f>SUMIFS(C30:C32,C30:C32,"&lt;&gt;Local Currency", C30:C32,"&lt;&gt;US Dollars" )</f>
        <v>0</v>
      </c>
      <c r="D29" s="310">
        <f t="shared" ref="D29:R29" si="13">SUMIFS(D30:D32,D30:D32,"&lt;&gt;Local Currency", D30:D32,"&lt;&gt;US Dollars" )</f>
        <v>0</v>
      </c>
      <c r="E29" s="310">
        <f t="shared" si="13"/>
        <v>0</v>
      </c>
      <c r="F29" s="310">
        <f t="shared" si="13"/>
        <v>0</v>
      </c>
      <c r="G29" s="310">
        <f t="shared" si="4"/>
        <v>0</v>
      </c>
      <c r="H29" s="310">
        <f t="shared" si="13"/>
        <v>0</v>
      </c>
      <c r="I29" s="310">
        <f t="shared" si="13"/>
        <v>0</v>
      </c>
      <c r="J29" s="310">
        <f t="shared" si="13"/>
        <v>0</v>
      </c>
      <c r="K29" s="310">
        <f t="shared" si="13"/>
        <v>0</v>
      </c>
      <c r="L29" s="311">
        <f t="shared" si="5"/>
        <v>0</v>
      </c>
      <c r="M29" s="310">
        <f t="shared" si="13"/>
        <v>0</v>
      </c>
      <c r="N29" s="310">
        <f t="shared" si="13"/>
        <v>0</v>
      </c>
      <c r="O29" s="310">
        <f t="shared" si="13"/>
        <v>0</v>
      </c>
      <c r="P29" s="310">
        <f t="shared" si="13"/>
        <v>0</v>
      </c>
      <c r="Q29" s="310">
        <f t="shared" si="13"/>
        <v>0</v>
      </c>
      <c r="R29" s="310">
        <f t="shared" si="13"/>
        <v>0</v>
      </c>
      <c r="S29" s="312">
        <f t="shared" si="6"/>
        <v>0</v>
      </c>
      <c r="T29" s="313">
        <f t="shared" si="2"/>
        <v>0</v>
      </c>
    </row>
    <row r="30" spans="1:20" s="227" customFormat="1" ht="16.5" thickBot="1">
      <c r="A30" s="268" t="s">
        <v>862</v>
      </c>
      <c r="B30" s="316" t="s">
        <v>1214</v>
      </c>
      <c r="C30" s="317">
        <f t="shared" si="7"/>
        <v>0</v>
      </c>
      <c r="D30" s="318">
        <f t="shared" si="3"/>
        <v>0</v>
      </c>
      <c r="E30" s="318">
        <f t="shared" si="3"/>
        <v>0</v>
      </c>
      <c r="F30" s="318">
        <f t="shared" si="3"/>
        <v>0</v>
      </c>
      <c r="G30" s="310">
        <f t="shared" si="4"/>
        <v>0</v>
      </c>
      <c r="H30" s="318">
        <f t="shared" si="3"/>
        <v>0</v>
      </c>
      <c r="I30" s="318">
        <f t="shared" si="3"/>
        <v>0</v>
      </c>
      <c r="J30" s="318">
        <f t="shared" si="3"/>
        <v>0</v>
      </c>
      <c r="K30" s="318">
        <f t="shared" si="3"/>
        <v>0</v>
      </c>
      <c r="L30" s="311">
        <f t="shared" si="5"/>
        <v>0</v>
      </c>
      <c r="M30" s="318">
        <f t="shared" si="3"/>
        <v>0</v>
      </c>
      <c r="N30" s="318">
        <f t="shared" si="3"/>
        <v>0</v>
      </c>
      <c r="O30" s="318">
        <f t="shared" si="3"/>
        <v>0</v>
      </c>
      <c r="P30" s="318">
        <f t="shared" si="3"/>
        <v>0</v>
      </c>
      <c r="Q30" s="318">
        <f t="shared" si="3"/>
        <v>0</v>
      </c>
      <c r="R30" s="318">
        <f t="shared" si="3"/>
        <v>0</v>
      </c>
      <c r="S30" s="312">
        <f t="shared" si="6"/>
        <v>0</v>
      </c>
      <c r="T30" s="313">
        <f t="shared" si="2"/>
        <v>0</v>
      </c>
    </row>
    <row r="31" spans="1:20" s="227" customFormat="1" ht="16.5" thickBot="1">
      <c r="A31" s="268" t="s">
        <v>863</v>
      </c>
      <c r="B31" s="316" t="s">
        <v>1198</v>
      </c>
      <c r="C31" s="317">
        <f t="shared" si="7"/>
        <v>0</v>
      </c>
      <c r="D31" s="318">
        <f t="shared" si="3"/>
        <v>0</v>
      </c>
      <c r="E31" s="318">
        <f t="shared" si="3"/>
        <v>0</v>
      </c>
      <c r="F31" s="318">
        <f t="shared" si="3"/>
        <v>0</v>
      </c>
      <c r="G31" s="310">
        <f t="shared" si="4"/>
        <v>0</v>
      </c>
      <c r="H31" s="318">
        <f t="shared" si="3"/>
        <v>0</v>
      </c>
      <c r="I31" s="318">
        <f t="shared" si="3"/>
        <v>0</v>
      </c>
      <c r="J31" s="318">
        <f t="shared" si="3"/>
        <v>0</v>
      </c>
      <c r="K31" s="318">
        <f t="shared" si="3"/>
        <v>0</v>
      </c>
      <c r="L31" s="311">
        <f t="shared" si="5"/>
        <v>0</v>
      </c>
      <c r="M31" s="318">
        <f t="shared" si="3"/>
        <v>0</v>
      </c>
      <c r="N31" s="318">
        <f t="shared" si="3"/>
        <v>0</v>
      </c>
      <c r="O31" s="318">
        <f t="shared" si="3"/>
        <v>0</v>
      </c>
      <c r="P31" s="318">
        <f t="shared" si="3"/>
        <v>0</v>
      </c>
      <c r="Q31" s="318">
        <f t="shared" si="3"/>
        <v>0</v>
      </c>
      <c r="R31" s="318">
        <f t="shared" si="3"/>
        <v>0</v>
      </c>
      <c r="S31" s="312">
        <f t="shared" si="6"/>
        <v>0</v>
      </c>
      <c r="T31" s="313">
        <f t="shared" si="2"/>
        <v>0</v>
      </c>
    </row>
    <row r="32" spans="1:20" s="227" customFormat="1" ht="16.5" thickBot="1">
      <c r="A32" s="268" t="s">
        <v>864</v>
      </c>
      <c r="B32" s="316" t="s">
        <v>1199</v>
      </c>
      <c r="C32" s="317">
        <f t="shared" si="7"/>
        <v>0</v>
      </c>
      <c r="D32" s="318">
        <f t="shared" si="3"/>
        <v>0</v>
      </c>
      <c r="E32" s="318">
        <f t="shared" si="3"/>
        <v>0</v>
      </c>
      <c r="F32" s="318">
        <f t="shared" si="3"/>
        <v>0</v>
      </c>
      <c r="G32" s="310">
        <f t="shared" si="4"/>
        <v>0</v>
      </c>
      <c r="H32" s="318">
        <f t="shared" si="3"/>
        <v>0</v>
      </c>
      <c r="I32" s="318">
        <f t="shared" si="3"/>
        <v>0</v>
      </c>
      <c r="J32" s="318">
        <f t="shared" si="3"/>
        <v>0</v>
      </c>
      <c r="K32" s="318">
        <f t="shared" si="3"/>
        <v>0</v>
      </c>
      <c r="L32" s="311">
        <f t="shared" si="5"/>
        <v>0</v>
      </c>
      <c r="M32" s="318">
        <f t="shared" si="3"/>
        <v>0</v>
      </c>
      <c r="N32" s="318">
        <f t="shared" si="3"/>
        <v>0</v>
      </c>
      <c r="O32" s="318">
        <f t="shared" si="3"/>
        <v>0</v>
      </c>
      <c r="P32" s="318">
        <f t="shared" si="3"/>
        <v>0</v>
      </c>
      <c r="Q32" s="318">
        <f t="shared" si="3"/>
        <v>0</v>
      </c>
      <c r="R32" s="318">
        <f t="shared" si="3"/>
        <v>0</v>
      </c>
      <c r="S32" s="312">
        <f t="shared" si="6"/>
        <v>0</v>
      </c>
      <c r="T32" s="313">
        <f t="shared" si="2"/>
        <v>0</v>
      </c>
    </row>
    <row r="33" spans="1:20" s="227" customFormat="1" ht="45.75" thickBot="1">
      <c r="A33" s="288">
        <v>1.4</v>
      </c>
      <c r="B33" s="314" t="s">
        <v>682</v>
      </c>
      <c r="C33" s="320">
        <f t="shared" si="7"/>
        <v>0</v>
      </c>
      <c r="D33" s="321">
        <f t="shared" si="7"/>
        <v>0</v>
      </c>
      <c r="E33" s="321">
        <f t="shared" si="7"/>
        <v>0</v>
      </c>
      <c r="F33" s="321">
        <f t="shared" si="7"/>
        <v>0</v>
      </c>
      <c r="G33" s="310">
        <f t="shared" si="4"/>
        <v>0</v>
      </c>
      <c r="H33" s="321">
        <f t="shared" si="7"/>
        <v>0</v>
      </c>
      <c r="I33" s="321">
        <f t="shared" si="7"/>
        <v>0</v>
      </c>
      <c r="J33" s="321">
        <f t="shared" si="7"/>
        <v>0</v>
      </c>
      <c r="K33" s="321">
        <f t="shared" si="7"/>
        <v>0</v>
      </c>
      <c r="L33" s="311">
        <f t="shared" si="5"/>
        <v>0</v>
      </c>
      <c r="M33" s="321">
        <f t="shared" si="7"/>
        <v>0</v>
      </c>
      <c r="N33" s="321">
        <f t="shared" si="7"/>
        <v>0</v>
      </c>
      <c r="O33" s="321">
        <f t="shared" si="7"/>
        <v>0</v>
      </c>
      <c r="P33" s="321">
        <f t="shared" si="7"/>
        <v>0</v>
      </c>
      <c r="Q33" s="321">
        <f t="shared" si="7"/>
        <v>0</v>
      </c>
      <c r="R33" s="321">
        <f t="shared" si="7"/>
        <v>0</v>
      </c>
      <c r="S33" s="312">
        <f t="shared" si="6"/>
        <v>0</v>
      </c>
      <c r="T33" s="313">
        <f t="shared" si="2"/>
        <v>0</v>
      </c>
    </row>
    <row r="34" spans="1:20" s="227" customFormat="1" ht="16.5" thickBot="1">
      <c r="A34" s="288">
        <v>1.5</v>
      </c>
      <c r="B34" s="314" t="s">
        <v>684</v>
      </c>
      <c r="C34" s="320">
        <f t="shared" si="7"/>
        <v>0</v>
      </c>
      <c r="D34" s="321">
        <f t="shared" si="7"/>
        <v>0</v>
      </c>
      <c r="E34" s="321">
        <f t="shared" si="7"/>
        <v>0</v>
      </c>
      <c r="F34" s="321">
        <f t="shared" si="7"/>
        <v>0</v>
      </c>
      <c r="G34" s="310">
        <f t="shared" si="4"/>
        <v>0</v>
      </c>
      <c r="H34" s="321">
        <f t="shared" si="7"/>
        <v>0</v>
      </c>
      <c r="I34" s="321">
        <f t="shared" si="7"/>
        <v>0</v>
      </c>
      <c r="J34" s="321">
        <f t="shared" si="7"/>
        <v>0</v>
      </c>
      <c r="K34" s="321">
        <f t="shared" si="7"/>
        <v>0</v>
      </c>
      <c r="L34" s="311">
        <f t="shared" si="5"/>
        <v>0</v>
      </c>
      <c r="M34" s="321">
        <f t="shared" si="7"/>
        <v>0</v>
      </c>
      <c r="N34" s="321">
        <f t="shared" si="7"/>
        <v>0</v>
      </c>
      <c r="O34" s="321">
        <f t="shared" si="7"/>
        <v>0</v>
      </c>
      <c r="P34" s="321">
        <f t="shared" si="7"/>
        <v>0</v>
      </c>
      <c r="Q34" s="321">
        <f t="shared" si="7"/>
        <v>0</v>
      </c>
      <c r="R34" s="321">
        <f t="shared" si="7"/>
        <v>0</v>
      </c>
      <c r="S34" s="312">
        <f t="shared" si="6"/>
        <v>0</v>
      </c>
      <c r="T34" s="313">
        <f t="shared" si="2"/>
        <v>0</v>
      </c>
    </row>
    <row r="35" spans="1:20" s="227" customFormat="1" ht="16.5" thickBot="1">
      <c r="A35" s="288">
        <v>1.6</v>
      </c>
      <c r="B35" s="314" t="s">
        <v>688</v>
      </c>
      <c r="C35" s="320">
        <f t="shared" si="7"/>
        <v>0</v>
      </c>
      <c r="D35" s="321">
        <f t="shared" si="7"/>
        <v>0</v>
      </c>
      <c r="E35" s="321">
        <f t="shared" si="7"/>
        <v>0</v>
      </c>
      <c r="F35" s="321">
        <f t="shared" si="7"/>
        <v>0</v>
      </c>
      <c r="G35" s="310">
        <f t="shared" si="4"/>
        <v>0</v>
      </c>
      <c r="H35" s="321">
        <f t="shared" si="7"/>
        <v>0</v>
      </c>
      <c r="I35" s="321">
        <f t="shared" si="7"/>
        <v>0</v>
      </c>
      <c r="J35" s="321">
        <f t="shared" si="7"/>
        <v>0</v>
      </c>
      <c r="K35" s="321">
        <f t="shared" si="7"/>
        <v>0</v>
      </c>
      <c r="L35" s="311">
        <f t="shared" si="5"/>
        <v>0</v>
      </c>
      <c r="M35" s="321">
        <f t="shared" si="7"/>
        <v>0</v>
      </c>
      <c r="N35" s="321">
        <f t="shared" si="7"/>
        <v>0</v>
      </c>
      <c r="O35" s="321">
        <f t="shared" si="7"/>
        <v>0</v>
      </c>
      <c r="P35" s="321">
        <f t="shared" si="7"/>
        <v>0</v>
      </c>
      <c r="Q35" s="321">
        <f t="shared" si="7"/>
        <v>0</v>
      </c>
      <c r="R35" s="321">
        <f t="shared" si="7"/>
        <v>0</v>
      </c>
      <c r="S35" s="312">
        <f t="shared" si="6"/>
        <v>0</v>
      </c>
      <c r="T35" s="313">
        <f t="shared" si="2"/>
        <v>0</v>
      </c>
    </row>
    <row r="36" spans="1:20" s="227" customFormat="1" ht="15.75" thickBot="1">
      <c r="A36" s="288"/>
      <c r="B36" s="316"/>
      <c r="C36" s="322"/>
      <c r="D36" s="323"/>
      <c r="E36" s="323"/>
      <c r="F36" s="323"/>
      <c r="G36" s="323"/>
      <c r="H36" s="323"/>
      <c r="I36" s="323"/>
      <c r="J36" s="323"/>
      <c r="K36" s="323"/>
      <c r="L36" s="323"/>
      <c r="M36" s="323"/>
      <c r="N36" s="323"/>
      <c r="O36" s="323"/>
      <c r="P36" s="323"/>
      <c r="Q36" s="323"/>
      <c r="R36" s="323"/>
      <c r="S36" s="324"/>
      <c r="T36" s="324"/>
    </row>
    <row r="37" spans="1:20" s="227" customFormat="1" ht="16.5" thickBot="1">
      <c r="A37" s="288">
        <v>2</v>
      </c>
      <c r="B37" s="308" t="s">
        <v>694</v>
      </c>
      <c r="C37" s="325">
        <f>IF(ISNUMBER(C38),C38,0)+IF(ISNUMBER(C42),C42,0)+IF(ISNUMBER(C46),C46,0)+IF(ISNUMBER(C50),C50,0)</f>
        <v>0</v>
      </c>
      <c r="D37" s="309">
        <f>IF(ISNUMBER(D38),D38,0)+IF(ISNUMBER(D42),D42,0)+IF(ISNUMBER(D46),D46,0)+IF(ISNUMBER(D50),D50,0)</f>
        <v>0</v>
      </c>
      <c r="E37" s="309">
        <f>IF(ISNUMBER(E38),E38,0)+IF(ISNUMBER(E42),E42,0)+IF(ISNUMBER(E46),E46,0)+IF(ISNUMBER(E50),E50,0)</f>
        <v>0</v>
      </c>
      <c r="F37" s="309">
        <f t="shared" ref="F37" si="14">IF(ISNUMBER(F38),F38,0)+IF(ISNUMBER(F42),F42,0)+IF(ISNUMBER(F46),F46,0)+IF(ISNUMBER(F50),F50,0)</f>
        <v>0</v>
      </c>
      <c r="G37" s="326">
        <f>SUMIFS(C37:F37,C37:F37,"&lt;&gt;Local Currency", C37:F37,"&lt;&gt;US Dollars" )</f>
        <v>0</v>
      </c>
      <c r="H37" s="309">
        <f>IF(ISNUMBER(H38),H38,0)+IF(ISNUMBER(H42),H42,0)+IF(ISNUMBER(H46),H46,0)+IF(ISNUMBER(H50),H50,0)</f>
        <v>0</v>
      </c>
      <c r="I37" s="309">
        <f t="shared" ref="I37:R37" si="15">IF(ISNUMBER(I38),I38,0)+IF(ISNUMBER(I42),I42,0)+IF(ISNUMBER(I46),I46,0)+IF(ISNUMBER(I50),I50,0)</f>
        <v>0</v>
      </c>
      <c r="J37" s="309">
        <f t="shared" si="15"/>
        <v>0</v>
      </c>
      <c r="K37" s="309">
        <f t="shared" si="15"/>
        <v>0</v>
      </c>
      <c r="L37" s="326">
        <f t="shared" ref="L37:L50" si="16">SUMIFS(H37:K37,H37:K37,"&lt;&gt;Local Currency", H37:K37,"&lt;&gt;US Dollars" )</f>
        <v>0</v>
      </c>
      <c r="M37" s="309">
        <f t="shared" si="15"/>
        <v>0</v>
      </c>
      <c r="N37" s="309">
        <f t="shared" si="15"/>
        <v>0</v>
      </c>
      <c r="O37" s="309">
        <f t="shared" si="15"/>
        <v>0</v>
      </c>
      <c r="P37" s="309">
        <f t="shared" si="15"/>
        <v>0</v>
      </c>
      <c r="Q37" s="309">
        <f t="shared" si="15"/>
        <v>0</v>
      </c>
      <c r="R37" s="309">
        <f t="shared" si="15"/>
        <v>0</v>
      </c>
      <c r="S37" s="326">
        <f>SUMIFS(M37:R37,M37:R37,"&lt;&gt;Local Currency", M37:R37,"&lt;&gt;US Dollars" )</f>
        <v>0</v>
      </c>
      <c r="T37" s="313">
        <f t="shared" si="2"/>
        <v>0</v>
      </c>
    </row>
    <row r="38" spans="1:20" s="227" customFormat="1" ht="16.5" thickBot="1">
      <c r="A38" s="288">
        <v>2.1</v>
      </c>
      <c r="B38" s="314" t="s">
        <v>1225</v>
      </c>
      <c r="C38" s="315">
        <f>SUMIFS(C39:C41,C39:C41,"&lt;&gt;Local Currency", C39:C41,"&lt;&gt;US Dollars" )</f>
        <v>0</v>
      </c>
      <c r="D38" s="310">
        <f t="shared" ref="D38:R38" si="17">SUMIFS(D39:D41,D39:D41,"&lt;&gt;Local Currency", D39:D41,"&lt;&gt;US Dollars" )</f>
        <v>0</v>
      </c>
      <c r="E38" s="310">
        <f t="shared" si="17"/>
        <v>0</v>
      </c>
      <c r="F38" s="310">
        <f t="shared" si="17"/>
        <v>0</v>
      </c>
      <c r="G38" s="327">
        <f>SUMIFS(C38:F38,C38:F38,"&lt;&gt;Local Currency", C38:F38,"&lt;&gt;US Dollars" )</f>
        <v>0</v>
      </c>
      <c r="H38" s="310">
        <f t="shared" si="17"/>
        <v>0</v>
      </c>
      <c r="I38" s="310">
        <f t="shared" si="17"/>
        <v>0</v>
      </c>
      <c r="J38" s="310">
        <f t="shared" si="17"/>
        <v>0</v>
      </c>
      <c r="K38" s="310">
        <f t="shared" si="17"/>
        <v>0</v>
      </c>
      <c r="L38" s="327">
        <f t="shared" si="16"/>
        <v>0</v>
      </c>
      <c r="M38" s="310">
        <f t="shared" si="17"/>
        <v>0</v>
      </c>
      <c r="N38" s="310">
        <f t="shared" si="17"/>
        <v>0</v>
      </c>
      <c r="O38" s="310">
        <f t="shared" si="17"/>
        <v>0</v>
      </c>
      <c r="P38" s="310">
        <f t="shared" si="17"/>
        <v>0</v>
      </c>
      <c r="Q38" s="310">
        <f t="shared" si="17"/>
        <v>0</v>
      </c>
      <c r="R38" s="310">
        <f t="shared" si="17"/>
        <v>0</v>
      </c>
      <c r="S38" s="328">
        <f>SUMIFS(M38:R38,M38:R38,"&lt;&gt;Local Currency", M38:R38,"&lt;&gt;US Dollars" )</f>
        <v>0</v>
      </c>
      <c r="T38" s="313">
        <f t="shared" si="2"/>
        <v>0</v>
      </c>
    </row>
    <row r="39" spans="1:20" s="227" customFormat="1" ht="16.5" thickBot="1">
      <c r="A39" s="268" t="s">
        <v>866</v>
      </c>
      <c r="B39" s="316" t="s">
        <v>1213</v>
      </c>
      <c r="C39" s="317">
        <f t="shared" si="7"/>
        <v>0</v>
      </c>
      <c r="D39" s="318">
        <f t="shared" si="7"/>
        <v>0</v>
      </c>
      <c r="E39" s="318">
        <f t="shared" si="7"/>
        <v>0</v>
      </c>
      <c r="F39" s="318">
        <f t="shared" si="7"/>
        <v>0</v>
      </c>
      <c r="G39" s="327">
        <f t="shared" ref="G39:G50" si="18">SUMIFS(C39:F39,C39:F39,"&lt;&gt;Local Currency", C39:F39,"&lt;&gt;US Dollars" )</f>
        <v>0</v>
      </c>
      <c r="H39" s="318">
        <f t="shared" si="7"/>
        <v>0</v>
      </c>
      <c r="I39" s="318">
        <f t="shared" si="7"/>
        <v>0</v>
      </c>
      <c r="J39" s="318">
        <f t="shared" si="7"/>
        <v>0</v>
      </c>
      <c r="K39" s="318">
        <f t="shared" si="7"/>
        <v>0</v>
      </c>
      <c r="L39" s="327">
        <f t="shared" si="16"/>
        <v>0</v>
      </c>
      <c r="M39" s="318">
        <f t="shared" si="7"/>
        <v>0</v>
      </c>
      <c r="N39" s="318">
        <f t="shared" si="7"/>
        <v>0</v>
      </c>
      <c r="O39" s="318">
        <f t="shared" si="7"/>
        <v>0</v>
      </c>
      <c r="P39" s="318">
        <f t="shared" si="7"/>
        <v>0</v>
      </c>
      <c r="Q39" s="318">
        <f t="shared" si="7"/>
        <v>0</v>
      </c>
      <c r="R39" s="318">
        <f t="shared" si="7"/>
        <v>0</v>
      </c>
      <c r="S39" s="328">
        <f t="shared" ref="S39:S50" si="19">SUMIFS(M39:R39,M39:R39,"&lt;&gt;Local Currency", M39:R39,"&lt;&gt;US Dollars" )</f>
        <v>0</v>
      </c>
      <c r="T39" s="313">
        <f t="shared" si="2"/>
        <v>0</v>
      </c>
    </row>
    <row r="40" spans="1:20" s="227" customFormat="1" ht="16.5" thickBot="1">
      <c r="A40" s="268" t="s">
        <v>867</v>
      </c>
      <c r="B40" s="316" t="s">
        <v>1203</v>
      </c>
      <c r="C40" s="317">
        <f t="shared" si="7"/>
        <v>0</v>
      </c>
      <c r="D40" s="318">
        <f t="shared" si="7"/>
        <v>0</v>
      </c>
      <c r="E40" s="318">
        <f t="shared" si="7"/>
        <v>0</v>
      </c>
      <c r="F40" s="318">
        <f t="shared" si="7"/>
        <v>0</v>
      </c>
      <c r="G40" s="327">
        <f t="shared" si="18"/>
        <v>0</v>
      </c>
      <c r="H40" s="318">
        <f t="shared" si="7"/>
        <v>0</v>
      </c>
      <c r="I40" s="318">
        <f t="shared" si="7"/>
        <v>0</v>
      </c>
      <c r="J40" s="318">
        <f t="shared" si="7"/>
        <v>0</v>
      </c>
      <c r="K40" s="318">
        <f t="shared" si="7"/>
        <v>0</v>
      </c>
      <c r="L40" s="327">
        <f t="shared" si="16"/>
        <v>0</v>
      </c>
      <c r="M40" s="318">
        <f t="shared" si="7"/>
        <v>0</v>
      </c>
      <c r="N40" s="318">
        <f t="shared" si="7"/>
        <v>0</v>
      </c>
      <c r="O40" s="318">
        <f t="shared" si="7"/>
        <v>0</v>
      </c>
      <c r="P40" s="318">
        <f t="shared" si="7"/>
        <v>0</v>
      </c>
      <c r="Q40" s="318">
        <f t="shared" si="7"/>
        <v>0</v>
      </c>
      <c r="R40" s="318">
        <f t="shared" si="7"/>
        <v>0</v>
      </c>
      <c r="S40" s="328">
        <f t="shared" si="19"/>
        <v>0</v>
      </c>
      <c r="T40" s="313">
        <f t="shared" si="2"/>
        <v>0</v>
      </c>
    </row>
    <row r="41" spans="1:20" s="227" customFormat="1" ht="16.5" thickBot="1">
      <c r="A41" s="268" t="s">
        <v>868</v>
      </c>
      <c r="B41" s="316" t="s">
        <v>1204</v>
      </c>
      <c r="C41" s="317">
        <f t="shared" si="7"/>
        <v>0</v>
      </c>
      <c r="D41" s="318">
        <f t="shared" si="7"/>
        <v>0</v>
      </c>
      <c r="E41" s="318">
        <f t="shared" si="7"/>
        <v>0</v>
      </c>
      <c r="F41" s="318">
        <f t="shared" si="7"/>
        <v>0</v>
      </c>
      <c r="G41" s="327">
        <f t="shared" si="18"/>
        <v>0</v>
      </c>
      <c r="H41" s="318">
        <f t="shared" si="7"/>
        <v>0</v>
      </c>
      <c r="I41" s="318">
        <f t="shared" si="7"/>
        <v>0</v>
      </c>
      <c r="J41" s="318">
        <f t="shared" si="7"/>
        <v>0</v>
      </c>
      <c r="K41" s="318">
        <f t="shared" si="7"/>
        <v>0</v>
      </c>
      <c r="L41" s="327">
        <f t="shared" si="16"/>
        <v>0</v>
      </c>
      <c r="M41" s="318">
        <f t="shared" si="7"/>
        <v>0</v>
      </c>
      <c r="N41" s="318">
        <f t="shared" si="7"/>
        <v>0</v>
      </c>
      <c r="O41" s="318">
        <f t="shared" si="7"/>
        <v>0</v>
      </c>
      <c r="P41" s="318">
        <f t="shared" si="7"/>
        <v>0</v>
      </c>
      <c r="Q41" s="318">
        <f t="shared" si="7"/>
        <v>0</v>
      </c>
      <c r="R41" s="318">
        <f t="shared" si="7"/>
        <v>0</v>
      </c>
      <c r="S41" s="328">
        <f t="shared" si="19"/>
        <v>0</v>
      </c>
      <c r="T41" s="313">
        <f t="shared" si="2"/>
        <v>0</v>
      </c>
    </row>
    <row r="42" spans="1:20" s="227" customFormat="1" ht="16.5" thickBot="1">
      <c r="A42" s="288">
        <v>2.2000000000000002</v>
      </c>
      <c r="B42" s="314" t="s">
        <v>699</v>
      </c>
      <c r="C42" s="315">
        <f>SUMIFS(C43:C45,C43:C45,"&lt;&gt;Local Currency", C43:C45,"&lt;&gt;US Dollars" )</f>
        <v>0</v>
      </c>
      <c r="D42" s="310">
        <f t="shared" ref="D42:R42" si="20">SUMIFS(D43:D45,D43:D45,"&lt;&gt;Local Currency", D43:D45,"&lt;&gt;US Dollars" )</f>
        <v>0</v>
      </c>
      <c r="E42" s="310">
        <f t="shared" si="20"/>
        <v>0</v>
      </c>
      <c r="F42" s="310">
        <f t="shared" si="20"/>
        <v>0</v>
      </c>
      <c r="G42" s="327">
        <f t="shared" si="18"/>
        <v>0</v>
      </c>
      <c r="H42" s="310">
        <f t="shared" si="20"/>
        <v>0</v>
      </c>
      <c r="I42" s="310">
        <f t="shared" si="20"/>
        <v>0</v>
      </c>
      <c r="J42" s="310">
        <f t="shared" si="20"/>
        <v>0</v>
      </c>
      <c r="K42" s="310">
        <f t="shared" si="20"/>
        <v>0</v>
      </c>
      <c r="L42" s="327">
        <f t="shared" si="16"/>
        <v>0</v>
      </c>
      <c r="M42" s="310">
        <f t="shared" si="20"/>
        <v>0</v>
      </c>
      <c r="N42" s="310">
        <f t="shared" si="20"/>
        <v>0</v>
      </c>
      <c r="O42" s="310">
        <f t="shared" si="20"/>
        <v>0</v>
      </c>
      <c r="P42" s="310">
        <f t="shared" si="20"/>
        <v>0</v>
      </c>
      <c r="Q42" s="310">
        <f t="shared" si="20"/>
        <v>0</v>
      </c>
      <c r="R42" s="310">
        <f t="shared" si="20"/>
        <v>0</v>
      </c>
      <c r="S42" s="328">
        <f t="shared" si="19"/>
        <v>0</v>
      </c>
      <c r="T42" s="313">
        <f t="shared" si="2"/>
        <v>0</v>
      </c>
    </row>
    <row r="43" spans="1:20" s="227" customFormat="1" ht="16.5" thickBot="1">
      <c r="A43" s="268" t="s">
        <v>869</v>
      </c>
      <c r="B43" s="316" t="s">
        <v>1213</v>
      </c>
      <c r="C43" s="317">
        <f t="shared" si="7"/>
        <v>0</v>
      </c>
      <c r="D43" s="318">
        <f t="shared" si="7"/>
        <v>0</v>
      </c>
      <c r="E43" s="318">
        <f t="shared" si="7"/>
        <v>0</v>
      </c>
      <c r="F43" s="318">
        <f t="shared" si="7"/>
        <v>0</v>
      </c>
      <c r="G43" s="327">
        <f t="shared" si="18"/>
        <v>0</v>
      </c>
      <c r="H43" s="318">
        <f t="shared" si="7"/>
        <v>0</v>
      </c>
      <c r="I43" s="318">
        <f t="shared" si="7"/>
        <v>0</v>
      </c>
      <c r="J43" s="318">
        <f t="shared" si="7"/>
        <v>0</v>
      </c>
      <c r="K43" s="318">
        <f t="shared" si="7"/>
        <v>0</v>
      </c>
      <c r="L43" s="327">
        <f t="shared" si="16"/>
        <v>0</v>
      </c>
      <c r="M43" s="318">
        <f t="shared" si="7"/>
        <v>0</v>
      </c>
      <c r="N43" s="318">
        <f t="shared" si="7"/>
        <v>0</v>
      </c>
      <c r="O43" s="318">
        <f t="shared" si="7"/>
        <v>0</v>
      </c>
      <c r="P43" s="318">
        <f t="shared" si="7"/>
        <v>0</v>
      </c>
      <c r="Q43" s="318">
        <f t="shared" si="7"/>
        <v>0</v>
      </c>
      <c r="R43" s="318">
        <f t="shared" si="7"/>
        <v>0</v>
      </c>
      <c r="S43" s="328">
        <f t="shared" si="19"/>
        <v>0</v>
      </c>
      <c r="T43" s="313">
        <f t="shared" si="2"/>
        <v>0</v>
      </c>
    </row>
    <row r="44" spans="1:20" s="227" customFormat="1" ht="16.5" thickBot="1">
      <c r="A44" s="268" t="s">
        <v>870</v>
      </c>
      <c r="B44" s="316" t="s">
        <v>1203</v>
      </c>
      <c r="C44" s="317">
        <f t="shared" si="7"/>
        <v>0</v>
      </c>
      <c r="D44" s="318">
        <f t="shared" si="7"/>
        <v>0</v>
      </c>
      <c r="E44" s="318">
        <f t="shared" si="7"/>
        <v>0</v>
      </c>
      <c r="F44" s="318">
        <f t="shared" si="7"/>
        <v>0</v>
      </c>
      <c r="G44" s="327">
        <f t="shared" si="18"/>
        <v>0</v>
      </c>
      <c r="H44" s="318">
        <f t="shared" si="7"/>
        <v>0</v>
      </c>
      <c r="I44" s="318">
        <f t="shared" si="7"/>
        <v>0</v>
      </c>
      <c r="J44" s="318">
        <f t="shared" si="7"/>
        <v>0</v>
      </c>
      <c r="K44" s="318">
        <f t="shared" si="7"/>
        <v>0</v>
      </c>
      <c r="L44" s="327">
        <f t="shared" si="16"/>
        <v>0</v>
      </c>
      <c r="M44" s="318">
        <f t="shared" si="7"/>
        <v>0</v>
      </c>
      <c r="N44" s="318">
        <f t="shared" si="7"/>
        <v>0</v>
      </c>
      <c r="O44" s="318">
        <f t="shared" si="7"/>
        <v>0</v>
      </c>
      <c r="P44" s="318">
        <f t="shared" si="7"/>
        <v>0</v>
      </c>
      <c r="Q44" s="318">
        <f t="shared" si="7"/>
        <v>0</v>
      </c>
      <c r="R44" s="318">
        <f t="shared" si="7"/>
        <v>0</v>
      </c>
      <c r="S44" s="328">
        <f t="shared" si="19"/>
        <v>0</v>
      </c>
      <c r="T44" s="313">
        <f t="shared" si="2"/>
        <v>0</v>
      </c>
    </row>
    <row r="45" spans="1:20" s="227" customFormat="1" ht="16.5" thickBot="1">
      <c r="A45" s="268" t="s">
        <v>871</v>
      </c>
      <c r="B45" s="316" t="s">
        <v>1204</v>
      </c>
      <c r="C45" s="317">
        <f t="shared" si="7"/>
        <v>0</v>
      </c>
      <c r="D45" s="318">
        <f t="shared" si="7"/>
        <v>0</v>
      </c>
      <c r="E45" s="318">
        <f t="shared" si="7"/>
        <v>0</v>
      </c>
      <c r="F45" s="318">
        <f t="shared" si="7"/>
        <v>0</v>
      </c>
      <c r="G45" s="327">
        <f t="shared" si="18"/>
        <v>0</v>
      </c>
      <c r="H45" s="318">
        <f t="shared" si="7"/>
        <v>0</v>
      </c>
      <c r="I45" s="318">
        <f t="shared" si="7"/>
        <v>0</v>
      </c>
      <c r="J45" s="318">
        <f t="shared" si="7"/>
        <v>0</v>
      </c>
      <c r="K45" s="318">
        <f t="shared" si="7"/>
        <v>0</v>
      </c>
      <c r="L45" s="327">
        <f t="shared" si="16"/>
        <v>0</v>
      </c>
      <c r="M45" s="318">
        <f t="shared" si="7"/>
        <v>0</v>
      </c>
      <c r="N45" s="318">
        <f t="shared" si="7"/>
        <v>0</v>
      </c>
      <c r="O45" s="318">
        <f t="shared" si="7"/>
        <v>0</v>
      </c>
      <c r="P45" s="318">
        <f t="shared" si="7"/>
        <v>0</v>
      </c>
      <c r="Q45" s="318">
        <f t="shared" si="7"/>
        <v>0</v>
      </c>
      <c r="R45" s="318">
        <f t="shared" si="7"/>
        <v>0</v>
      </c>
      <c r="S45" s="328">
        <f t="shared" si="19"/>
        <v>0</v>
      </c>
      <c r="T45" s="313">
        <f t="shared" si="2"/>
        <v>0</v>
      </c>
    </row>
    <row r="46" spans="1:20" s="227" customFormat="1" ht="30.75" thickBot="1">
      <c r="A46" s="288">
        <v>2.2999999999999998</v>
      </c>
      <c r="B46" s="314" t="s">
        <v>1224</v>
      </c>
      <c r="C46" s="315">
        <f>SUMIFS(C47:C49,C47:C49,"&lt;&gt;Local Currency", C47:C49,"&lt;&gt;US Dollars" )</f>
        <v>0</v>
      </c>
      <c r="D46" s="310">
        <f t="shared" ref="D46:R46" si="21">SUMIFS(D47:D49,D47:D49,"&lt;&gt;Local Currency", D47:D49,"&lt;&gt;US Dollars" )</f>
        <v>0</v>
      </c>
      <c r="E46" s="310">
        <f t="shared" si="21"/>
        <v>0</v>
      </c>
      <c r="F46" s="310">
        <f t="shared" si="21"/>
        <v>0</v>
      </c>
      <c r="G46" s="327">
        <f t="shared" si="18"/>
        <v>0</v>
      </c>
      <c r="H46" s="310">
        <f t="shared" si="21"/>
        <v>0</v>
      </c>
      <c r="I46" s="310">
        <f t="shared" si="21"/>
        <v>0</v>
      </c>
      <c r="J46" s="310">
        <f t="shared" si="21"/>
        <v>0</v>
      </c>
      <c r="K46" s="310">
        <f t="shared" si="21"/>
        <v>0</v>
      </c>
      <c r="L46" s="327">
        <f t="shared" si="16"/>
        <v>0</v>
      </c>
      <c r="M46" s="310">
        <f t="shared" si="21"/>
        <v>0</v>
      </c>
      <c r="N46" s="310">
        <f t="shared" si="21"/>
        <v>0</v>
      </c>
      <c r="O46" s="310">
        <f t="shared" si="21"/>
        <v>0</v>
      </c>
      <c r="P46" s="310">
        <f t="shared" si="21"/>
        <v>0</v>
      </c>
      <c r="Q46" s="310">
        <f t="shared" si="21"/>
        <v>0</v>
      </c>
      <c r="R46" s="310">
        <f t="shared" si="21"/>
        <v>0</v>
      </c>
      <c r="S46" s="328">
        <f t="shared" si="19"/>
        <v>0</v>
      </c>
      <c r="T46" s="313">
        <f t="shared" si="2"/>
        <v>0</v>
      </c>
    </row>
    <row r="47" spans="1:20" s="227" customFormat="1" ht="16.5" thickBot="1">
      <c r="A47" s="268" t="s">
        <v>872</v>
      </c>
      <c r="B47" s="316" t="s">
        <v>1212</v>
      </c>
      <c r="C47" s="317">
        <f t="shared" si="7"/>
        <v>0</v>
      </c>
      <c r="D47" s="318">
        <f t="shared" si="7"/>
        <v>0</v>
      </c>
      <c r="E47" s="318">
        <f t="shared" si="7"/>
        <v>0</v>
      </c>
      <c r="F47" s="318">
        <f t="shared" si="7"/>
        <v>0</v>
      </c>
      <c r="G47" s="327">
        <f t="shared" si="18"/>
        <v>0</v>
      </c>
      <c r="H47" s="318">
        <f t="shared" si="7"/>
        <v>0</v>
      </c>
      <c r="I47" s="318">
        <f t="shared" si="7"/>
        <v>0</v>
      </c>
      <c r="J47" s="318">
        <f t="shared" si="7"/>
        <v>0</v>
      </c>
      <c r="K47" s="318">
        <f t="shared" si="7"/>
        <v>0</v>
      </c>
      <c r="L47" s="327">
        <f t="shared" si="16"/>
        <v>0</v>
      </c>
      <c r="M47" s="318">
        <f t="shared" si="7"/>
        <v>0</v>
      </c>
      <c r="N47" s="318">
        <f t="shared" si="7"/>
        <v>0</v>
      </c>
      <c r="O47" s="318">
        <f t="shared" si="7"/>
        <v>0</v>
      </c>
      <c r="P47" s="318">
        <f t="shared" si="7"/>
        <v>0</v>
      </c>
      <c r="Q47" s="318">
        <f t="shared" si="7"/>
        <v>0</v>
      </c>
      <c r="R47" s="318">
        <f t="shared" si="7"/>
        <v>0</v>
      </c>
      <c r="S47" s="328">
        <f t="shared" si="19"/>
        <v>0</v>
      </c>
      <c r="T47" s="313">
        <f t="shared" si="2"/>
        <v>0</v>
      </c>
    </row>
    <row r="48" spans="1:20" s="227" customFormat="1" ht="16.5" thickBot="1">
      <c r="A48" s="268" t="s">
        <v>873</v>
      </c>
      <c r="B48" s="316" t="s">
        <v>1203</v>
      </c>
      <c r="C48" s="317">
        <f t="shared" si="7"/>
        <v>0</v>
      </c>
      <c r="D48" s="318">
        <f t="shared" si="7"/>
        <v>0</v>
      </c>
      <c r="E48" s="318">
        <f t="shared" si="7"/>
        <v>0</v>
      </c>
      <c r="F48" s="318">
        <f t="shared" si="7"/>
        <v>0</v>
      </c>
      <c r="G48" s="327">
        <f t="shared" si="18"/>
        <v>0</v>
      </c>
      <c r="H48" s="318">
        <f t="shared" si="7"/>
        <v>0</v>
      </c>
      <c r="I48" s="318">
        <f t="shared" si="7"/>
        <v>0</v>
      </c>
      <c r="J48" s="318">
        <f t="shared" si="7"/>
        <v>0</v>
      </c>
      <c r="K48" s="318">
        <f t="shared" si="7"/>
        <v>0</v>
      </c>
      <c r="L48" s="327">
        <f t="shared" si="16"/>
        <v>0</v>
      </c>
      <c r="M48" s="318">
        <f t="shared" si="7"/>
        <v>0</v>
      </c>
      <c r="N48" s="318">
        <f t="shared" si="7"/>
        <v>0</v>
      </c>
      <c r="O48" s="318">
        <f t="shared" si="7"/>
        <v>0</v>
      </c>
      <c r="P48" s="318">
        <f t="shared" si="7"/>
        <v>0</v>
      </c>
      <c r="Q48" s="318">
        <f t="shared" si="7"/>
        <v>0</v>
      </c>
      <c r="R48" s="318">
        <f t="shared" si="7"/>
        <v>0</v>
      </c>
      <c r="S48" s="328">
        <f t="shared" si="19"/>
        <v>0</v>
      </c>
      <c r="T48" s="313">
        <f t="shared" si="2"/>
        <v>0</v>
      </c>
    </row>
    <row r="49" spans="1:20" s="227" customFormat="1" ht="16.5" thickBot="1">
      <c r="A49" s="268" t="s">
        <v>874</v>
      </c>
      <c r="B49" s="316" t="s">
        <v>1204</v>
      </c>
      <c r="C49" s="317">
        <f t="shared" si="7"/>
        <v>0</v>
      </c>
      <c r="D49" s="318">
        <f t="shared" si="7"/>
        <v>0</v>
      </c>
      <c r="E49" s="318">
        <f t="shared" si="7"/>
        <v>0</v>
      </c>
      <c r="F49" s="318">
        <f t="shared" si="7"/>
        <v>0</v>
      </c>
      <c r="G49" s="327">
        <f t="shared" si="18"/>
        <v>0</v>
      </c>
      <c r="H49" s="318">
        <f t="shared" si="7"/>
        <v>0</v>
      </c>
      <c r="I49" s="318">
        <f t="shared" si="7"/>
        <v>0</v>
      </c>
      <c r="J49" s="318">
        <f t="shared" si="7"/>
        <v>0</v>
      </c>
      <c r="K49" s="318">
        <f t="shared" si="7"/>
        <v>0</v>
      </c>
      <c r="L49" s="327">
        <f t="shared" si="16"/>
        <v>0</v>
      </c>
      <c r="M49" s="318">
        <f t="shared" si="7"/>
        <v>0</v>
      </c>
      <c r="N49" s="318">
        <f t="shared" si="7"/>
        <v>0</v>
      </c>
      <c r="O49" s="318">
        <f t="shared" si="7"/>
        <v>0</v>
      </c>
      <c r="P49" s="318">
        <f t="shared" si="7"/>
        <v>0</v>
      </c>
      <c r="Q49" s="318">
        <f t="shared" si="7"/>
        <v>0</v>
      </c>
      <c r="R49" s="318">
        <f t="shared" si="7"/>
        <v>0</v>
      </c>
      <c r="S49" s="328">
        <f t="shared" si="19"/>
        <v>0</v>
      </c>
      <c r="T49" s="313">
        <f t="shared" si="2"/>
        <v>0</v>
      </c>
    </row>
    <row r="50" spans="1:20" s="227" customFormat="1" ht="16.5" thickBot="1">
      <c r="A50" s="288">
        <v>2.4</v>
      </c>
      <c r="B50" s="314" t="s">
        <v>703</v>
      </c>
      <c r="C50" s="317">
        <f t="shared" si="7"/>
        <v>0</v>
      </c>
      <c r="D50" s="318">
        <f t="shared" si="7"/>
        <v>0</v>
      </c>
      <c r="E50" s="318">
        <f t="shared" si="7"/>
        <v>0</v>
      </c>
      <c r="F50" s="318">
        <f t="shared" si="7"/>
        <v>0</v>
      </c>
      <c r="G50" s="327">
        <f t="shared" si="18"/>
        <v>0</v>
      </c>
      <c r="H50" s="318">
        <f t="shared" si="7"/>
        <v>0</v>
      </c>
      <c r="I50" s="318">
        <f t="shared" si="7"/>
        <v>0</v>
      </c>
      <c r="J50" s="318">
        <f t="shared" si="7"/>
        <v>0</v>
      </c>
      <c r="K50" s="318">
        <f t="shared" si="7"/>
        <v>0</v>
      </c>
      <c r="L50" s="327">
        <f t="shared" si="16"/>
        <v>0</v>
      </c>
      <c r="M50" s="318">
        <f t="shared" si="7"/>
        <v>0</v>
      </c>
      <c r="N50" s="318">
        <f t="shared" si="7"/>
        <v>0</v>
      </c>
      <c r="O50" s="318">
        <f t="shared" si="7"/>
        <v>0</v>
      </c>
      <c r="P50" s="318">
        <f t="shared" si="7"/>
        <v>0</v>
      </c>
      <c r="Q50" s="318">
        <f t="shared" si="7"/>
        <v>0</v>
      </c>
      <c r="R50" s="318">
        <f t="shared" si="7"/>
        <v>0</v>
      </c>
      <c r="S50" s="328">
        <f t="shared" si="19"/>
        <v>0</v>
      </c>
      <c r="T50" s="313">
        <f t="shared" si="2"/>
        <v>0</v>
      </c>
    </row>
    <row r="51" spans="1:20" s="227" customFormat="1" ht="15.75" thickBot="1">
      <c r="A51" s="288"/>
      <c r="B51" s="316"/>
      <c r="C51" s="322"/>
      <c r="D51" s="323"/>
      <c r="E51" s="323"/>
      <c r="F51" s="323"/>
      <c r="G51" s="323"/>
      <c r="H51" s="323"/>
      <c r="I51" s="323"/>
      <c r="J51" s="323"/>
      <c r="K51" s="323"/>
      <c r="L51" s="323"/>
      <c r="M51" s="323"/>
      <c r="N51" s="323"/>
      <c r="O51" s="323"/>
      <c r="P51" s="323"/>
      <c r="Q51" s="323"/>
      <c r="R51" s="323"/>
      <c r="S51" s="324"/>
      <c r="T51" s="324"/>
    </row>
    <row r="52" spans="1:20" s="227" customFormat="1" ht="16.5" thickBot="1">
      <c r="A52" s="288">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3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30">
        <f t="shared" si="22"/>
        <v>0</v>
      </c>
      <c r="F52" s="330">
        <f t="shared" si="22"/>
        <v>0</v>
      </c>
      <c r="G52" s="327">
        <f t="shared" ref="G52:G96" si="23">SUMIFS(C52:F52,C52:F52,"&lt;&gt;Local Currency", C52:F52,"&lt;&gt;US Dollars" )</f>
        <v>0</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30">
        <f t="shared" si="24"/>
        <v>0</v>
      </c>
      <c r="K52" s="330">
        <f t="shared" si="24"/>
        <v>0</v>
      </c>
      <c r="L52" s="327">
        <f t="shared" ref="L52:L96" si="25">SUMIFS(H52:K52,H52:K52,"&lt;&gt;Local Currency", H52:K52,"&lt;&gt;US Dollars" )</f>
        <v>0</v>
      </c>
      <c r="M52" s="33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si="26"/>
        <v>0</v>
      </c>
      <c r="O52" s="330">
        <f t="shared" si="26"/>
        <v>0</v>
      </c>
      <c r="P52" s="330">
        <f t="shared" si="26"/>
        <v>0</v>
      </c>
      <c r="Q52" s="330">
        <f t="shared" si="26"/>
        <v>0</v>
      </c>
      <c r="R52" s="330">
        <f t="shared" si="26"/>
        <v>0</v>
      </c>
      <c r="S52" s="328">
        <f>SUMIFS(M52:R52,M52:R52,"&lt;&gt;Local Currency", M52:R52,"&lt;&gt;US Dollars" )</f>
        <v>0</v>
      </c>
      <c r="T52" s="313">
        <f t="shared" si="2"/>
        <v>0</v>
      </c>
    </row>
    <row r="53" spans="1:20" s="227" customFormat="1" ht="16.5" thickBot="1">
      <c r="A53" s="288">
        <v>3.1</v>
      </c>
      <c r="B53" s="314" t="s">
        <v>709</v>
      </c>
      <c r="C53" s="320">
        <f t="shared" si="7"/>
        <v>0</v>
      </c>
      <c r="D53" s="321">
        <f t="shared" si="7"/>
        <v>0</v>
      </c>
      <c r="E53" s="321">
        <f t="shared" si="7"/>
        <v>0</v>
      </c>
      <c r="F53" s="321">
        <f t="shared" si="7"/>
        <v>0</v>
      </c>
      <c r="G53" s="327">
        <f t="shared" si="23"/>
        <v>0</v>
      </c>
      <c r="H53" s="321">
        <f t="shared" si="7"/>
        <v>0</v>
      </c>
      <c r="I53" s="321">
        <f t="shared" si="7"/>
        <v>0</v>
      </c>
      <c r="J53" s="321">
        <f t="shared" si="7"/>
        <v>0</v>
      </c>
      <c r="K53" s="321">
        <f t="shared" si="7"/>
        <v>0</v>
      </c>
      <c r="L53" s="327">
        <f t="shared" si="25"/>
        <v>0</v>
      </c>
      <c r="M53" s="321">
        <f t="shared" si="7"/>
        <v>0</v>
      </c>
      <c r="N53" s="321">
        <f t="shared" si="7"/>
        <v>0</v>
      </c>
      <c r="O53" s="321">
        <f t="shared" si="7"/>
        <v>0</v>
      </c>
      <c r="P53" s="321">
        <f t="shared" si="7"/>
        <v>0</v>
      </c>
      <c r="Q53" s="321">
        <f t="shared" si="7"/>
        <v>0</v>
      </c>
      <c r="R53" s="321">
        <f t="shared" si="7"/>
        <v>0</v>
      </c>
      <c r="S53" s="328">
        <f>SUMIFS(M53:R53,M53:R53,"&lt;&gt;Local Currency", M53:R53,"&lt;&gt;US Dollars" )</f>
        <v>0</v>
      </c>
      <c r="T53" s="313">
        <f t="shared" si="2"/>
        <v>0</v>
      </c>
    </row>
    <row r="54" spans="1:20" s="227" customFormat="1" ht="16.5" thickBot="1">
      <c r="A54" s="288">
        <v>3.2</v>
      </c>
      <c r="B54" s="314" t="s">
        <v>845</v>
      </c>
      <c r="C54" s="315">
        <f>SUMIFS(C55:C57,C55:C57,"&lt;&gt;Local Currency", C55:C57,"&lt;&gt;US Dollars" )</f>
        <v>0</v>
      </c>
      <c r="D54" s="310">
        <f t="shared" ref="D54:R54" si="27">SUMIFS(D55:D57,D55:D57,"&lt;&gt;Local Currency", D55:D57,"&lt;&gt;US Dollars" )</f>
        <v>0</v>
      </c>
      <c r="E54" s="310">
        <f t="shared" si="27"/>
        <v>0</v>
      </c>
      <c r="F54" s="310">
        <f t="shared" si="27"/>
        <v>0</v>
      </c>
      <c r="G54" s="327">
        <f t="shared" si="23"/>
        <v>0</v>
      </c>
      <c r="H54" s="310">
        <f t="shared" si="27"/>
        <v>0</v>
      </c>
      <c r="I54" s="310">
        <f t="shared" si="27"/>
        <v>0</v>
      </c>
      <c r="J54" s="310">
        <f t="shared" si="27"/>
        <v>0</v>
      </c>
      <c r="K54" s="310">
        <f t="shared" si="27"/>
        <v>0</v>
      </c>
      <c r="L54" s="327">
        <f t="shared" si="25"/>
        <v>0</v>
      </c>
      <c r="M54" s="310">
        <f t="shared" si="27"/>
        <v>0</v>
      </c>
      <c r="N54" s="310">
        <f t="shared" si="27"/>
        <v>0</v>
      </c>
      <c r="O54" s="310">
        <f t="shared" si="27"/>
        <v>0</v>
      </c>
      <c r="P54" s="310">
        <f t="shared" si="27"/>
        <v>0</v>
      </c>
      <c r="Q54" s="310">
        <f t="shared" si="27"/>
        <v>0</v>
      </c>
      <c r="R54" s="310">
        <f t="shared" si="27"/>
        <v>0</v>
      </c>
      <c r="S54" s="328">
        <f t="shared" ref="S54:S96" si="28">SUMIFS(M54:R54,M54:R54,"&lt;&gt;Local Currency", M54:R54,"&lt;&gt;US Dollars" )</f>
        <v>0</v>
      </c>
      <c r="T54" s="313">
        <f t="shared" si="2"/>
        <v>0</v>
      </c>
    </row>
    <row r="55" spans="1:20" s="227" customFormat="1" ht="16.5" thickBot="1">
      <c r="A55" s="268" t="s">
        <v>875</v>
      </c>
      <c r="B55" s="316" t="s">
        <v>1202</v>
      </c>
      <c r="C55" s="317">
        <f t="shared" si="7"/>
        <v>0</v>
      </c>
      <c r="D55" s="318">
        <f t="shared" si="7"/>
        <v>0</v>
      </c>
      <c r="E55" s="318">
        <f t="shared" si="7"/>
        <v>0</v>
      </c>
      <c r="F55" s="318">
        <f t="shared" si="7"/>
        <v>0</v>
      </c>
      <c r="G55" s="327">
        <f t="shared" si="23"/>
        <v>0</v>
      </c>
      <c r="H55" s="318">
        <f t="shared" si="7"/>
        <v>0</v>
      </c>
      <c r="I55" s="318">
        <f t="shared" si="7"/>
        <v>0</v>
      </c>
      <c r="J55" s="318">
        <f t="shared" si="7"/>
        <v>0</v>
      </c>
      <c r="K55" s="318">
        <f t="shared" si="7"/>
        <v>0</v>
      </c>
      <c r="L55" s="327">
        <f t="shared" si="25"/>
        <v>0</v>
      </c>
      <c r="M55" s="318">
        <f t="shared" si="7"/>
        <v>0</v>
      </c>
      <c r="N55" s="318">
        <f t="shared" si="7"/>
        <v>0</v>
      </c>
      <c r="O55" s="318">
        <f t="shared" si="7"/>
        <v>0</v>
      </c>
      <c r="P55" s="318">
        <f t="shared" si="7"/>
        <v>0</v>
      </c>
      <c r="Q55" s="318">
        <f t="shared" si="7"/>
        <v>0</v>
      </c>
      <c r="R55" s="318">
        <f t="shared" si="7"/>
        <v>0</v>
      </c>
      <c r="S55" s="328">
        <f t="shared" si="28"/>
        <v>0</v>
      </c>
      <c r="T55" s="313">
        <f t="shared" si="2"/>
        <v>0</v>
      </c>
    </row>
    <row r="56" spans="1:20" s="227" customFormat="1" ht="16.5" thickBot="1">
      <c r="A56" s="268" t="s">
        <v>876</v>
      </c>
      <c r="B56" s="316" t="s">
        <v>1203</v>
      </c>
      <c r="C56" s="317">
        <f t="shared" si="7"/>
        <v>0</v>
      </c>
      <c r="D56" s="318">
        <f t="shared" si="7"/>
        <v>0</v>
      </c>
      <c r="E56" s="318">
        <f t="shared" si="7"/>
        <v>0</v>
      </c>
      <c r="F56" s="318">
        <f t="shared" si="7"/>
        <v>0</v>
      </c>
      <c r="G56" s="327">
        <f t="shared" si="23"/>
        <v>0</v>
      </c>
      <c r="H56" s="318">
        <f t="shared" si="7"/>
        <v>0</v>
      </c>
      <c r="I56" s="318">
        <f t="shared" si="7"/>
        <v>0</v>
      </c>
      <c r="J56" s="318">
        <f t="shared" si="7"/>
        <v>0</v>
      </c>
      <c r="K56" s="318">
        <f t="shared" si="7"/>
        <v>0</v>
      </c>
      <c r="L56" s="327">
        <f t="shared" si="25"/>
        <v>0</v>
      </c>
      <c r="M56" s="318">
        <f t="shared" si="7"/>
        <v>0</v>
      </c>
      <c r="N56" s="318">
        <f t="shared" si="7"/>
        <v>0</v>
      </c>
      <c r="O56" s="318">
        <f t="shared" si="7"/>
        <v>0</v>
      </c>
      <c r="P56" s="318">
        <f t="shared" si="7"/>
        <v>0</v>
      </c>
      <c r="Q56" s="318">
        <f t="shared" si="7"/>
        <v>0</v>
      </c>
      <c r="R56" s="318">
        <f t="shared" si="7"/>
        <v>0</v>
      </c>
      <c r="S56" s="328">
        <f t="shared" si="28"/>
        <v>0</v>
      </c>
      <c r="T56" s="313">
        <f t="shared" si="2"/>
        <v>0</v>
      </c>
    </row>
    <row r="57" spans="1:20" s="227" customFormat="1" ht="16.5" thickBot="1">
      <c r="A57" s="268" t="s">
        <v>877</v>
      </c>
      <c r="B57" s="316" t="s">
        <v>1204</v>
      </c>
      <c r="C57" s="317">
        <f t="shared" si="7"/>
        <v>0</v>
      </c>
      <c r="D57" s="318">
        <f t="shared" si="7"/>
        <v>0</v>
      </c>
      <c r="E57" s="318">
        <f t="shared" si="7"/>
        <v>0</v>
      </c>
      <c r="F57" s="318">
        <f t="shared" si="7"/>
        <v>0</v>
      </c>
      <c r="G57" s="327">
        <f t="shared" si="23"/>
        <v>0</v>
      </c>
      <c r="H57" s="318">
        <f t="shared" si="7"/>
        <v>0</v>
      </c>
      <c r="I57" s="318">
        <f t="shared" si="7"/>
        <v>0</v>
      </c>
      <c r="J57" s="318">
        <f t="shared" si="7"/>
        <v>0</v>
      </c>
      <c r="K57" s="318">
        <f t="shared" si="7"/>
        <v>0</v>
      </c>
      <c r="L57" s="327">
        <f t="shared" si="25"/>
        <v>0</v>
      </c>
      <c r="M57" s="318">
        <f t="shared" si="7"/>
        <v>0</v>
      </c>
      <c r="N57" s="318">
        <f t="shared" si="7"/>
        <v>0</v>
      </c>
      <c r="O57" s="318">
        <f t="shared" si="7"/>
        <v>0</v>
      </c>
      <c r="P57" s="318">
        <f t="shared" si="7"/>
        <v>0</v>
      </c>
      <c r="Q57" s="318">
        <f t="shared" si="7"/>
        <v>0</v>
      </c>
      <c r="R57" s="318">
        <f t="shared" si="7"/>
        <v>0</v>
      </c>
      <c r="S57" s="328">
        <f t="shared" si="28"/>
        <v>0</v>
      </c>
      <c r="T57" s="313">
        <f t="shared" si="2"/>
        <v>0</v>
      </c>
    </row>
    <row r="58" spans="1:20" s="227" customFormat="1" ht="30.75" thickBot="1">
      <c r="A58" s="288">
        <v>3.3</v>
      </c>
      <c r="B58" s="314" t="s">
        <v>721</v>
      </c>
      <c r="C58" s="315">
        <f>SUMIFS(C59:C65,C59:C65,"&lt;&gt;Local Currency", C59:C65,"&lt;&gt;US Dollars" )</f>
        <v>0</v>
      </c>
      <c r="D58" s="310">
        <f t="shared" ref="D58:R58" si="29">SUMIFS(D59:D65,D59:D65,"&lt;&gt;Local Currency", D59:D65,"&lt;&gt;US Dollars" )</f>
        <v>0</v>
      </c>
      <c r="E58" s="310">
        <f t="shared" si="29"/>
        <v>0</v>
      </c>
      <c r="F58" s="310">
        <f t="shared" si="29"/>
        <v>0</v>
      </c>
      <c r="G58" s="327">
        <f>SUMIFS(C58:F58,C58:F58,"&lt;&gt;Local Currency", C58:F58,"&lt;&gt;US Dollars" )</f>
        <v>0</v>
      </c>
      <c r="H58" s="310">
        <f t="shared" si="29"/>
        <v>0</v>
      </c>
      <c r="I58" s="310">
        <f t="shared" si="29"/>
        <v>0</v>
      </c>
      <c r="J58" s="310">
        <f t="shared" si="29"/>
        <v>0</v>
      </c>
      <c r="K58" s="310">
        <f t="shared" si="29"/>
        <v>0</v>
      </c>
      <c r="L58" s="327">
        <f t="shared" si="25"/>
        <v>0</v>
      </c>
      <c r="M58" s="310">
        <f t="shared" si="29"/>
        <v>0</v>
      </c>
      <c r="N58" s="310">
        <f t="shared" si="29"/>
        <v>0</v>
      </c>
      <c r="O58" s="310">
        <f t="shared" si="29"/>
        <v>0</v>
      </c>
      <c r="P58" s="310">
        <f t="shared" si="29"/>
        <v>0</v>
      </c>
      <c r="Q58" s="310">
        <f t="shared" si="29"/>
        <v>0</v>
      </c>
      <c r="R58" s="310">
        <f t="shared" si="29"/>
        <v>0</v>
      </c>
      <c r="S58" s="328">
        <f t="shared" si="28"/>
        <v>0</v>
      </c>
      <c r="T58" s="313">
        <f t="shared" si="2"/>
        <v>0</v>
      </c>
    </row>
    <row r="59" spans="1:20" s="227" customFormat="1" ht="30.75" thickBot="1">
      <c r="A59" s="268" t="s">
        <v>879</v>
      </c>
      <c r="B59" s="316" t="s">
        <v>1205</v>
      </c>
      <c r="C59" s="317">
        <f t="shared" si="7"/>
        <v>0</v>
      </c>
      <c r="D59" s="318">
        <f t="shared" si="7"/>
        <v>0</v>
      </c>
      <c r="E59" s="318">
        <f t="shared" si="7"/>
        <v>0</v>
      </c>
      <c r="F59" s="318">
        <f t="shared" si="7"/>
        <v>0</v>
      </c>
      <c r="G59" s="327">
        <f t="shared" si="23"/>
        <v>0</v>
      </c>
      <c r="H59" s="318">
        <f t="shared" si="7"/>
        <v>0</v>
      </c>
      <c r="I59" s="318">
        <f t="shared" si="7"/>
        <v>0</v>
      </c>
      <c r="J59" s="318">
        <f t="shared" ref="J59:R59" si="30">$B$7</f>
        <v>0</v>
      </c>
      <c r="K59" s="318">
        <f t="shared" si="30"/>
        <v>0</v>
      </c>
      <c r="L59" s="327">
        <f t="shared" si="25"/>
        <v>0</v>
      </c>
      <c r="M59" s="318">
        <f t="shared" si="30"/>
        <v>0</v>
      </c>
      <c r="N59" s="318">
        <f t="shared" si="30"/>
        <v>0</v>
      </c>
      <c r="O59" s="318">
        <f t="shared" si="30"/>
        <v>0</v>
      </c>
      <c r="P59" s="318">
        <f t="shared" si="30"/>
        <v>0</v>
      </c>
      <c r="Q59" s="318">
        <f t="shared" si="30"/>
        <v>0</v>
      </c>
      <c r="R59" s="318">
        <f t="shared" si="30"/>
        <v>0</v>
      </c>
      <c r="S59" s="328">
        <f t="shared" si="28"/>
        <v>0</v>
      </c>
      <c r="T59" s="313">
        <f t="shared" si="2"/>
        <v>0</v>
      </c>
    </row>
    <row r="60" spans="1:20" s="227" customFormat="1" ht="16.5" thickBot="1">
      <c r="A60" s="268" t="s">
        <v>880</v>
      </c>
      <c r="B60" s="316" t="s">
        <v>1206</v>
      </c>
      <c r="C60" s="317">
        <f t="shared" ref="C60:R76" si="31">$B$7</f>
        <v>0</v>
      </c>
      <c r="D60" s="318">
        <f t="shared" si="31"/>
        <v>0</v>
      </c>
      <c r="E60" s="318">
        <f t="shared" si="31"/>
        <v>0</v>
      </c>
      <c r="F60" s="318">
        <f t="shared" si="31"/>
        <v>0</v>
      </c>
      <c r="G60" s="327">
        <f t="shared" si="23"/>
        <v>0</v>
      </c>
      <c r="H60" s="318">
        <f t="shared" si="31"/>
        <v>0</v>
      </c>
      <c r="I60" s="318">
        <f t="shared" si="31"/>
        <v>0</v>
      </c>
      <c r="J60" s="318">
        <f t="shared" si="31"/>
        <v>0</v>
      </c>
      <c r="K60" s="318">
        <f t="shared" si="31"/>
        <v>0</v>
      </c>
      <c r="L60" s="327">
        <f t="shared" si="25"/>
        <v>0</v>
      </c>
      <c r="M60" s="318">
        <f t="shared" si="31"/>
        <v>0</v>
      </c>
      <c r="N60" s="318">
        <f t="shared" si="31"/>
        <v>0</v>
      </c>
      <c r="O60" s="318">
        <f t="shared" si="31"/>
        <v>0</v>
      </c>
      <c r="P60" s="318">
        <f t="shared" si="31"/>
        <v>0</v>
      </c>
      <c r="Q60" s="318">
        <f t="shared" si="31"/>
        <v>0</v>
      </c>
      <c r="R60" s="318">
        <f t="shared" si="31"/>
        <v>0</v>
      </c>
      <c r="S60" s="328">
        <f t="shared" si="28"/>
        <v>0</v>
      </c>
      <c r="T60" s="313">
        <f t="shared" si="2"/>
        <v>0</v>
      </c>
    </row>
    <row r="61" spans="1:20" s="227" customFormat="1" ht="16.5" thickBot="1">
      <c r="A61" s="268" t="s">
        <v>881</v>
      </c>
      <c r="B61" s="316" t="s">
        <v>1207</v>
      </c>
      <c r="C61" s="317">
        <f t="shared" si="31"/>
        <v>0</v>
      </c>
      <c r="D61" s="318">
        <f t="shared" si="31"/>
        <v>0</v>
      </c>
      <c r="E61" s="318">
        <f t="shared" si="31"/>
        <v>0</v>
      </c>
      <c r="F61" s="318">
        <f t="shared" si="31"/>
        <v>0</v>
      </c>
      <c r="G61" s="327">
        <f t="shared" si="23"/>
        <v>0</v>
      </c>
      <c r="H61" s="318">
        <f t="shared" si="31"/>
        <v>0</v>
      </c>
      <c r="I61" s="318">
        <f t="shared" si="31"/>
        <v>0</v>
      </c>
      <c r="J61" s="318">
        <f t="shared" si="31"/>
        <v>0</v>
      </c>
      <c r="K61" s="318">
        <f t="shared" si="31"/>
        <v>0</v>
      </c>
      <c r="L61" s="327">
        <f t="shared" si="25"/>
        <v>0</v>
      </c>
      <c r="M61" s="318">
        <f t="shared" si="31"/>
        <v>0</v>
      </c>
      <c r="N61" s="318">
        <f t="shared" si="31"/>
        <v>0</v>
      </c>
      <c r="O61" s="318">
        <f t="shared" si="31"/>
        <v>0</v>
      </c>
      <c r="P61" s="318">
        <f t="shared" si="31"/>
        <v>0</v>
      </c>
      <c r="Q61" s="318">
        <f t="shared" si="31"/>
        <v>0</v>
      </c>
      <c r="R61" s="318">
        <f t="shared" si="31"/>
        <v>0</v>
      </c>
      <c r="S61" s="328">
        <f t="shared" si="28"/>
        <v>0</v>
      </c>
      <c r="T61" s="313">
        <f t="shared" si="2"/>
        <v>0</v>
      </c>
    </row>
    <row r="62" spans="1:20" s="227" customFormat="1" ht="16.5" thickBot="1">
      <c r="A62" s="268" t="s">
        <v>882</v>
      </c>
      <c r="B62" s="316" t="s">
        <v>1208</v>
      </c>
      <c r="C62" s="317">
        <f t="shared" si="31"/>
        <v>0</v>
      </c>
      <c r="D62" s="318">
        <f t="shared" si="31"/>
        <v>0</v>
      </c>
      <c r="E62" s="318">
        <f t="shared" si="31"/>
        <v>0</v>
      </c>
      <c r="F62" s="318">
        <f t="shared" si="31"/>
        <v>0</v>
      </c>
      <c r="G62" s="327">
        <f t="shared" si="23"/>
        <v>0</v>
      </c>
      <c r="H62" s="318">
        <f t="shared" si="31"/>
        <v>0</v>
      </c>
      <c r="I62" s="318">
        <f t="shared" si="31"/>
        <v>0</v>
      </c>
      <c r="J62" s="318">
        <f t="shared" si="31"/>
        <v>0</v>
      </c>
      <c r="K62" s="318">
        <f t="shared" si="31"/>
        <v>0</v>
      </c>
      <c r="L62" s="327">
        <f t="shared" si="25"/>
        <v>0</v>
      </c>
      <c r="M62" s="318">
        <f t="shared" si="31"/>
        <v>0</v>
      </c>
      <c r="N62" s="318">
        <f t="shared" si="31"/>
        <v>0</v>
      </c>
      <c r="O62" s="318">
        <f t="shared" si="31"/>
        <v>0</v>
      </c>
      <c r="P62" s="318">
        <f t="shared" si="31"/>
        <v>0</v>
      </c>
      <c r="Q62" s="318">
        <f t="shared" si="31"/>
        <v>0</v>
      </c>
      <c r="R62" s="318">
        <f t="shared" si="31"/>
        <v>0</v>
      </c>
      <c r="S62" s="328">
        <f t="shared" si="28"/>
        <v>0</v>
      </c>
      <c r="T62" s="313">
        <f t="shared" si="2"/>
        <v>0</v>
      </c>
    </row>
    <row r="63" spans="1:20" s="227" customFormat="1" ht="16.5" thickBot="1">
      <c r="A63" s="268" t="s">
        <v>883</v>
      </c>
      <c r="B63" s="316" t="s">
        <v>1209</v>
      </c>
      <c r="C63" s="317">
        <f t="shared" si="31"/>
        <v>0</v>
      </c>
      <c r="D63" s="318">
        <f t="shared" si="31"/>
        <v>0</v>
      </c>
      <c r="E63" s="318">
        <f t="shared" si="31"/>
        <v>0</v>
      </c>
      <c r="F63" s="318">
        <f t="shared" si="31"/>
        <v>0</v>
      </c>
      <c r="G63" s="327">
        <f t="shared" si="23"/>
        <v>0</v>
      </c>
      <c r="H63" s="318">
        <f t="shared" si="31"/>
        <v>0</v>
      </c>
      <c r="I63" s="318">
        <f t="shared" si="31"/>
        <v>0</v>
      </c>
      <c r="J63" s="318">
        <f t="shared" si="31"/>
        <v>0</v>
      </c>
      <c r="K63" s="318">
        <f t="shared" si="31"/>
        <v>0</v>
      </c>
      <c r="L63" s="327">
        <f t="shared" si="25"/>
        <v>0</v>
      </c>
      <c r="M63" s="318">
        <f t="shared" si="31"/>
        <v>0</v>
      </c>
      <c r="N63" s="318">
        <f t="shared" si="31"/>
        <v>0</v>
      </c>
      <c r="O63" s="318">
        <f t="shared" si="31"/>
        <v>0</v>
      </c>
      <c r="P63" s="318">
        <f t="shared" si="31"/>
        <v>0</v>
      </c>
      <c r="Q63" s="318">
        <f t="shared" si="31"/>
        <v>0</v>
      </c>
      <c r="R63" s="318">
        <f t="shared" si="31"/>
        <v>0</v>
      </c>
      <c r="S63" s="328">
        <f t="shared" si="28"/>
        <v>0</v>
      </c>
      <c r="T63" s="313">
        <f t="shared" si="2"/>
        <v>0</v>
      </c>
    </row>
    <row r="64" spans="1:20" s="227" customFormat="1" ht="30.75" thickBot="1">
      <c r="A64" s="268" t="s">
        <v>884</v>
      </c>
      <c r="B64" s="316" t="s">
        <v>1211</v>
      </c>
      <c r="C64" s="317">
        <f t="shared" si="31"/>
        <v>0</v>
      </c>
      <c r="D64" s="318">
        <f t="shared" si="31"/>
        <v>0</v>
      </c>
      <c r="E64" s="318">
        <f t="shared" si="31"/>
        <v>0</v>
      </c>
      <c r="F64" s="318">
        <f t="shared" si="31"/>
        <v>0</v>
      </c>
      <c r="G64" s="327">
        <f t="shared" si="23"/>
        <v>0</v>
      </c>
      <c r="H64" s="318">
        <f t="shared" si="31"/>
        <v>0</v>
      </c>
      <c r="I64" s="318">
        <f t="shared" si="31"/>
        <v>0</v>
      </c>
      <c r="J64" s="318">
        <f t="shared" si="31"/>
        <v>0</v>
      </c>
      <c r="K64" s="318">
        <f t="shared" si="31"/>
        <v>0</v>
      </c>
      <c r="L64" s="327">
        <f t="shared" si="25"/>
        <v>0</v>
      </c>
      <c r="M64" s="318">
        <f t="shared" si="31"/>
        <v>0</v>
      </c>
      <c r="N64" s="318">
        <f t="shared" si="31"/>
        <v>0</v>
      </c>
      <c r="O64" s="318">
        <f t="shared" si="31"/>
        <v>0</v>
      </c>
      <c r="P64" s="318">
        <f t="shared" si="31"/>
        <v>0</v>
      </c>
      <c r="Q64" s="318">
        <f t="shared" si="31"/>
        <v>0</v>
      </c>
      <c r="R64" s="318">
        <f t="shared" si="31"/>
        <v>0</v>
      </c>
      <c r="S64" s="328">
        <f t="shared" si="28"/>
        <v>0</v>
      </c>
      <c r="T64" s="313">
        <f t="shared" si="2"/>
        <v>0</v>
      </c>
    </row>
    <row r="65" spans="1:20" s="227" customFormat="1" ht="16.5" thickBot="1">
      <c r="A65" s="268" t="s">
        <v>885</v>
      </c>
      <c r="B65" s="316" t="s">
        <v>1210</v>
      </c>
      <c r="C65" s="317">
        <f t="shared" si="31"/>
        <v>0</v>
      </c>
      <c r="D65" s="318">
        <f t="shared" si="31"/>
        <v>0</v>
      </c>
      <c r="E65" s="318">
        <f t="shared" si="31"/>
        <v>0</v>
      </c>
      <c r="F65" s="318">
        <f t="shared" si="31"/>
        <v>0</v>
      </c>
      <c r="G65" s="327">
        <f t="shared" si="23"/>
        <v>0</v>
      </c>
      <c r="H65" s="318">
        <f t="shared" si="31"/>
        <v>0</v>
      </c>
      <c r="I65" s="318">
        <f t="shared" si="31"/>
        <v>0</v>
      </c>
      <c r="J65" s="318">
        <f t="shared" si="31"/>
        <v>0</v>
      </c>
      <c r="K65" s="318">
        <f t="shared" si="31"/>
        <v>0</v>
      </c>
      <c r="L65" s="327">
        <f t="shared" si="25"/>
        <v>0</v>
      </c>
      <c r="M65" s="318">
        <f t="shared" si="31"/>
        <v>0</v>
      </c>
      <c r="N65" s="318">
        <f t="shared" si="31"/>
        <v>0</v>
      </c>
      <c r="O65" s="318">
        <f t="shared" si="31"/>
        <v>0</v>
      </c>
      <c r="P65" s="318">
        <f t="shared" si="31"/>
        <v>0</v>
      </c>
      <c r="Q65" s="318">
        <f t="shared" si="31"/>
        <v>0</v>
      </c>
      <c r="R65" s="318">
        <f t="shared" si="31"/>
        <v>0</v>
      </c>
      <c r="S65" s="328">
        <f t="shared" si="28"/>
        <v>0</v>
      </c>
      <c r="T65" s="313">
        <f t="shared" si="2"/>
        <v>0</v>
      </c>
    </row>
    <row r="66" spans="1:20" s="227" customFormat="1" ht="30.75" thickBot="1">
      <c r="A66" s="268">
        <v>3.4</v>
      </c>
      <c r="B66" s="314" t="s">
        <v>740</v>
      </c>
      <c r="C66" s="317">
        <f t="shared" si="31"/>
        <v>0</v>
      </c>
      <c r="D66" s="318">
        <f t="shared" si="31"/>
        <v>0</v>
      </c>
      <c r="E66" s="318">
        <f t="shared" si="31"/>
        <v>0</v>
      </c>
      <c r="F66" s="318">
        <f t="shared" si="31"/>
        <v>0</v>
      </c>
      <c r="G66" s="327">
        <f t="shared" si="23"/>
        <v>0</v>
      </c>
      <c r="H66" s="317">
        <f t="shared" si="31"/>
        <v>0</v>
      </c>
      <c r="I66" s="318">
        <f t="shared" si="31"/>
        <v>0</v>
      </c>
      <c r="J66" s="318">
        <f t="shared" si="31"/>
        <v>0</v>
      </c>
      <c r="K66" s="318">
        <f t="shared" si="31"/>
        <v>0</v>
      </c>
      <c r="L66" s="327">
        <f t="shared" si="25"/>
        <v>0</v>
      </c>
      <c r="M66" s="318">
        <f t="shared" si="31"/>
        <v>0</v>
      </c>
      <c r="N66" s="318">
        <f t="shared" si="31"/>
        <v>0</v>
      </c>
      <c r="O66" s="318">
        <f t="shared" si="31"/>
        <v>0</v>
      </c>
      <c r="P66" s="318">
        <f t="shared" si="31"/>
        <v>0</v>
      </c>
      <c r="Q66" s="318">
        <f t="shared" si="31"/>
        <v>0</v>
      </c>
      <c r="R66" s="318">
        <f t="shared" si="31"/>
        <v>0</v>
      </c>
      <c r="S66" s="328">
        <f t="shared" si="28"/>
        <v>0</v>
      </c>
      <c r="T66" s="313">
        <f t="shared" si="2"/>
        <v>0</v>
      </c>
    </row>
    <row r="67" spans="1:20" s="227" customFormat="1" ht="45.75" thickBot="1">
      <c r="A67" s="268">
        <v>3.5</v>
      </c>
      <c r="B67" s="314" t="s">
        <v>743</v>
      </c>
      <c r="C67" s="315">
        <f>SUMIFS(C68:C71,C68:C71,"&lt;&gt;Local Currency", C68:C71,"&lt;&gt;US Dollars" )</f>
        <v>0</v>
      </c>
      <c r="D67" s="310">
        <f t="shared" ref="D67:R67" si="32">SUMIFS(D68:D71,D68:D71,"&lt;&gt;Local Currency", D68:D71,"&lt;&gt;US Dollars" )</f>
        <v>0</v>
      </c>
      <c r="E67" s="310">
        <f t="shared" si="32"/>
        <v>0</v>
      </c>
      <c r="F67" s="310">
        <f t="shared" si="32"/>
        <v>0</v>
      </c>
      <c r="G67" s="327">
        <f t="shared" si="23"/>
        <v>0</v>
      </c>
      <c r="H67" s="310">
        <f t="shared" si="32"/>
        <v>0</v>
      </c>
      <c r="I67" s="310">
        <f t="shared" si="32"/>
        <v>0</v>
      </c>
      <c r="J67" s="310">
        <f t="shared" si="32"/>
        <v>0</v>
      </c>
      <c r="K67" s="310">
        <f t="shared" si="32"/>
        <v>0</v>
      </c>
      <c r="L67" s="327">
        <f t="shared" si="25"/>
        <v>0</v>
      </c>
      <c r="M67" s="310">
        <f t="shared" si="32"/>
        <v>0</v>
      </c>
      <c r="N67" s="310">
        <f t="shared" si="32"/>
        <v>0</v>
      </c>
      <c r="O67" s="310">
        <f t="shared" si="32"/>
        <v>0</v>
      </c>
      <c r="P67" s="310">
        <f t="shared" si="32"/>
        <v>0</v>
      </c>
      <c r="Q67" s="310">
        <f t="shared" si="32"/>
        <v>0</v>
      </c>
      <c r="R67" s="310">
        <f t="shared" si="32"/>
        <v>0</v>
      </c>
      <c r="S67" s="328">
        <f t="shared" si="28"/>
        <v>0</v>
      </c>
      <c r="T67" s="313">
        <f t="shared" si="2"/>
        <v>0</v>
      </c>
    </row>
    <row r="68" spans="1:20" s="227" customFormat="1" ht="16.5" thickBot="1">
      <c r="A68" s="268" t="s">
        <v>893</v>
      </c>
      <c r="B68" s="316" t="s">
        <v>1196</v>
      </c>
      <c r="C68" s="317">
        <f t="shared" si="31"/>
        <v>0</v>
      </c>
      <c r="D68" s="318">
        <f t="shared" si="31"/>
        <v>0</v>
      </c>
      <c r="E68" s="318">
        <f t="shared" si="31"/>
        <v>0</v>
      </c>
      <c r="F68" s="318">
        <f t="shared" si="31"/>
        <v>0</v>
      </c>
      <c r="G68" s="327">
        <f t="shared" si="23"/>
        <v>0</v>
      </c>
      <c r="H68" s="318">
        <f t="shared" si="31"/>
        <v>0</v>
      </c>
      <c r="I68" s="318">
        <f t="shared" si="31"/>
        <v>0</v>
      </c>
      <c r="J68" s="318">
        <f t="shared" si="31"/>
        <v>0</v>
      </c>
      <c r="K68" s="318">
        <f t="shared" si="31"/>
        <v>0</v>
      </c>
      <c r="L68" s="327">
        <f t="shared" si="25"/>
        <v>0</v>
      </c>
      <c r="M68" s="318">
        <f t="shared" si="31"/>
        <v>0</v>
      </c>
      <c r="N68" s="318">
        <f t="shared" si="31"/>
        <v>0</v>
      </c>
      <c r="O68" s="318">
        <f t="shared" si="31"/>
        <v>0</v>
      </c>
      <c r="P68" s="318">
        <f t="shared" si="31"/>
        <v>0</v>
      </c>
      <c r="Q68" s="318">
        <f t="shared" si="31"/>
        <v>0</v>
      </c>
      <c r="R68" s="318">
        <f t="shared" si="31"/>
        <v>0</v>
      </c>
      <c r="S68" s="328">
        <f t="shared" si="28"/>
        <v>0</v>
      </c>
      <c r="T68" s="313">
        <f t="shared" si="2"/>
        <v>0</v>
      </c>
    </row>
    <row r="69" spans="1:20" s="227" customFormat="1" ht="16.5" thickBot="1">
      <c r="A69" s="268" t="s">
        <v>894</v>
      </c>
      <c r="B69" s="316" t="s">
        <v>1197</v>
      </c>
      <c r="C69" s="317">
        <f t="shared" si="31"/>
        <v>0</v>
      </c>
      <c r="D69" s="318">
        <f t="shared" si="31"/>
        <v>0</v>
      </c>
      <c r="E69" s="318">
        <f t="shared" si="31"/>
        <v>0</v>
      </c>
      <c r="F69" s="318">
        <f t="shared" si="31"/>
        <v>0</v>
      </c>
      <c r="G69" s="327">
        <f t="shared" si="23"/>
        <v>0</v>
      </c>
      <c r="H69" s="318">
        <f t="shared" si="31"/>
        <v>0</v>
      </c>
      <c r="I69" s="318">
        <f t="shared" si="31"/>
        <v>0</v>
      </c>
      <c r="J69" s="318">
        <f t="shared" si="31"/>
        <v>0</v>
      </c>
      <c r="K69" s="318">
        <f t="shared" si="31"/>
        <v>0</v>
      </c>
      <c r="L69" s="327">
        <f t="shared" si="25"/>
        <v>0</v>
      </c>
      <c r="M69" s="318">
        <f t="shared" si="31"/>
        <v>0</v>
      </c>
      <c r="N69" s="318">
        <f t="shared" si="31"/>
        <v>0</v>
      </c>
      <c r="O69" s="318">
        <f t="shared" si="31"/>
        <v>0</v>
      </c>
      <c r="P69" s="318">
        <f t="shared" si="31"/>
        <v>0</v>
      </c>
      <c r="Q69" s="318">
        <f t="shared" si="31"/>
        <v>0</v>
      </c>
      <c r="R69" s="318">
        <f t="shared" si="31"/>
        <v>0</v>
      </c>
      <c r="S69" s="328">
        <f t="shared" si="28"/>
        <v>0</v>
      </c>
      <c r="T69" s="313">
        <f t="shared" si="2"/>
        <v>0</v>
      </c>
    </row>
    <row r="70" spans="1:20" s="227" customFormat="1" ht="16.5" thickBot="1">
      <c r="A70" s="268" t="s">
        <v>895</v>
      </c>
      <c r="B70" s="316" t="s">
        <v>1198</v>
      </c>
      <c r="C70" s="317">
        <f t="shared" si="31"/>
        <v>0</v>
      </c>
      <c r="D70" s="318">
        <f t="shared" si="31"/>
        <v>0</v>
      </c>
      <c r="E70" s="318">
        <f t="shared" si="31"/>
        <v>0</v>
      </c>
      <c r="F70" s="318">
        <f t="shared" si="31"/>
        <v>0</v>
      </c>
      <c r="G70" s="327">
        <f t="shared" si="23"/>
        <v>0</v>
      </c>
      <c r="H70" s="318">
        <f t="shared" si="31"/>
        <v>0</v>
      </c>
      <c r="I70" s="318">
        <f t="shared" si="31"/>
        <v>0</v>
      </c>
      <c r="J70" s="318">
        <f t="shared" si="31"/>
        <v>0</v>
      </c>
      <c r="K70" s="318">
        <f t="shared" si="31"/>
        <v>0</v>
      </c>
      <c r="L70" s="327">
        <f t="shared" si="25"/>
        <v>0</v>
      </c>
      <c r="M70" s="318">
        <f t="shared" si="31"/>
        <v>0</v>
      </c>
      <c r="N70" s="318">
        <f t="shared" si="31"/>
        <v>0</v>
      </c>
      <c r="O70" s="318">
        <f t="shared" si="31"/>
        <v>0</v>
      </c>
      <c r="P70" s="318">
        <f t="shared" si="31"/>
        <v>0</v>
      </c>
      <c r="Q70" s="318">
        <f t="shared" si="31"/>
        <v>0</v>
      </c>
      <c r="R70" s="318">
        <f t="shared" si="31"/>
        <v>0</v>
      </c>
      <c r="S70" s="328">
        <f t="shared" si="28"/>
        <v>0</v>
      </c>
      <c r="T70" s="313">
        <f t="shared" si="2"/>
        <v>0</v>
      </c>
    </row>
    <row r="71" spans="1:20" s="227" customFormat="1" ht="16.5" thickBot="1">
      <c r="A71" s="268" t="s">
        <v>896</v>
      </c>
      <c r="B71" s="316" t="s">
        <v>1199</v>
      </c>
      <c r="C71" s="317">
        <f t="shared" si="31"/>
        <v>0</v>
      </c>
      <c r="D71" s="318">
        <f t="shared" si="31"/>
        <v>0</v>
      </c>
      <c r="E71" s="318">
        <f t="shared" si="31"/>
        <v>0</v>
      </c>
      <c r="F71" s="318">
        <f t="shared" si="31"/>
        <v>0</v>
      </c>
      <c r="G71" s="327">
        <f t="shared" si="23"/>
        <v>0</v>
      </c>
      <c r="H71" s="318">
        <f t="shared" si="31"/>
        <v>0</v>
      </c>
      <c r="I71" s="318">
        <f t="shared" si="31"/>
        <v>0</v>
      </c>
      <c r="J71" s="318">
        <f t="shared" si="31"/>
        <v>0</v>
      </c>
      <c r="K71" s="318">
        <f t="shared" si="31"/>
        <v>0</v>
      </c>
      <c r="L71" s="327">
        <f t="shared" si="25"/>
        <v>0</v>
      </c>
      <c r="M71" s="318">
        <f t="shared" si="31"/>
        <v>0</v>
      </c>
      <c r="N71" s="318">
        <f t="shared" si="31"/>
        <v>0</v>
      </c>
      <c r="O71" s="318">
        <f t="shared" si="31"/>
        <v>0</v>
      </c>
      <c r="P71" s="318">
        <f t="shared" si="31"/>
        <v>0</v>
      </c>
      <c r="Q71" s="318">
        <f t="shared" si="31"/>
        <v>0</v>
      </c>
      <c r="R71" s="318">
        <f t="shared" si="31"/>
        <v>0</v>
      </c>
      <c r="S71" s="328">
        <f t="shared" si="28"/>
        <v>0</v>
      </c>
      <c r="T71" s="313">
        <f t="shared" si="2"/>
        <v>0</v>
      </c>
    </row>
    <row r="72" spans="1:20" s="227" customFormat="1" ht="30.75" thickBot="1">
      <c r="A72" s="268">
        <v>3.6</v>
      </c>
      <c r="B72" s="314" t="s">
        <v>1226</v>
      </c>
      <c r="C72" s="315">
        <f>SUMIFS(C73:C76,C73:C76,"&lt;&gt;Local Currency", C73:C76,"&lt;&gt;US Dollars" )</f>
        <v>0</v>
      </c>
      <c r="D72" s="310">
        <f t="shared" ref="D72:R72" si="33">SUMIFS(D73:D76,D73:D76,"&lt;&gt;Local Currency", D73:D76,"&lt;&gt;US Dollars" )</f>
        <v>0</v>
      </c>
      <c r="E72" s="310">
        <f t="shared" si="33"/>
        <v>0</v>
      </c>
      <c r="F72" s="310">
        <f t="shared" si="33"/>
        <v>0</v>
      </c>
      <c r="G72" s="327">
        <f t="shared" si="23"/>
        <v>0</v>
      </c>
      <c r="H72" s="310">
        <f t="shared" si="33"/>
        <v>0</v>
      </c>
      <c r="I72" s="310">
        <f t="shared" si="33"/>
        <v>0</v>
      </c>
      <c r="J72" s="310">
        <f t="shared" si="33"/>
        <v>0</v>
      </c>
      <c r="K72" s="310">
        <f t="shared" si="33"/>
        <v>0</v>
      </c>
      <c r="L72" s="327">
        <f t="shared" si="25"/>
        <v>0</v>
      </c>
      <c r="M72" s="310">
        <f t="shared" si="33"/>
        <v>0</v>
      </c>
      <c r="N72" s="310">
        <f t="shared" si="33"/>
        <v>0</v>
      </c>
      <c r="O72" s="310">
        <f t="shared" si="33"/>
        <v>0</v>
      </c>
      <c r="P72" s="310">
        <f t="shared" si="33"/>
        <v>0</v>
      </c>
      <c r="Q72" s="310">
        <f t="shared" si="33"/>
        <v>0</v>
      </c>
      <c r="R72" s="310">
        <f t="shared" si="33"/>
        <v>0</v>
      </c>
      <c r="S72" s="328">
        <f t="shared" si="28"/>
        <v>0</v>
      </c>
      <c r="T72" s="313">
        <f t="shared" si="2"/>
        <v>0</v>
      </c>
    </row>
    <row r="73" spans="1:20" s="227" customFormat="1" ht="16.5" thickBot="1">
      <c r="A73" s="268" t="s">
        <v>898</v>
      </c>
      <c r="B73" s="316" t="s">
        <v>1196</v>
      </c>
      <c r="C73" s="317">
        <f t="shared" si="31"/>
        <v>0</v>
      </c>
      <c r="D73" s="318">
        <f t="shared" si="31"/>
        <v>0</v>
      </c>
      <c r="E73" s="318">
        <f t="shared" si="31"/>
        <v>0</v>
      </c>
      <c r="F73" s="318">
        <f t="shared" si="31"/>
        <v>0</v>
      </c>
      <c r="G73" s="327">
        <f t="shared" si="23"/>
        <v>0</v>
      </c>
      <c r="H73" s="318">
        <f t="shared" si="31"/>
        <v>0</v>
      </c>
      <c r="I73" s="318">
        <f t="shared" si="31"/>
        <v>0</v>
      </c>
      <c r="J73" s="318">
        <f t="shared" si="31"/>
        <v>0</v>
      </c>
      <c r="K73" s="318">
        <f t="shared" si="31"/>
        <v>0</v>
      </c>
      <c r="L73" s="327">
        <f t="shared" si="25"/>
        <v>0</v>
      </c>
      <c r="M73" s="318">
        <f t="shared" si="31"/>
        <v>0</v>
      </c>
      <c r="N73" s="318">
        <f t="shared" si="31"/>
        <v>0</v>
      </c>
      <c r="O73" s="318">
        <f t="shared" si="31"/>
        <v>0</v>
      </c>
      <c r="P73" s="318">
        <f t="shared" si="31"/>
        <v>0</v>
      </c>
      <c r="Q73" s="318">
        <f t="shared" si="31"/>
        <v>0</v>
      </c>
      <c r="R73" s="318">
        <f t="shared" si="31"/>
        <v>0</v>
      </c>
      <c r="S73" s="328">
        <f t="shared" si="28"/>
        <v>0</v>
      </c>
      <c r="T73" s="313">
        <f t="shared" si="2"/>
        <v>0</v>
      </c>
    </row>
    <row r="74" spans="1:20" s="227" customFormat="1" ht="16.5" thickBot="1">
      <c r="A74" s="268" t="s">
        <v>899</v>
      </c>
      <c r="B74" s="316" t="s">
        <v>1197</v>
      </c>
      <c r="C74" s="317">
        <f t="shared" si="31"/>
        <v>0</v>
      </c>
      <c r="D74" s="318">
        <f t="shared" si="31"/>
        <v>0</v>
      </c>
      <c r="E74" s="318">
        <f t="shared" si="31"/>
        <v>0</v>
      </c>
      <c r="F74" s="318">
        <f t="shared" si="31"/>
        <v>0</v>
      </c>
      <c r="G74" s="327">
        <f t="shared" si="23"/>
        <v>0</v>
      </c>
      <c r="H74" s="318">
        <f t="shared" si="31"/>
        <v>0</v>
      </c>
      <c r="I74" s="318">
        <f t="shared" si="31"/>
        <v>0</v>
      </c>
      <c r="J74" s="318">
        <f t="shared" si="31"/>
        <v>0</v>
      </c>
      <c r="K74" s="318">
        <f t="shared" si="31"/>
        <v>0</v>
      </c>
      <c r="L74" s="327">
        <f t="shared" si="25"/>
        <v>0</v>
      </c>
      <c r="M74" s="318">
        <f t="shared" si="31"/>
        <v>0</v>
      </c>
      <c r="N74" s="318">
        <f t="shared" si="31"/>
        <v>0</v>
      </c>
      <c r="O74" s="318">
        <f t="shared" si="31"/>
        <v>0</v>
      </c>
      <c r="P74" s="318">
        <f t="shared" si="31"/>
        <v>0</v>
      </c>
      <c r="Q74" s="318">
        <f t="shared" si="31"/>
        <v>0</v>
      </c>
      <c r="R74" s="318">
        <f t="shared" si="31"/>
        <v>0</v>
      </c>
      <c r="S74" s="328">
        <f t="shared" si="28"/>
        <v>0</v>
      </c>
      <c r="T74" s="313">
        <f t="shared" si="2"/>
        <v>0</v>
      </c>
    </row>
    <row r="75" spans="1:20" s="227" customFormat="1" ht="16.5" thickBot="1">
      <c r="A75" s="268" t="s">
        <v>900</v>
      </c>
      <c r="B75" s="316" t="s">
        <v>1198</v>
      </c>
      <c r="C75" s="317">
        <f t="shared" si="31"/>
        <v>0</v>
      </c>
      <c r="D75" s="318">
        <f t="shared" si="31"/>
        <v>0</v>
      </c>
      <c r="E75" s="318">
        <f t="shared" si="31"/>
        <v>0</v>
      </c>
      <c r="F75" s="318">
        <f t="shared" si="31"/>
        <v>0</v>
      </c>
      <c r="G75" s="327">
        <f t="shared" si="23"/>
        <v>0</v>
      </c>
      <c r="H75" s="318">
        <f t="shared" si="31"/>
        <v>0</v>
      </c>
      <c r="I75" s="318">
        <f t="shared" si="31"/>
        <v>0</v>
      </c>
      <c r="J75" s="318">
        <f t="shared" si="31"/>
        <v>0</v>
      </c>
      <c r="K75" s="318">
        <f t="shared" si="31"/>
        <v>0</v>
      </c>
      <c r="L75" s="327">
        <f t="shared" si="25"/>
        <v>0</v>
      </c>
      <c r="M75" s="318">
        <f t="shared" si="31"/>
        <v>0</v>
      </c>
      <c r="N75" s="318">
        <f t="shared" si="31"/>
        <v>0</v>
      </c>
      <c r="O75" s="318">
        <f t="shared" si="31"/>
        <v>0</v>
      </c>
      <c r="P75" s="318">
        <f t="shared" si="31"/>
        <v>0</v>
      </c>
      <c r="Q75" s="318">
        <f t="shared" si="31"/>
        <v>0</v>
      </c>
      <c r="R75" s="318">
        <f t="shared" si="31"/>
        <v>0</v>
      </c>
      <c r="S75" s="328">
        <f t="shared" si="28"/>
        <v>0</v>
      </c>
      <c r="T75" s="313">
        <f t="shared" si="2"/>
        <v>0</v>
      </c>
    </row>
    <row r="76" spans="1:20" s="227" customFormat="1" ht="16.5" thickBot="1">
      <c r="A76" s="268" t="s">
        <v>901</v>
      </c>
      <c r="B76" s="316" t="s">
        <v>1199</v>
      </c>
      <c r="C76" s="317">
        <f t="shared" si="31"/>
        <v>0</v>
      </c>
      <c r="D76" s="318">
        <f t="shared" si="31"/>
        <v>0</v>
      </c>
      <c r="E76" s="318">
        <f t="shared" si="31"/>
        <v>0</v>
      </c>
      <c r="F76" s="318">
        <f t="shared" si="31"/>
        <v>0</v>
      </c>
      <c r="G76" s="327">
        <f t="shared" si="23"/>
        <v>0</v>
      </c>
      <c r="H76" s="318">
        <f t="shared" si="31"/>
        <v>0</v>
      </c>
      <c r="I76" s="318">
        <f t="shared" si="31"/>
        <v>0</v>
      </c>
      <c r="J76" s="318">
        <f t="shared" si="31"/>
        <v>0</v>
      </c>
      <c r="K76" s="318">
        <f t="shared" si="31"/>
        <v>0</v>
      </c>
      <c r="L76" s="327">
        <f t="shared" si="25"/>
        <v>0</v>
      </c>
      <c r="M76" s="318">
        <f t="shared" si="31"/>
        <v>0</v>
      </c>
      <c r="N76" s="318">
        <f t="shared" si="31"/>
        <v>0</v>
      </c>
      <c r="O76" s="318">
        <f t="shared" si="31"/>
        <v>0</v>
      </c>
      <c r="P76" s="318">
        <f t="shared" si="31"/>
        <v>0</v>
      </c>
      <c r="Q76" s="318">
        <f t="shared" si="31"/>
        <v>0</v>
      </c>
      <c r="R76" s="318">
        <f t="shared" si="31"/>
        <v>0</v>
      </c>
      <c r="S76" s="328">
        <f t="shared" si="28"/>
        <v>0</v>
      </c>
      <c r="T76" s="313">
        <f t="shared" si="2"/>
        <v>0</v>
      </c>
    </row>
    <row r="77" spans="1:20" s="227" customFormat="1" ht="30.75" thickBot="1">
      <c r="A77" s="288">
        <v>3.7</v>
      </c>
      <c r="B77" s="314" t="s">
        <v>751</v>
      </c>
      <c r="C77" s="315">
        <f>C78+C84</f>
        <v>0</v>
      </c>
      <c r="D77" s="310">
        <f t="shared" ref="D77:F77" si="34">D78+D84</f>
        <v>0</v>
      </c>
      <c r="E77" s="310">
        <f t="shared" si="34"/>
        <v>0</v>
      </c>
      <c r="F77" s="310">
        <f t="shared" si="34"/>
        <v>0</v>
      </c>
      <c r="G77" s="327">
        <f>SUMIFS(C77:F77,C77:F77,"&lt;&gt;Local Currency", C77:F77,"&lt;&gt;US Dollars" )</f>
        <v>0</v>
      </c>
      <c r="H77" s="310">
        <f>H78+H84</f>
        <v>0</v>
      </c>
      <c r="I77" s="310">
        <f t="shared" ref="I77:K77" si="35">I78+I84</f>
        <v>0</v>
      </c>
      <c r="J77" s="310">
        <f t="shared" si="35"/>
        <v>0</v>
      </c>
      <c r="K77" s="310">
        <f t="shared" si="35"/>
        <v>0</v>
      </c>
      <c r="L77" s="327">
        <f t="shared" si="25"/>
        <v>0</v>
      </c>
      <c r="M77" s="310">
        <f>M78+M84</f>
        <v>0</v>
      </c>
      <c r="N77" s="310">
        <f t="shared" ref="N77:R77" si="36">N78+N84</f>
        <v>0</v>
      </c>
      <c r="O77" s="310">
        <f t="shared" si="36"/>
        <v>0</v>
      </c>
      <c r="P77" s="310">
        <f t="shared" si="36"/>
        <v>0</v>
      </c>
      <c r="Q77" s="310">
        <f t="shared" si="36"/>
        <v>0</v>
      </c>
      <c r="R77" s="310">
        <f t="shared" si="36"/>
        <v>0</v>
      </c>
      <c r="S77" s="328">
        <f t="shared" si="28"/>
        <v>0</v>
      </c>
      <c r="T77" s="313">
        <f t="shared" si="2"/>
        <v>0</v>
      </c>
    </row>
    <row r="78" spans="1:20" s="227" customFormat="1" ht="45.75" thickBot="1">
      <c r="A78" s="268" t="s">
        <v>902</v>
      </c>
      <c r="B78" s="331" t="s">
        <v>1218</v>
      </c>
      <c r="C78" s="315">
        <f>SUMIFS(C79:C83,C79:C83,"&lt;&gt;Local Currency",C79:C83,"&lt;&gt;US Dollars")</f>
        <v>0</v>
      </c>
      <c r="D78" s="310">
        <f t="shared" ref="D78:F78" si="37">SUMIFS(D79:D83,D79:D83,"&lt;&gt;Local Currency",D79:D83,"&lt;&gt;US Dollars")</f>
        <v>0</v>
      </c>
      <c r="E78" s="310">
        <f t="shared" si="37"/>
        <v>0</v>
      </c>
      <c r="F78" s="310">
        <f t="shared" si="37"/>
        <v>0</v>
      </c>
      <c r="G78" s="327">
        <f t="shared" si="23"/>
        <v>0</v>
      </c>
      <c r="H78" s="310">
        <f t="shared" ref="H78:K78" si="38">SUMIFS(H79:H83,H79:H83,"&lt;&gt;Local Currency",H79:H83,"&lt;&gt;US Dollars")</f>
        <v>0</v>
      </c>
      <c r="I78" s="310">
        <f t="shared" si="38"/>
        <v>0</v>
      </c>
      <c r="J78" s="310">
        <f t="shared" si="38"/>
        <v>0</v>
      </c>
      <c r="K78" s="310">
        <f t="shared" si="38"/>
        <v>0</v>
      </c>
      <c r="L78" s="327">
        <f t="shared" si="25"/>
        <v>0</v>
      </c>
      <c r="M78" s="310">
        <f t="shared" ref="M78:R78" si="39">SUMIFS(M79:M83,M79:M83,"&lt;&gt;Local Currency",M79:M83,"&lt;&gt;US Dollars")</f>
        <v>0</v>
      </c>
      <c r="N78" s="310">
        <f t="shared" si="39"/>
        <v>0</v>
      </c>
      <c r="O78" s="310">
        <f t="shared" si="39"/>
        <v>0</v>
      </c>
      <c r="P78" s="310">
        <f t="shared" si="39"/>
        <v>0</v>
      </c>
      <c r="Q78" s="310">
        <f t="shared" si="39"/>
        <v>0</v>
      </c>
      <c r="R78" s="310">
        <f t="shared" si="39"/>
        <v>0</v>
      </c>
      <c r="S78" s="328">
        <f t="shared" si="28"/>
        <v>0</v>
      </c>
      <c r="T78" s="313">
        <f t="shared" si="2"/>
        <v>0</v>
      </c>
    </row>
    <row r="79" spans="1:20" s="227" customFormat="1" ht="16.5" thickBot="1">
      <c r="A79" s="268" t="s">
        <v>903</v>
      </c>
      <c r="B79" s="316" t="s">
        <v>1191</v>
      </c>
      <c r="C79" s="317">
        <f t="shared" ref="C79:R102" si="40">$B$7</f>
        <v>0</v>
      </c>
      <c r="D79" s="318">
        <f t="shared" si="40"/>
        <v>0</v>
      </c>
      <c r="E79" s="318">
        <f t="shared" si="40"/>
        <v>0</v>
      </c>
      <c r="F79" s="318">
        <f t="shared" si="40"/>
        <v>0</v>
      </c>
      <c r="G79" s="327">
        <f t="shared" si="23"/>
        <v>0</v>
      </c>
      <c r="H79" s="318">
        <f t="shared" si="40"/>
        <v>0</v>
      </c>
      <c r="I79" s="318">
        <f t="shared" si="40"/>
        <v>0</v>
      </c>
      <c r="J79" s="318">
        <f t="shared" si="40"/>
        <v>0</v>
      </c>
      <c r="K79" s="318">
        <f t="shared" si="40"/>
        <v>0</v>
      </c>
      <c r="L79" s="327">
        <f t="shared" si="25"/>
        <v>0</v>
      </c>
      <c r="M79" s="318">
        <f t="shared" si="40"/>
        <v>0</v>
      </c>
      <c r="N79" s="318">
        <f t="shared" si="40"/>
        <v>0</v>
      </c>
      <c r="O79" s="318">
        <f t="shared" si="40"/>
        <v>0</v>
      </c>
      <c r="P79" s="318">
        <f t="shared" si="40"/>
        <v>0</v>
      </c>
      <c r="Q79" s="318">
        <f t="shared" si="40"/>
        <v>0</v>
      </c>
      <c r="R79" s="318">
        <f t="shared" si="40"/>
        <v>0</v>
      </c>
      <c r="S79" s="328">
        <f t="shared" si="28"/>
        <v>0</v>
      </c>
      <c r="T79" s="313">
        <f t="shared" si="2"/>
        <v>0</v>
      </c>
    </row>
    <row r="80" spans="1:20" s="227" customFormat="1" ht="16.5" thickBot="1">
      <c r="A80" s="268" t="s">
        <v>904</v>
      </c>
      <c r="B80" s="316" t="s">
        <v>1192</v>
      </c>
      <c r="C80" s="317">
        <f t="shared" si="40"/>
        <v>0</v>
      </c>
      <c r="D80" s="318">
        <f t="shared" si="40"/>
        <v>0</v>
      </c>
      <c r="E80" s="318">
        <f t="shared" si="40"/>
        <v>0</v>
      </c>
      <c r="F80" s="318">
        <f t="shared" si="40"/>
        <v>0</v>
      </c>
      <c r="G80" s="327">
        <f t="shared" si="23"/>
        <v>0</v>
      </c>
      <c r="H80" s="318">
        <f t="shared" si="40"/>
        <v>0</v>
      </c>
      <c r="I80" s="318">
        <f t="shared" si="40"/>
        <v>0</v>
      </c>
      <c r="J80" s="318">
        <f t="shared" si="40"/>
        <v>0</v>
      </c>
      <c r="K80" s="318">
        <f t="shared" si="40"/>
        <v>0</v>
      </c>
      <c r="L80" s="327">
        <f t="shared" si="25"/>
        <v>0</v>
      </c>
      <c r="M80" s="318">
        <f t="shared" si="40"/>
        <v>0</v>
      </c>
      <c r="N80" s="318">
        <f t="shared" si="40"/>
        <v>0</v>
      </c>
      <c r="O80" s="318">
        <f t="shared" si="40"/>
        <v>0</v>
      </c>
      <c r="P80" s="318">
        <f t="shared" si="40"/>
        <v>0</v>
      </c>
      <c r="Q80" s="318">
        <f t="shared" si="40"/>
        <v>0</v>
      </c>
      <c r="R80" s="318">
        <f t="shared" si="40"/>
        <v>0</v>
      </c>
      <c r="S80" s="328">
        <f t="shared" si="28"/>
        <v>0</v>
      </c>
      <c r="T80" s="313">
        <f t="shared" ref="T80:T122" si="41">SUM(G80,L80,S80)</f>
        <v>0</v>
      </c>
    </row>
    <row r="81" spans="1:20" s="227" customFormat="1" ht="16.5" thickBot="1">
      <c r="A81" s="268" t="s">
        <v>906</v>
      </c>
      <c r="B81" s="316" t="s">
        <v>1193</v>
      </c>
      <c r="C81" s="317">
        <f t="shared" si="40"/>
        <v>0</v>
      </c>
      <c r="D81" s="318">
        <f t="shared" si="40"/>
        <v>0</v>
      </c>
      <c r="E81" s="318">
        <f t="shared" si="40"/>
        <v>0</v>
      </c>
      <c r="F81" s="318">
        <f t="shared" si="40"/>
        <v>0</v>
      </c>
      <c r="G81" s="327">
        <f t="shared" si="23"/>
        <v>0</v>
      </c>
      <c r="H81" s="318">
        <f t="shared" si="40"/>
        <v>0</v>
      </c>
      <c r="I81" s="318">
        <f t="shared" si="40"/>
        <v>0</v>
      </c>
      <c r="J81" s="318">
        <f t="shared" si="40"/>
        <v>0</v>
      </c>
      <c r="K81" s="318">
        <f t="shared" si="40"/>
        <v>0</v>
      </c>
      <c r="L81" s="327">
        <f t="shared" si="25"/>
        <v>0</v>
      </c>
      <c r="M81" s="318">
        <f t="shared" si="40"/>
        <v>0</v>
      </c>
      <c r="N81" s="318">
        <f t="shared" si="40"/>
        <v>0</v>
      </c>
      <c r="O81" s="318">
        <f t="shared" si="40"/>
        <v>0</v>
      </c>
      <c r="P81" s="318">
        <f t="shared" si="40"/>
        <v>0</v>
      </c>
      <c r="Q81" s="318">
        <f t="shared" si="40"/>
        <v>0</v>
      </c>
      <c r="R81" s="318">
        <f t="shared" si="40"/>
        <v>0</v>
      </c>
      <c r="S81" s="328">
        <f t="shared" si="28"/>
        <v>0</v>
      </c>
      <c r="T81" s="313">
        <f t="shared" si="41"/>
        <v>0</v>
      </c>
    </row>
    <row r="82" spans="1:20" s="227" customFormat="1" ht="16.5" thickBot="1">
      <c r="A82" s="268" t="s">
        <v>907</v>
      </c>
      <c r="B82" s="316" t="s">
        <v>1194</v>
      </c>
      <c r="C82" s="317">
        <f t="shared" si="40"/>
        <v>0</v>
      </c>
      <c r="D82" s="318">
        <f t="shared" si="40"/>
        <v>0</v>
      </c>
      <c r="E82" s="318">
        <f t="shared" si="40"/>
        <v>0</v>
      </c>
      <c r="F82" s="318">
        <f t="shared" si="40"/>
        <v>0</v>
      </c>
      <c r="G82" s="327">
        <f t="shared" si="23"/>
        <v>0</v>
      </c>
      <c r="H82" s="318">
        <f t="shared" si="40"/>
        <v>0</v>
      </c>
      <c r="I82" s="318">
        <f t="shared" si="40"/>
        <v>0</v>
      </c>
      <c r="J82" s="318">
        <f t="shared" si="40"/>
        <v>0</v>
      </c>
      <c r="K82" s="318">
        <f t="shared" si="40"/>
        <v>0</v>
      </c>
      <c r="L82" s="327">
        <f t="shared" si="25"/>
        <v>0</v>
      </c>
      <c r="M82" s="318">
        <f t="shared" si="40"/>
        <v>0</v>
      </c>
      <c r="N82" s="318">
        <f t="shared" si="40"/>
        <v>0</v>
      </c>
      <c r="O82" s="318">
        <f t="shared" si="40"/>
        <v>0</v>
      </c>
      <c r="P82" s="318">
        <f t="shared" si="40"/>
        <v>0</v>
      </c>
      <c r="Q82" s="318">
        <f t="shared" si="40"/>
        <v>0</v>
      </c>
      <c r="R82" s="318">
        <f t="shared" si="40"/>
        <v>0</v>
      </c>
      <c r="S82" s="328">
        <f t="shared" si="28"/>
        <v>0</v>
      </c>
      <c r="T82" s="313">
        <f t="shared" si="41"/>
        <v>0</v>
      </c>
    </row>
    <row r="83" spans="1:20" s="227" customFormat="1" ht="16.5" thickBot="1">
      <c r="A83" s="268" t="s">
        <v>908</v>
      </c>
      <c r="B83" s="316" t="s">
        <v>1195</v>
      </c>
      <c r="C83" s="317">
        <f t="shared" si="40"/>
        <v>0</v>
      </c>
      <c r="D83" s="318">
        <f t="shared" si="40"/>
        <v>0</v>
      </c>
      <c r="E83" s="318">
        <f t="shared" si="40"/>
        <v>0</v>
      </c>
      <c r="F83" s="318">
        <f t="shared" si="40"/>
        <v>0</v>
      </c>
      <c r="G83" s="327">
        <f t="shared" si="23"/>
        <v>0</v>
      </c>
      <c r="H83" s="318">
        <f t="shared" si="40"/>
        <v>0</v>
      </c>
      <c r="I83" s="318">
        <f t="shared" si="40"/>
        <v>0</v>
      </c>
      <c r="J83" s="318">
        <f t="shared" si="40"/>
        <v>0</v>
      </c>
      <c r="K83" s="318">
        <f t="shared" si="40"/>
        <v>0</v>
      </c>
      <c r="L83" s="327">
        <f t="shared" si="25"/>
        <v>0</v>
      </c>
      <c r="M83" s="318">
        <f t="shared" si="40"/>
        <v>0</v>
      </c>
      <c r="N83" s="318">
        <f t="shared" si="40"/>
        <v>0</v>
      </c>
      <c r="O83" s="318">
        <f t="shared" si="40"/>
        <v>0</v>
      </c>
      <c r="P83" s="318">
        <f t="shared" si="40"/>
        <v>0</v>
      </c>
      <c r="Q83" s="318">
        <f t="shared" si="40"/>
        <v>0</v>
      </c>
      <c r="R83" s="318">
        <f t="shared" si="40"/>
        <v>0</v>
      </c>
      <c r="S83" s="328">
        <f t="shared" si="28"/>
        <v>0</v>
      </c>
      <c r="T83" s="313">
        <f t="shared" si="41"/>
        <v>0</v>
      </c>
    </row>
    <row r="84" spans="1:20" s="227" customFormat="1" ht="16.5" thickBot="1">
      <c r="A84" s="268" t="s">
        <v>909</v>
      </c>
      <c r="B84" s="316" t="s">
        <v>913</v>
      </c>
      <c r="C84" s="315">
        <f>SUMIFS(C85:C87,C85:C87,"&lt;&gt;Local Currency", C85:C87,"&lt;&gt;US Dollars" )</f>
        <v>0</v>
      </c>
      <c r="D84" s="310">
        <f t="shared" ref="D84:F84" si="42">SUMIFS(D85:D87,D85:D87,"&lt;&gt;Local Currency", D85:D87,"&lt;&gt;US Dollars" )</f>
        <v>0</v>
      </c>
      <c r="E84" s="310">
        <f t="shared" si="42"/>
        <v>0</v>
      </c>
      <c r="F84" s="310">
        <f t="shared" si="42"/>
        <v>0</v>
      </c>
      <c r="G84" s="327">
        <f t="shared" si="23"/>
        <v>0</v>
      </c>
      <c r="H84" s="310">
        <f>SUMIFS(H85:H87,H85:H87,"&lt;&gt;Local Currency", H85:H87,"&lt;&gt;US Dollars" )</f>
        <v>0</v>
      </c>
      <c r="I84" s="310">
        <f t="shared" ref="I84:K84" si="43">SUMIFS(I85:I87,I85:I87,"&lt;&gt;Local Currency", I85:I87,"&lt;&gt;US Dollars" )</f>
        <v>0</v>
      </c>
      <c r="J84" s="310">
        <f t="shared" si="43"/>
        <v>0</v>
      </c>
      <c r="K84" s="310">
        <f t="shared" si="43"/>
        <v>0</v>
      </c>
      <c r="L84" s="327">
        <f t="shared" si="25"/>
        <v>0</v>
      </c>
      <c r="M84" s="310">
        <f t="shared" ref="M84:R84" si="44">SUMIFS(M85:M87,M85:M87,"&lt;&gt;Local Currency", M85:M87,"&lt;&gt;US Dollars" )</f>
        <v>0</v>
      </c>
      <c r="N84" s="310">
        <f t="shared" si="44"/>
        <v>0</v>
      </c>
      <c r="O84" s="310">
        <f t="shared" si="44"/>
        <v>0</v>
      </c>
      <c r="P84" s="310">
        <f t="shared" si="44"/>
        <v>0</v>
      </c>
      <c r="Q84" s="310">
        <f t="shared" si="44"/>
        <v>0</v>
      </c>
      <c r="R84" s="310">
        <f t="shared" si="44"/>
        <v>0</v>
      </c>
      <c r="S84" s="328">
        <f t="shared" si="28"/>
        <v>0</v>
      </c>
      <c r="T84" s="313">
        <f t="shared" si="41"/>
        <v>0</v>
      </c>
    </row>
    <row r="85" spans="1:20" s="227" customFormat="1" ht="45.75" thickBot="1">
      <c r="A85" s="268" t="s">
        <v>910</v>
      </c>
      <c r="B85" s="316" t="s">
        <v>1200</v>
      </c>
      <c r="C85" s="317">
        <f t="shared" si="40"/>
        <v>0</v>
      </c>
      <c r="D85" s="318">
        <f t="shared" si="40"/>
        <v>0</v>
      </c>
      <c r="E85" s="318">
        <f t="shared" si="40"/>
        <v>0</v>
      </c>
      <c r="F85" s="318">
        <f t="shared" si="40"/>
        <v>0</v>
      </c>
      <c r="G85" s="327">
        <f t="shared" si="23"/>
        <v>0</v>
      </c>
      <c r="H85" s="318">
        <f t="shared" si="40"/>
        <v>0</v>
      </c>
      <c r="I85" s="318">
        <f t="shared" si="40"/>
        <v>0</v>
      </c>
      <c r="J85" s="318">
        <f t="shared" si="40"/>
        <v>0</v>
      </c>
      <c r="K85" s="318">
        <f t="shared" si="40"/>
        <v>0</v>
      </c>
      <c r="L85" s="327">
        <f t="shared" si="25"/>
        <v>0</v>
      </c>
      <c r="M85" s="318">
        <f t="shared" si="40"/>
        <v>0</v>
      </c>
      <c r="N85" s="318">
        <f t="shared" si="40"/>
        <v>0</v>
      </c>
      <c r="O85" s="318">
        <f t="shared" si="40"/>
        <v>0</v>
      </c>
      <c r="P85" s="318">
        <f t="shared" si="40"/>
        <v>0</v>
      </c>
      <c r="Q85" s="318">
        <f t="shared" si="40"/>
        <v>0</v>
      </c>
      <c r="R85" s="318">
        <f t="shared" si="40"/>
        <v>0</v>
      </c>
      <c r="S85" s="328">
        <f t="shared" si="28"/>
        <v>0</v>
      </c>
      <c r="T85" s="313">
        <f t="shared" si="41"/>
        <v>0</v>
      </c>
    </row>
    <row r="86" spans="1:20" s="227" customFormat="1" ht="16.5" thickBot="1">
      <c r="A86" s="268" t="s">
        <v>911</v>
      </c>
      <c r="B86" s="316" t="s">
        <v>1194</v>
      </c>
      <c r="C86" s="317">
        <f t="shared" si="40"/>
        <v>0</v>
      </c>
      <c r="D86" s="318">
        <f t="shared" si="40"/>
        <v>0</v>
      </c>
      <c r="E86" s="318">
        <f t="shared" si="40"/>
        <v>0</v>
      </c>
      <c r="F86" s="318">
        <f t="shared" si="40"/>
        <v>0</v>
      </c>
      <c r="G86" s="327">
        <f t="shared" si="23"/>
        <v>0</v>
      </c>
      <c r="H86" s="318">
        <f t="shared" si="40"/>
        <v>0</v>
      </c>
      <c r="I86" s="318">
        <f t="shared" si="40"/>
        <v>0</v>
      </c>
      <c r="J86" s="318">
        <f t="shared" si="40"/>
        <v>0</v>
      </c>
      <c r="K86" s="318">
        <f t="shared" si="40"/>
        <v>0</v>
      </c>
      <c r="L86" s="327">
        <f t="shared" si="25"/>
        <v>0</v>
      </c>
      <c r="M86" s="318">
        <f t="shared" si="40"/>
        <v>0</v>
      </c>
      <c r="N86" s="318">
        <f t="shared" si="40"/>
        <v>0</v>
      </c>
      <c r="O86" s="318">
        <f t="shared" si="40"/>
        <v>0</v>
      </c>
      <c r="P86" s="318">
        <f t="shared" si="40"/>
        <v>0</v>
      </c>
      <c r="Q86" s="318">
        <f t="shared" si="40"/>
        <v>0</v>
      </c>
      <c r="R86" s="318">
        <f t="shared" si="40"/>
        <v>0</v>
      </c>
      <c r="S86" s="328">
        <f t="shared" si="28"/>
        <v>0</v>
      </c>
      <c r="T86" s="313">
        <f t="shared" si="41"/>
        <v>0</v>
      </c>
    </row>
    <row r="87" spans="1:20" s="227" customFormat="1" ht="16.5" thickBot="1">
      <c r="A87" s="268" t="s">
        <v>912</v>
      </c>
      <c r="B87" s="316" t="s">
        <v>1195</v>
      </c>
      <c r="C87" s="317">
        <f t="shared" si="40"/>
        <v>0</v>
      </c>
      <c r="D87" s="318">
        <f t="shared" si="40"/>
        <v>0</v>
      </c>
      <c r="E87" s="318">
        <f t="shared" si="40"/>
        <v>0</v>
      </c>
      <c r="F87" s="318">
        <f t="shared" si="40"/>
        <v>0</v>
      </c>
      <c r="G87" s="327">
        <f t="shared" si="23"/>
        <v>0</v>
      </c>
      <c r="H87" s="318">
        <f t="shared" si="40"/>
        <v>0</v>
      </c>
      <c r="I87" s="318">
        <f t="shared" si="40"/>
        <v>0</v>
      </c>
      <c r="J87" s="318">
        <f t="shared" si="40"/>
        <v>0</v>
      </c>
      <c r="K87" s="318">
        <f t="shared" si="40"/>
        <v>0</v>
      </c>
      <c r="L87" s="327">
        <f t="shared" si="25"/>
        <v>0</v>
      </c>
      <c r="M87" s="318">
        <f t="shared" si="40"/>
        <v>0</v>
      </c>
      <c r="N87" s="318">
        <f t="shared" si="40"/>
        <v>0</v>
      </c>
      <c r="O87" s="318">
        <f t="shared" si="40"/>
        <v>0</v>
      </c>
      <c r="P87" s="318">
        <f t="shared" si="40"/>
        <v>0</v>
      </c>
      <c r="Q87" s="318">
        <f t="shared" si="40"/>
        <v>0</v>
      </c>
      <c r="R87" s="318">
        <f t="shared" si="40"/>
        <v>0</v>
      </c>
      <c r="S87" s="328">
        <f t="shared" si="28"/>
        <v>0</v>
      </c>
      <c r="T87" s="313">
        <f t="shared" si="41"/>
        <v>0</v>
      </c>
    </row>
    <row r="88" spans="1:20" s="227" customFormat="1" ht="30.75" thickBot="1">
      <c r="A88" s="288">
        <v>3.8</v>
      </c>
      <c r="B88" s="314" t="s">
        <v>765</v>
      </c>
      <c r="C88" s="317">
        <f t="shared" si="40"/>
        <v>0</v>
      </c>
      <c r="D88" s="318">
        <f t="shared" si="40"/>
        <v>0</v>
      </c>
      <c r="E88" s="318">
        <f t="shared" si="40"/>
        <v>0</v>
      </c>
      <c r="F88" s="318">
        <f t="shared" si="40"/>
        <v>0</v>
      </c>
      <c r="G88" s="327">
        <f t="shared" si="23"/>
        <v>0</v>
      </c>
      <c r="H88" s="318">
        <f t="shared" si="40"/>
        <v>0</v>
      </c>
      <c r="I88" s="318">
        <f t="shared" si="40"/>
        <v>0</v>
      </c>
      <c r="J88" s="318">
        <f t="shared" si="40"/>
        <v>0</v>
      </c>
      <c r="K88" s="318">
        <f t="shared" si="40"/>
        <v>0</v>
      </c>
      <c r="L88" s="327">
        <f t="shared" si="25"/>
        <v>0</v>
      </c>
      <c r="M88" s="318">
        <f t="shared" si="40"/>
        <v>0</v>
      </c>
      <c r="N88" s="318">
        <f t="shared" si="40"/>
        <v>0</v>
      </c>
      <c r="O88" s="318">
        <f t="shared" si="40"/>
        <v>0</v>
      </c>
      <c r="P88" s="318">
        <f t="shared" si="40"/>
        <v>0</v>
      </c>
      <c r="Q88" s="318">
        <f t="shared" si="40"/>
        <v>0</v>
      </c>
      <c r="R88" s="318">
        <f t="shared" si="40"/>
        <v>0</v>
      </c>
      <c r="S88" s="328">
        <f t="shared" si="28"/>
        <v>0</v>
      </c>
      <c r="T88" s="313">
        <f t="shared" si="41"/>
        <v>0</v>
      </c>
    </row>
    <row r="89" spans="1:20" s="227" customFormat="1" ht="30.75" thickBot="1">
      <c r="A89" s="288">
        <v>3.9</v>
      </c>
      <c r="B89" s="314" t="s">
        <v>767</v>
      </c>
      <c r="C89" s="317">
        <f t="shared" si="40"/>
        <v>0</v>
      </c>
      <c r="D89" s="318">
        <f t="shared" si="40"/>
        <v>0</v>
      </c>
      <c r="E89" s="318">
        <f t="shared" si="40"/>
        <v>0</v>
      </c>
      <c r="F89" s="318">
        <f t="shared" si="40"/>
        <v>0</v>
      </c>
      <c r="G89" s="327">
        <f t="shared" si="23"/>
        <v>0</v>
      </c>
      <c r="H89" s="318">
        <f t="shared" si="40"/>
        <v>0</v>
      </c>
      <c r="I89" s="318">
        <f t="shared" si="40"/>
        <v>0</v>
      </c>
      <c r="J89" s="318">
        <f t="shared" si="40"/>
        <v>0</v>
      </c>
      <c r="K89" s="318">
        <f t="shared" si="40"/>
        <v>0</v>
      </c>
      <c r="L89" s="327">
        <f t="shared" si="25"/>
        <v>0</v>
      </c>
      <c r="M89" s="318">
        <f t="shared" si="40"/>
        <v>0</v>
      </c>
      <c r="N89" s="318">
        <f t="shared" si="40"/>
        <v>0</v>
      </c>
      <c r="O89" s="318">
        <f t="shared" si="40"/>
        <v>0</v>
      </c>
      <c r="P89" s="318">
        <f t="shared" si="40"/>
        <v>0</v>
      </c>
      <c r="Q89" s="318">
        <f t="shared" si="40"/>
        <v>0</v>
      </c>
      <c r="R89" s="318">
        <f t="shared" si="40"/>
        <v>0</v>
      </c>
      <c r="S89" s="328">
        <f t="shared" si="28"/>
        <v>0</v>
      </c>
      <c r="T89" s="313">
        <f t="shared" si="41"/>
        <v>0</v>
      </c>
    </row>
    <row r="90" spans="1:20" s="227" customFormat="1" ht="45.75" thickBot="1">
      <c r="A90" s="262">
        <v>3.1</v>
      </c>
      <c r="B90" s="314" t="s">
        <v>768</v>
      </c>
      <c r="C90" s="317">
        <f t="shared" si="40"/>
        <v>0</v>
      </c>
      <c r="D90" s="318">
        <f t="shared" si="40"/>
        <v>0</v>
      </c>
      <c r="E90" s="318">
        <f t="shared" si="40"/>
        <v>0</v>
      </c>
      <c r="F90" s="318">
        <f t="shared" si="40"/>
        <v>0</v>
      </c>
      <c r="G90" s="327">
        <f t="shared" si="23"/>
        <v>0</v>
      </c>
      <c r="H90" s="318">
        <f t="shared" si="40"/>
        <v>0</v>
      </c>
      <c r="I90" s="318">
        <f t="shared" si="40"/>
        <v>0</v>
      </c>
      <c r="J90" s="318">
        <f t="shared" si="40"/>
        <v>0</v>
      </c>
      <c r="K90" s="318">
        <f t="shared" si="40"/>
        <v>0</v>
      </c>
      <c r="L90" s="327">
        <f t="shared" si="25"/>
        <v>0</v>
      </c>
      <c r="M90" s="318">
        <f t="shared" si="40"/>
        <v>0</v>
      </c>
      <c r="N90" s="318">
        <f t="shared" si="40"/>
        <v>0</v>
      </c>
      <c r="O90" s="318">
        <f t="shared" si="40"/>
        <v>0</v>
      </c>
      <c r="P90" s="318">
        <f t="shared" si="40"/>
        <v>0</v>
      </c>
      <c r="Q90" s="318">
        <f t="shared" si="40"/>
        <v>0</v>
      </c>
      <c r="R90" s="318">
        <f t="shared" si="40"/>
        <v>0</v>
      </c>
      <c r="S90" s="328">
        <f t="shared" si="28"/>
        <v>0</v>
      </c>
      <c r="T90" s="313">
        <f t="shared" si="41"/>
        <v>0</v>
      </c>
    </row>
    <row r="91" spans="1:20" s="227" customFormat="1" ht="16.5" thickBot="1">
      <c r="A91" s="288">
        <v>3.11</v>
      </c>
      <c r="B91" s="314" t="s">
        <v>1227</v>
      </c>
      <c r="C91" s="315">
        <f>C92</f>
        <v>0</v>
      </c>
      <c r="D91" s="310">
        <f t="shared" ref="D91:R91" si="45">D92</f>
        <v>0</v>
      </c>
      <c r="E91" s="310">
        <f t="shared" si="45"/>
        <v>0</v>
      </c>
      <c r="F91" s="310">
        <f t="shared" si="45"/>
        <v>0</v>
      </c>
      <c r="G91" s="327">
        <f t="shared" si="23"/>
        <v>0</v>
      </c>
      <c r="H91" s="310">
        <f t="shared" si="45"/>
        <v>0</v>
      </c>
      <c r="I91" s="310">
        <f t="shared" si="45"/>
        <v>0</v>
      </c>
      <c r="J91" s="310">
        <f t="shared" si="45"/>
        <v>0</v>
      </c>
      <c r="K91" s="310">
        <f t="shared" si="45"/>
        <v>0</v>
      </c>
      <c r="L91" s="327">
        <f t="shared" si="25"/>
        <v>0</v>
      </c>
      <c r="M91" s="310">
        <f t="shared" si="45"/>
        <v>0</v>
      </c>
      <c r="N91" s="310">
        <f t="shared" si="45"/>
        <v>0</v>
      </c>
      <c r="O91" s="310">
        <f t="shared" si="45"/>
        <v>0</v>
      </c>
      <c r="P91" s="310">
        <f t="shared" si="45"/>
        <v>0</v>
      </c>
      <c r="Q91" s="310">
        <f t="shared" si="45"/>
        <v>0</v>
      </c>
      <c r="R91" s="310">
        <f t="shared" si="45"/>
        <v>0</v>
      </c>
      <c r="S91" s="328">
        <f t="shared" si="28"/>
        <v>0</v>
      </c>
      <c r="T91" s="313">
        <f t="shared" si="41"/>
        <v>0</v>
      </c>
    </row>
    <row r="92" spans="1:20" s="227" customFormat="1" ht="16.5" thickBot="1">
      <c r="A92" s="268" t="s">
        <v>915</v>
      </c>
      <c r="B92" s="316" t="s">
        <v>1201</v>
      </c>
      <c r="C92" s="317">
        <f t="shared" si="40"/>
        <v>0</v>
      </c>
      <c r="D92" s="318">
        <f t="shared" si="40"/>
        <v>0</v>
      </c>
      <c r="E92" s="318">
        <f t="shared" si="40"/>
        <v>0</v>
      </c>
      <c r="F92" s="318">
        <f t="shared" si="40"/>
        <v>0</v>
      </c>
      <c r="G92" s="327">
        <f t="shared" si="23"/>
        <v>0</v>
      </c>
      <c r="H92" s="318">
        <f t="shared" si="40"/>
        <v>0</v>
      </c>
      <c r="I92" s="318">
        <f t="shared" si="40"/>
        <v>0</v>
      </c>
      <c r="J92" s="318">
        <f t="shared" si="40"/>
        <v>0</v>
      </c>
      <c r="K92" s="318">
        <f t="shared" si="40"/>
        <v>0</v>
      </c>
      <c r="L92" s="327">
        <f t="shared" si="25"/>
        <v>0</v>
      </c>
      <c r="M92" s="318">
        <f t="shared" si="40"/>
        <v>0</v>
      </c>
      <c r="N92" s="318">
        <f t="shared" si="40"/>
        <v>0</v>
      </c>
      <c r="O92" s="318">
        <f t="shared" si="40"/>
        <v>0</v>
      </c>
      <c r="P92" s="318">
        <f t="shared" si="40"/>
        <v>0</v>
      </c>
      <c r="Q92" s="318">
        <f t="shared" si="40"/>
        <v>0</v>
      </c>
      <c r="R92" s="318">
        <f t="shared" si="40"/>
        <v>0</v>
      </c>
      <c r="S92" s="328">
        <f t="shared" si="28"/>
        <v>0</v>
      </c>
      <c r="T92" s="313">
        <f t="shared" si="41"/>
        <v>0</v>
      </c>
    </row>
    <row r="93" spans="1:20" s="227" customFormat="1" ht="30.75" thickBot="1">
      <c r="A93" s="288">
        <v>3.12</v>
      </c>
      <c r="B93" s="314" t="s">
        <v>776</v>
      </c>
      <c r="C93" s="317">
        <f t="shared" si="40"/>
        <v>0</v>
      </c>
      <c r="D93" s="318">
        <f t="shared" si="40"/>
        <v>0</v>
      </c>
      <c r="E93" s="318">
        <f t="shared" si="40"/>
        <v>0</v>
      </c>
      <c r="F93" s="318">
        <f t="shared" si="40"/>
        <v>0</v>
      </c>
      <c r="G93" s="327">
        <f t="shared" si="23"/>
        <v>0</v>
      </c>
      <c r="H93" s="318">
        <f t="shared" si="40"/>
        <v>0</v>
      </c>
      <c r="I93" s="318">
        <f t="shared" si="40"/>
        <v>0</v>
      </c>
      <c r="J93" s="318">
        <f t="shared" si="40"/>
        <v>0</v>
      </c>
      <c r="K93" s="318">
        <f t="shared" si="40"/>
        <v>0</v>
      </c>
      <c r="L93" s="327">
        <f t="shared" si="25"/>
        <v>0</v>
      </c>
      <c r="M93" s="318">
        <f t="shared" si="40"/>
        <v>0</v>
      </c>
      <c r="N93" s="318">
        <f t="shared" si="40"/>
        <v>0</v>
      </c>
      <c r="O93" s="318">
        <f t="shared" si="40"/>
        <v>0</v>
      </c>
      <c r="P93" s="318">
        <f t="shared" si="40"/>
        <v>0</v>
      </c>
      <c r="Q93" s="318">
        <f t="shared" si="40"/>
        <v>0</v>
      </c>
      <c r="R93" s="318">
        <f t="shared" si="40"/>
        <v>0</v>
      </c>
      <c r="S93" s="328">
        <f t="shared" si="28"/>
        <v>0</v>
      </c>
      <c r="T93" s="313">
        <f t="shared" si="41"/>
        <v>0</v>
      </c>
    </row>
    <row r="94" spans="1:20" s="227" customFormat="1" ht="16.5" thickBot="1">
      <c r="A94" s="288">
        <v>3.13</v>
      </c>
      <c r="B94" s="314" t="s">
        <v>779</v>
      </c>
      <c r="C94" s="317">
        <f t="shared" si="40"/>
        <v>0</v>
      </c>
      <c r="D94" s="318">
        <f t="shared" si="40"/>
        <v>0</v>
      </c>
      <c r="E94" s="318">
        <f t="shared" si="40"/>
        <v>0</v>
      </c>
      <c r="F94" s="318">
        <f t="shared" si="40"/>
        <v>0</v>
      </c>
      <c r="G94" s="327">
        <f t="shared" si="23"/>
        <v>0</v>
      </c>
      <c r="H94" s="318">
        <f t="shared" si="40"/>
        <v>0</v>
      </c>
      <c r="I94" s="318">
        <f t="shared" si="40"/>
        <v>0</v>
      </c>
      <c r="J94" s="318">
        <f t="shared" si="40"/>
        <v>0</v>
      </c>
      <c r="K94" s="318">
        <f t="shared" si="40"/>
        <v>0</v>
      </c>
      <c r="L94" s="327">
        <f t="shared" si="25"/>
        <v>0</v>
      </c>
      <c r="M94" s="318">
        <f t="shared" si="40"/>
        <v>0</v>
      </c>
      <c r="N94" s="318">
        <f t="shared" si="40"/>
        <v>0</v>
      </c>
      <c r="O94" s="318">
        <f t="shared" si="40"/>
        <v>0</v>
      </c>
      <c r="P94" s="318">
        <f t="shared" si="40"/>
        <v>0</v>
      </c>
      <c r="Q94" s="318">
        <f t="shared" si="40"/>
        <v>0</v>
      </c>
      <c r="R94" s="318">
        <f t="shared" si="40"/>
        <v>0</v>
      </c>
      <c r="S94" s="328">
        <f t="shared" si="28"/>
        <v>0</v>
      </c>
      <c r="T94" s="313">
        <f t="shared" si="41"/>
        <v>0</v>
      </c>
    </row>
    <row r="95" spans="1:20" s="227" customFormat="1" ht="16.5" thickBot="1">
      <c r="A95" s="288">
        <v>3.14</v>
      </c>
      <c r="B95" s="314" t="s">
        <v>781</v>
      </c>
      <c r="C95" s="317">
        <f t="shared" si="40"/>
        <v>0</v>
      </c>
      <c r="D95" s="318">
        <f t="shared" si="40"/>
        <v>0</v>
      </c>
      <c r="E95" s="318">
        <f t="shared" si="40"/>
        <v>0</v>
      </c>
      <c r="F95" s="318">
        <f t="shared" si="40"/>
        <v>0</v>
      </c>
      <c r="G95" s="327">
        <f t="shared" si="23"/>
        <v>0</v>
      </c>
      <c r="H95" s="318">
        <f t="shared" si="40"/>
        <v>0</v>
      </c>
      <c r="I95" s="318">
        <f t="shared" si="40"/>
        <v>0</v>
      </c>
      <c r="J95" s="318">
        <f t="shared" si="40"/>
        <v>0</v>
      </c>
      <c r="K95" s="318">
        <f t="shared" si="40"/>
        <v>0</v>
      </c>
      <c r="L95" s="327">
        <f t="shared" si="25"/>
        <v>0</v>
      </c>
      <c r="M95" s="318">
        <f t="shared" si="40"/>
        <v>0</v>
      </c>
      <c r="N95" s="318">
        <f t="shared" si="40"/>
        <v>0</v>
      </c>
      <c r="O95" s="318">
        <f t="shared" si="40"/>
        <v>0</v>
      </c>
      <c r="P95" s="318">
        <f t="shared" si="40"/>
        <v>0</v>
      </c>
      <c r="Q95" s="318">
        <f t="shared" si="40"/>
        <v>0</v>
      </c>
      <c r="R95" s="318">
        <f t="shared" si="40"/>
        <v>0</v>
      </c>
      <c r="S95" s="328">
        <f t="shared" si="28"/>
        <v>0</v>
      </c>
      <c r="T95" s="313">
        <f t="shared" si="41"/>
        <v>0</v>
      </c>
    </row>
    <row r="96" spans="1:20" s="227" customFormat="1" ht="16.5" thickBot="1">
      <c r="A96" s="288">
        <v>3.15</v>
      </c>
      <c r="B96" s="314" t="s">
        <v>783</v>
      </c>
      <c r="C96" s="317">
        <f t="shared" si="40"/>
        <v>0</v>
      </c>
      <c r="D96" s="318">
        <f t="shared" si="40"/>
        <v>0</v>
      </c>
      <c r="E96" s="318">
        <f t="shared" si="40"/>
        <v>0</v>
      </c>
      <c r="F96" s="318">
        <f t="shared" si="40"/>
        <v>0</v>
      </c>
      <c r="G96" s="327">
        <f t="shared" si="23"/>
        <v>0</v>
      </c>
      <c r="H96" s="318">
        <f t="shared" si="40"/>
        <v>0</v>
      </c>
      <c r="I96" s="318">
        <f t="shared" si="40"/>
        <v>0</v>
      </c>
      <c r="J96" s="318">
        <f t="shared" si="40"/>
        <v>0</v>
      </c>
      <c r="K96" s="318">
        <f t="shared" si="40"/>
        <v>0</v>
      </c>
      <c r="L96" s="327">
        <f t="shared" si="25"/>
        <v>0</v>
      </c>
      <c r="M96" s="318">
        <f t="shared" si="40"/>
        <v>0</v>
      </c>
      <c r="N96" s="318">
        <f t="shared" si="40"/>
        <v>0</v>
      </c>
      <c r="O96" s="318">
        <f t="shared" si="40"/>
        <v>0</v>
      </c>
      <c r="P96" s="318">
        <f t="shared" si="40"/>
        <v>0</v>
      </c>
      <c r="Q96" s="318">
        <f t="shared" si="40"/>
        <v>0</v>
      </c>
      <c r="R96" s="318">
        <f t="shared" si="40"/>
        <v>0</v>
      </c>
      <c r="S96" s="328">
        <f t="shared" si="28"/>
        <v>0</v>
      </c>
      <c r="T96" s="313">
        <f t="shared" si="41"/>
        <v>0</v>
      </c>
    </row>
    <row r="97" spans="1:20" s="227" customFormat="1" ht="15.75" thickBot="1">
      <c r="A97" s="288"/>
      <c r="B97" s="316"/>
      <c r="C97" s="322"/>
      <c r="D97" s="323"/>
      <c r="E97" s="323"/>
      <c r="F97" s="323"/>
      <c r="G97" s="323"/>
      <c r="H97" s="323"/>
      <c r="I97" s="323"/>
      <c r="J97" s="323"/>
      <c r="K97" s="323"/>
      <c r="L97" s="323"/>
      <c r="M97" s="323"/>
      <c r="N97" s="323"/>
      <c r="O97" s="323"/>
      <c r="P97" s="323"/>
      <c r="Q97" s="323"/>
      <c r="R97" s="323"/>
      <c r="S97" s="324"/>
      <c r="T97" s="324"/>
    </row>
    <row r="98" spans="1:20" s="227" customFormat="1" ht="16.5" thickBot="1">
      <c r="A98" s="288">
        <v>4</v>
      </c>
      <c r="B98" s="308" t="s">
        <v>790</v>
      </c>
      <c r="C98" s="329">
        <f t="shared" si="40"/>
        <v>0</v>
      </c>
      <c r="D98" s="330">
        <f t="shared" si="40"/>
        <v>0</v>
      </c>
      <c r="E98" s="330">
        <f t="shared" si="40"/>
        <v>0</v>
      </c>
      <c r="F98" s="330">
        <f t="shared" si="40"/>
        <v>0</v>
      </c>
      <c r="G98" s="327">
        <f>SUMIFS(C98:F98,C98:F98,"&lt;&gt;Local Currency", C98:F98,"&lt;&gt;US Dollars" )</f>
        <v>0</v>
      </c>
      <c r="H98" s="330">
        <f t="shared" si="40"/>
        <v>0</v>
      </c>
      <c r="I98" s="330">
        <f t="shared" si="40"/>
        <v>0</v>
      </c>
      <c r="J98" s="330">
        <f t="shared" si="40"/>
        <v>0</v>
      </c>
      <c r="K98" s="330">
        <f t="shared" si="40"/>
        <v>0</v>
      </c>
      <c r="L98" s="327">
        <f>SUMIFS(H98:K98,H98:K98,"&lt;&gt;Local Currency", H98:K98,"&lt;&gt;US Dollars" )</f>
        <v>0</v>
      </c>
      <c r="M98" s="330">
        <f t="shared" si="40"/>
        <v>0</v>
      </c>
      <c r="N98" s="330">
        <f t="shared" si="40"/>
        <v>0</v>
      </c>
      <c r="O98" s="330">
        <f t="shared" si="40"/>
        <v>0</v>
      </c>
      <c r="P98" s="330">
        <f t="shared" si="40"/>
        <v>0</v>
      </c>
      <c r="Q98" s="330">
        <f t="shared" si="40"/>
        <v>0</v>
      </c>
      <c r="R98" s="330">
        <f t="shared" si="40"/>
        <v>0</v>
      </c>
      <c r="S98" s="328">
        <f>SUMIFS(M98:R98,M98:R98,"&lt;&gt;Local Currency", M98:R98,"&lt;&gt;US Dollars" )</f>
        <v>0</v>
      </c>
      <c r="T98" s="313">
        <f t="shared" si="41"/>
        <v>0</v>
      </c>
    </row>
    <row r="99" spans="1:20" s="227" customFormat="1" ht="15.75" thickBot="1">
      <c r="A99" s="288"/>
      <c r="B99" s="316"/>
      <c r="C99" s="322"/>
      <c r="D99" s="323"/>
      <c r="E99" s="323"/>
      <c r="F99" s="323"/>
      <c r="G99" s="323"/>
      <c r="H99" s="323"/>
      <c r="I99" s="323"/>
      <c r="J99" s="323"/>
      <c r="K99" s="323"/>
      <c r="L99" s="323"/>
      <c r="M99" s="323"/>
      <c r="N99" s="323"/>
      <c r="O99" s="323"/>
      <c r="P99" s="323"/>
      <c r="Q99" s="323"/>
      <c r="R99" s="323"/>
      <c r="S99" s="324"/>
      <c r="T99" s="324"/>
    </row>
    <row r="100" spans="1:20" s="227" customFormat="1" ht="16.5" thickBot="1">
      <c r="A100" s="288">
        <v>5</v>
      </c>
      <c r="B100" s="308" t="s">
        <v>793</v>
      </c>
      <c r="C100" s="329">
        <f t="shared" si="40"/>
        <v>0</v>
      </c>
      <c r="D100" s="330">
        <f t="shared" si="40"/>
        <v>0</v>
      </c>
      <c r="E100" s="330">
        <f t="shared" si="40"/>
        <v>0</v>
      </c>
      <c r="F100" s="330">
        <f t="shared" si="40"/>
        <v>0</v>
      </c>
      <c r="G100" s="327">
        <f t="shared" ref="G100:G104" si="46">SUMIFS(C100:F100,C100:F100,"&lt;&gt;Local Currency", C100:F100,"&lt;&gt;US Dollars" )</f>
        <v>0</v>
      </c>
      <c r="H100" s="330">
        <f t="shared" si="40"/>
        <v>0</v>
      </c>
      <c r="I100" s="330">
        <f t="shared" si="40"/>
        <v>0</v>
      </c>
      <c r="J100" s="330">
        <f t="shared" si="40"/>
        <v>0</v>
      </c>
      <c r="K100" s="330">
        <f t="shared" si="40"/>
        <v>0</v>
      </c>
      <c r="L100" s="327">
        <f t="shared" ref="L100:L104" si="47">SUMIFS(H100:K100,H100:K100,"&lt;&gt;Local Currency", H100:K100,"&lt;&gt;US Dollars" )</f>
        <v>0</v>
      </c>
      <c r="M100" s="330">
        <f t="shared" si="40"/>
        <v>0</v>
      </c>
      <c r="N100" s="330">
        <f t="shared" si="40"/>
        <v>0</v>
      </c>
      <c r="O100" s="330">
        <f t="shared" si="40"/>
        <v>0</v>
      </c>
      <c r="P100" s="330">
        <f t="shared" si="40"/>
        <v>0</v>
      </c>
      <c r="Q100" s="330">
        <f t="shared" si="40"/>
        <v>0</v>
      </c>
      <c r="R100" s="330">
        <f t="shared" si="40"/>
        <v>0</v>
      </c>
      <c r="S100" s="328">
        <f t="shared" ref="S100:S104" si="48">SUMIFS(M100:R100,M100:R100,"&lt;&gt;Local Currency", M100:R100,"&lt;&gt;US Dollars" )</f>
        <v>0</v>
      </c>
      <c r="T100" s="313">
        <f t="shared" si="41"/>
        <v>0</v>
      </c>
    </row>
    <row r="101" spans="1:20" s="227" customFormat="1" ht="15.75" thickBot="1">
      <c r="A101" s="288"/>
      <c r="B101" s="316"/>
      <c r="C101" s="322"/>
      <c r="D101" s="323"/>
      <c r="E101" s="323"/>
      <c r="F101" s="323"/>
      <c r="G101" s="323"/>
      <c r="H101" s="323"/>
      <c r="I101" s="323"/>
      <c r="J101" s="323"/>
      <c r="K101" s="323"/>
      <c r="L101" s="323"/>
      <c r="M101" s="323"/>
      <c r="N101" s="323"/>
      <c r="O101" s="323"/>
      <c r="P101" s="323"/>
      <c r="Q101" s="323"/>
      <c r="R101" s="323"/>
      <c r="S101" s="324"/>
      <c r="T101" s="324"/>
    </row>
    <row r="102" spans="1:20" s="227" customFormat="1" ht="16.5" thickBot="1">
      <c r="A102" s="288">
        <v>6</v>
      </c>
      <c r="B102" s="308" t="s">
        <v>795</v>
      </c>
      <c r="C102" s="329">
        <f t="shared" si="40"/>
        <v>0</v>
      </c>
      <c r="D102" s="330">
        <f t="shared" si="40"/>
        <v>0</v>
      </c>
      <c r="E102" s="330">
        <f t="shared" si="40"/>
        <v>0</v>
      </c>
      <c r="F102" s="330">
        <f t="shared" ref="F102:R102" si="49">$B$7</f>
        <v>0</v>
      </c>
      <c r="G102" s="327">
        <f t="shared" si="46"/>
        <v>0</v>
      </c>
      <c r="H102" s="330">
        <f t="shared" si="49"/>
        <v>0</v>
      </c>
      <c r="I102" s="330">
        <f t="shared" si="49"/>
        <v>0</v>
      </c>
      <c r="J102" s="330">
        <f t="shared" si="49"/>
        <v>0</v>
      </c>
      <c r="K102" s="330">
        <f t="shared" si="49"/>
        <v>0</v>
      </c>
      <c r="L102" s="327">
        <f t="shared" si="47"/>
        <v>0</v>
      </c>
      <c r="M102" s="330">
        <f t="shared" si="49"/>
        <v>0</v>
      </c>
      <c r="N102" s="330">
        <f t="shared" si="49"/>
        <v>0</v>
      </c>
      <c r="O102" s="330">
        <f t="shared" si="49"/>
        <v>0</v>
      </c>
      <c r="P102" s="330">
        <f t="shared" si="49"/>
        <v>0</v>
      </c>
      <c r="Q102" s="330">
        <f t="shared" si="49"/>
        <v>0</v>
      </c>
      <c r="R102" s="330">
        <f t="shared" si="49"/>
        <v>0</v>
      </c>
      <c r="S102" s="328">
        <f t="shared" si="48"/>
        <v>0</v>
      </c>
      <c r="T102" s="313">
        <f t="shared" si="41"/>
        <v>0</v>
      </c>
    </row>
    <row r="103" spans="1:20" s="227" customFormat="1" ht="15.75" thickBot="1">
      <c r="A103" s="288"/>
      <c r="B103" s="332"/>
      <c r="C103" s="322"/>
      <c r="D103" s="323"/>
      <c r="E103" s="323"/>
      <c r="F103" s="323"/>
      <c r="G103" s="323"/>
      <c r="H103" s="323"/>
      <c r="I103" s="323"/>
      <c r="J103" s="323"/>
      <c r="K103" s="323"/>
      <c r="L103" s="323"/>
      <c r="M103" s="323"/>
      <c r="N103" s="323"/>
      <c r="O103" s="323"/>
      <c r="P103" s="323"/>
      <c r="Q103" s="323"/>
      <c r="R103" s="323"/>
      <c r="S103" s="324"/>
      <c r="T103" s="324"/>
    </row>
    <row r="104" spans="1:20" s="227" customFormat="1" ht="16.5" thickBot="1">
      <c r="A104" s="288">
        <v>7</v>
      </c>
      <c r="B104" s="308" t="s">
        <v>798</v>
      </c>
      <c r="C104" s="329">
        <f t="shared" ref="C104:R122" si="50">$B$7</f>
        <v>0</v>
      </c>
      <c r="D104" s="330">
        <f t="shared" si="50"/>
        <v>0</v>
      </c>
      <c r="E104" s="330">
        <f t="shared" si="50"/>
        <v>0</v>
      </c>
      <c r="F104" s="330">
        <f t="shared" si="50"/>
        <v>0</v>
      </c>
      <c r="G104" s="327">
        <f t="shared" si="46"/>
        <v>0</v>
      </c>
      <c r="H104" s="330">
        <f t="shared" si="50"/>
        <v>0</v>
      </c>
      <c r="I104" s="330">
        <f t="shared" si="50"/>
        <v>0</v>
      </c>
      <c r="J104" s="330">
        <f t="shared" si="50"/>
        <v>0</v>
      </c>
      <c r="K104" s="330">
        <f t="shared" si="50"/>
        <v>0</v>
      </c>
      <c r="L104" s="327">
        <f t="shared" si="47"/>
        <v>0</v>
      </c>
      <c r="M104" s="330">
        <f t="shared" si="50"/>
        <v>0</v>
      </c>
      <c r="N104" s="330">
        <f t="shared" si="50"/>
        <v>0</v>
      </c>
      <c r="O104" s="330">
        <f t="shared" si="50"/>
        <v>0</v>
      </c>
      <c r="P104" s="330">
        <f t="shared" si="50"/>
        <v>0</v>
      </c>
      <c r="Q104" s="330">
        <f t="shared" si="50"/>
        <v>0</v>
      </c>
      <c r="R104" s="330">
        <f t="shared" si="50"/>
        <v>0</v>
      </c>
      <c r="S104" s="328">
        <f t="shared" si="48"/>
        <v>0</v>
      </c>
      <c r="T104" s="313">
        <f t="shared" si="41"/>
        <v>0</v>
      </c>
    </row>
    <row r="105" spans="1:20" s="227" customFormat="1" ht="15.75" thickBot="1">
      <c r="A105" s="288"/>
      <c r="B105" s="308"/>
      <c r="C105" s="333"/>
      <c r="D105" s="334"/>
      <c r="E105" s="334"/>
      <c r="F105" s="334"/>
      <c r="G105" s="323"/>
      <c r="H105" s="334"/>
      <c r="I105" s="334"/>
      <c r="J105" s="334"/>
      <c r="K105" s="334"/>
      <c r="L105" s="334"/>
      <c r="M105" s="334"/>
      <c r="N105" s="334"/>
      <c r="O105" s="334"/>
      <c r="P105" s="334"/>
      <c r="Q105" s="334"/>
      <c r="R105" s="334"/>
      <c r="S105" s="335"/>
      <c r="T105" s="324"/>
    </row>
    <row r="106" spans="1:20" s="227" customFormat="1" ht="16.5" thickBot="1">
      <c r="A106" s="288">
        <v>8</v>
      </c>
      <c r="B106" s="308" t="s">
        <v>801</v>
      </c>
      <c r="C106" s="325">
        <f>SUMIFS(C107:C112,C107:C112,"&lt;&gt;Local Currency", C107:C112,"&lt;&gt;US Dollars" )</f>
        <v>0</v>
      </c>
      <c r="D106" s="309">
        <f t="shared" ref="D106:R106" si="51">SUMIFS(D107:D112,D107:D112,"&lt;&gt;Local Currency", D107:D112,"&lt;&gt;US Dollars" )</f>
        <v>0</v>
      </c>
      <c r="E106" s="309">
        <f t="shared" si="51"/>
        <v>0</v>
      </c>
      <c r="F106" s="309">
        <f t="shared" si="51"/>
        <v>0</v>
      </c>
      <c r="G106" s="327">
        <f>SUMIFS(C106:F106,C106:F106,"&lt;&gt;Local Currency", C106:F106,"&lt;&gt;US Dollars" )</f>
        <v>0</v>
      </c>
      <c r="H106" s="309">
        <f t="shared" si="51"/>
        <v>0</v>
      </c>
      <c r="I106" s="309">
        <f t="shared" si="51"/>
        <v>0</v>
      </c>
      <c r="J106" s="309">
        <f t="shared" si="51"/>
        <v>0</v>
      </c>
      <c r="K106" s="309">
        <f t="shared" si="51"/>
        <v>0</v>
      </c>
      <c r="L106" s="327">
        <f>SUMIFS(H106:K106,H106:K106,"&lt;&gt;Local Currency", H106:K106,"&lt;&gt;US Dollars" )</f>
        <v>0</v>
      </c>
      <c r="M106" s="309">
        <f t="shared" si="51"/>
        <v>0</v>
      </c>
      <c r="N106" s="309">
        <f t="shared" si="51"/>
        <v>0</v>
      </c>
      <c r="O106" s="309">
        <f t="shared" si="51"/>
        <v>0</v>
      </c>
      <c r="P106" s="309">
        <f t="shared" si="51"/>
        <v>0</v>
      </c>
      <c r="Q106" s="309">
        <f t="shared" si="51"/>
        <v>0</v>
      </c>
      <c r="R106" s="309">
        <f t="shared" si="51"/>
        <v>0</v>
      </c>
      <c r="S106" s="328">
        <f>SUMIFS(M106:R106,M106:R106,"&lt;&gt;Local Currency", M106:R106,"&lt;&gt;US Dollars" )</f>
        <v>0</v>
      </c>
      <c r="T106" s="313">
        <f t="shared" si="41"/>
        <v>0</v>
      </c>
    </row>
    <row r="107" spans="1:20" s="227" customFormat="1" ht="16.5" thickBot="1">
      <c r="A107" s="288">
        <v>8.1</v>
      </c>
      <c r="B107" s="314" t="s">
        <v>802</v>
      </c>
      <c r="C107" s="317">
        <f t="shared" si="50"/>
        <v>0</v>
      </c>
      <c r="D107" s="318">
        <f t="shared" si="50"/>
        <v>0</v>
      </c>
      <c r="E107" s="318">
        <f t="shared" si="50"/>
        <v>0</v>
      </c>
      <c r="F107" s="318">
        <f t="shared" si="50"/>
        <v>0</v>
      </c>
      <c r="G107" s="327">
        <f t="shared" ref="G107:G112" si="52">SUMIFS(C107:F107,C107:F107,"&lt;&gt;Local Currency", C107:F107,"&lt;&gt;US Dollars" )</f>
        <v>0</v>
      </c>
      <c r="H107" s="321">
        <f t="shared" si="50"/>
        <v>0</v>
      </c>
      <c r="I107" s="321">
        <f t="shared" si="50"/>
        <v>0</v>
      </c>
      <c r="J107" s="321">
        <f t="shared" si="50"/>
        <v>0</v>
      </c>
      <c r="K107" s="321">
        <f t="shared" si="50"/>
        <v>0</v>
      </c>
      <c r="L107" s="327">
        <f t="shared" ref="L107:L112" si="53">SUMIFS(H107:K107,H107:K107,"&lt;&gt;Local Currency", H107:K107,"&lt;&gt;US Dollars" )</f>
        <v>0</v>
      </c>
      <c r="M107" s="321">
        <f t="shared" si="50"/>
        <v>0</v>
      </c>
      <c r="N107" s="321">
        <f t="shared" si="50"/>
        <v>0</v>
      </c>
      <c r="O107" s="321">
        <f t="shared" si="50"/>
        <v>0</v>
      </c>
      <c r="P107" s="321">
        <f t="shared" si="50"/>
        <v>0</v>
      </c>
      <c r="Q107" s="321">
        <f t="shared" si="50"/>
        <v>0</v>
      </c>
      <c r="R107" s="321">
        <f t="shared" si="50"/>
        <v>0</v>
      </c>
      <c r="S107" s="328">
        <f>SUMIFS(M107:R107,M107:R107,"&lt;&gt;Local Currency", M107:R107,"&lt;&gt;US Dollars" )</f>
        <v>0</v>
      </c>
      <c r="T107" s="313">
        <f t="shared" si="41"/>
        <v>0</v>
      </c>
    </row>
    <row r="108" spans="1:20" s="227" customFormat="1" ht="16.5" thickBot="1">
      <c r="A108" s="288">
        <v>8.1999999999999993</v>
      </c>
      <c r="B108" s="314" t="s">
        <v>809</v>
      </c>
      <c r="C108" s="317">
        <f t="shared" si="50"/>
        <v>0</v>
      </c>
      <c r="D108" s="318">
        <f t="shared" si="50"/>
        <v>0</v>
      </c>
      <c r="E108" s="318">
        <f t="shared" si="50"/>
        <v>0</v>
      </c>
      <c r="F108" s="318">
        <f t="shared" si="50"/>
        <v>0</v>
      </c>
      <c r="G108" s="327">
        <f t="shared" si="52"/>
        <v>0</v>
      </c>
      <c r="H108" s="321">
        <f t="shared" si="50"/>
        <v>0</v>
      </c>
      <c r="I108" s="321">
        <f t="shared" si="50"/>
        <v>0</v>
      </c>
      <c r="J108" s="321">
        <f t="shared" si="50"/>
        <v>0</v>
      </c>
      <c r="K108" s="321">
        <f t="shared" si="50"/>
        <v>0</v>
      </c>
      <c r="L108" s="327">
        <f t="shared" si="53"/>
        <v>0</v>
      </c>
      <c r="M108" s="321">
        <f t="shared" si="50"/>
        <v>0</v>
      </c>
      <c r="N108" s="321">
        <f t="shared" si="50"/>
        <v>0</v>
      </c>
      <c r="O108" s="321">
        <f t="shared" si="50"/>
        <v>0</v>
      </c>
      <c r="P108" s="321">
        <f t="shared" si="50"/>
        <v>0</v>
      </c>
      <c r="Q108" s="321">
        <f t="shared" si="50"/>
        <v>0</v>
      </c>
      <c r="R108" s="321">
        <f t="shared" si="50"/>
        <v>0</v>
      </c>
      <c r="S108" s="328">
        <f t="shared" ref="S108:S112" si="54">SUMIFS(M108:R108,M108:R108,"&lt;&gt;Local Currency", M108:R108,"&lt;&gt;US Dollars" )</f>
        <v>0</v>
      </c>
      <c r="T108" s="313">
        <f t="shared" si="41"/>
        <v>0</v>
      </c>
    </row>
    <row r="109" spans="1:20" s="227" customFormat="1" ht="16.5" thickBot="1">
      <c r="A109" s="288">
        <v>8.3000000000000007</v>
      </c>
      <c r="B109" s="314" t="s">
        <v>811</v>
      </c>
      <c r="C109" s="317">
        <f t="shared" si="50"/>
        <v>0</v>
      </c>
      <c r="D109" s="318">
        <f t="shared" si="50"/>
        <v>0</v>
      </c>
      <c r="E109" s="318">
        <f t="shared" si="50"/>
        <v>0</v>
      </c>
      <c r="F109" s="318">
        <f t="shared" si="50"/>
        <v>0</v>
      </c>
      <c r="G109" s="327">
        <f t="shared" si="52"/>
        <v>0</v>
      </c>
      <c r="H109" s="321">
        <f t="shared" si="50"/>
        <v>0</v>
      </c>
      <c r="I109" s="321">
        <f t="shared" si="50"/>
        <v>0</v>
      </c>
      <c r="J109" s="321">
        <f t="shared" si="50"/>
        <v>0</v>
      </c>
      <c r="K109" s="321">
        <f t="shared" si="50"/>
        <v>0</v>
      </c>
      <c r="L109" s="327">
        <f t="shared" si="53"/>
        <v>0</v>
      </c>
      <c r="M109" s="321">
        <f t="shared" si="50"/>
        <v>0</v>
      </c>
      <c r="N109" s="321">
        <f t="shared" si="50"/>
        <v>0</v>
      </c>
      <c r="O109" s="321">
        <f t="shared" si="50"/>
        <v>0</v>
      </c>
      <c r="P109" s="321">
        <f t="shared" si="50"/>
        <v>0</v>
      </c>
      <c r="Q109" s="321">
        <f t="shared" si="50"/>
        <v>0</v>
      </c>
      <c r="R109" s="321">
        <f t="shared" si="50"/>
        <v>0</v>
      </c>
      <c r="S109" s="328">
        <f t="shared" si="54"/>
        <v>0</v>
      </c>
      <c r="T109" s="313">
        <f t="shared" si="41"/>
        <v>0</v>
      </c>
    </row>
    <row r="110" spans="1:20" s="227" customFormat="1" ht="16.5" thickBot="1">
      <c r="A110" s="288">
        <v>8.4</v>
      </c>
      <c r="B110" s="314" t="s">
        <v>814</v>
      </c>
      <c r="C110" s="317">
        <f t="shared" si="50"/>
        <v>0</v>
      </c>
      <c r="D110" s="318">
        <f t="shared" si="50"/>
        <v>0</v>
      </c>
      <c r="E110" s="318">
        <f t="shared" si="50"/>
        <v>0</v>
      </c>
      <c r="F110" s="318">
        <f t="shared" si="50"/>
        <v>0</v>
      </c>
      <c r="G110" s="327">
        <f t="shared" si="52"/>
        <v>0</v>
      </c>
      <c r="H110" s="321">
        <f t="shared" si="50"/>
        <v>0</v>
      </c>
      <c r="I110" s="321">
        <f t="shared" si="50"/>
        <v>0</v>
      </c>
      <c r="J110" s="321">
        <f t="shared" si="50"/>
        <v>0</v>
      </c>
      <c r="K110" s="321">
        <f t="shared" si="50"/>
        <v>0</v>
      </c>
      <c r="L110" s="327">
        <f t="shared" si="53"/>
        <v>0</v>
      </c>
      <c r="M110" s="321">
        <f t="shared" si="50"/>
        <v>0</v>
      </c>
      <c r="N110" s="321">
        <f t="shared" si="50"/>
        <v>0</v>
      </c>
      <c r="O110" s="321">
        <f t="shared" si="50"/>
        <v>0</v>
      </c>
      <c r="P110" s="321">
        <f t="shared" si="50"/>
        <v>0</v>
      </c>
      <c r="Q110" s="321">
        <f t="shared" si="50"/>
        <v>0</v>
      </c>
      <c r="R110" s="321">
        <f t="shared" si="50"/>
        <v>0</v>
      </c>
      <c r="S110" s="328">
        <f t="shared" si="54"/>
        <v>0</v>
      </c>
      <c r="T110" s="313">
        <f t="shared" si="41"/>
        <v>0</v>
      </c>
    </row>
    <row r="111" spans="1:20" s="227" customFormat="1" ht="16.5" thickBot="1">
      <c r="A111" s="288">
        <v>8.5</v>
      </c>
      <c r="B111" s="314" t="s">
        <v>818</v>
      </c>
      <c r="C111" s="317">
        <f t="shared" si="50"/>
        <v>0</v>
      </c>
      <c r="D111" s="318">
        <f t="shared" si="50"/>
        <v>0</v>
      </c>
      <c r="E111" s="318">
        <f t="shared" si="50"/>
        <v>0</v>
      </c>
      <c r="F111" s="318">
        <f t="shared" si="50"/>
        <v>0</v>
      </c>
      <c r="G111" s="327">
        <f t="shared" si="52"/>
        <v>0</v>
      </c>
      <c r="H111" s="321">
        <f t="shared" si="50"/>
        <v>0</v>
      </c>
      <c r="I111" s="321">
        <f t="shared" si="50"/>
        <v>0</v>
      </c>
      <c r="J111" s="321">
        <f t="shared" si="50"/>
        <v>0</v>
      </c>
      <c r="K111" s="321">
        <f t="shared" si="50"/>
        <v>0</v>
      </c>
      <c r="L111" s="327">
        <f t="shared" si="53"/>
        <v>0</v>
      </c>
      <c r="M111" s="321">
        <f t="shared" si="50"/>
        <v>0</v>
      </c>
      <c r="N111" s="321">
        <f t="shared" si="50"/>
        <v>0</v>
      </c>
      <c r="O111" s="321">
        <f t="shared" si="50"/>
        <v>0</v>
      </c>
      <c r="P111" s="321">
        <f t="shared" si="50"/>
        <v>0</v>
      </c>
      <c r="Q111" s="321">
        <f t="shared" si="50"/>
        <v>0</v>
      </c>
      <c r="R111" s="321">
        <f t="shared" si="50"/>
        <v>0</v>
      </c>
      <c r="S111" s="328">
        <f t="shared" si="54"/>
        <v>0</v>
      </c>
      <c r="T111" s="313">
        <f t="shared" si="41"/>
        <v>0</v>
      </c>
    </row>
    <row r="112" spans="1:20" s="227" customFormat="1" ht="16.5" thickBot="1">
      <c r="A112" s="288">
        <v>8.6</v>
      </c>
      <c r="B112" s="314" t="s">
        <v>820</v>
      </c>
      <c r="C112" s="317">
        <f t="shared" si="50"/>
        <v>0</v>
      </c>
      <c r="D112" s="318">
        <f t="shared" si="50"/>
        <v>0</v>
      </c>
      <c r="E112" s="318">
        <f t="shared" si="50"/>
        <v>0</v>
      </c>
      <c r="F112" s="318">
        <f t="shared" si="50"/>
        <v>0</v>
      </c>
      <c r="G112" s="327">
        <f t="shared" si="52"/>
        <v>0</v>
      </c>
      <c r="H112" s="321">
        <f t="shared" si="50"/>
        <v>0</v>
      </c>
      <c r="I112" s="321">
        <f t="shared" si="50"/>
        <v>0</v>
      </c>
      <c r="J112" s="321">
        <f t="shared" si="50"/>
        <v>0</v>
      </c>
      <c r="K112" s="321">
        <f t="shared" si="50"/>
        <v>0</v>
      </c>
      <c r="L112" s="327">
        <f t="shared" si="53"/>
        <v>0</v>
      </c>
      <c r="M112" s="321">
        <f t="shared" si="50"/>
        <v>0</v>
      </c>
      <c r="N112" s="321">
        <f t="shared" si="50"/>
        <v>0</v>
      </c>
      <c r="O112" s="321">
        <f t="shared" si="50"/>
        <v>0</v>
      </c>
      <c r="P112" s="321">
        <f t="shared" si="50"/>
        <v>0</v>
      </c>
      <c r="Q112" s="321">
        <f t="shared" si="50"/>
        <v>0</v>
      </c>
      <c r="R112" s="321">
        <f t="shared" si="50"/>
        <v>0</v>
      </c>
      <c r="S112" s="328">
        <f t="shared" si="54"/>
        <v>0</v>
      </c>
      <c r="T112" s="313">
        <f t="shared" si="41"/>
        <v>0</v>
      </c>
    </row>
    <row r="113" spans="1:20" s="227" customFormat="1" ht="15.75" thickBot="1">
      <c r="A113" s="288"/>
      <c r="B113" s="316"/>
      <c r="C113" s="322"/>
      <c r="D113" s="323"/>
      <c r="E113" s="323"/>
      <c r="F113" s="323"/>
      <c r="G113" s="323"/>
      <c r="H113" s="323"/>
      <c r="I113" s="323"/>
      <c r="J113" s="323"/>
      <c r="K113" s="323"/>
      <c r="L113" s="323"/>
      <c r="M113" s="323"/>
      <c r="N113" s="323"/>
      <c r="O113" s="323"/>
      <c r="P113" s="323"/>
      <c r="Q113" s="323"/>
      <c r="R113" s="323"/>
      <c r="S113" s="324"/>
      <c r="T113" s="324"/>
    </row>
    <row r="114" spans="1:20" s="227" customFormat="1" ht="16.5" thickBot="1">
      <c r="A114" s="288">
        <v>9</v>
      </c>
      <c r="B114" s="308" t="s">
        <v>825</v>
      </c>
      <c r="C114" s="325">
        <f>SUMIFS(C115:C118,C115:C118,"&lt;&gt;Local Currency", C115:C118,"&lt;&gt;US Dollars" )</f>
        <v>0</v>
      </c>
      <c r="D114" s="309">
        <f t="shared" ref="D114:R114" si="55">SUMIFS(D115:D118,D115:D118,"&lt;&gt;Local Currency", D115:D118,"&lt;&gt;US Dollars" )</f>
        <v>0</v>
      </c>
      <c r="E114" s="309">
        <f t="shared" si="55"/>
        <v>0</v>
      </c>
      <c r="F114" s="309">
        <f t="shared" si="55"/>
        <v>0</v>
      </c>
      <c r="G114" s="327">
        <f t="shared" ref="G114:G118" si="56">SUMIFS(C114:F114,C114:F114,"&lt;&gt;Local Currency", C114:F114,"&lt;&gt;US Dollars" )</f>
        <v>0</v>
      </c>
      <c r="H114" s="309">
        <f t="shared" si="55"/>
        <v>0</v>
      </c>
      <c r="I114" s="309">
        <f t="shared" si="55"/>
        <v>0</v>
      </c>
      <c r="J114" s="309">
        <f t="shared" si="55"/>
        <v>0</v>
      </c>
      <c r="K114" s="309">
        <f t="shared" si="55"/>
        <v>0</v>
      </c>
      <c r="L114" s="327">
        <f t="shared" ref="L114:L118" si="57">SUMIFS(H114:K114,H114:K114,"&lt;&gt;Local Currency", H114:K114,"&lt;&gt;US Dollars" )</f>
        <v>0</v>
      </c>
      <c r="M114" s="309">
        <f t="shared" si="55"/>
        <v>0</v>
      </c>
      <c r="N114" s="309">
        <f t="shared" si="55"/>
        <v>0</v>
      </c>
      <c r="O114" s="309">
        <f t="shared" si="55"/>
        <v>0</v>
      </c>
      <c r="P114" s="309">
        <f t="shared" si="55"/>
        <v>0</v>
      </c>
      <c r="Q114" s="309">
        <f t="shared" si="55"/>
        <v>0</v>
      </c>
      <c r="R114" s="309">
        <f t="shared" si="55"/>
        <v>0</v>
      </c>
      <c r="S114" s="328">
        <f>SUMIFS(M114:R114,M114:R114,"&lt;&gt;Local Currency", M114:R114,"&lt;&gt;US Dollars" )</f>
        <v>0</v>
      </c>
      <c r="T114" s="313">
        <f t="shared" si="41"/>
        <v>0</v>
      </c>
    </row>
    <row r="115" spans="1:20" s="227" customFormat="1" ht="16.5" thickBot="1">
      <c r="A115" s="288">
        <v>9.1</v>
      </c>
      <c r="B115" s="314" t="s">
        <v>826</v>
      </c>
      <c r="C115" s="320">
        <f t="shared" ref="C115:R126" si="58">$B$7</f>
        <v>0</v>
      </c>
      <c r="D115" s="321">
        <f t="shared" si="50"/>
        <v>0</v>
      </c>
      <c r="E115" s="321">
        <f t="shared" si="50"/>
        <v>0</v>
      </c>
      <c r="F115" s="321">
        <f t="shared" si="50"/>
        <v>0</v>
      </c>
      <c r="G115" s="327">
        <f t="shared" si="56"/>
        <v>0</v>
      </c>
      <c r="H115" s="321">
        <f t="shared" si="50"/>
        <v>0</v>
      </c>
      <c r="I115" s="321">
        <f t="shared" si="50"/>
        <v>0</v>
      </c>
      <c r="J115" s="321">
        <f t="shared" si="50"/>
        <v>0</v>
      </c>
      <c r="K115" s="321">
        <f t="shared" si="50"/>
        <v>0</v>
      </c>
      <c r="L115" s="327">
        <f t="shared" si="57"/>
        <v>0</v>
      </c>
      <c r="M115" s="321">
        <f t="shared" si="50"/>
        <v>0</v>
      </c>
      <c r="N115" s="321">
        <f t="shared" si="50"/>
        <v>0</v>
      </c>
      <c r="O115" s="321">
        <f t="shared" si="50"/>
        <v>0</v>
      </c>
      <c r="P115" s="321">
        <f t="shared" si="50"/>
        <v>0</v>
      </c>
      <c r="Q115" s="321">
        <f t="shared" si="50"/>
        <v>0</v>
      </c>
      <c r="R115" s="321">
        <f t="shared" si="50"/>
        <v>0</v>
      </c>
      <c r="S115" s="328">
        <f>SUMIFS(M115:R115,M115:R115,"&lt;&gt;Local Currency", M115:R115,"&lt;&gt;US Dollars" )</f>
        <v>0</v>
      </c>
      <c r="T115" s="313">
        <f t="shared" si="41"/>
        <v>0</v>
      </c>
    </row>
    <row r="116" spans="1:20" s="227" customFormat="1" ht="16.5" thickBot="1">
      <c r="A116" s="288">
        <v>9.1999999999999993</v>
      </c>
      <c r="B116" s="314" t="s">
        <v>1221</v>
      </c>
      <c r="C116" s="320">
        <f t="shared" si="58"/>
        <v>0</v>
      </c>
      <c r="D116" s="321">
        <f t="shared" si="50"/>
        <v>0</v>
      </c>
      <c r="E116" s="321">
        <f t="shared" si="50"/>
        <v>0</v>
      </c>
      <c r="F116" s="321">
        <f t="shared" si="50"/>
        <v>0</v>
      </c>
      <c r="G116" s="327">
        <f t="shared" si="56"/>
        <v>0</v>
      </c>
      <c r="H116" s="321">
        <f t="shared" si="50"/>
        <v>0</v>
      </c>
      <c r="I116" s="321">
        <f t="shared" si="50"/>
        <v>0</v>
      </c>
      <c r="J116" s="321">
        <f t="shared" si="50"/>
        <v>0</v>
      </c>
      <c r="K116" s="321">
        <f t="shared" si="50"/>
        <v>0</v>
      </c>
      <c r="L116" s="327">
        <f t="shared" si="57"/>
        <v>0</v>
      </c>
      <c r="M116" s="321">
        <f t="shared" si="50"/>
        <v>0</v>
      </c>
      <c r="N116" s="321">
        <f t="shared" si="50"/>
        <v>0</v>
      </c>
      <c r="O116" s="321">
        <f t="shared" si="50"/>
        <v>0</v>
      </c>
      <c r="P116" s="321">
        <f t="shared" si="50"/>
        <v>0</v>
      </c>
      <c r="Q116" s="321">
        <f t="shared" si="50"/>
        <v>0</v>
      </c>
      <c r="R116" s="321">
        <f t="shared" si="50"/>
        <v>0</v>
      </c>
      <c r="S116" s="328">
        <f t="shared" ref="S116:S118" si="59">SUMIFS(M116:R116,M116:R116,"&lt;&gt;Local Currency", M116:R116,"&lt;&gt;US Dollars" )</f>
        <v>0</v>
      </c>
      <c r="T116" s="313">
        <f t="shared" si="41"/>
        <v>0</v>
      </c>
    </row>
    <row r="117" spans="1:20" s="227" customFormat="1" ht="16.5" hidden="1" thickBot="1">
      <c r="A117" s="288"/>
      <c r="B117" s="314"/>
      <c r="C117" s="320">
        <f t="shared" si="58"/>
        <v>0</v>
      </c>
      <c r="D117" s="321">
        <f t="shared" si="50"/>
        <v>0</v>
      </c>
      <c r="E117" s="321">
        <f t="shared" si="50"/>
        <v>0</v>
      </c>
      <c r="F117" s="321">
        <f t="shared" si="50"/>
        <v>0</v>
      </c>
      <c r="G117" s="327">
        <f t="shared" si="56"/>
        <v>0</v>
      </c>
      <c r="H117" s="321">
        <f t="shared" si="50"/>
        <v>0</v>
      </c>
      <c r="I117" s="321">
        <f t="shared" si="50"/>
        <v>0</v>
      </c>
      <c r="J117" s="321">
        <f t="shared" si="50"/>
        <v>0</v>
      </c>
      <c r="K117" s="321">
        <f t="shared" si="50"/>
        <v>0</v>
      </c>
      <c r="L117" s="327">
        <f t="shared" si="57"/>
        <v>0</v>
      </c>
      <c r="M117" s="321">
        <f t="shared" si="50"/>
        <v>0</v>
      </c>
      <c r="N117" s="321">
        <f t="shared" si="50"/>
        <v>0</v>
      </c>
      <c r="O117" s="321">
        <f t="shared" si="50"/>
        <v>0</v>
      </c>
      <c r="P117" s="321">
        <f t="shared" si="50"/>
        <v>0</v>
      </c>
      <c r="Q117" s="321">
        <f t="shared" si="50"/>
        <v>0</v>
      </c>
      <c r="R117" s="321">
        <f t="shared" si="50"/>
        <v>0</v>
      </c>
      <c r="S117" s="328">
        <f t="shared" si="59"/>
        <v>0</v>
      </c>
      <c r="T117" s="313">
        <f t="shared" si="41"/>
        <v>0</v>
      </c>
    </row>
    <row r="118" spans="1:20" s="227" customFormat="1" ht="16.5" thickBot="1">
      <c r="A118" s="288">
        <v>9.3000000000000007</v>
      </c>
      <c r="B118" s="314" t="s">
        <v>831</v>
      </c>
      <c r="C118" s="320">
        <f t="shared" si="58"/>
        <v>0</v>
      </c>
      <c r="D118" s="321">
        <f t="shared" si="50"/>
        <v>0</v>
      </c>
      <c r="E118" s="321">
        <f t="shared" si="50"/>
        <v>0</v>
      </c>
      <c r="F118" s="321">
        <f t="shared" si="50"/>
        <v>0</v>
      </c>
      <c r="G118" s="327">
        <f t="shared" si="56"/>
        <v>0</v>
      </c>
      <c r="H118" s="321">
        <f t="shared" si="50"/>
        <v>0</v>
      </c>
      <c r="I118" s="321">
        <f t="shared" si="50"/>
        <v>0</v>
      </c>
      <c r="J118" s="321">
        <f t="shared" si="50"/>
        <v>0</v>
      </c>
      <c r="K118" s="321">
        <f t="shared" si="50"/>
        <v>0</v>
      </c>
      <c r="L118" s="327">
        <f t="shared" si="57"/>
        <v>0</v>
      </c>
      <c r="M118" s="321">
        <f t="shared" si="50"/>
        <v>0</v>
      </c>
      <c r="N118" s="321">
        <f t="shared" si="50"/>
        <v>0</v>
      </c>
      <c r="O118" s="321">
        <f t="shared" si="50"/>
        <v>0</v>
      </c>
      <c r="P118" s="321">
        <f t="shared" si="50"/>
        <v>0</v>
      </c>
      <c r="Q118" s="321">
        <f t="shared" si="50"/>
        <v>0</v>
      </c>
      <c r="R118" s="321">
        <f t="shared" si="50"/>
        <v>0</v>
      </c>
      <c r="S118" s="328">
        <f t="shared" si="59"/>
        <v>0</v>
      </c>
      <c r="T118" s="313">
        <f t="shared" si="41"/>
        <v>0</v>
      </c>
    </row>
    <row r="119" spans="1:20" s="227" customFormat="1" ht="15.75" thickBot="1">
      <c r="A119" s="288"/>
      <c r="B119" s="314"/>
      <c r="C119" s="322"/>
      <c r="D119" s="323"/>
      <c r="E119" s="323"/>
      <c r="F119" s="323"/>
      <c r="G119" s="323"/>
      <c r="H119" s="323"/>
      <c r="I119" s="323"/>
      <c r="J119" s="323"/>
      <c r="K119" s="323"/>
      <c r="L119" s="323"/>
      <c r="M119" s="323"/>
      <c r="N119" s="323"/>
      <c r="O119" s="323"/>
      <c r="P119" s="323"/>
      <c r="Q119" s="323"/>
      <c r="R119" s="323"/>
      <c r="S119" s="324"/>
      <c r="T119" s="324"/>
    </row>
    <row r="120" spans="1:20" s="227" customFormat="1" ht="16.5" thickBot="1">
      <c r="A120" s="288">
        <v>10</v>
      </c>
      <c r="B120" s="308" t="s">
        <v>833</v>
      </c>
      <c r="C120" s="325">
        <f>SUMIFS(C121:C122,C121:C122,"&lt;&gt;Local Currency", C121:C122,"&lt;&gt;US Dollars" )</f>
        <v>0</v>
      </c>
      <c r="D120" s="309">
        <f t="shared" ref="D120:R120" si="60">SUMIFS(D121:D122,D121:D122,"&lt;&gt;Local Currency", D121:D122,"&lt;&gt;US Dollars" )</f>
        <v>0</v>
      </c>
      <c r="E120" s="309">
        <f t="shared" si="60"/>
        <v>0</v>
      </c>
      <c r="F120" s="309">
        <f t="shared" si="60"/>
        <v>0</v>
      </c>
      <c r="G120" s="327">
        <f t="shared" ref="G120:G122" si="61">SUMIFS(C120:F120,C120:F120,"&lt;&gt;Local Currency", C120:F120,"&lt;&gt;US Dollars" )</f>
        <v>0</v>
      </c>
      <c r="H120" s="309">
        <f t="shared" si="60"/>
        <v>0</v>
      </c>
      <c r="I120" s="309">
        <f t="shared" si="60"/>
        <v>0</v>
      </c>
      <c r="J120" s="309">
        <f t="shared" si="60"/>
        <v>0</v>
      </c>
      <c r="K120" s="309">
        <f t="shared" si="60"/>
        <v>0</v>
      </c>
      <c r="L120" s="327">
        <f t="shared" ref="L120:L122" si="62">SUMIFS(H120:K120,H120:K120,"&lt;&gt;Local Currency", H120:K120,"&lt;&gt;US Dollars" )</f>
        <v>0</v>
      </c>
      <c r="M120" s="309">
        <f t="shared" si="60"/>
        <v>0</v>
      </c>
      <c r="N120" s="309">
        <f t="shared" si="60"/>
        <v>0</v>
      </c>
      <c r="O120" s="309">
        <f t="shared" si="60"/>
        <v>0</v>
      </c>
      <c r="P120" s="309">
        <f t="shared" si="60"/>
        <v>0</v>
      </c>
      <c r="Q120" s="309">
        <f t="shared" si="60"/>
        <v>0</v>
      </c>
      <c r="R120" s="309">
        <f t="shared" si="60"/>
        <v>0</v>
      </c>
      <c r="S120" s="328">
        <f>SUMIFS(M120:R120,M120:R120,"&lt;&gt;Local Currency", M120:R120,"&lt;&gt;US Dollars" )</f>
        <v>0</v>
      </c>
      <c r="T120" s="313">
        <f t="shared" si="41"/>
        <v>0</v>
      </c>
    </row>
    <row r="121" spans="1:20" s="227" customFormat="1" ht="16.5" thickBot="1">
      <c r="A121" s="288">
        <v>10.1</v>
      </c>
      <c r="B121" s="314" t="s">
        <v>836</v>
      </c>
      <c r="C121" s="320">
        <f t="shared" si="58"/>
        <v>0</v>
      </c>
      <c r="D121" s="321">
        <f t="shared" si="50"/>
        <v>0</v>
      </c>
      <c r="E121" s="321">
        <f t="shared" si="50"/>
        <v>0</v>
      </c>
      <c r="F121" s="321">
        <f t="shared" si="50"/>
        <v>0</v>
      </c>
      <c r="G121" s="327">
        <f t="shared" si="61"/>
        <v>0</v>
      </c>
      <c r="H121" s="321">
        <f t="shared" si="50"/>
        <v>0</v>
      </c>
      <c r="I121" s="321">
        <f t="shared" si="50"/>
        <v>0</v>
      </c>
      <c r="J121" s="321">
        <f t="shared" si="50"/>
        <v>0</v>
      </c>
      <c r="K121" s="321">
        <f t="shared" si="50"/>
        <v>0</v>
      </c>
      <c r="L121" s="327">
        <f t="shared" si="62"/>
        <v>0</v>
      </c>
      <c r="M121" s="321">
        <f t="shared" si="50"/>
        <v>0</v>
      </c>
      <c r="N121" s="321">
        <f t="shared" si="50"/>
        <v>0</v>
      </c>
      <c r="O121" s="321">
        <f t="shared" si="50"/>
        <v>0</v>
      </c>
      <c r="P121" s="321">
        <f t="shared" si="50"/>
        <v>0</v>
      </c>
      <c r="Q121" s="321">
        <f t="shared" si="50"/>
        <v>0</v>
      </c>
      <c r="R121" s="321">
        <f t="shared" si="50"/>
        <v>0</v>
      </c>
      <c r="S121" s="328">
        <f>SUMIFS(M121:R121,M121:R121,"&lt;&gt;Local Currency", M121:R121,"&lt;&gt;US Dollars" )</f>
        <v>0</v>
      </c>
      <c r="T121" s="313">
        <f t="shared" si="41"/>
        <v>0</v>
      </c>
    </row>
    <row r="122" spans="1:20" s="227" customFormat="1" ht="16.5" thickBot="1">
      <c r="A122" s="288">
        <v>10.199999999999999</v>
      </c>
      <c r="B122" s="314" t="s">
        <v>837</v>
      </c>
      <c r="C122" s="320">
        <f t="shared" si="58"/>
        <v>0</v>
      </c>
      <c r="D122" s="321">
        <f t="shared" si="50"/>
        <v>0</v>
      </c>
      <c r="E122" s="321">
        <f t="shared" si="50"/>
        <v>0</v>
      </c>
      <c r="F122" s="321">
        <f t="shared" si="50"/>
        <v>0</v>
      </c>
      <c r="G122" s="327">
        <f t="shared" si="61"/>
        <v>0</v>
      </c>
      <c r="H122" s="321">
        <f t="shared" si="50"/>
        <v>0</v>
      </c>
      <c r="I122" s="321">
        <f t="shared" si="50"/>
        <v>0</v>
      </c>
      <c r="J122" s="321">
        <f t="shared" si="50"/>
        <v>0</v>
      </c>
      <c r="K122" s="321">
        <f t="shared" si="50"/>
        <v>0</v>
      </c>
      <c r="L122" s="327">
        <f t="shared" si="62"/>
        <v>0</v>
      </c>
      <c r="M122" s="321">
        <f t="shared" si="50"/>
        <v>0</v>
      </c>
      <c r="N122" s="321">
        <f t="shared" si="50"/>
        <v>0</v>
      </c>
      <c r="O122" s="321">
        <f t="shared" si="50"/>
        <v>0</v>
      </c>
      <c r="P122" s="321">
        <f t="shared" si="50"/>
        <v>0</v>
      </c>
      <c r="Q122" s="321">
        <f t="shared" si="50"/>
        <v>0</v>
      </c>
      <c r="R122" s="321">
        <f t="shared" si="50"/>
        <v>0</v>
      </c>
      <c r="S122" s="328">
        <f>SUMIFS(M122:R122,M122:R122,"&lt;&gt;Local Currency", M122:R122,"&lt;&gt;US Dollars" )</f>
        <v>0</v>
      </c>
      <c r="T122" s="313">
        <f t="shared" si="41"/>
        <v>0</v>
      </c>
    </row>
    <row r="123" spans="1:20" s="227" customFormat="1" ht="15.75" thickBot="1">
      <c r="A123" s="288"/>
      <c r="B123" s="314"/>
      <c r="C123" s="336"/>
      <c r="D123" s="337"/>
      <c r="E123" s="337"/>
      <c r="F123" s="337"/>
      <c r="G123" s="337"/>
      <c r="H123" s="337"/>
      <c r="I123" s="337"/>
      <c r="J123" s="337"/>
      <c r="K123" s="337"/>
      <c r="L123" s="337"/>
      <c r="M123" s="337"/>
      <c r="N123" s="337"/>
      <c r="O123" s="337"/>
      <c r="P123" s="337"/>
      <c r="Q123" s="337"/>
      <c r="R123" s="337"/>
      <c r="S123" s="338"/>
      <c r="T123" s="338"/>
    </row>
    <row r="124" spans="1:20" s="227" customFormat="1" ht="19.5" thickBot="1">
      <c r="A124" s="288"/>
      <c r="B124" s="339" t="s">
        <v>1219</v>
      </c>
      <c r="C124" s="340">
        <f>IF(ISNUMBER(C15),C15,0)+IF(ISNUMBER(C37),C37,0)+IF(ISNUMBER(C52),C52,0)+IF(ISNUMBER(C98),C98,0)+IF(ISNUMBER(C100),C100,0)+IF(ISNUMBER(C102),C102,0)+IF(ISNUMBER(C104),C104,0)+IF(ISNUMBER(C106),C106,0)+IF(ISNUMBER(C114),C114,0)
+IF(ISNUMBER(C120),C120,0)</f>
        <v>0</v>
      </c>
      <c r="D124" s="340">
        <f t="shared" ref="D124:S124" si="63">IF(ISNUMBER(D15),D15,0)+IF(ISNUMBER(D37),D37,0)+IF(ISNUMBER(D52),D52,0)+IF(ISNUMBER(D98),D98,0)+IF(ISNUMBER(D100),D100,0)+IF(ISNUMBER(D102),D102,0)+IF(ISNUMBER(D104),D104,0)+IF(ISNUMBER(D106),D106,0)+IF(ISNUMBER(D114),D114,0)
+IF(ISNUMBER(D120),D120,0)</f>
        <v>0</v>
      </c>
      <c r="E124" s="340">
        <f t="shared" si="63"/>
        <v>0</v>
      </c>
      <c r="F124" s="340">
        <f t="shared" si="63"/>
        <v>0</v>
      </c>
      <c r="G124" s="340">
        <f t="shared" si="63"/>
        <v>0</v>
      </c>
      <c r="H124" s="340">
        <f t="shared" si="63"/>
        <v>0</v>
      </c>
      <c r="I124" s="340">
        <f t="shared" si="63"/>
        <v>0</v>
      </c>
      <c r="J124" s="340">
        <f t="shared" si="63"/>
        <v>0</v>
      </c>
      <c r="K124" s="340">
        <f t="shared" si="63"/>
        <v>0</v>
      </c>
      <c r="L124" s="340">
        <f t="shared" si="63"/>
        <v>0</v>
      </c>
      <c r="M124" s="340">
        <f t="shared" si="63"/>
        <v>0</v>
      </c>
      <c r="N124" s="340">
        <f t="shared" si="63"/>
        <v>0</v>
      </c>
      <c r="O124" s="340">
        <f t="shared" si="63"/>
        <v>0</v>
      </c>
      <c r="P124" s="340">
        <f t="shared" si="63"/>
        <v>0</v>
      </c>
      <c r="Q124" s="340">
        <f t="shared" si="63"/>
        <v>0</v>
      </c>
      <c r="R124" s="340">
        <f t="shared" si="63"/>
        <v>0</v>
      </c>
      <c r="S124" s="340">
        <f t="shared" si="63"/>
        <v>0</v>
      </c>
      <c r="T124" s="340">
        <f t="shared" ref="T124" si="64">T15+T37+T52+T98+T100+T102+T104+T106+T114+T120</f>
        <v>0</v>
      </c>
    </row>
    <row r="125" spans="1:20" ht="17.25">
      <c r="B125" s="341"/>
      <c r="C125" s="342"/>
      <c r="D125" s="342"/>
      <c r="E125" s="342"/>
      <c r="F125" s="342"/>
      <c r="G125" s="342"/>
      <c r="H125" s="342"/>
      <c r="I125" s="342"/>
      <c r="J125" s="342"/>
      <c r="K125" s="342"/>
      <c r="L125" s="342"/>
      <c r="M125" s="342"/>
      <c r="N125" s="342"/>
      <c r="O125" s="342"/>
      <c r="P125" s="342"/>
      <c r="Q125" s="342"/>
      <c r="R125" s="342"/>
      <c r="S125" s="342"/>
      <c r="T125" s="342"/>
    </row>
    <row r="126" spans="1:20" ht="45">
      <c r="B126" s="332" t="s">
        <v>838</v>
      </c>
      <c r="C126" s="343">
        <f t="shared" si="58"/>
        <v>0</v>
      </c>
      <c r="D126" s="343">
        <f t="shared" si="58"/>
        <v>0</v>
      </c>
      <c r="E126" s="343">
        <f t="shared" si="58"/>
        <v>0</v>
      </c>
      <c r="F126" s="343">
        <f t="shared" si="58"/>
        <v>0</v>
      </c>
      <c r="G126" s="343">
        <f t="shared" si="58"/>
        <v>0</v>
      </c>
      <c r="H126" s="343">
        <f t="shared" si="58"/>
        <v>0</v>
      </c>
      <c r="I126" s="343">
        <f t="shared" si="58"/>
        <v>0</v>
      </c>
      <c r="J126" s="343">
        <f t="shared" si="58"/>
        <v>0</v>
      </c>
      <c r="K126" s="343">
        <f t="shared" si="58"/>
        <v>0</v>
      </c>
      <c r="L126" s="343">
        <f t="shared" si="58"/>
        <v>0</v>
      </c>
      <c r="M126" s="343">
        <f t="shared" si="58"/>
        <v>0</v>
      </c>
      <c r="N126" s="343">
        <f t="shared" si="58"/>
        <v>0</v>
      </c>
      <c r="O126" s="343">
        <f t="shared" si="58"/>
        <v>0</v>
      </c>
      <c r="P126" s="343">
        <f t="shared" si="58"/>
        <v>0</v>
      </c>
      <c r="Q126" s="343">
        <f t="shared" si="58"/>
        <v>0</v>
      </c>
      <c r="R126" s="343">
        <f t="shared" si="58"/>
        <v>0</v>
      </c>
      <c r="S126" s="343">
        <f t="shared" ref="S126:T126" si="65">$B$7</f>
        <v>0</v>
      </c>
      <c r="T126" s="343">
        <f t="shared" si="65"/>
        <v>0</v>
      </c>
    </row>
    <row r="127" spans="1:20">
      <c r="B127" s="344"/>
      <c r="C127" s="342"/>
      <c r="D127" s="342"/>
      <c r="E127" s="342"/>
      <c r="F127" s="342"/>
      <c r="G127" s="342"/>
      <c r="H127" s="342"/>
      <c r="I127" s="342"/>
      <c r="J127" s="342"/>
      <c r="K127" s="342"/>
      <c r="L127" s="342"/>
      <c r="M127" s="342"/>
      <c r="N127" s="342"/>
      <c r="O127" s="342"/>
      <c r="P127" s="342"/>
      <c r="Q127" s="342"/>
      <c r="R127" s="342"/>
      <c r="S127" s="342"/>
      <c r="T127" s="342"/>
    </row>
    <row r="128" spans="1:20">
      <c r="B128" s="344"/>
      <c r="C128" s="342"/>
      <c r="D128" s="342"/>
      <c r="E128" s="342"/>
      <c r="F128" s="342"/>
      <c r="G128" s="342"/>
      <c r="H128" s="342"/>
      <c r="I128" s="342"/>
      <c r="J128" s="342"/>
      <c r="K128" s="342"/>
      <c r="L128" s="342"/>
      <c r="M128" s="342"/>
      <c r="N128" s="342"/>
      <c r="O128" s="342"/>
      <c r="P128" s="342"/>
      <c r="Q128" s="342"/>
      <c r="R128" s="342"/>
      <c r="S128" s="342"/>
      <c r="T128" s="342"/>
    </row>
    <row r="129" spans="2:20">
      <c r="B129" s="344"/>
      <c r="C129" s="342"/>
      <c r="D129" s="342"/>
      <c r="E129" s="342"/>
      <c r="F129" s="342"/>
      <c r="G129" s="342"/>
      <c r="H129" s="342"/>
      <c r="I129" s="342"/>
      <c r="J129" s="342"/>
      <c r="K129" s="342"/>
      <c r="L129" s="342"/>
      <c r="M129" s="342"/>
      <c r="N129" s="342"/>
      <c r="O129" s="342"/>
      <c r="P129" s="342"/>
      <c r="Q129" s="342"/>
      <c r="R129" s="342"/>
      <c r="S129" s="342"/>
      <c r="T129" s="342"/>
    </row>
    <row r="130" spans="2:20">
      <c r="B130" s="344"/>
      <c r="C130" s="342"/>
      <c r="D130" s="342"/>
      <c r="E130" s="342"/>
      <c r="F130" s="342"/>
      <c r="G130" s="342"/>
      <c r="H130" s="342"/>
      <c r="I130" s="342"/>
      <c r="J130" s="342"/>
      <c r="K130" s="342"/>
      <c r="L130" s="342"/>
      <c r="M130" s="342"/>
      <c r="N130" s="342"/>
      <c r="O130" s="342"/>
      <c r="P130" s="342"/>
      <c r="Q130" s="342"/>
      <c r="R130" s="342"/>
      <c r="S130" s="342"/>
      <c r="T130" s="342"/>
    </row>
    <row r="131" spans="2:20">
      <c r="B131" s="344"/>
      <c r="C131" s="342"/>
      <c r="D131" s="342"/>
      <c r="E131" s="342"/>
      <c r="F131" s="342"/>
      <c r="G131" s="342"/>
      <c r="H131" s="342"/>
      <c r="I131" s="342"/>
      <c r="J131" s="342"/>
      <c r="K131" s="342"/>
      <c r="L131" s="342"/>
      <c r="M131" s="342"/>
      <c r="N131" s="342"/>
      <c r="O131" s="342"/>
      <c r="P131" s="342"/>
      <c r="Q131" s="342"/>
      <c r="R131" s="342"/>
      <c r="S131" s="342"/>
      <c r="T131" s="342"/>
    </row>
    <row r="132" spans="2:20">
      <c r="B132" s="344"/>
      <c r="C132" s="342"/>
      <c r="D132" s="342"/>
      <c r="E132" s="342"/>
      <c r="F132" s="342"/>
      <c r="G132" s="342"/>
      <c r="H132" s="342"/>
      <c r="I132" s="342"/>
      <c r="J132" s="342"/>
      <c r="K132" s="342"/>
      <c r="L132" s="342"/>
      <c r="M132" s="342"/>
      <c r="N132" s="342"/>
      <c r="O132" s="342"/>
      <c r="P132" s="342"/>
      <c r="Q132" s="342"/>
      <c r="R132" s="342"/>
      <c r="S132" s="342"/>
      <c r="T132" s="342"/>
    </row>
    <row r="133" spans="2:20">
      <c r="B133" s="344"/>
      <c r="C133" s="342"/>
      <c r="D133" s="342"/>
      <c r="E133" s="342"/>
      <c r="F133" s="342"/>
      <c r="G133" s="342"/>
      <c r="H133" s="342"/>
      <c r="I133" s="342"/>
      <c r="J133" s="342"/>
      <c r="K133" s="342"/>
      <c r="L133" s="342"/>
      <c r="M133" s="342"/>
      <c r="N133" s="342"/>
      <c r="O133" s="342"/>
      <c r="P133" s="342"/>
      <c r="Q133" s="342"/>
      <c r="R133" s="342"/>
      <c r="S133" s="342"/>
      <c r="T133" s="342"/>
    </row>
    <row r="134" spans="2:20">
      <c r="B134" s="344"/>
      <c r="C134" s="342"/>
      <c r="D134" s="342"/>
      <c r="E134" s="342"/>
      <c r="F134" s="342"/>
      <c r="G134" s="342"/>
      <c r="H134" s="342"/>
      <c r="I134" s="342"/>
      <c r="J134" s="342"/>
      <c r="K134" s="342"/>
      <c r="L134" s="342"/>
      <c r="M134" s="342"/>
      <c r="N134" s="342"/>
      <c r="O134" s="342"/>
      <c r="P134" s="342"/>
      <c r="Q134" s="342"/>
      <c r="R134" s="342"/>
      <c r="S134" s="342"/>
      <c r="T134" s="342"/>
    </row>
    <row r="135" spans="2:20">
      <c r="B135" s="272"/>
      <c r="C135" s="271"/>
      <c r="D135" s="271"/>
      <c r="E135" s="271"/>
      <c r="F135" s="271"/>
      <c r="G135" s="271"/>
      <c r="H135" s="271"/>
      <c r="I135" s="271"/>
      <c r="J135" s="271"/>
      <c r="K135" s="271"/>
      <c r="L135" s="271"/>
      <c r="M135" s="271"/>
      <c r="N135" s="271"/>
      <c r="O135" s="271"/>
      <c r="P135" s="271"/>
      <c r="Q135" s="271"/>
      <c r="R135" s="271"/>
      <c r="S135" s="271"/>
      <c r="T135" s="271"/>
    </row>
    <row r="136" spans="2:20">
      <c r="B136" s="272"/>
      <c r="C136" s="271"/>
      <c r="D136" s="271"/>
      <c r="E136" s="271"/>
      <c r="F136" s="271"/>
      <c r="G136" s="271"/>
      <c r="H136" s="271"/>
      <c r="I136" s="271"/>
      <c r="J136" s="271"/>
      <c r="K136" s="271"/>
      <c r="L136" s="271"/>
      <c r="M136" s="271"/>
      <c r="N136" s="271"/>
      <c r="O136" s="271"/>
      <c r="P136" s="271"/>
      <c r="Q136" s="271"/>
      <c r="R136" s="271"/>
      <c r="S136" s="271"/>
      <c r="T136" s="271"/>
    </row>
    <row r="137" spans="2:20">
      <c r="B137" s="272"/>
      <c r="C137" s="271"/>
      <c r="D137" s="271"/>
      <c r="E137" s="271"/>
      <c r="F137" s="271"/>
      <c r="G137" s="271"/>
      <c r="H137" s="271"/>
      <c r="I137" s="271"/>
      <c r="J137" s="271"/>
      <c r="K137" s="271"/>
      <c r="L137" s="271"/>
      <c r="M137" s="271"/>
      <c r="N137" s="271"/>
      <c r="O137" s="271"/>
      <c r="P137" s="271"/>
      <c r="Q137" s="271"/>
      <c r="R137" s="271"/>
      <c r="S137" s="271"/>
      <c r="T137" s="271"/>
    </row>
    <row r="138" spans="2:20">
      <c r="B138" s="272"/>
      <c r="C138" s="271"/>
      <c r="D138" s="271"/>
      <c r="E138" s="271"/>
      <c r="F138" s="271"/>
      <c r="G138" s="271"/>
      <c r="H138" s="271"/>
      <c r="I138" s="271"/>
      <c r="J138" s="271"/>
      <c r="K138" s="271"/>
      <c r="L138" s="271"/>
      <c r="M138" s="271"/>
      <c r="N138" s="271"/>
      <c r="O138" s="271"/>
      <c r="P138" s="271"/>
      <c r="Q138" s="271"/>
      <c r="R138" s="271"/>
      <c r="S138" s="271"/>
      <c r="T138" s="271"/>
    </row>
    <row r="139" spans="2:20">
      <c r="B139" s="272"/>
      <c r="C139" s="271"/>
      <c r="D139" s="271"/>
      <c r="E139" s="271"/>
      <c r="F139" s="271"/>
      <c r="G139" s="271"/>
      <c r="H139" s="271"/>
      <c r="I139" s="271"/>
      <c r="J139" s="271"/>
      <c r="K139" s="271"/>
      <c r="L139" s="271"/>
      <c r="M139" s="271"/>
      <c r="N139" s="271"/>
      <c r="O139" s="271"/>
      <c r="P139" s="271"/>
      <c r="Q139" s="271"/>
      <c r="R139" s="271"/>
      <c r="S139" s="271"/>
      <c r="T139" s="271"/>
    </row>
    <row r="140" spans="2:20">
      <c r="B140" s="272"/>
      <c r="C140" s="271"/>
      <c r="D140" s="271"/>
      <c r="E140" s="271"/>
      <c r="F140" s="271"/>
      <c r="G140" s="271"/>
      <c r="H140" s="271"/>
      <c r="I140" s="271"/>
      <c r="J140" s="271"/>
      <c r="K140" s="271"/>
      <c r="L140" s="271"/>
      <c r="M140" s="271"/>
      <c r="N140" s="271"/>
      <c r="O140" s="271"/>
      <c r="P140" s="271"/>
      <c r="Q140" s="271"/>
      <c r="R140" s="271"/>
      <c r="S140" s="271"/>
      <c r="T140" s="271"/>
    </row>
    <row r="141" spans="2:20">
      <c r="B141" s="272"/>
      <c r="C141" s="271"/>
      <c r="D141" s="271"/>
      <c r="E141" s="271"/>
      <c r="F141" s="271"/>
      <c r="G141" s="271"/>
      <c r="H141" s="271"/>
      <c r="I141" s="271"/>
      <c r="J141" s="271"/>
      <c r="K141" s="271"/>
      <c r="L141" s="271"/>
      <c r="M141" s="271"/>
      <c r="N141" s="271"/>
      <c r="O141" s="271"/>
      <c r="P141" s="271"/>
      <c r="Q141" s="271"/>
      <c r="R141" s="271"/>
      <c r="S141" s="271"/>
      <c r="T141" s="271"/>
    </row>
    <row r="142" spans="2:20">
      <c r="B142" s="272"/>
      <c r="C142" s="271"/>
      <c r="D142" s="271"/>
      <c r="E142" s="271"/>
      <c r="F142" s="271"/>
      <c r="G142" s="271"/>
      <c r="H142" s="271"/>
      <c r="I142" s="271"/>
      <c r="J142" s="271"/>
      <c r="K142" s="271"/>
      <c r="L142" s="271"/>
      <c r="M142" s="271"/>
      <c r="N142" s="271"/>
      <c r="O142" s="271"/>
      <c r="P142" s="271"/>
      <c r="Q142" s="271"/>
      <c r="R142" s="271"/>
      <c r="S142" s="271"/>
      <c r="T142" s="271"/>
    </row>
    <row r="143" spans="2:20">
      <c r="B143" s="272"/>
      <c r="C143" s="271"/>
      <c r="D143" s="271"/>
      <c r="E143" s="271"/>
      <c r="F143" s="271"/>
      <c r="G143" s="271"/>
      <c r="H143" s="271"/>
      <c r="I143" s="271"/>
      <c r="J143" s="271"/>
      <c r="K143" s="271"/>
      <c r="L143" s="271"/>
      <c r="M143" s="271"/>
      <c r="N143" s="271"/>
      <c r="O143" s="271"/>
      <c r="P143" s="271"/>
      <c r="Q143" s="271"/>
      <c r="R143" s="271"/>
      <c r="S143" s="271"/>
      <c r="T143" s="271"/>
    </row>
    <row r="144" spans="2:20">
      <c r="B144" s="272"/>
      <c r="C144" s="271"/>
      <c r="D144" s="271"/>
      <c r="E144" s="271"/>
      <c r="F144" s="271"/>
      <c r="G144" s="271"/>
      <c r="H144" s="271"/>
      <c r="I144" s="271"/>
      <c r="J144" s="271"/>
      <c r="K144" s="271"/>
      <c r="L144" s="271"/>
      <c r="M144" s="271"/>
      <c r="N144" s="271"/>
      <c r="O144" s="271"/>
      <c r="P144" s="271"/>
      <c r="Q144" s="271"/>
      <c r="R144" s="271"/>
      <c r="S144" s="271"/>
      <c r="T144" s="271"/>
    </row>
    <row r="145" spans="2:20">
      <c r="B145" s="272"/>
      <c r="C145" s="272"/>
      <c r="D145" s="272"/>
      <c r="E145" s="272"/>
      <c r="F145" s="272"/>
      <c r="G145" s="272"/>
      <c r="H145" s="272"/>
      <c r="I145" s="272"/>
      <c r="J145" s="272"/>
      <c r="K145" s="272"/>
      <c r="L145" s="272"/>
      <c r="M145" s="272"/>
      <c r="N145" s="272"/>
      <c r="O145" s="272"/>
      <c r="P145" s="272"/>
      <c r="Q145" s="272"/>
      <c r="R145" s="272"/>
      <c r="S145" s="272"/>
      <c r="T145" s="272"/>
    </row>
    <row r="146" spans="2:20">
      <c r="B146" s="272"/>
      <c r="C146" s="272"/>
      <c r="D146" s="272"/>
      <c r="E146" s="272"/>
      <c r="F146" s="272"/>
      <c r="G146" s="272"/>
      <c r="H146" s="272"/>
      <c r="I146" s="272"/>
      <c r="J146" s="272"/>
      <c r="K146" s="272"/>
      <c r="L146" s="272"/>
      <c r="M146" s="272"/>
      <c r="N146" s="272"/>
      <c r="O146" s="272"/>
      <c r="P146" s="272"/>
      <c r="Q146" s="272"/>
      <c r="R146" s="272"/>
      <c r="S146" s="272"/>
      <c r="T146" s="272"/>
    </row>
    <row r="147" spans="2:20">
      <c r="B147" s="272"/>
      <c r="C147" s="272"/>
      <c r="D147" s="272"/>
      <c r="E147" s="272"/>
      <c r="F147" s="272"/>
      <c r="G147" s="272"/>
      <c r="H147" s="272"/>
      <c r="I147" s="272"/>
      <c r="J147" s="272"/>
      <c r="K147" s="272"/>
      <c r="L147" s="272"/>
      <c r="M147" s="272"/>
      <c r="N147" s="272"/>
      <c r="O147" s="272"/>
      <c r="P147" s="272"/>
      <c r="Q147" s="272"/>
      <c r="R147" s="272"/>
      <c r="S147" s="272"/>
      <c r="T147" s="272"/>
    </row>
    <row r="148" spans="2:20">
      <c r="B148" s="272"/>
      <c r="C148" s="272"/>
      <c r="D148" s="272"/>
      <c r="E148" s="272"/>
      <c r="F148" s="272"/>
      <c r="G148" s="272"/>
      <c r="H148" s="272"/>
      <c r="I148" s="272"/>
      <c r="J148" s="272"/>
      <c r="K148" s="272"/>
      <c r="L148" s="272"/>
      <c r="M148" s="272"/>
      <c r="N148" s="272"/>
      <c r="O148" s="272"/>
      <c r="P148" s="272"/>
      <c r="Q148" s="272"/>
      <c r="R148" s="272"/>
      <c r="S148" s="272"/>
      <c r="T148" s="272"/>
    </row>
    <row r="149" spans="2:20">
      <c r="B149" s="272"/>
    </row>
    <row r="150" spans="2:20">
      <c r="B150" s="272"/>
    </row>
    <row r="151" spans="2:20">
      <c r="B151" s="272"/>
    </row>
    <row r="152" spans="2:20">
      <c r="B152" s="272"/>
    </row>
    <row r="153" spans="2:20">
      <c r="B153" s="272"/>
    </row>
    <row r="154" spans="2:20">
      <c r="B154" s="272"/>
    </row>
    <row r="155" spans="2:20">
      <c r="B155" s="272"/>
    </row>
    <row r="156" spans="2:20">
      <c r="B156" s="272"/>
    </row>
  </sheetData>
  <sheetProtection password="ED91" sheet="1" objects="1" scenarios="1"/>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Language Translation sheet</vt:lpstr>
      <vt:lpstr>Cover sheet</vt:lpstr>
      <vt:lpstr>2016</vt:lpstr>
      <vt:lpstr>GARPR NFM 2015</vt:lpstr>
      <vt:lpstr>Cross Walk</vt:lpstr>
      <vt:lpstr>2015</vt:lpstr>
      <vt:lpstr>2014</vt:lpstr>
      <vt:lpstr>2013</vt:lpstr>
      <vt:lpstr>2012</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Goginashvili</cp:lastModifiedBy>
  <cp:lastPrinted>2015-02-02T16:19:15Z</cp:lastPrinted>
  <dcterms:created xsi:type="dcterms:W3CDTF">2014-12-10T23:23:18Z</dcterms:created>
  <dcterms:modified xsi:type="dcterms:W3CDTF">2017-11-02T13:59:23Z</dcterms:modified>
</cp:coreProperties>
</file>