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08"/>
  <workbookPr filterPrivacy="1"/>
  <xr:revisionPtr revIDLastSave="0" documentId="13_ncr:40009_{EBF2CC02-CE11-5D46-B246-64423FB222BD}" xr6:coauthVersionLast="40" xr6:coauthVersionMax="40" xr10:uidLastSave="{00000000-0000-0000-0000-000000000000}"/>
  <bookViews>
    <workbookView xWindow="220" yWindow="460" windowWidth="28580" windowHeight="14500"/>
  </bookViews>
  <sheets>
    <sheet name="Consol_1_ShesAcEcoE6_M_Copy (2)" sheetId="2" r:id="rId1"/>
  </sheets>
  <definedNames>
    <definedName name="_xlnm._FilterDatabase" localSheetId="0" hidden="1">'Consol_1_ShesAcEcoE6_M_Copy (2)'!$A$1:$D$168</definedName>
    <definedName name="_xlnm.Print_Titles" localSheetId="0">'Consol_1_ShesAcEcoE6_M_Copy (2)'!#REF!</definedName>
  </definedNames>
  <calcPr calcId="191029"/>
  <fileRecoveryPr autoRecover="0"/>
</workbook>
</file>

<file path=xl/calcChain.xml><?xml version="1.0" encoding="utf-8"?>
<calcChain xmlns="http://schemas.openxmlformats.org/spreadsheetml/2006/main">
  <c r="F48" i="2" l="1"/>
  <c r="E48" i="2"/>
  <c r="F47" i="2"/>
  <c r="E47" i="2"/>
  <c r="F60" i="2" l="1"/>
  <c r="G38" i="2" l="1"/>
  <c r="E63" i="2"/>
  <c r="E62" i="2"/>
  <c r="E60" i="2" s="1"/>
  <c r="C13" i="2" l="1"/>
  <c r="D13" i="2"/>
  <c r="G53" i="2"/>
</calcChain>
</file>

<file path=xl/sharedStrings.xml><?xml version="1.0" encoding="utf-8"?>
<sst xmlns="http://schemas.openxmlformats.org/spreadsheetml/2006/main" count="147" uniqueCount="134">
  <si>
    <t xml:space="preserve">ორგანიზაც.
 კოდი   </t>
  </si>
  <si>
    <t>დ ა ს ა ხ ე ლ ე ბ ა</t>
  </si>
  <si>
    <t>35 00</t>
  </si>
  <si>
    <t>საქართველოს შრომის, ჯანმრთელობისა და სოციალური დაცვის სამინისტრო</t>
  </si>
  <si>
    <t>35 01</t>
  </si>
  <si>
    <t>შრომის, ჯანმრთელობისა და სოციალური დაცვის პროგრამების მართვა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</si>
  <si>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</si>
  <si>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</si>
  <si>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</si>
  <si>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</si>
  <si>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</si>
  <si>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 xml:space="preserve">სამედიცინო საქმიანობის რეგულირების პროგრამა 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</si>
  <si>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</si>
  <si>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</si>
  <si>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</si>
  <si>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</si>
  <si>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</si>
  <si>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</si>
  <si>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</si>
  <si>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</si>
  <si>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</si>
  <si>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</si>
  <si>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35 02 03</t>
  </si>
  <si>
    <t>35 02 03 02</t>
  </si>
  <si>
    <t>ბავშვთა ადრეული განვითარების ხელშეწყობა</t>
  </si>
  <si>
    <t>35 02 03 03</t>
  </si>
  <si>
    <t>ბავშვთა რეაბილიტაცია/აბილიტაცია</t>
  </si>
  <si>
    <t>35 02 03 04</t>
  </si>
  <si>
    <t>ომის მონაწილეთა რეაბილიტაციის ხელშეწყობა</t>
  </si>
  <si>
    <t>35 02 03 06</t>
  </si>
  <si>
    <t>დამხმარე საშუალებებით უზრუნველყოფა</t>
  </si>
  <si>
    <t>35 03 01</t>
  </si>
  <si>
    <t>მოსახლეობის საყოველთაო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</si>
  <si>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</si>
  <si>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</si>
  <si>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</si>
  <si>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</si>
  <si>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</si>
  <si>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</si>
  <si>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</si>
  <si>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</si>
  <si>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</si>
  <si>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</si>
  <si>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</si>
  <si>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</si>
  <si>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</si>
  <si>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</si>
  <si>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</si>
  <si>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</si>
  <si>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</si>
  <si>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</si>
  <si>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</si>
  <si>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</si>
  <si>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</si>
  <si>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</si>
  <si>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</si>
  <si>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</si>
  <si>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</si>
  <si>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</si>
  <si>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</si>
  <si>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</si>
  <si>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</si>
  <si>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</si>
  <si>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</si>
  <si>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</si>
  <si>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</si>
  <si>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</si>
  <si>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</si>
  <si>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</si>
  <si>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</si>
  <si>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</si>
  <si>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35 03 02 12 01</t>
  </si>
  <si>
    <t>35 03 02 12 02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</si>
  <si>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</si>
  <si>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</si>
  <si>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</si>
  <si>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</si>
  <si>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</si>
  <si>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</si>
  <si>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</si>
  <si>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</si>
  <si>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</si>
  <si>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</si>
  <si>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</si>
  <si>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</si>
  <si>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</si>
  <si>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</si>
  <si>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სასწრაფო, გადაუდებელი დახმარება და სამედიცინო ტრანსპორტირება</t>
  </si>
  <si>
    <t>35 03 03 07 01</t>
  </si>
  <si>
    <t>35 03 03 07 02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</si>
  <si>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</si>
  <si>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35 03 03 08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</si>
  <si>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</si>
  <si>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</si>
  <si>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</si>
  <si>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</si>
  <si>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35 03 03 11</t>
  </si>
  <si>
    <t>ქრონიკული დაავადებების სამკურნალო მედიკამენტებით უზრუნველყოფა</t>
  </si>
  <si>
    <t>35 03 04</t>
  </si>
  <si>
    <t>დიპლომისშემდგომი სამედიცინო განათლება</t>
  </si>
  <si>
    <t>35 04</t>
  </si>
  <si>
    <t xml:space="preserve">სამედიცინო დაწესებულებათა რეაბილიტაცია და აღჭურვა </t>
  </si>
  <si>
    <t>სასწრაფო სამედიცინო დახმარება SSA</t>
  </si>
  <si>
    <t>ბავშვზე ზრუნვა</t>
  </si>
  <si>
    <t>გეგმა/ბიუჯეტი</t>
  </si>
  <si>
    <t>გადახდა/ბიუჯეტი</t>
  </si>
  <si>
    <t>ნარკომანია</t>
  </si>
  <si>
    <t>დიალიზი</t>
  </si>
  <si>
    <t>სპეცმედიკამენტები</t>
  </si>
  <si>
    <t>ინკურაბელური</t>
  </si>
  <si>
    <t>დიაბეტი</t>
  </si>
  <si>
    <t>იშვიათი</t>
  </si>
  <si>
    <t>ჰეპატიტი</t>
  </si>
  <si>
    <t>დედათა და ბავშვთა</t>
  </si>
  <si>
    <t>ქრონიკული</t>
  </si>
  <si>
    <t>სოფლის ექიმი + აფხაზეთი</t>
  </si>
  <si>
    <t>Source file (as from primary source of data)</t>
  </si>
  <si>
    <t>Transformed &gt; Linked</t>
  </si>
  <si>
    <t>&gt;Exported for HAPT</t>
  </si>
  <si>
    <t>ინფექციური დაავადებების მართვა თანაგადახდა</t>
  </si>
  <si>
    <t>ინკურაბელურ პაციენტთა პალიატიური მზრუნველობა თანაგადახდა</t>
  </si>
  <si>
    <t>exp_SSA_VP_CoPay.xlsx</t>
  </si>
  <si>
    <t>exp_SSA_VP_CoPay.xlsx ფაილში მითითებული თანხა 1664554.04</t>
  </si>
  <si>
    <t>შენიშვნა</t>
  </si>
  <si>
    <t>\2020\PrimaryData\SSA\ვერტიკალური\ინკურაბელური.xlsx</t>
  </si>
  <si>
    <t>GEO_SSA_VP_Palliat.xlsx</t>
  </si>
  <si>
    <t>exp_SSA_VP.xslx</t>
  </si>
  <si>
    <t>\2020\PrimaryDacta\SSA\ვერტიკალური\ინფექციური 2017 წლის ვალდებულება სრული.xlsx</t>
  </si>
  <si>
    <t>GEO_SSA_VP_InfD</t>
  </si>
  <si>
    <t>\2020\PrimaryData\SSA\ბავშვზე ზრუნვა\ბავშვთა ზრუნვა - ჯანდაცვა.xlsx</t>
  </si>
  <si>
    <t>GEO_ChildCare</t>
  </si>
  <si>
    <t>მოიცავდა exp_SSA_VP.xslx 
არ იყო ფაილები: exp_SSA_ChildCare
exp_SSA_ChildCare_ECD</t>
  </si>
  <si>
    <t>GEO_SSA_VP_SpecDr.xlsx</t>
  </si>
  <si>
    <t>2020\PrimaryData\SSA\ვერტიკალური\სპეცმედიკამენტები\სპეცმედიკამენტები.xlsx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</si>
</sst>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[$-10409]#,##0.00"/>
  </numFmts>
  <fonts count="9" x14ac:knownFonts="1">
    <font>
      <sz val="10"/>
      <name val="Arial"/>
    </font>
    <font>
      <sz val="10"/>
      <name val="Arial"/>
    </font>
    <font>
      <b/>
      <sz val="8"/>
      <color indexed="8"/>
      <name val="Sylfae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2E75B5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1" xfId="0" applyFont="1" applyBorder="1"/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189" fontId="4" fillId="0" borderId="1" xfId="0" applyNumberFormat="1" applyFont="1" applyBorder="1" applyAlignment="1" applyProtection="1">
      <alignment vertical="top" wrapText="1" readingOrder="1"/>
      <protection locked="0"/>
    </xf>
    <xf numFmtId="43" fontId="0" fillId="4" borderId="1" xfId="1" applyFont="1" applyFill="1" applyBorder="1"/>
    <xf numFmtId="0" fontId="5" fillId="4" borderId="1" xfId="0" applyFont="1" applyFill="1" applyBorder="1"/>
    <xf numFmtId="4" fontId="6" fillId="0" borderId="1" xfId="0" applyNumberFormat="1" applyFont="1" applyFill="1" applyBorder="1" applyAlignment="1" applyProtection="1">
      <alignment horizontal="right" vertical="center" wrapText="1"/>
    </xf>
    <xf numFmtId="189" fontId="4" fillId="6" borderId="1" xfId="0" applyNumberFormat="1" applyFont="1" applyFill="1" applyBorder="1" applyAlignment="1" applyProtection="1">
      <alignment vertical="top" wrapText="1" readingOrder="1"/>
      <protection locked="0"/>
    </xf>
    <xf numFmtId="43" fontId="0" fillId="0" borderId="1" xfId="1" applyFont="1" applyFill="1" applyBorder="1"/>
    <xf numFmtId="43" fontId="8" fillId="0" borderId="1" xfId="1" applyFont="1" applyFill="1" applyBorder="1"/>
    <xf numFmtId="0" fontId="2" fillId="0" borderId="1" xfId="0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0" fillId="0" borderId="0" xfId="0" applyFill="1"/>
    <xf numFmtId="0" fontId="0" fillId="0" borderId="1" xfId="0" applyFill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vertical="center"/>
    </xf>
    <xf numFmtId="0" fontId="5" fillId="0" borderId="1" xfId="0" applyFont="1" applyFill="1" applyBorder="1"/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3" fillId="2" borderId="1" xfId="0" applyFont="1" applyFill="1" applyBorder="1" applyAlignment="1" applyProtection="1">
      <alignment vertical="top" wrapText="1" readingOrder="1"/>
      <protection locked="0"/>
    </xf>
    <xf numFmtId="0" fontId="2" fillId="2" borderId="1" xfId="0" applyFont="1" applyFill="1" applyBorder="1" applyAlignment="1" applyProtection="1">
      <alignment vertical="top" wrapText="1" readingOrder="1"/>
      <protection locked="0"/>
    </xf>
    <xf numFmtId="0" fontId="5" fillId="0" borderId="1" xfId="0" applyFont="1" applyFill="1" applyBorder="1" applyAlignment="1">
      <alignment vertical="center"/>
    </xf>
    <xf numFmtId="0" fontId="2" fillId="5" borderId="1" xfId="0" applyFont="1" applyFill="1" applyBorder="1" applyAlignment="1" applyProtection="1">
      <alignment vertical="top" wrapText="1" readingOrder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000000"/>
      <rgbColor rgb="00F5F5F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tabSelected="1" zoomScale="120" zoomScaleNormal="120" workbookViewId="0">
      <pane ySplit="1" topLeftCell="A22" activePane="bottomLeft" state="frozenSplit"/>
      <selection pane="bottomLeft" activeCell="K26" sqref="K26"/>
    </sheetView>
  </sheetViews>
  <sheetFormatPr baseColWidth="10" defaultRowHeight="13" x14ac:dyDescent="0.15"/>
  <cols>
    <col min="1" max="1" width="13.6640625" customWidth="1"/>
    <col min="2" max="2" width="37.1640625" customWidth="1"/>
    <col min="3" max="3" width="15.1640625" customWidth="1"/>
    <col min="4" max="6" width="14.6640625" customWidth="1"/>
    <col min="7" max="7" width="17" style="4" customWidth="1"/>
    <col min="8" max="8" width="17.33203125" style="17" customWidth="1"/>
    <col min="9" max="9" width="14" style="19" customWidth="1"/>
    <col min="10" max="10" width="11.83203125" style="19" customWidth="1"/>
    <col min="11" max="11" width="12.6640625" style="19" customWidth="1"/>
    <col min="12" max="256" width="8.83203125" customWidth="1"/>
  </cols>
  <sheetData>
    <row r="1" spans="1:11" ht="48" x14ac:dyDescent="0.15">
      <c r="A1" s="27" t="s">
        <v>0</v>
      </c>
      <c r="B1" s="27" t="s">
        <v>1</v>
      </c>
      <c r="C1" s="12" t="s">
        <v>104</v>
      </c>
      <c r="D1" s="12" t="s">
        <v>105</v>
      </c>
      <c r="E1" s="13" t="s">
        <v>116</v>
      </c>
      <c r="F1" s="13" t="s">
        <v>117</v>
      </c>
      <c r="G1" s="13" t="s">
        <v>118</v>
      </c>
      <c r="H1" s="15" t="s">
        <v>123</v>
      </c>
      <c r="I1" s="18" t="s">
        <v>116</v>
      </c>
      <c r="J1" s="18" t="s">
        <v>117</v>
      </c>
      <c r="K1" s="18" t="s">
        <v>118</v>
      </c>
    </row>
    <row r="2" spans="1:11" ht="26" x14ac:dyDescent="0.15">
      <c r="A2" s="28" t="s">
        <v>2</v>
      </c>
      <c r="B2" s="29" t="s">
        <v>3</v>
      </c>
      <c r="C2" s="5">
        <v>3528000000</v>
      </c>
      <c r="D2" s="5">
        <v>3523961288.9099998</v>
      </c>
      <c r="E2" s="5"/>
      <c r="F2" s="5"/>
      <c r="G2" s="3"/>
      <c r="H2" s="16"/>
      <c r="I2" s="20"/>
      <c r="J2" s="20"/>
      <c r="K2" s="20"/>
    </row>
    <row r="3" spans="1:11" ht="26" x14ac:dyDescent="0.15">
      <c r="A3" s="28" t="s">
        <v>4</v>
      </c>
      <c r="B3" s="29" t="s">
        <v>5</v>
      </c>
      <c r="C3" s="5">
        <v>49417550</v>
      </c>
      <c r="D3" s="5">
        <v>48778150.18</v>
      </c>
      <c r="E3" s="5"/>
      <c r="F3" s="5"/>
      <c r="G3" s="3"/>
      <c r="H3" s="16"/>
      <c r="I3" s="20"/>
      <c r="J3" s="20"/>
      <c r="K3" s="20"/>
    </row>
    <row r="4" spans="1:11" ht="26" x14ac:dyDescent="0.15">
      <c r="A4" s="28" t="s">
        <v>6</v>
      </c>
      <c r="B4" s="29" t="s">
        <v>7</v>
      </c>
      <c r="C4" s="5">
        <v>10227690</v>
      </c>
      <c r="D4" s="5">
        <v>9800001.0700000003</v>
      </c>
      <c r="E4" s="5"/>
      <c r="F4" s="5"/>
      <c r="G4" s="3"/>
      <c r="H4" s="16"/>
      <c r="I4" s="20"/>
      <c r="J4" s="20"/>
      <c r="K4" s="20"/>
    </row>
    <row r="5" spans="1:11" x14ac:dyDescent="0.15">
      <c r="A5" s="28" t="s">
        <v>8</v>
      </c>
      <c r="B5" s="29" t="s">
        <v>9</v>
      </c>
      <c r="C5" s="5">
        <v>3565580</v>
      </c>
      <c r="D5" s="5">
        <v>3515646.08</v>
      </c>
      <c r="E5" s="5"/>
      <c r="F5" s="5"/>
      <c r="G5" s="3"/>
      <c r="H5" s="16"/>
      <c r="I5" s="20"/>
      <c r="J5" s="20"/>
      <c r="K5" s="20"/>
    </row>
    <row r="6" spans="1:11" x14ac:dyDescent="0.15">
      <c r="A6" s="28" t="s">
        <v>10</v>
      </c>
      <c r="B6" s="29" t="s">
        <v>11</v>
      </c>
      <c r="C6" s="5">
        <v>3328580</v>
      </c>
      <c r="D6" s="5">
        <v>3322158.08</v>
      </c>
      <c r="E6" s="5"/>
      <c r="F6" s="5"/>
      <c r="G6" s="3"/>
      <c r="H6" s="16"/>
      <c r="I6" s="20"/>
      <c r="J6" s="20"/>
      <c r="K6" s="20"/>
    </row>
    <row r="7" spans="1:11" x14ac:dyDescent="0.15">
      <c r="A7" s="28" t="s">
        <v>12</v>
      </c>
      <c r="B7" s="29" t="s">
        <v>13</v>
      </c>
      <c r="C7" s="5">
        <v>100000</v>
      </c>
      <c r="D7" s="5">
        <v>71655</v>
      </c>
      <c r="E7" s="5"/>
      <c r="F7" s="5"/>
      <c r="G7" s="3"/>
      <c r="H7" s="16"/>
      <c r="I7" s="20"/>
      <c r="J7" s="20"/>
      <c r="K7" s="20"/>
    </row>
    <row r="8" spans="1:11" ht="26" x14ac:dyDescent="0.15">
      <c r="A8" s="28" t="s">
        <v>14</v>
      </c>
      <c r="B8" s="29" t="s">
        <v>15</v>
      </c>
      <c r="C8" s="5">
        <v>137000</v>
      </c>
      <c r="D8" s="5">
        <v>121833</v>
      </c>
      <c r="E8" s="5"/>
      <c r="F8" s="5"/>
      <c r="G8" s="3"/>
      <c r="H8" s="16"/>
      <c r="I8" s="20"/>
      <c r="J8" s="20"/>
      <c r="K8" s="20"/>
    </row>
    <row r="9" spans="1:11" ht="26" x14ac:dyDescent="0.15">
      <c r="A9" s="28" t="s">
        <v>16</v>
      </c>
      <c r="B9" s="29" t="s">
        <v>17</v>
      </c>
      <c r="C9" s="5">
        <v>10210510</v>
      </c>
      <c r="D9" s="5">
        <v>10209655.24</v>
      </c>
      <c r="E9" s="5"/>
      <c r="F9" s="5"/>
      <c r="G9" s="3"/>
      <c r="H9" s="16"/>
      <c r="I9" s="20"/>
      <c r="J9" s="20"/>
      <c r="K9" s="20"/>
    </row>
    <row r="10" spans="1:11" ht="26" x14ac:dyDescent="0.15">
      <c r="A10" s="28" t="s">
        <v>18</v>
      </c>
      <c r="B10" s="29" t="s">
        <v>19</v>
      </c>
      <c r="C10" s="5">
        <v>21702120</v>
      </c>
      <c r="D10" s="5">
        <v>21611763.82</v>
      </c>
      <c r="E10" s="5"/>
      <c r="F10" s="5"/>
      <c r="G10" s="3"/>
      <c r="H10" s="16"/>
      <c r="I10" s="20"/>
      <c r="J10" s="20"/>
      <c r="K10" s="20"/>
    </row>
    <row r="11" spans="1:11" x14ac:dyDescent="0.15">
      <c r="A11" s="28" t="s">
        <v>20</v>
      </c>
      <c r="B11" s="29" t="s">
        <v>21</v>
      </c>
      <c r="C11" s="5">
        <v>21174790</v>
      </c>
      <c r="D11" s="5">
        <v>21087101.68</v>
      </c>
      <c r="E11" s="5"/>
      <c r="F11" s="5"/>
      <c r="G11" s="3"/>
      <c r="H11" s="16"/>
      <c r="I11" s="20"/>
      <c r="J11" s="20"/>
      <c r="K11" s="20"/>
    </row>
    <row r="12" spans="1:11" x14ac:dyDescent="0.15">
      <c r="A12" s="28"/>
      <c r="B12" s="29"/>
      <c r="C12" s="5"/>
      <c r="D12" s="5"/>
      <c r="E12" s="5"/>
      <c r="F12" s="5"/>
      <c r="G12" s="3"/>
      <c r="H12" s="16"/>
      <c r="I12" s="20"/>
      <c r="J12" s="20"/>
      <c r="K12" s="20"/>
    </row>
    <row r="13" spans="1:11" ht="52" customHeight="1" x14ac:dyDescent="0.15">
      <c r="A13" s="28" t="s">
        <v>22</v>
      </c>
      <c r="B13" s="29" t="s">
        <v>103</v>
      </c>
      <c r="C13" s="5">
        <f>SUM(C14:C17)</f>
        <v>8479830</v>
      </c>
      <c r="D13" s="5">
        <f>SUM(D14:D17)</f>
        <v>8402055.1699999999</v>
      </c>
      <c r="E13" s="5">
        <v>8402055.1699999999</v>
      </c>
      <c r="F13" s="5">
        <v>8402055.1699999999</v>
      </c>
      <c r="G13" s="5">
        <v>6796347</v>
      </c>
      <c r="H13" s="14" t="s">
        <v>131</v>
      </c>
      <c r="I13" s="26" t="s">
        <v>129</v>
      </c>
      <c r="J13" s="30" t="s">
        <v>130</v>
      </c>
      <c r="K13" s="26" t="s">
        <v>126</v>
      </c>
    </row>
    <row r="14" spans="1:11" x14ac:dyDescent="0.15">
      <c r="A14" s="28" t="s">
        <v>23</v>
      </c>
      <c r="B14" s="29" t="s">
        <v>24</v>
      </c>
      <c r="C14" s="5">
        <v>1610190</v>
      </c>
      <c r="D14" s="5">
        <v>1605707.4</v>
      </c>
      <c r="E14" s="5"/>
      <c r="F14" s="5"/>
      <c r="G14" s="3"/>
      <c r="H14" s="16"/>
      <c r="I14" s="20"/>
      <c r="J14" s="23"/>
      <c r="K14" s="20"/>
    </row>
    <row r="15" spans="1:11" x14ac:dyDescent="0.15">
      <c r="A15" s="28" t="s">
        <v>25</v>
      </c>
      <c r="B15" s="29" t="s">
        <v>26</v>
      </c>
      <c r="C15" s="5">
        <v>2305840</v>
      </c>
      <c r="D15" s="5">
        <v>2301988</v>
      </c>
      <c r="E15" s="5"/>
      <c r="F15" s="5"/>
      <c r="G15" s="3"/>
      <c r="H15" s="16"/>
      <c r="I15" s="20"/>
      <c r="J15" s="20"/>
      <c r="K15" s="20"/>
    </row>
    <row r="16" spans="1:11" x14ac:dyDescent="0.15">
      <c r="A16" s="28" t="s">
        <v>27</v>
      </c>
      <c r="B16" s="29" t="s">
        <v>28</v>
      </c>
      <c r="C16" s="5">
        <v>15000</v>
      </c>
      <c r="D16" s="5">
        <v>14744</v>
      </c>
      <c r="E16" s="5"/>
      <c r="F16" s="5"/>
      <c r="G16" s="3"/>
      <c r="H16" s="16"/>
      <c r="I16" s="20"/>
      <c r="J16" s="20"/>
      <c r="K16" s="20"/>
    </row>
    <row r="17" spans="1:11" x14ac:dyDescent="0.15">
      <c r="A17" s="28" t="s">
        <v>29</v>
      </c>
      <c r="B17" s="29" t="s">
        <v>30</v>
      </c>
      <c r="C17" s="5">
        <v>4548800</v>
      </c>
      <c r="D17" s="5">
        <v>4479615.7699999996</v>
      </c>
      <c r="E17" s="5"/>
      <c r="F17" s="5"/>
      <c r="G17" s="3"/>
      <c r="H17" s="16"/>
      <c r="I17" s="20"/>
      <c r="J17" s="20"/>
      <c r="K17" s="20"/>
    </row>
    <row r="18" spans="1:11" x14ac:dyDescent="0.15">
      <c r="A18" s="28"/>
      <c r="B18" s="29"/>
      <c r="C18" s="5"/>
      <c r="D18" s="5"/>
      <c r="E18" s="5"/>
      <c r="F18" s="5"/>
      <c r="G18" s="3"/>
      <c r="H18" s="16"/>
      <c r="I18" s="20"/>
      <c r="J18" s="20"/>
      <c r="K18" s="20"/>
    </row>
    <row r="19" spans="1:11" x14ac:dyDescent="0.15">
      <c r="A19" s="28" t="s">
        <v>31</v>
      </c>
      <c r="B19" s="29" t="s">
        <v>32</v>
      </c>
      <c r="C19" s="5">
        <v>760410090</v>
      </c>
      <c r="D19" s="5">
        <v>760375098.13999999</v>
      </c>
      <c r="E19" s="5"/>
      <c r="F19" s="5"/>
      <c r="G19" s="3"/>
      <c r="H19" s="16"/>
      <c r="I19" s="20"/>
      <c r="J19" s="20"/>
      <c r="K19" s="20"/>
    </row>
    <row r="20" spans="1:11" x14ac:dyDescent="0.15">
      <c r="A20" s="28" t="s">
        <v>33</v>
      </c>
      <c r="B20" s="29" t="s">
        <v>34</v>
      </c>
      <c r="C20" s="5">
        <v>1293400</v>
      </c>
      <c r="D20" s="5">
        <v>1289796.43</v>
      </c>
      <c r="E20" s="5"/>
      <c r="F20" s="5"/>
      <c r="G20" s="3"/>
      <c r="H20" s="16"/>
      <c r="I20" s="20"/>
      <c r="J20" s="20"/>
      <c r="K20" s="20"/>
    </row>
    <row r="21" spans="1:11" x14ac:dyDescent="0.15">
      <c r="A21" s="28" t="s">
        <v>35</v>
      </c>
      <c r="B21" s="29" t="s">
        <v>36</v>
      </c>
      <c r="C21" s="5">
        <v>21847600</v>
      </c>
      <c r="D21" s="5">
        <v>21802837.41</v>
      </c>
      <c r="E21" s="5"/>
      <c r="F21" s="5"/>
      <c r="G21" s="3"/>
      <c r="H21" s="16"/>
      <c r="I21" s="20"/>
      <c r="J21" s="20"/>
      <c r="K21" s="20"/>
    </row>
    <row r="22" spans="1:11" x14ac:dyDescent="0.15">
      <c r="A22" s="28" t="s">
        <v>37</v>
      </c>
      <c r="B22" s="29" t="s">
        <v>38</v>
      </c>
      <c r="C22" s="5">
        <v>1679200</v>
      </c>
      <c r="D22" s="5">
        <v>1671378.07</v>
      </c>
      <c r="E22" s="5"/>
      <c r="F22" s="5"/>
      <c r="G22" s="3"/>
      <c r="H22" s="16"/>
      <c r="I22" s="20"/>
      <c r="J22" s="20"/>
      <c r="K22" s="20"/>
    </row>
    <row r="23" spans="1:11" x14ac:dyDescent="0.15">
      <c r="A23" s="28" t="s">
        <v>39</v>
      </c>
      <c r="B23" s="29" t="s">
        <v>40</v>
      </c>
      <c r="C23" s="5">
        <v>1473700</v>
      </c>
      <c r="D23" s="5">
        <v>1469476</v>
      </c>
      <c r="E23" s="5"/>
      <c r="F23" s="5"/>
      <c r="G23" s="3"/>
      <c r="H23" s="16"/>
      <c r="I23" s="20"/>
      <c r="J23" s="20"/>
      <c r="K23" s="20"/>
    </row>
    <row r="24" spans="1:11" x14ac:dyDescent="0.15">
      <c r="A24" s="28" t="s">
        <v>41</v>
      </c>
      <c r="B24" s="29" t="s">
        <v>42</v>
      </c>
      <c r="C24" s="5">
        <v>226700</v>
      </c>
      <c r="D24" s="5">
        <v>226539.17</v>
      </c>
      <c r="E24" s="5"/>
      <c r="F24" s="5"/>
      <c r="G24" s="3"/>
      <c r="H24" s="16"/>
      <c r="I24" s="20"/>
      <c r="J24" s="20"/>
      <c r="K24" s="20"/>
    </row>
    <row r="25" spans="1:11" x14ac:dyDescent="0.15">
      <c r="A25" s="28" t="s">
        <v>43</v>
      </c>
      <c r="B25" s="29" t="s">
        <v>44</v>
      </c>
      <c r="C25" s="5">
        <v>1449600</v>
      </c>
      <c r="D25" s="5">
        <v>1449558.37</v>
      </c>
      <c r="E25" s="5">
        <v>1445490</v>
      </c>
      <c r="F25" s="5">
        <v>1445490</v>
      </c>
      <c r="G25" s="3">
        <v>3540095</v>
      </c>
      <c r="H25" s="16"/>
      <c r="I25" s="20"/>
      <c r="J25" s="20"/>
      <c r="K25" s="20"/>
    </row>
    <row r="26" spans="1:11" ht="56" x14ac:dyDescent="0.15">
      <c r="A26" s="28"/>
      <c r="B26" s="31" t="s">
        <v>119</v>
      </c>
      <c r="C26" s="9"/>
      <c r="D26" s="9"/>
      <c r="E26" s="9">
        <v>100444.18</v>
      </c>
      <c r="F26" s="9">
        <v>244686</v>
      </c>
      <c r="G26" s="9">
        <v>1664554.04</v>
      </c>
      <c r="H26" s="14" t="s">
        <v>122</v>
      </c>
      <c r="I26" s="21" t="s">
        <v>127</v>
      </c>
      <c r="J26" s="22" t="s">
        <v>128</v>
      </c>
      <c r="K26" s="20" t="s">
        <v>126</v>
      </c>
    </row>
    <row r="27" spans="1:11" x14ac:dyDescent="0.15">
      <c r="A27" s="28" t="s">
        <v>45</v>
      </c>
      <c r="B27" s="29" t="s">
        <v>46</v>
      </c>
      <c r="C27" s="5">
        <v>13306000</v>
      </c>
      <c r="D27" s="5">
        <v>13229660.609999999</v>
      </c>
      <c r="E27" s="5"/>
      <c r="F27" s="5"/>
      <c r="G27" s="3">
        <v>11072022</v>
      </c>
      <c r="H27" s="16"/>
      <c r="I27" s="21"/>
      <c r="J27" s="22"/>
      <c r="K27" s="23" t="s">
        <v>121</v>
      </c>
    </row>
    <row r="28" spans="1:11" x14ac:dyDescent="0.15">
      <c r="A28" s="28" t="s">
        <v>47</v>
      </c>
      <c r="B28" s="29" t="s">
        <v>46</v>
      </c>
      <c r="C28" s="5">
        <v>11203900</v>
      </c>
      <c r="D28" s="5">
        <v>11203823.609999999</v>
      </c>
      <c r="E28" s="5"/>
      <c r="F28" s="5"/>
      <c r="G28" s="3"/>
      <c r="H28" s="16"/>
      <c r="I28" s="20"/>
      <c r="J28" s="20"/>
      <c r="K28" s="20"/>
    </row>
    <row r="29" spans="1:11" ht="39" x14ac:dyDescent="0.15">
      <c r="A29" s="28" t="s">
        <v>48</v>
      </c>
      <c r="B29" s="29" t="s">
        <v>49</v>
      </c>
      <c r="C29" s="5">
        <v>1042100</v>
      </c>
      <c r="D29" s="5">
        <v>968101.46</v>
      </c>
      <c r="E29" s="5"/>
      <c r="F29" s="5"/>
      <c r="G29" s="3"/>
      <c r="H29" s="16"/>
      <c r="I29" s="20"/>
      <c r="J29" s="20"/>
      <c r="K29" s="20"/>
    </row>
    <row r="30" spans="1:11" ht="39" x14ac:dyDescent="0.15">
      <c r="A30" s="28" t="s">
        <v>50</v>
      </c>
      <c r="B30" s="29" t="s">
        <v>51</v>
      </c>
      <c r="C30" s="5">
        <v>1060000</v>
      </c>
      <c r="D30" s="5">
        <v>1057735.54</v>
      </c>
      <c r="E30" s="5"/>
      <c r="F30" s="5"/>
      <c r="G30" s="3"/>
      <c r="H30" s="16"/>
      <c r="I30" s="20"/>
      <c r="J30" s="20"/>
      <c r="K30" s="20"/>
    </row>
    <row r="31" spans="1:11" x14ac:dyDescent="0.15">
      <c r="A31" s="28" t="s">
        <v>52</v>
      </c>
      <c r="B31" s="29" t="s">
        <v>53</v>
      </c>
      <c r="C31" s="5">
        <v>9313300</v>
      </c>
      <c r="D31" s="5">
        <v>9298898.6799999997</v>
      </c>
      <c r="E31" s="5"/>
      <c r="F31" s="5"/>
      <c r="G31" s="3">
        <v>7684881</v>
      </c>
      <c r="H31" s="16"/>
      <c r="I31" s="20"/>
      <c r="J31" s="20"/>
      <c r="K31" s="20"/>
    </row>
    <row r="32" spans="1:11" x14ac:dyDescent="0.15">
      <c r="A32" s="28" t="s">
        <v>54</v>
      </c>
      <c r="B32" s="29" t="s">
        <v>55</v>
      </c>
      <c r="C32" s="5">
        <v>5823900</v>
      </c>
      <c r="D32" s="5">
        <v>5823844.3600000003</v>
      </c>
      <c r="E32" s="5"/>
      <c r="F32" s="5"/>
      <c r="G32" s="3"/>
      <c r="H32" s="16"/>
      <c r="I32" s="20"/>
      <c r="J32" s="20"/>
      <c r="K32" s="20"/>
    </row>
    <row r="33" spans="1:11" ht="39" x14ac:dyDescent="0.15">
      <c r="A33" s="28" t="s">
        <v>56</v>
      </c>
      <c r="B33" s="29" t="s">
        <v>57</v>
      </c>
      <c r="C33" s="5">
        <v>1852530</v>
      </c>
      <c r="D33" s="5">
        <v>1838236.51</v>
      </c>
      <c r="E33" s="5"/>
      <c r="F33" s="5"/>
      <c r="G33" s="3"/>
      <c r="H33" s="16"/>
      <c r="I33" s="20"/>
      <c r="J33" s="20"/>
      <c r="K33" s="20"/>
    </row>
    <row r="34" spans="1:11" ht="80" customHeight="1" x14ac:dyDescent="0.15">
      <c r="A34" s="28" t="s">
        <v>58</v>
      </c>
      <c r="B34" s="29" t="s">
        <v>59</v>
      </c>
      <c r="C34" s="5">
        <v>1636870</v>
      </c>
      <c r="D34" s="5">
        <v>1636817.81</v>
      </c>
      <c r="E34" s="5"/>
      <c r="F34" s="5"/>
      <c r="G34" s="3"/>
      <c r="H34" s="16"/>
      <c r="I34" s="20"/>
      <c r="J34" s="20"/>
      <c r="K34" s="20"/>
    </row>
    <row r="35" spans="1:11" x14ac:dyDescent="0.15">
      <c r="A35" s="28" t="s">
        <v>60</v>
      </c>
      <c r="B35" s="29" t="s">
        <v>61</v>
      </c>
      <c r="C35" s="5">
        <v>5896800</v>
      </c>
      <c r="D35" s="5">
        <v>5885083.0099999998</v>
      </c>
      <c r="E35" s="5"/>
      <c r="F35" s="5"/>
      <c r="G35" s="3">
        <v>5572196.21</v>
      </c>
      <c r="H35" s="16"/>
      <c r="I35" s="20"/>
      <c r="J35" s="20"/>
      <c r="K35" s="20"/>
    </row>
    <row r="36" spans="1:11" x14ac:dyDescent="0.15">
      <c r="A36" s="28" t="s">
        <v>62</v>
      </c>
      <c r="B36" s="29" t="s">
        <v>61</v>
      </c>
      <c r="C36" s="5">
        <v>5686600</v>
      </c>
      <c r="D36" s="5">
        <v>5686307.0099999998</v>
      </c>
      <c r="E36" s="5"/>
      <c r="F36" s="5"/>
      <c r="G36" s="3"/>
      <c r="H36" s="16"/>
      <c r="I36" s="20"/>
      <c r="J36" s="20"/>
      <c r="K36" s="20"/>
    </row>
    <row r="37" spans="1:11" ht="39" x14ac:dyDescent="0.15">
      <c r="A37" s="28" t="s">
        <v>63</v>
      </c>
      <c r="B37" s="29" t="s">
        <v>64</v>
      </c>
      <c r="C37" s="5">
        <v>210200</v>
      </c>
      <c r="D37" s="5">
        <v>198776</v>
      </c>
      <c r="E37" s="5"/>
      <c r="F37" s="5"/>
      <c r="G37" s="3"/>
      <c r="H37" s="16"/>
      <c r="I37" s="20"/>
      <c r="J37" s="20"/>
      <c r="K37" s="20"/>
    </row>
    <row r="38" spans="1:11" x14ac:dyDescent="0.15">
      <c r="A38" s="28" t="s">
        <v>65</v>
      </c>
      <c r="B38" s="29" t="s">
        <v>66</v>
      </c>
      <c r="C38" s="5">
        <v>8457200</v>
      </c>
      <c r="D38" s="5">
        <v>8455994.0099999998</v>
      </c>
      <c r="E38" s="5"/>
      <c r="F38" s="5"/>
      <c r="G38" s="3">
        <f>36812182.36</f>
        <v>36812182.359999999</v>
      </c>
      <c r="H38" s="16"/>
      <c r="I38" s="20"/>
      <c r="J38" s="20"/>
      <c r="K38" s="20"/>
    </row>
    <row r="39" spans="1:11" x14ac:dyDescent="0.15">
      <c r="A39" s="28" t="s">
        <v>67</v>
      </c>
      <c r="B39" s="29" t="s">
        <v>68</v>
      </c>
      <c r="C39" s="5">
        <v>1210500</v>
      </c>
      <c r="D39" s="5">
        <v>1181899</v>
      </c>
      <c r="E39" s="5"/>
      <c r="F39" s="5"/>
      <c r="G39" s="3"/>
      <c r="H39" s="16"/>
      <c r="I39" s="20"/>
      <c r="J39" s="20"/>
      <c r="K39" s="20"/>
    </row>
    <row r="40" spans="1:11" x14ac:dyDescent="0.15">
      <c r="A40" s="28" t="s">
        <v>69</v>
      </c>
      <c r="B40" s="29" t="s">
        <v>70</v>
      </c>
      <c r="C40" s="5">
        <v>6407000</v>
      </c>
      <c r="D40" s="5">
        <v>6368945.9199999999</v>
      </c>
      <c r="E40" s="5"/>
      <c r="F40" s="5"/>
      <c r="G40" s="3">
        <v>4031363</v>
      </c>
      <c r="H40" s="16"/>
      <c r="I40" s="20"/>
      <c r="J40" s="20"/>
      <c r="K40" s="20"/>
    </row>
    <row r="41" spans="1:11" x14ac:dyDescent="0.15">
      <c r="A41" s="28" t="s">
        <v>71</v>
      </c>
      <c r="B41" s="29" t="s">
        <v>70</v>
      </c>
      <c r="C41" s="5">
        <v>4744000</v>
      </c>
      <c r="D41" s="5">
        <v>4740887.1900000004</v>
      </c>
      <c r="E41" s="5"/>
      <c r="F41" s="5"/>
      <c r="G41" s="3"/>
      <c r="H41" s="16"/>
      <c r="I41" s="20"/>
      <c r="J41" s="20"/>
      <c r="K41" s="20"/>
    </row>
    <row r="42" spans="1:11" ht="39" x14ac:dyDescent="0.15">
      <c r="A42" s="28" t="s">
        <v>72</v>
      </c>
      <c r="B42" s="29" t="s">
        <v>73</v>
      </c>
      <c r="C42" s="5">
        <v>1663000</v>
      </c>
      <c r="D42" s="5">
        <v>1628058.73</v>
      </c>
      <c r="E42" s="5"/>
      <c r="F42" s="5"/>
      <c r="G42" s="3"/>
      <c r="H42" s="16"/>
      <c r="I42" s="20"/>
      <c r="J42" s="20"/>
      <c r="K42" s="20"/>
    </row>
    <row r="43" spans="1:11" x14ac:dyDescent="0.15">
      <c r="A43" s="28" t="s">
        <v>74</v>
      </c>
      <c r="B43" s="29" t="s">
        <v>75</v>
      </c>
      <c r="C43" s="5">
        <v>20550700</v>
      </c>
      <c r="D43" s="5">
        <v>20550249.960000001</v>
      </c>
      <c r="E43" s="5"/>
      <c r="F43" s="5"/>
      <c r="G43" s="3">
        <v>21611970.449999999</v>
      </c>
      <c r="H43" s="16"/>
      <c r="I43" s="20"/>
      <c r="J43" s="20"/>
      <c r="K43" s="20"/>
    </row>
    <row r="44" spans="1:11" x14ac:dyDescent="0.15">
      <c r="A44" s="28" t="s">
        <v>76</v>
      </c>
      <c r="B44" s="29" t="s">
        <v>77</v>
      </c>
      <c r="C44" s="5">
        <v>11290410</v>
      </c>
      <c r="D44" s="5">
        <v>11290399.460000001</v>
      </c>
      <c r="E44" s="5"/>
      <c r="F44" s="5"/>
      <c r="G44" s="6"/>
      <c r="H44" s="16"/>
      <c r="I44" s="20"/>
      <c r="J44" s="20"/>
      <c r="K44" s="20"/>
    </row>
    <row r="45" spans="1:11" x14ac:dyDescent="0.15">
      <c r="A45" s="28" t="s">
        <v>78</v>
      </c>
      <c r="B45" s="29" t="s">
        <v>79</v>
      </c>
      <c r="C45" s="5">
        <v>2000000</v>
      </c>
      <c r="D45" s="5">
        <v>1999994.64</v>
      </c>
      <c r="E45" s="5"/>
      <c r="F45" s="5"/>
      <c r="G45" s="3">
        <v>1999994</v>
      </c>
      <c r="H45" s="16"/>
      <c r="I45" s="20"/>
      <c r="J45" s="20"/>
      <c r="K45" s="20"/>
    </row>
    <row r="46" spans="1:11" x14ac:dyDescent="0.15">
      <c r="A46" s="28" t="s">
        <v>80</v>
      </c>
      <c r="B46" s="29" t="s">
        <v>81</v>
      </c>
      <c r="C46" s="5">
        <v>33813100</v>
      </c>
      <c r="D46" s="5">
        <v>33811389.530000001</v>
      </c>
      <c r="E46" s="5"/>
      <c r="F46" s="5"/>
      <c r="G46" s="3">
        <v>15907331</v>
      </c>
      <c r="H46" s="16"/>
      <c r="I46" s="20"/>
      <c r="J46" s="20"/>
      <c r="K46" s="20"/>
    </row>
    <row r="47" spans="1:11" ht="56" x14ac:dyDescent="0.15">
      <c r="A47" s="28" t="s">
        <v>82</v>
      </c>
      <c r="B47" s="29" t="s">
        <v>83</v>
      </c>
      <c r="C47" s="5">
        <v>2851900</v>
      </c>
      <c r="D47" s="5">
        <v>2851658.43</v>
      </c>
      <c r="E47" s="5">
        <f>323738+1765246.62</f>
        <v>2088984.62</v>
      </c>
      <c r="F47" s="5">
        <f>323738+1765246.62</f>
        <v>2088984.62</v>
      </c>
      <c r="G47" s="3">
        <v>1997984.62</v>
      </c>
      <c r="H47" s="16"/>
      <c r="I47" s="24" t="s">
        <v>124</v>
      </c>
      <c r="J47" s="23" t="s">
        <v>125</v>
      </c>
      <c r="K47" s="20" t="s">
        <v>126</v>
      </c>
    </row>
    <row r="48" spans="1:11" ht="56" x14ac:dyDescent="0.15">
      <c r="A48" s="28"/>
      <c r="B48" s="31" t="s">
        <v>120</v>
      </c>
      <c r="C48" s="9"/>
      <c r="D48" s="9"/>
      <c r="E48" s="9">
        <f>219063+1098</f>
        <v>220161</v>
      </c>
      <c r="F48" s="9">
        <f>233838+219063</f>
        <v>452901</v>
      </c>
      <c r="G48" s="9">
        <v>1664554.04</v>
      </c>
      <c r="H48" s="14" t="s">
        <v>122</v>
      </c>
      <c r="I48" s="24" t="s">
        <v>124</v>
      </c>
      <c r="J48" s="23" t="s">
        <v>125</v>
      </c>
      <c r="K48" s="23" t="s">
        <v>121</v>
      </c>
    </row>
    <row r="49" spans="1:11" ht="39" x14ac:dyDescent="0.15">
      <c r="A49" s="28" t="s">
        <v>84</v>
      </c>
      <c r="B49" s="29" t="s">
        <v>85</v>
      </c>
      <c r="C49" s="5">
        <v>8536100</v>
      </c>
      <c r="D49" s="5">
        <v>8534223.5</v>
      </c>
      <c r="E49" s="5"/>
      <c r="F49" s="5"/>
      <c r="G49" s="3">
        <v>717964.05</v>
      </c>
      <c r="H49" s="16"/>
      <c r="I49" s="20"/>
      <c r="J49" s="20"/>
      <c r="K49" s="20"/>
    </row>
    <row r="50" spans="1:11" ht="26" x14ac:dyDescent="0.15">
      <c r="A50" s="28" t="s">
        <v>86</v>
      </c>
      <c r="B50" s="29" t="s">
        <v>87</v>
      </c>
      <c r="C50" s="5">
        <v>40622900</v>
      </c>
      <c r="D50" s="5">
        <v>39768119.189999998</v>
      </c>
      <c r="E50" s="5"/>
      <c r="F50" s="5"/>
      <c r="G50" s="3"/>
      <c r="H50" s="16"/>
      <c r="I50" s="20"/>
      <c r="J50" s="20"/>
      <c r="K50" s="20"/>
    </row>
    <row r="51" spans="1:11" x14ac:dyDescent="0.15">
      <c r="A51" s="28" t="s">
        <v>88</v>
      </c>
      <c r="B51" s="29" t="s">
        <v>102</v>
      </c>
      <c r="C51" s="5">
        <v>651400</v>
      </c>
      <c r="D51" s="5">
        <v>651332</v>
      </c>
      <c r="E51" s="5"/>
      <c r="F51" s="5"/>
      <c r="G51" s="3"/>
      <c r="H51" s="16"/>
      <c r="I51" s="20"/>
      <c r="J51" s="20"/>
      <c r="K51" s="20"/>
    </row>
    <row r="52" spans="1:11" ht="26" x14ac:dyDescent="0.15">
      <c r="A52" s="28" t="s">
        <v>89</v>
      </c>
      <c r="B52" s="29" t="s">
        <v>90</v>
      </c>
      <c r="C52" s="5">
        <v>39971500</v>
      </c>
      <c r="D52" s="5">
        <v>39116787.189999998</v>
      </c>
      <c r="E52" s="5"/>
      <c r="F52" s="5"/>
      <c r="G52" s="3"/>
      <c r="H52" s="16"/>
      <c r="I52" s="20"/>
      <c r="J52" s="20"/>
      <c r="K52" s="20"/>
    </row>
    <row r="53" spans="1:11" x14ac:dyDescent="0.15">
      <c r="A53" s="28" t="s">
        <v>91</v>
      </c>
      <c r="B53" s="29" t="s">
        <v>115</v>
      </c>
      <c r="C53" s="5">
        <v>25348200</v>
      </c>
      <c r="D53" s="5">
        <v>25346035.690000001</v>
      </c>
      <c r="E53" s="5"/>
      <c r="F53" s="5"/>
      <c r="G53" s="3">
        <f>19497225+651332</f>
        <v>20148557</v>
      </c>
      <c r="H53" s="16"/>
      <c r="I53" s="20"/>
      <c r="J53" s="20"/>
      <c r="K53" s="20"/>
    </row>
    <row r="54" spans="1:11" x14ac:dyDescent="0.15">
      <c r="A54" s="28" t="s">
        <v>92</v>
      </c>
      <c r="B54" s="29" t="s">
        <v>93</v>
      </c>
      <c r="C54" s="5">
        <v>26880000</v>
      </c>
      <c r="D54" s="5">
        <v>26874341.77</v>
      </c>
      <c r="E54" s="5"/>
      <c r="F54" s="5"/>
      <c r="G54" s="3">
        <v>23414663</v>
      </c>
      <c r="H54" s="16"/>
      <c r="I54" s="20"/>
      <c r="J54" s="20"/>
      <c r="K54" s="20"/>
    </row>
    <row r="55" spans="1:11" ht="26" x14ac:dyDescent="0.15">
      <c r="A55" s="28" t="s">
        <v>94</v>
      </c>
      <c r="B55" s="29" t="s">
        <v>95</v>
      </c>
      <c r="C55" s="5">
        <v>698500</v>
      </c>
      <c r="D55" s="5">
        <v>698410.28</v>
      </c>
      <c r="E55" s="5"/>
      <c r="F55" s="5"/>
      <c r="G55" s="3">
        <v>669723</v>
      </c>
      <c r="H55" s="16"/>
      <c r="I55" s="20"/>
      <c r="J55" s="20"/>
      <c r="K55" s="20"/>
    </row>
    <row r="56" spans="1:11" ht="26" x14ac:dyDescent="0.15">
      <c r="A56" s="28" t="s">
        <v>96</v>
      </c>
      <c r="B56" s="29" t="s">
        <v>97</v>
      </c>
      <c r="C56" s="5">
        <v>8074600</v>
      </c>
      <c r="D56" s="5">
        <v>7616866.4299999997</v>
      </c>
      <c r="E56" s="5"/>
      <c r="F56" s="5"/>
      <c r="G56" s="3"/>
      <c r="H56" s="16"/>
      <c r="I56" s="20"/>
      <c r="J56" s="20"/>
      <c r="K56" s="20"/>
    </row>
    <row r="57" spans="1:11" x14ac:dyDescent="0.15">
      <c r="A57" s="28" t="s">
        <v>98</v>
      </c>
      <c r="B57" s="29" t="s">
        <v>99</v>
      </c>
      <c r="C57" s="5">
        <v>173300</v>
      </c>
      <c r="D57" s="5">
        <v>170900</v>
      </c>
      <c r="E57" s="5"/>
      <c r="F57" s="5"/>
      <c r="G57" s="3"/>
      <c r="H57" s="16"/>
      <c r="I57" s="20"/>
      <c r="J57" s="20"/>
      <c r="K57" s="20"/>
    </row>
    <row r="58" spans="1:11" ht="26" x14ac:dyDescent="0.15">
      <c r="A58" s="28" t="s">
        <v>100</v>
      </c>
      <c r="B58" s="29" t="s">
        <v>101</v>
      </c>
      <c r="C58" s="5">
        <v>24617000</v>
      </c>
      <c r="D58" s="5">
        <v>23300894.109999999</v>
      </c>
      <c r="E58" s="5"/>
      <c r="F58" s="5"/>
      <c r="G58" s="3"/>
      <c r="H58" s="16"/>
      <c r="I58" s="20"/>
      <c r="J58" s="20"/>
      <c r="K58" s="20"/>
    </row>
    <row r="59" spans="1:11" x14ac:dyDescent="0.15">
      <c r="A59" s="2"/>
      <c r="B59" s="2"/>
      <c r="C59" s="2"/>
      <c r="D59" s="3"/>
      <c r="E59" s="3"/>
      <c r="F59" s="3"/>
      <c r="G59" s="3"/>
      <c r="H59" s="16"/>
      <c r="I59" s="20"/>
      <c r="J59" s="20"/>
      <c r="K59" s="20"/>
    </row>
    <row r="60" spans="1:11" x14ac:dyDescent="0.15">
      <c r="A60" s="2"/>
      <c r="B60" s="1" t="s">
        <v>108</v>
      </c>
      <c r="C60" s="2"/>
      <c r="D60" s="3"/>
      <c r="E60" s="10">
        <f>SUM(E61:E67)</f>
        <v>35789005.600000001</v>
      </c>
      <c r="F60" s="10">
        <f>SUM(F61:F67)</f>
        <v>36042523.920000002</v>
      </c>
      <c r="G60" s="10">
        <v>36032525</v>
      </c>
      <c r="I60" s="16" t="s">
        <v>133</v>
      </c>
      <c r="J60" s="25" t="s">
        <v>132</v>
      </c>
      <c r="K60" s="20" t="s">
        <v>126</v>
      </c>
    </row>
    <row r="61" spans="1:11" ht="15" x14ac:dyDescent="0.2">
      <c r="A61" s="2">
        <v>1</v>
      </c>
      <c r="B61" s="29" t="s">
        <v>109</v>
      </c>
      <c r="C61" s="2"/>
      <c r="D61" s="3"/>
      <c r="E61" s="10">
        <v>551735</v>
      </c>
      <c r="F61" s="11">
        <v>551734.39</v>
      </c>
      <c r="G61" s="8">
        <v>551734.39</v>
      </c>
      <c r="H61" s="16"/>
      <c r="I61" s="20"/>
      <c r="J61" s="20"/>
      <c r="K61" s="20"/>
    </row>
    <row r="62" spans="1:11" ht="15" x14ac:dyDescent="0.15">
      <c r="A62" s="2">
        <v>2</v>
      </c>
      <c r="B62" s="1" t="s">
        <v>107</v>
      </c>
      <c r="C62" s="2"/>
      <c r="D62" s="3"/>
      <c r="E62" s="10">
        <f>17575560+293023</f>
        <v>17868583</v>
      </c>
      <c r="F62" s="10">
        <v>17751852.390000001</v>
      </c>
      <c r="G62" s="8">
        <v>17751852.390000001</v>
      </c>
      <c r="H62" s="16"/>
      <c r="I62" s="20"/>
      <c r="J62" s="20"/>
      <c r="K62" s="20"/>
    </row>
    <row r="63" spans="1:11" ht="15" x14ac:dyDescent="0.15">
      <c r="A63" s="2">
        <v>3</v>
      </c>
      <c r="B63" s="26" t="s">
        <v>110</v>
      </c>
      <c r="C63" s="2"/>
      <c r="D63" s="3"/>
      <c r="E63" s="10">
        <f>8718701+272496</f>
        <v>8991197</v>
      </c>
      <c r="F63" s="10">
        <v>8991198.1399999987</v>
      </c>
      <c r="G63" s="8">
        <v>8991198.1400000006</v>
      </c>
      <c r="H63" s="16"/>
      <c r="I63" s="20"/>
      <c r="J63" s="20"/>
      <c r="K63" s="20"/>
    </row>
    <row r="64" spans="1:11" ht="15" x14ac:dyDescent="0.15">
      <c r="A64" s="2">
        <v>4</v>
      </c>
      <c r="B64" s="1" t="s">
        <v>106</v>
      </c>
      <c r="C64" s="2"/>
      <c r="D64" s="2"/>
      <c r="E64" s="10">
        <v>621929</v>
      </c>
      <c r="F64" s="10">
        <v>621929</v>
      </c>
      <c r="G64" s="8">
        <v>621929.66</v>
      </c>
      <c r="H64" s="16"/>
      <c r="I64" s="20"/>
      <c r="J64" s="20"/>
      <c r="K64" s="20"/>
    </row>
    <row r="65" spans="1:11" ht="15" x14ac:dyDescent="0.15">
      <c r="A65" s="2">
        <v>5</v>
      </c>
      <c r="B65" s="1" t="s">
        <v>111</v>
      </c>
      <c r="C65" s="2"/>
      <c r="D65" s="2"/>
      <c r="E65" s="10">
        <v>7395313</v>
      </c>
      <c r="F65" s="10">
        <v>7395313</v>
      </c>
      <c r="G65" s="8">
        <v>7395313.3700000001</v>
      </c>
      <c r="H65" s="16"/>
      <c r="I65" s="20"/>
      <c r="J65" s="20"/>
      <c r="K65" s="20"/>
    </row>
    <row r="66" spans="1:11" ht="15" x14ac:dyDescent="0.15">
      <c r="A66" s="2">
        <v>6</v>
      </c>
      <c r="B66" s="1" t="s">
        <v>112</v>
      </c>
      <c r="C66" s="2"/>
      <c r="D66" s="2"/>
      <c r="E66" s="10">
        <v>341203</v>
      </c>
      <c r="F66" s="10">
        <v>692406</v>
      </c>
      <c r="G66" s="8">
        <v>682406.32</v>
      </c>
      <c r="H66" s="16"/>
      <c r="I66" s="20"/>
      <c r="J66" s="20"/>
      <c r="K66" s="20"/>
    </row>
    <row r="67" spans="1:11" ht="15" x14ac:dyDescent="0.15">
      <c r="A67" s="2">
        <v>7</v>
      </c>
      <c r="B67" s="1" t="s">
        <v>113</v>
      </c>
      <c r="C67" s="2"/>
      <c r="D67" s="2"/>
      <c r="E67" s="10">
        <v>19045.599999999999</v>
      </c>
      <c r="F67" s="10">
        <v>38091</v>
      </c>
      <c r="G67" s="8">
        <v>38091.199999999997</v>
      </c>
      <c r="H67" s="16"/>
      <c r="I67" s="20"/>
      <c r="J67" s="20"/>
      <c r="K67" s="20"/>
    </row>
    <row r="68" spans="1:11" x14ac:dyDescent="0.15">
      <c r="A68" s="2">
        <v>8</v>
      </c>
      <c r="B68" s="7" t="s">
        <v>114</v>
      </c>
      <c r="C68" s="2"/>
      <c r="D68" s="3"/>
      <c r="E68" s="6">
        <v>7357923</v>
      </c>
      <c r="F68" s="6"/>
      <c r="G68" s="6"/>
      <c r="H68" s="16"/>
      <c r="I68" s="20"/>
      <c r="J68" s="20"/>
      <c r="K68" s="20"/>
    </row>
    <row r="69" spans="1:11" x14ac:dyDescent="0.15">
      <c r="A69" s="2"/>
      <c r="B69" s="2"/>
      <c r="C69" s="2"/>
      <c r="D69" s="2"/>
      <c r="E69" s="2"/>
      <c r="F69" s="2"/>
      <c r="G69" s="3"/>
      <c r="H69" s="16"/>
      <c r="I69" s="20"/>
      <c r="J69" s="20"/>
      <c r="K69" s="20"/>
    </row>
    <row r="70" spans="1:11" x14ac:dyDescent="0.15">
      <c r="A70" s="2"/>
      <c r="B70" s="2"/>
      <c r="C70" s="2"/>
      <c r="D70" s="2"/>
      <c r="E70" s="2"/>
      <c r="F70" s="2"/>
      <c r="G70" s="3"/>
      <c r="H70" s="16"/>
      <c r="I70" s="20"/>
      <c r="J70" s="20"/>
      <c r="K70" s="20"/>
    </row>
    <row r="71" spans="1:11" x14ac:dyDescent="0.15">
      <c r="A71" s="2"/>
      <c r="B71" s="2"/>
      <c r="C71" s="2"/>
      <c r="D71" s="2"/>
      <c r="E71" s="2"/>
      <c r="F71" s="2"/>
      <c r="G71" s="3"/>
      <c r="H71" s="16"/>
      <c r="I71" s="20"/>
      <c r="J71" s="20"/>
      <c r="K71" s="20"/>
    </row>
    <row r="72" spans="1:11" x14ac:dyDescent="0.15">
      <c r="A72" s="2"/>
      <c r="B72" s="2"/>
      <c r="C72" s="2"/>
      <c r="D72" s="2"/>
      <c r="E72" s="2"/>
      <c r="F72" s="2"/>
      <c r="G72" s="3"/>
      <c r="H72" s="16"/>
      <c r="I72" s="20"/>
      <c r="J72" s="20"/>
      <c r="K72" s="20"/>
    </row>
    <row r="73" spans="1:11" x14ac:dyDescent="0.15">
      <c r="A73" s="2"/>
      <c r="B73" s="2"/>
      <c r="C73" s="2"/>
      <c r="D73" s="2"/>
      <c r="E73" s="2"/>
      <c r="F73" s="2"/>
      <c r="G73" s="3"/>
      <c r="H73" s="16"/>
      <c r="I73" s="20"/>
      <c r="J73" s="20"/>
      <c r="K73" s="20"/>
    </row>
    <row r="74" spans="1:11" x14ac:dyDescent="0.15">
      <c r="A74" s="2"/>
      <c r="B74" s="2"/>
      <c r="C74" s="2"/>
      <c r="D74" s="2"/>
      <c r="E74" s="2"/>
      <c r="F74" s="2"/>
      <c r="G74" s="3"/>
      <c r="H74" s="16"/>
      <c r="I74" s="20"/>
      <c r="J74" s="20"/>
      <c r="K74" s="20"/>
    </row>
    <row r="75" spans="1:11" x14ac:dyDescent="0.15">
      <c r="A75" s="2"/>
      <c r="B75" s="2"/>
      <c r="C75" s="2"/>
      <c r="D75" s="2"/>
      <c r="E75" s="2"/>
      <c r="F75" s="2"/>
      <c r="G75" s="3"/>
      <c r="H75" s="16"/>
      <c r="I75" s="20"/>
      <c r="J75" s="20"/>
      <c r="K75" s="20"/>
    </row>
    <row r="76" spans="1:11" x14ac:dyDescent="0.15">
      <c r="A76" s="2"/>
      <c r="B76" s="2"/>
      <c r="C76" s="2"/>
      <c r="D76" s="2"/>
      <c r="E76" s="2"/>
      <c r="F76" s="2"/>
      <c r="G76" s="3"/>
      <c r="H76" s="16"/>
      <c r="I76" s="20"/>
      <c r="J76" s="20"/>
      <c r="K76" s="20"/>
    </row>
    <row r="77" spans="1:11" x14ac:dyDescent="0.15">
      <c r="A77" s="2"/>
      <c r="B77" s="2"/>
      <c r="C77" s="2"/>
      <c r="D77" s="2"/>
      <c r="E77" s="2"/>
      <c r="F77" s="2"/>
      <c r="G77" s="3"/>
      <c r="H77" s="16"/>
      <c r="I77" s="20"/>
      <c r="J77" s="20"/>
      <c r="K77" s="20"/>
    </row>
    <row r="78" spans="1:11" x14ac:dyDescent="0.15">
      <c r="A78" s="2"/>
      <c r="B78" s="2"/>
      <c r="C78" s="2"/>
      <c r="D78" s="2"/>
      <c r="E78" s="2"/>
      <c r="F78" s="2"/>
      <c r="G78" s="3"/>
      <c r="H78" s="16"/>
      <c r="I78" s="20"/>
      <c r="J78" s="20"/>
      <c r="K78" s="20"/>
    </row>
    <row r="79" spans="1:11" x14ac:dyDescent="0.15">
      <c r="A79" s="2"/>
      <c r="B79" s="2"/>
      <c r="C79" s="2"/>
      <c r="D79" s="2"/>
      <c r="E79" s="2"/>
      <c r="F79" s="2"/>
      <c r="G79" s="3"/>
      <c r="H79" s="16"/>
      <c r="I79" s="20"/>
      <c r="J79" s="20"/>
      <c r="K79" s="20"/>
    </row>
    <row r="80" spans="1:11" x14ac:dyDescent="0.15">
      <c r="A80" s="2"/>
      <c r="B80" s="2"/>
      <c r="C80" s="2"/>
      <c r="D80" s="2"/>
      <c r="E80" s="2"/>
      <c r="F80" s="2"/>
      <c r="G80" s="3"/>
      <c r="H80" s="16"/>
      <c r="I80" s="20"/>
      <c r="J80" s="20"/>
      <c r="K80" s="20"/>
    </row>
    <row r="81" spans="1:11" x14ac:dyDescent="0.15">
      <c r="A81" s="2"/>
      <c r="B81" s="2"/>
      <c r="C81" s="2"/>
      <c r="D81" s="2"/>
      <c r="E81" s="2"/>
      <c r="F81" s="2"/>
      <c r="G81" s="3"/>
      <c r="H81" s="16"/>
      <c r="I81" s="20"/>
      <c r="J81" s="20"/>
      <c r="K81" s="20"/>
    </row>
    <row r="82" spans="1:11" x14ac:dyDescent="0.15">
      <c r="A82" s="2"/>
      <c r="B82" s="2"/>
      <c r="C82" s="2"/>
      <c r="D82" s="2"/>
      <c r="E82" s="2"/>
      <c r="F82" s="2"/>
      <c r="G82" s="3"/>
      <c r="H82" s="16"/>
      <c r="I82" s="20"/>
      <c r="J82" s="20"/>
      <c r="K82" s="20"/>
    </row>
    <row r="83" spans="1:11" x14ac:dyDescent="0.15">
      <c r="A83" s="2"/>
      <c r="B83" s="2"/>
      <c r="C83" s="2"/>
      <c r="D83" s="2"/>
      <c r="E83" s="2"/>
      <c r="F83" s="2"/>
      <c r="G83" s="3"/>
      <c r="H83" s="16"/>
      <c r="I83" s="20"/>
      <c r="J83" s="20"/>
      <c r="K83" s="20"/>
    </row>
    <row r="84" spans="1:11" x14ac:dyDescent="0.15">
      <c r="A84" s="2"/>
      <c r="B84" s="2"/>
      <c r="C84" s="2"/>
      <c r="D84" s="2"/>
      <c r="E84" s="2"/>
      <c r="F84" s="2"/>
      <c r="G84" s="3"/>
      <c r="H84" s="16"/>
      <c r="I84" s="20"/>
      <c r="J84" s="20"/>
      <c r="K84" s="20"/>
    </row>
    <row r="85" spans="1:11" x14ac:dyDescent="0.15">
      <c r="A85" s="2"/>
      <c r="B85" s="2"/>
      <c r="C85" s="2"/>
      <c r="D85" s="2"/>
      <c r="E85" s="2"/>
      <c r="F85" s="2"/>
      <c r="G85" s="3"/>
      <c r="H85" s="16"/>
      <c r="I85" s="20"/>
      <c r="J85" s="20"/>
      <c r="K85" s="20"/>
    </row>
    <row r="86" spans="1:11" x14ac:dyDescent="0.15">
      <c r="A86" s="2"/>
      <c r="B86" s="2"/>
      <c r="C86" s="2"/>
      <c r="D86" s="2"/>
      <c r="E86" s="2"/>
      <c r="F86" s="2"/>
      <c r="G86" s="3"/>
      <c r="H86" s="16"/>
      <c r="I86" s="20"/>
      <c r="J86" s="20"/>
      <c r="K86" s="20"/>
    </row>
    <row r="87" spans="1:11" x14ac:dyDescent="0.15">
      <c r="A87" s="2"/>
      <c r="B87" s="2"/>
      <c r="C87" s="2"/>
      <c r="D87" s="2"/>
      <c r="E87" s="2"/>
      <c r="F87" s="2"/>
      <c r="G87" s="3"/>
      <c r="H87" s="16"/>
      <c r="I87" s="20"/>
      <c r="J87" s="20"/>
      <c r="K87" s="20"/>
    </row>
    <row r="88" spans="1:11" x14ac:dyDescent="0.15">
      <c r="A88" s="2"/>
      <c r="B88" s="2"/>
      <c r="C88" s="2"/>
      <c r="D88" s="2"/>
      <c r="E88" s="2"/>
      <c r="F88" s="2"/>
      <c r="G88" s="3"/>
      <c r="H88" s="16"/>
      <c r="I88" s="20"/>
      <c r="J88" s="20"/>
      <c r="K88" s="20"/>
    </row>
    <row r="89" spans="1:11" x14ac:dyDescent="0.15">
      <c r="A89" s="2"/>
      <c r="B89" s="2"/>
      <c r="C89" s="2"/>
      <c r="D89" s="2"/>
      <c r="E89" s="2"/>
      <c r="F89" s="2"/>
      <c r="G89" s="3"/>
      <c r="H89" s="16"/>
      <c r="I89" s="20"/>
      <c r="J89" s="20"/>
      <c r="K89" s="20"/>
    </row>
    <row r="90" spans="1:11" x14ac:dyDescent="0.15">
      <c r="A90" s="2"/>
      <c r="B90" s="2"/>
      <c r="C90" s="2"/>
      <c r="D90" s="2"/>
      <c r="E90" s="2"/>
      <c r="F90" s="2"/>
      <c r="G90" s="3"/>
      <c r="H90" s="16"/>
      <c r="I90" s="20"/>
      <c r="J90" s="20"/>
      <c r="K90" s="20"/>
    </row>
    <row r="91" spans="1:11" x14ac:dyDescent="0.15">
      <c r="A91" s="2"/>
      <c r="B91" s="2"/>
      <c r="C91" s="2"/>
      <c r="D91" s="2"/>
      <c r="E91" s="2"/>
      <c r="F91" s="2"/>
      <c r="G91" s="3"/>
      <c r="H91" s="16"/>
      <c r="I91" s="20"/>
      <c r="J91" s="20"/>
      <c r="K91" s="20"/>
    </row>
  </sheetData>
  <autoFilter ref="A1:D168"/>
  <mergeCells count="2">
    <mergeCell ref="I26:I27"/>
    <mergeCell ref="J26:J27"/>
  </mergeCells>
  <pageMargins left="0.5" right="0.2" top="0.2" bottom="0.40826771653543309" header="0.2" footer="0.2"/>
  <pageSetup orientation="landscape" horizontalDpi="0" verticalDpi="0"/>
  <headerFooter alignWithMargins="0">
    <oddFooter xml:space="preserve">&amp;L&amp;C&amp;R&amp;"Sylfaen"&amp;9გვერდი  &amp;P - &amp;N  დან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Consol_1_ShesAcEcoE6_M_Copy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2019-01-28T14:32:21Z</dcterms:created>
  <dcterms:modified xsi:type="dcterms:W3CDTF">2020-08-10T03:50:06Z</dcterms:modified>
</cp:coreProperties>
</file>