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Sheet1" sheetId="1" r:id="rId1"/>
    <sheet name="Sheet1 (2)" sheetId="2" r:id="rId2"/>
  </sheets>
  <definedNames>
    <definedName name="_xlnm.Print_Area" localSheetId="1">'Sheet1 (2)'!$B$2:$H$12</definedName>
  </definedNames>
  <calcPr calcId="152511"/>
</workbook>
</file>

<file path=xl/calcChain.xml><?xml version="1.0" encoding="utf-8"?>
<calcChain xmlns="http://schemas.openxmlformats.org/spreadsheetml/2006/main">
  <c r="D12" i="2" l="1"/>
  <c r="D11" i="2"/>
  <c r="D8" i="2"/>
  <c r="D7" i="2" s="1"/>
  <c r="D6" i="2" s="1"/>
  <c r="D5" i="2"/>
  <c r="H10" i="2"/>
  <c r="H9" i="2" s="1"/>
  <c r="G10" i="2"/>
  <c r="G9" i="2" s="1"/>
  <c r="F10" i="2"/>
  <c r="F9" i="2" s="1"/>
  <c r="H7" i="2"/>
  <c r="H6" i="2" s="1"/>
  <c r="G7" i="2"/>
  <c r="G6" i="2" s="1"/>
  <c r="F7" i="2"/>
  <c r="F6" i="2" s="1"/>
  <c r="H4" i="2"/>
  <c r="H3" i="2" s="1"/>
  <c r="G4" i="2"/>
  <c r="G3" i="2" s="1"/>
  <c r="F4" i="2"/>
  <c r="F3" i="2" s="1"/>
  <c r="E10" i="2"/>
  <c r="E9" i="2" s="1"/>
  <c r="E7" i="2"/>
  <c r="E6" i="2" s="1"/>
  <c r="E4" i="2"/>
  <c r="E3" i="2" s="1"/>
  <c r="D10" i="2" l="1"/>
  <c r="D9" i="2" s="1"/>
  <c r="D4" i="2" l="1"/>
  <c r="D3" i="2" s="1"/>
  <c r="P3" i="1"/>
  <c r="P15" i="1"/>
  <c r="O15" i="1"/>
  <c r="P7" i="1"/>
  <c r="P4" i="1"/>
  <c r="N4" i="1"/>
  <c r="L4" i="1"/>
  <c r="K12" i="1"/>
  <c r="M15" i="1"/>
  <c r="N15" i="1"/>
  <c r="K15" i="1"/>
  <c r="Q18" i="1"/>
  <c r="N16" i="1"/>
  <c r="N12" i="1"/>
  <c r="N13" i="1"/>
  <c r="N7" i="1"/>
  <c r="N8" i="1"/>
  <c r="F18" i="1"/>
  <c r="F17" i="1"/>
  <c r="F16" i="1" s="1"/>
  <c r="F15" i="1" s="1"/>
  <c r="J16" i="1"/>
  <c r="J15" i="1" s="1"/>
  <c r="I16" i="1"/>
  <c r="H16" i="1"/>
  <c r="G16" i="1"/>
  <c r="I15" i="1"/>
  <c r="H15" i="1"/>
  <c r="G15" i="1"/>
  <c r="D3" i="1"/>
  <c r="L3" i="1"/>
  <c r="F14" i="1"/>
  <c r="F13" i="1" s="1"/>
  <c r="F12" i="1" s="1"/>
  <c r="J13" i="1"/>
  <c r="I13" i="1"/>
  <c r="H13" i="1"/>
  <c r="G13" i="1"/>
  <c r="G12" i="1" s="1"/>
  <c r="J12" i="1"/>
  <c r="I12" i="1"/>
  <c r="H12" i="1"/>
  <c r="L7" i="1"/>
  <c r="F10" i="1"/>
  <c r="F8" i="1" s="1"/>
  <c r="F7" i="1" s="1"/>
  <c r="F9" i="1"/>
  <c r="J8" i="1"/>
  <c r="I8" i="1"/>
  <c r="H8" i="1"/>
  <c r="H7" i="1" s="1"/>
  <c r="G8" i="1"/>
  <c r="J7" i="1"/>
  <c r="I7" i="1"/>
  <c r="G7" i="1"/>
  <c r="F6" i="1"/>
  <c r="F5" i="1" s="1"/>
  <c r="F4" i="1" s="1"/>
  <c r="J5" i="1"/>
  <c r="J4" i="1" s="1"/>
  <c r="I5" i="1"/>
  <c r="I4" i="1" s="1"/>
  <c r="H5" i="1"/>
  <c r="G5" i="1"/>
  <c r="H4" i="1"/>
  <c r="G4" i="1"/>
  <c r="K3" i="1" l="1"/>
  <c r="L2" i="1" s="1"/>
</calcChain>
</file>

<file path=xl/sharedStrings.xml><?xml version="1.0" encoding="utf-8"?>
<sst xmlns="http://schemas.openxmlformats.org/spreadsheetml/2006/main" count="58" uniqueCount="26">
  <si>
    <t>27 03 02 01</t>
  </si>
  <si>
    <t>დაავადებათა ადრეული გამოვლენა და სკრინინგი</t>
  </si>
  <si>
    <t/>
  </si>
  <si>
    <t>ხარჯები</t>
  </si>
  <si>
    <t>საქონელი და მომსახურება</t>
  </si>
  <si>
    <t>27 03 02 02</t>
  </si>
  <si>
    <t>იმუნიზაცია</t>
  </si>
  <si>
    <t>სოციალური უზრუნველყოფა</t>
  </si>
  <si>
    <t>არაფინანსური აქტივების ზრდა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</si>
  <si>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</si>
  <si>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</si>
  <si>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</si>
  <si>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</si>
  <si>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ხაზინა</t>
  </si>
  <si>
    <t>I  - კვ</t>
  </si>
  <si>
    <t>II  - კვ</t>
  </si>
  <si>
    <t>III  - კვ</t>
  </si>
  <si>
    <t>IV  - კვ</t>
  </si>
  <si>
    <t>ბალანსი</t>
  </si>
  <si>
    <t>პროგრამული კოდი</t>
  </si>
  <si>
    <t>პროგრამის დასახელება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</si>
  <si>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</si>
  <si>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</si>
  <si>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</si>
  <si>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</si>
  <si>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r>
      <rPr>
        <sz val="10"/>
        <color rgb="FF000000"/>
        <rFont val="Sylfaen"/>
        <family val="1"/>
        <charset val="204"/>
      </rPr>
      <t>სხვა ხარჯები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</si>
</sst>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₾_-;\-* #,##0.00\ _₾_-;_-* &quot;-&quot;??\ _₾_-;_-@_-"/>
    <numFmt numFmtId="165" formatCode="#,##0.0"/>
    <numFmt numFmtId="166" formatCode="_-* #,##0.0\ _₾_-;\-* #,##0.0\ _₾_-;_-* &quot;-&quot;??\ _₾_-;_-@_-"/>
    <numFmt numFmtId="167" formatCode="_-* #,##0.0\ _₾_-;\-* #,##0.0\ _₾_-;_-* &quot;-&quot;?\ _₾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  <font>
      <sz val="10"/>
      <color rgb="FF000000"/>
      <name val="Sylfaen"/>
      <family val="1"/>
      <charset val="204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6" fillId="0" borderId="4" xfId="0" applyFont="1" applyFill="1" applyBorder="1"/>
    <xf numFmtId="165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indent="1"/>
    </xf>
    <xf numFmtId="165" fontId="5" fillId="0" borderId="6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indent="1"/>
    </xf>
    <xf numFmtId="165" fontId="5" fillId="0" borderId="9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165" fontId="5" fillId="3" borderId="8" xfId="0" applyNumberFormat="1" applyFont="1" applyFill="1" applyBorder="1" applyAlignment="1">
      <alignment horizontal="center" vertical="center"/>
    </xf>
    <xf numFmtId="165" fontId="0" fillId="0" borderId="0" xfId="0" applyNumberFormat="1"/>
    <xf numFmtId="166" fontId="0" fillId="0" borderId="0" xfId="1" applyNumberFormat="1" applyFont="1"/>
    <xf numFmtId="166" fontId="5" fillId="0" borderId="1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7" fillId="0" borderId="0" xfId="1" applyNumberFormat="1" applyFont="1"/>
    <xf numFmtId="0" fontId="8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5" fillId="0" borderId="13" xfId="0" applyFont="1" applyFill="1" applyBorder="1" applyAlignment="1">
      <alignment horizontal="left" indent="1"/>
    </xf>
    <xf numFmtId="0" fontId="5" fillId="0" borderId="14" xfId="0" applyFont="1" applyFill="1" applyBorder="1" applyAlignment="1">
      <alignment horizontal="left" indent="1"/>
    </xf>
    <xf numFmtId="165" fontId="4" fillId="2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165" fontId="4" fillId="2" borderId="13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8"/>
  <sheetViews>
    <sheetView workbookViewId="0">
      <selection activeCell="C15" sqref="C15"/>
    </sheetView>
  </sheetViews>
  <sheetFormatPr defaultRowHeight="15" x14ac:dyDescent="0.25"/>
  <cols>
    <col min="2" max="2" width="12.85546875" customWidth="1"/>
    <col min="3" max="3" width="47.28515625" customWidth="1"/>
    <col min="4" max="4" width="16.140625" customWidth="1"/>
    <col min="5" max="5" width="12.28515625" customWidth="1"/>
    <col min="6" max="6" width="14" customWidth="1"/>
    <col min="7" max="9" width="12.28515625" customWidth="1"/>
    <col min="10" max="10" width="18.42578125" customWidth="1"/>
    <col min="11" max="11" width="16.28515625" style="22" customWidth="1"/>
    <col min="12" max="12" width="12.28515625" style="23" bestFit="1" customWidth="1"/>
    <col min="14" max="15" width="16.140625" customWidth="1"/>
    <col min="16" max="16" width="12.28515625" style="23" bestFit="1" customWidth="1"/>
  </cols>
  <sheetData>
    <row r="1" spans="2:17" x14ac:dyDescent="0.25">
      <c r="N1" t="s">
        <v>13</v>
      </c>
    </row>
    <row r="2" spans="2:17" x14ac:dyDescent="0.25">
      <c r="L2" s="21">
        <f>K3-D3</f>
        <v>227000</v>
      </c>
    </row>
    <row r="3" spans="2:17" ht="15.75" thickBot="1" x14ac:dyDescent="0.3">
      <c r="D3" s="20">
        <f>SUM(D4,D7,D12)</f>
        <v>24460000</v>
      </c>
      <c r="K3" s="21">
        <f>SUM(K4:K27)</f>
        <v>24687000</v>
      </c>
      <c r="L3" s="21">
        <f>SUM(L4:L27)</f>
        <v>22000</v>
      </c>
      <c r="N3" s="20"/>
      <c r="O3" s="20"/>
      <c r="P3" s="24">
        <f>SUM(P4:P18)</f>
        <v>246000</v>
      </c>
    </row>
    <row r="4" spans="2:17" ht="26.25" thickBot="1" x14ac:dyDescent="0.3">
      <c r="B4" s="1" t="s">
        <v>0</v>
      </c>
      <c r="C4" s="2" t="s">
        <v>1</v>
      </c>
      <c r="D4" s="3">
        <v>1800000</v>
      </c>
      <c r="E4" s="3"/>
      <c r="F4" s="3">
        <f t="shared" ref="F4:J5" si="0">F5</f>
        <v>1800000</v>
      </c>
      <c r="G4" s="3">
        <f t="shared" si="0"/>
        <v>430000</v>
      </c>
      <c r="H4" s="3">
        <f t="shared" si="0"/>
        <v>455000</v>
      </c>
      <c r="I4" s="3">
        <f t="shared" si="0"/>
        <v>455000</v>
      </c>
      <c r="J4" s="10">
        <f t="shared" si="0"/>
        <v>460000</v>
      </c>
      <c r="K4" s="22">
        <v>2485000</v>
      </c>
      <c r="L4" s="21">
        <f>K4-D4</f>
        <v>685000</v>
      </c>
      <c r="N4" s="3">
        <f>N5</f>
        <v>1800000</v>
      </c>
      <c r="O4" s="3">
        <v>2485000</v>
      </c>
      <c r="P4" s="24">
        <f>N4-O4</f>
        <v>-685000</v>
      </c>
    </row>
    <row r="5" spans="2:17" x14ac:dyDescent="0.25">
      <c r="B5" s="4" t="s">
        <v>2</v>
      </c>
      <c r="C5" s="5" t="s">
        <v>3</v>
      </c>
      <c r="D5" s="6">
        <v>1800000</v>
      </c>
      <c r="E5" s="6"/>
      <c r="F5" s="6">
        <f t="shared" si="0"/>
        <v>1800000</v>
      </c>
      <c r="G5" s="6">
        <f t="shared" si="0"/>
        <v>430000</v>
      </c>
      <c r="H5" s="6">
        <f t="shared" si="0"/>
        <v>455000</v>
      </c>
      <c r="I5" s="6">
        <f t="shared" si="0"/>
        <v>455000</v>
      </c>
      <c r="J5" s="11">
        <f t="shared" si="0"/>
        <v>460000</v>
      </c>
      <c r="N5" s="6">
        <v>1800000</v>
      </c>
      <c r="O5" s="6"/>
    </row>
    <row r="6" spans="2:17" ht="15.75" thickBot="1" x14ac:dyDescent="0.3">
      <c r="B6" s="7" t="s">
        <v>2</v>
      </c>
      <c r="C6" s="12" t="s">
        <v>4</v>
      </c>
      <c r="D6" s="9">
        <v>1800000</v>
      </c>
      <c r="E6" s="9"/>
      <c r="F6" s="9">
        <f>SUM(G6:J6)</f>
        <v>1800000</v>
      </c>
      <c r="G6" s="9">
        <v>430000</v>
      </c>
      <c r="H6" s="9">
        <v>455000</v>
      </c>
      <c r="I6" s="9">
        <v>455000</v>
      </c>
      <c r="J6" s="13">
        <v>460000</v>
      </c>
      <c r="K6" s="19">
        <v>760000</v>
      </c>
      <c r="N6" s="9">
        <v>1800000</v>
      </c>
      <c r="O6" s="9"/>
    </row>
    <row r="7" spans="2:17" ht="16.5" thickBot="1" x14ac:dyDescent="0.3">
      <c r="B7" s="1" t="s">
        <v>5</v>
      </c>
      <c r="C7" s="2" t="s">
        <v>6</v>
      </c>
      <c r="D7" s="3">
        <v>22400000</v>
      </c>
      <c r="E7" s="3"/>
      <c r="F7" s="3">
        <f>SUM(F8,F11)</f>
        <v>22400000</v>
      </c>
      <c r="G7" s="3">
        <f>SUM(G8,G11)</f>
        <v>10000</v>
      </c>
      <c r="H7" s="3">
        <f>SUM(H8,H11)</f>
        <v>2406000</v>
      </c>
      <c r="I7" s="3">
        <f>SUM(I8,I11)</f>
        <v>18076000</v>
      </c>
      <c r="J7" s="10">
        <f>SUM(J8,J11)</f>
        <v>1908000</v>
      </c>
      <c r="K7" s="19">
        <v>21956000</v>
      </c>
      <c r="L7" s="24">
        <f>K7-D7</f>
        <v>-444000</v>
      </c>
      <c r="N7" s="3">
        <f>N8+N11</f>
        <v>22400000</v>
      </c>
      <c r="O7" s="3">
        <v>21956000</v>
      </c>
      <c r="P7" s="24">
        <f>N7-O7</f>
        <v>444000</v>
      </c>
    </row>
    <row r="8" spans="2:17" x14ac:dyDescent="0.25">
      <c r="B8" s="4" t="s">
        <v>2</v>
      </c>
      <c r="C8" s="5" t="s">
        <v>3</v>
      </c>
      <c r="D8" s="6">
        <v>22300000</v>
      </c>
      <c r="E8" s="6"/>
      <c r="F8" s="6">
        <f>SUM(F9:F10)</f>
        <v>22300000</v>
      </c>
      <c r="G8" s="6">
        <f>SUM(G9:G10)</f>
        <v>10000</v>
      </c>
      <c r="H8" s="6">
        <f>SUM(H9:H10)</f>
        <v>2306000</v>
      </c>
      <c r="I8" s="6">
        <f>SUM(I9:I10)</f>
        <v>18076000</v>
      </c>
      <c r="J8" s="11">
        <f>SUM(J9:J10)</f>
        <v>1908000</v>
      </c>
      <c r="N8" s="6">
        <f>N9+N10</f>
        <v>22245300</v>
      </c>
      <c r="O8" s="6"/>
    </row>
    <row r="9" spans="2:17" x14ac:dyDescent="0.25">
      <c r="B9" s="4" t="s">
        <v>2</v>
      </c>
      <c r="C9" s="8" t="s">
        <v>4</v>
      </c>
      <c r="D9" s="6">
        <v>22270000</v>
      </c>
      <c r="E9" s="6"/>
      <c r="F9" s="6">
        <f>SUM(G9:J9)</f>
        <v>22270000</v>
      </c>
      <c r="G9" s="6"/>
      <c r="H9" s="6">
        <v>2300000</v>
      </c>
      <c r="I9" s="6">
        <v>18070000</v>
      </c>
      <c r="J9" s="11">
        <v>1900000</v>
      </c>
      <c r="K9" s="19"/>
      <c r="N9" s="6">
        <v>22215300</v>
      </c>
      <c r="O9" s="6"/>
    </row>
    <row r="10" spans="2:17" x14ac:dyDescent="0.25">
      <c r="B10" s="4" t="s">
        <v>2</v>
      </c>
      <c r="C10" s="8" t="s">
        <v>7</v>
      </c>
      <c r="D10" s="6">
        <v>30000</v>
      </c>
      <c r="E10" s="6"/>
      <c r="F10" s="6">
        <f>SUM(G10:J10)</f>
        <v>30000</v>
      </c>
      <c r="G10" s="6">
        <v>10000</v>
      </c>
      <c r="H10" s="14">
        <v>6000</v>
      </c>
      <c r="I10" s="14">
        <v>6000</v>
      </c>
      <c r="J10" s="16">
        <v>8000</v>
      </c>
      <c r="K10" s="19">
        <v>60000</v>
      </c>
      <c r="N10" s="6">
        <v>30000</v>
      </c>
      <c r="O10" s="6"/>
      <c r="P10" s="23">
        <v>30000</v>
      </c>
    </row>
    <row r="11" spans="2:17" ht="15.75" thickBot="1" x14ac:dyDescent="0.3">
      <c r="B11" s="7" t="s">
        <v>2</v>
      </c>
      <c r="C11" s="15" t="s">
        <v>8</v>
      </c>
      <c r="D11" s="9">
        <v>100000</v>
      </c>
      <c r="E11" s="9"/>
      <c r="F11" s="9">
        <v>100000</v>
      </c>
      <c r="G11" s="9"/>
      <c r="H11" s="9">
        <v>100000</v>
      </c>
      <c r="I11" s="9"/>
      <c r="J11" s="13"/>
      <c r="N11" s="9">
        <v>154700</v>
      </c>
      <c r="O11" s="9"/>
    </row>
    <row r="12" spans="2:17" ht="51.75" thickBot="1" x14ac:dyDescent="0.3">
      <c r="B12" s="1" t="s">
        <v>9</v>
      </c>
      <c r="C12" s="2" t="s">
        <v>10</v>
      </c>
      <c r="D12" s="3">
        <v>260000</v>
      </c>
      <c r="E12" s="3"/>
      <c r="F12" s="3">
        <f>F13</f>
        <v>260000</v>
      </c>
      <c r="G12" s="3">
        <f>G13</f>
        <v>65000</v>
      </c>
      <c r="H12" s="3">
        <f t="shared" ref="H12:J13" si="1">H13</f>
        <v>65000</v>
      </c>
      <c r="I12" s="3">
        <f t="shared" si="1"/>
        <v>65000</v>
      </c>
      <c r="J12" s="10">
        <f t="shared" si="1"/>
        <v>65000</v>
      </c>
      <c r="K12" s="22">
        <f>SUM(K13:K14)</f>
        <v>-68000</v>
      </c>
      <c r="L12" s="24"/>
      <c r="N12" s="3">
        <f>N13</f>
        <v>260000</v>
      </c>
      <c r="O12" s="3"/>
      <c r="P12" s="24">
        <v>238000</v>
      </c>
    </row>
    <row r="13" spans="2:17" x14ac:dyDescent="0.25">
      <c r="B13" s="4" t="s">
        <v>2</v>
      </c>
      <c r="C13" s="5" t="s">
        <v>3</v>
      </c>
      <c r="D13" s="6">
        <v>260000</v>
      </c>
      <c r="E13" s="6"/>
      <c r="F13" s="6">
        <f>F14</f>
        <v>260000</v>
      </c>
      <c r="G13" s="6">
        <f>G14</f>
        <v>65000</v>
      </c>
      <c r="H13" s="6">
        <f t="shared" si="1"/>
        <v>65000</v>
      </c>
      <c r="I13" s="6">
        <f t="shared" si="1"/>
        <v>65000</v>
      </c>
      <c r="J13" s="11">
        <f t="shared" si="1"/>
        <v>65000</v>
      </c>
      <c r="N13" s="6">
        <f>N14</f>
        <v>260000</v>
      </c>
      <c r="O13" s="6"/>
    </row>
    <row r="14" spans="2:17" ht="15.75" thickBot="1" x14ac:dyDescent="0.3">
      <c r="B14" s="7" t="s">
        <v>2</v>
      </c>
      <c r="C14" s="12" t="s">
        <v>4</v>
      </c>
      <c r="D14" s="9">
        <v>260000</v>
      </c>
      <c r="E14" s="9"/>
      <c r="F14" s="9">
        <f>SUM(G14:J14)</f>
        <v>260000</v>
      </c>
      <c r="G14" s="9">
        <v>65000</v>
      </c>
      <c r="H14" s="9">
        <v>65000</v>
      </c>
      <c r="I14" s="9">
        <v>65000</v>
      </c>
      <c r="J14" s="13">
        <v>65000</v>
      </c>
      <c r="K14" s="22">
        <v>-68000</v>
      </c>
      <c r="N14" s="9">
        <v>260000</v>
      </c>
      <c r="O14" s="9"/>
    </row>
    <row r="15" spans="2:17" ht="51.75" thickBot="1" x14ac:dyDescent="0.3">
      <c r="B15" s="1" t="s">
        <v>11</v>
      </c>
      <c r="C15" s="2" t="s">
        <v>12</v>
      </c>
      <c r="D15" s="3">
        <v>474000</v>
      </c>
      <c r="E15" s="3"/>
      <c r="F15" s="3">
        <f>F16</f>
        <v>474000</v>
      </c>
      <c r="G15" s="3">
        <f>G16</f>
        <v>25000</v>
      </c>
      <c r="H15" s="3">
        <f>H16</f>
        <v>275000</v>
      </c>
      <c r="I15" s="3">
        <f>I16</f>
        <v>125000</v>
      </c>
      <c r="J15" s="10">
        <f>J16</f>
        <v>49000</v>
      </c>
      <c r="K15" s="22">
        <f>SUM(K17:K18)</f>
        <v>-219000</v>
      </c>
      <c r="L15" s="23">
        <v>-219000</v>
      </c>
      <c r="M15" s="17">
        <f>D15+L15</f>
        <v>255000</v>
      </c>
      <c r="N15" s="3">
        <f>N16</f>
        <v>474000</v>
      </c>
      <c r="O15" s="3">
        <f>165000+90000</f>
        <v>255000</v>
      </c>
      <c r="P15" s="24">
        <f>N15-O15</f>
        <v>219000</v>
      </c>
    </row>
    <row r="16" spans="2:17" x14ac:dyDescent="0.25">
      <c r="B16" s="4" t="s">
        <v>2</v>
      </c>
      <c r="C16" s="5" t="s">
        <v>3</v>
      </c>
      <c r="D16" s="6">
        <v>474000</v>
      </c>
      <c r="E16" s="6"/>
      <c r="F16" s="6">
        <f>SUM(F17:F18)</f>
        <v>474000</v>
      </c>
      <c r="G16" s="6">
        <f>G17+G18</f>
        <v>25000</v>
      </c>
      <c r="H16" s="6">
        <f>H17+H18</f>
        <v>275000</v>
      </c>
      <c r="I16" s="6">
        <f>I17+I18</f>
        <v>125000</v>
      </c>
      <c r="J16" s="11">
        <f>J17+J18</f>
        <v>49000</v>
      </c>
      <c r="N16" s="6">
        <f>N17+N18</f>
        <v>474000</v>
      </c>
      <c r="O16" s="6"/>
      <c r="Q16">
        <v>90000</v>
      </c>
    </row>
    <row r="17" spans="2:17" x14ac:dyDescent="0.25">
      <c r="B17" s="4" t="s">
        <v>2</v>
      </c>
      <c r="C17" s="8" t="s">
        <v>4</v>
      </c>
      <c r="D17" s="6">
        <v>100000</v>
      </c>
      <c r="E17" s="6"/>
      <c r="F17" s="6">
        <f>SUM(G17:J17)</f>
        <v>100000</v>
      </c>
      <c r="G17" s="6">
        <v>25000</v>
      </c>
      <c r="H17" s="6">
        <v>25000</v>
      </c>
      <c r="I17" s="6">
        <v>25000</v>
      </c>
      <c r="J17" s="11">
        <v>25000</v>
      </c>
      <c r="K17" s="22">
        <v>-10000</v>
      </c>
      <c r="N17" s="6">
        <v>100000</v>
      </c>
      <c r="O17" s="6"/>
      <c r="Q17">
        <v>165000</v>
      </c>
    </row>
    <row r="18" spans="2:17" ht="15.75" thickBot="1" x14ac:dyDescent="0.3">
      <c r="B18" s="7" t="s">
        <v>2</v>
      </c>
      <c r="C18" s="12" t="s">
        <v>7</v>
      </c>
      <c r="D18" s="9">
        <v>374000</v>
      </c>
      <c r="E18" s="9"/>
      <c r="F18" s="9">
        <f>SUM(G18:J18)</f>
        <v>374000</v>
      </c>
      <c r="G18" s="9"/>
      <c r="H18" s="9">
        <v>250000</v>
      </c>
      <c r="I18" s="9">
        <v>100000</v>
      </c>
      <c r="J18" s="13">
        <v>24000</v>
      </c>
      <c r="K18" s="22">
        <v>-209000</v>
      </c>
      <c r="N18" s="9">
        <v>374000</v>
      </c>
      <c r="O18" s="9"/>
      <c r="Q18">
        <f>Q17+Q16</f>
        <v>255000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view="pageBreakPreview" zoomScale="85" zoomScaleNormal="100" zoomScaleSheetLayoutView="85" workbookViewId="0">
      <selection activeCell="E9" sqref="E9:F9"/>
    </sheetView>
  </sheetViews>
  <sheetFormatPr defaultRowHeight="15" x14ac:dyDescent="0.25"/>
  <cols>
    <col min="1" max="1" width="2.5703125" customWidth="1"/>
    <col min="2" max="2" width="15.85546875" style="26" customWidth="1"/>
    <col min="3" max="3" width="64.140625" customWidth="1"/>
    <col min="4" max="8" width="16.140625" customWidth="1"/>
    <col min="9" max="9" width="12.7109375" style="18" customWidth="1"/>
    <col min="10" max="10" width="12.28515625" style="18" bestFit="1" customWidth="1"/>
    <col min="11" max="11" width="9.7109375" bestFit="1" customWidth="1"/>
  </cols>
  <sheetData>
    <row r="1" spans="2:10" ht="15.75" thickBot="1" x14ac:dyDescent="0.3">
      <c r="D1" s="23"/>
      <c r="E1" s="23"/>
      <c r="F1" s="23"/>
      <c r="G1" s="23"/>
      <c r="H1" s="23"/>
    </row>
    <row r="2" spans="2:10" ht="40.5" customHeight="1" thickBot="1" x14ac:dyDescent="0.3">
      <c r="B2" s="42" t="s">
        <v>19</v>
      </c>
      <c r="C2" s="41" t="s">
        <v>20</v>
      </c>
      <c r="D2" s="33" t="s">
        <v>18</v>
      </c>
      <c r="E2" s="33" t="s">
        <v>14</v>
      </c>
      <c r="F2" s="33" t="s">
        <v>15</v>
      </c>
      <c r="G2" s="33" t="s">
        <v>16</v>
      </c>
      <c r="H2" s="33" t="s">
        <v>17</v>
      </c>
    </row>
    <row r="3" spans="2:10" ht="53.25" customHeight="1" thickBot="1" x14ac:dyDescent="0.3">
      <c r="B3" s="27" t="s">
        <v>0</v>
      </c>
      <c r="C3" s="27" t="s">
        <v>1</v>
      </c>
      <c r="D3" s="36">
        <f>D4</f>
        <v>-300000</v>
      </c>
      <c r="E3" s="36">
        <f>E4</f>
        <v>0</v>
      </c>
      <c r="F3" s="36">
        <f t="shared" ref="F3:H4" si="0">F4</f>
        <v>-300000</v>
      </c>
      <c r="G3" s="36">
        <f t="shared" si="0"/>
        <v>0</v>
      </c>
      <c r="H3" s="36">
        <f t="shared" si="0"/>
        <v>0</v>
      </c>
      <c r="I3" s="25"/>
      <c r="J3" s="25"/>
    </row>
    <row r="4" spans="2:10" x14ac:dyDescent="0.25">
      <c r="B4" s="34" t="s">
        <v>2</v>
      </c>
      <c r="C4" s="35" t="s">
        <v>3</v>
      </c>
      <c r="D4" s="39">
        <f>D5</f>
        <v>-300000</v>
      </c>
      <c r="E4" s="39">
        <f>E5</f>
        <v>0</v>
      </c>
      <c r="F4" s="39">
        <f t="shared" si="0"/>
        <v>-300000</v>
      </c>
      <c r="G4" s="39">
        <f t="shared" si="0"/>
        <v>0</v>
      </c>
      <c r="H4" s="39">
        <f t="shared" si="0"/>
        <v>0</v>
      </c>
    </row>
    <row r="5" spans="2:10" ht="15.75" thickBot="1" x14ac:dyDescent="0.3">
      <c r="B5" s="29" t="s">
        <v>2</v>
      </c>
      <c r="C5" s="31" t="s">
        <v>4</v>
      </c>
      <c r="D5" s="37">
        <f>SUM(E5:H5)</f>
        <v>-300000</v>
      </c>
      <c r="E5" s="37">
        <v>0</v>
      </c>
      <c r="F5" s="37">
        <v>-300000</v>
      </c>
      <c r="G5" s="37"/>
      <c r="H5" s="37">
        <v>0</v>
      </c>
    </row>
    <row r="6" spans="2:10" ht="53.25" customHeight="1" thickBot="1" x14ac:dyDescent="0.3">
      <c r="B6" s="27" t="s">
        <v>21</v>
      </c>
      <c r="C6" s="27" t="s">
        <v>22</v>
      </c>
      <c r="D6" s="33">
        <f>D7</f>
        <v>-100000</v>
      </c>
      <c r="E6" s="33">
        <f>E7</f>
        <v>0</v>
      </c>
      <c r="F6" s="33">
        <f t="shared" ref="F6:H7" si="1">F7</f>
        <v>-100000</v>
      </c>
      <c r="G6" s="33">
        <f t="shared" si="1"/>
        <v>0</v>
      </c>
      <c r="H6" s="33">
        <f t="shared" si="1"/>
        <v>0</v>
      </c>
      <c r="I6" s="25"/>
      <c r="J6" s="25"/>
    </row>
    <row r="7" spans="2:10" x14ac:dyDescent="0.25">
      <c r="B7" s="28" t="s">
        <v>2</v>
      </c>
      <c r="C7" s="30" t="s">
        <v>3</v>
      </c>
      <c r="D7" s="40">
        <f>D8</f>
        <v>-100000</v>
      </c>
      <c r="E7" s="40">
        <f>E8</f>
        <v>0</v>
      </c>
      <c r="F7" s="40">
        <f t="shared" si="1"/>
        <v>-100000</v>
      </c>
      <c r="G7" s="40">
        <f t="shared" si="1"/>
        <v>0</v>
      </c>
      <c r="H7" s="40">
        <f t="shared" si="1"/>
        <v>0</v>
      </c>
    </row>
    <row r="8" spans="2:10" ht="15.75" thickBot="1" x14ac:dyDescent="0.3">
      <c r="B8" s="29" t="s">
        <v>2</v>
      </c>
      <c r="C8" s="31" t="s">
        <v>4</v>
      </c>
      <c r="D8" s="37">
        <f>SUM(E8:H8)</f>
        <v>-100000</v>
      </c>
      <c r="E8" s="37">
        <v>0</v>
      </c>
      <c r="F8" s="37">
        <v>-100000</v>
      </c>
      <c r="G8" s="37"/>
      <c r="H8" s="37">
        <v>0</v>
      </c>
    </row>
    <row r="9" spans="2:10" ht="53.25" customHeight="1" thickBot="1" x14ac:dyDescent="0.3">
      <c r="B9" s="27" t="s">
        <v>23</v>
      </c>
      <c r="C9" s="27" t="s">
        <v>24</v>
      </c>
      <c r="D9" s="33">
        <f>D10</f>
        <v>-600000</v>
      </c>
      <c r="E9" s="33">
        <f>E10</f>
        <v>-370000</v>
      </c>
      <c r="F9" s="33">
        <f t="shared" ref="F9:H9" si="2">F10</f>
        <v>-230000</v>
      </c>
      <c r="G9" s="33">
        <f t="shared" si="2"/>
        <v>0</v>
      </c>
      <c r="H9" s="33">
        <f t="shared" si="2"/>
        <v>0</v>
      </c>
      <c r="I9" s="25"/>
      <c r="J9" s="25"/>
    </row>
    <row r="10" spans="2:10" x14ac:dyDescent="0.25">
      <c r="B10" s="34" t="s">
        <v>2</v>
      </c>
      <c r="C10" s="35" t="s">
        <v>3</v>
      </c>
      <c r="D10" s="39">
        <f>SUM(D11:D12)</f>
        <v>-600000</v>
      </c>
      <c r="E10" s="39">
        <f>SUM(E11:E12)</f>
        <v>-370000</v>
      </c>
      <c r="F10" s="39">
        <f t="shared" ref="F10:H10" si="3">SUM(F11:F12)</f>
        <v>-230000</v>
      </c>
      <c r="G10" s="39">
        <f t="shared" si="3"/>
        <v>0</v>
      </c>
      <c r="H10" s="39">
        <f t="shared" si="3"/>
        <v>0</v>
      </c>
    </row>
    <row r="11" spans="2:10" x14ac:dyDescent="0.25">
      <c r="B11" s="28" t="s">
        <v>2</v>
      </c>
      <c r="C11" s="32" t="s">
        <v>4</v>
      </c>
      <c r="D11" s="38">
        <f t="shared" ref="D11:D12" si="4">SUM(E11:H11)</f>
        <v>-444000</v>
      </c>
      <c r="E11" s="38">
        <v>-370000</v>
      </c>
      <c r="F11" s="38">
        <v>-74000</v>
      </c>
      <c r="G11" s="38"/>
      <c r="H11" s="38">
        <v>0</v>
      </c>
    </row>
    <row r="12" spans="2:10" ht="15.75" thickBot="1" x14ac:dyDescent="0.3">
      <c r="B12" s="29" t="s">
        <v>2</v>
      </c>
      <c r="C12" s="43" t="s">
        <v>25</v>
      </c>
      <c r="D12" s="37">
        <f t="shared" si="4"/>
        <v>-156000</v>
      </c>
      <c r="E12" s="37">
        <v>0</v>
      </c>
      <c r="F12" s="37">
        <v>-156000</v>
      </c>
      <c r="G12" s="37"/>
      <c r="H12" s="37">
        <v>0</v>
      </c>
    </row>
    <row r="15" spans="2:10" x14ac:dyDescent="0.25">
      <c r="F15" s="17"/>
    </row>
    <row r="19" spans="6:6" x14ac:dyDescent="0.25">
      <c r="F19">
        <v>-115</v>
      </c>
    </row>
    <row r="20" spans="6:6" x14ac:dyDescent="0.25">
      <c r="F20">
        <v>445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2019-06-17T07:52:20Z</dcterms:modified>
</cp:coreProperties>
</file>