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mzhordania\Desktop\BDD\2020\"/>
    </mc:Choice>
  </mc:AlternateContent>
  <bookViews>
    <workbookView xWindow="10410" yWindow="765" windowWidth="15855" windowHeight="11670"/>
  </bookViews>
  <sheets>
    <sheet name="N1 ნაერთი" sheetId="1" r:id="rId1"/>
  </sheets>
  <definedNames>
    <definedName name="_xlnm.Print_Area" localSheetId="0">'N1 ნაერთი'!$A$1:$J$71</definedName>
    <definedName name="_xlnm.Print_Titles" localSheetId="0">'N1 ნაერთი'!$5:$6</definedName>
  </definedNames>
  <calcPr calcId="162913"/>
</workbook>
</file>

<file path=xl/calcChain.xml><?xml version="1.0" encoding="utf-8"?>
<calcChain xmlns="http://schemas.openxmlformats.org/spreadsheetml/2006/main">
  <c r="F71" i="1" l="1"/>
  <c r="F70" i="1"/>
  <c r="C71" i="1"/>
  <c r="C70" i="1"/>
  <c r="F69" i="1"/>
  <c r="C69" i="1"/>
  <c r="H8" i="1" l="1"/>
  <c r="G8" i="1"/>
  <c r="E8" i="1"/>
  <c r="D8" i="1"/>
  <c r="F8" i="1" l="1"/>
  <c r="H65" i="1"/>
  <c r="G65" i="1"/>
  <c r="E65" i="1"/>
  <c r="D65" i="1"/>
  <c r="H50" i="1"/>
  <c r="G50" i="1"/>
  <c r="E50" i="1"/>
  <c r="D50" i="1"/>
  <c r="H37" i="1"/>
  <c r="G37" i="1"/>
  <c r="E37" i="1"/>
  <c r="D37" i="1"/>
  <c r="F43" i="1"/>
  <c r="C43" i="1"/>
  <c r="F61" i="1"/>
  <c r="H18" i="1"/>
  <c r="G18" i="1"/>
  <c r="G15" i="1" s="1"/>
  <c r="E18" i="1"/>
  <c r="D18" i="1"/>
  <c r="G7" i="1" l="1"/>
  <c r="F34" i="1"/>
  <c r="C34" i="1"/>
  <c r="D15" i="1"/>
  <c r="E15" i="1"/>
  <c r="D35" i="1" l="1"/>
  <c r="D7" i="1" s="1"/>
  <c r="E35" i="1"/>
  <c r="E7" i="1" s="1"/>
  <c r="C66" i="1"/>
  <c r="F66" i="1"/>
  <c r="C67" i="1"/>
  <c r="F67" i="1"/>
  <c r="C68" i="1"/>
  <c r="F68" i="1"/>
  <c r="G35" i="1" l="1"/>
  <c r="C61" i="1"/>
  <c r="H15" i="1" l="1"/>
  <c r="F32" i="1" l="1"/>
  <c r="C32" i="1"/>
  <c r="F31" i="1"/>
  <c r="C31" i="1"/>
  <c r="F30" i="1"/>
  <c r="C30" i="1"/>
  <c r="F29" i="1"/>
  <c r="C29" i="1"/>
  <c r="F28" i="1"/>
  <c r="C28" i="1"/>
  <c r="F27" i="1"/>
  <c r="C27" i="1"/>
  <c r="F26" i="1"/>
  <c r="C26" i="1"/>
  <c r="F25" i="1"/>
  <c r="C25" i="1"/>
  <c r="F24" i="1"/>
  <c r="C24" i="1"/>
  <c r="F23" i="1"/>
  <c r="C23" i="1"/>
  <c r="F22" i="1"/>
  <c r="C22" i="1"/>
  <c r="F21" i="1"/>
  <c r="C21" i="1"/>
  <c r="F20" i="1"/>
  <c r="C20" i="1"/>
  <c r="F19" i="1"/>
  <c r="C19" i="1"/>
  <c r="F51" i="1" l="1"/>
  <c r="F52" i="1"/>
  <c r="F53" i="1"/>
  <c r="F54" i="1"/>
  <c r="F55" i="1"/>
  <c r="F56" i="1"/>
  <c r="F57" i="1"/>
  <c r="F58" i="1"/>
  <c r="F59" i="1"/>
  <c r="F60" i="1"/>
  <c r="F38" i="1"/>
  <c r="F39" i="1"/>
  <c r="F40" i="1"/>
  <c r="F41" i="1"/>
  <c r="F42" i="1"/>
  <c r="F44" i="1"/>
  <c r="F45" i="1"/>
  <c r="F46" i="1"/>
  <c r="F47" i="1"/>
  <c r="F48" i="1"/>
  <c r="F49" i="1"/>
  <c r="C36" i="1"/>
  <c r="F36" i="1"/>
  <c r="F16" i="1"/>
  <c r="F17" i="1"/>
  <c r="F18" i="1"/>
  <c r="F33" i="1"/>
  <c r="F10" i="1" l="1"/>
  <c r="F11" i="1"/>
  <c r="F12" i="1"/>
  <c r="F13" i="1"/>
  <c r="F14" i="1"/>
  <c r="F15" i="1"/>
  <c r="C16" i="1"/>
  <c r="C17" i="1"/>
  <c r="C18" i="1"/>
  <c r="C33" i="1"/>
  <c r="C10" i="1" l="1"/>
  <c r="C11" i="1"/>
  <c r="C12" i="1"/>
  <c r="C13" i="1"/>
  <c r="C14" i="1"/>
  <c r="F9" i="1"/>
  <c r="H35" i="1" l="1"/>
  <c r="H7" i="1" s="1"/>
  <c r="F65" i="1" l="1"/>
  <c r="C65" i="1"/>
  <c r="C49" i="1" l="1"/>
  <c r="C48" i="1"/>
  <c r="F64" i="1" l="1"/>
  <c r="C64" i="1"/>
  <c r="F63" i="1"/>
  <c r="C63" i="1"/>
  <c r="F62" i="1"/>
  <c r="C62" i="1"/>
  <c r="C60" i="1"/>
  <c r="C59" i="1"/>
  <c r="C58" i="1"/>
  <c r="C57" i="1"/>
  <c r="C56" i="1"/>
  <c r="C55" i="1"/>
  <c r="C54" i="1"/>
  <c r="C53" i="1"/>
  <c r="C52" i="1"/>
  <c r="C51" i="1"/>
  <c r="C47" i="1"/>
  <c r="C46" i="1"/>
  <c r="C45" i="1"/>
  <c r="C44" i="1"/>
  <c r="C42" i="1"/>
  <c r="C41" i="1"/>
  <c r="C40" i="1"/>
  <c r="C39" i="1"/>
  <c r="C38" i="1"/>
  <c r="F50" i="1" l="1"/>
  <c r="C37" i="1"/>
  <c r="F37" i="1"/>
  <c r="C50" i="1"/>
  <c r="F7" i="1" l="1"/>
  <c r="F35" i="1"/>
  <c r="C35" i="1"/>
  <c r="C15" i="1"/>
  <c r="C8" i="1"/>
  <c r="C9" i="1"/>
  <c r="C7" i="1" l="1"/>
</calcChain>
</file>

<file path=xl/sharedStrings.xml><?xml version="1.0" encoding="utf-8"?>
<sst xmlns="http://schemas.openxmlformats.org/spreadsheetml/2006/main" count="323" uniqueCount="293">
  <si>
    <t>დანართიN1</t>
  </si>
  <si>
    <t>პრიორიტეტებისა და მათში შემავალი პროგრამების/ღონისძიებების დასახელება</t>
  </si>
  <si>
    <t>პროგრამის დასახელება</t>
  </si>
  <si>
    <t>პროგრამული კოდი</t>
  </si>
  <si>
    <t>სულ</t>
  </si>
  <si>
    <t>მთლიანად მიმართული სახსრები (ათასი ლარი)</t>
  </si>
  <si>
    <t>მ.შ. დაფინანსება სახელმწიფო ბიუჯეტიდან (ათასი ლარი)</t>
  </si>
  <si>
    <t>ჯანმრთელობის დაცვის პროგრამა</t>
  </si>
  <si>
    <t>ინფექციური დაავადებების მართვა</t>
  </si>
  <si>
    <t>ტუბერკულოზის მართვა</t>
  </si>
  <si>
    <t>დედათა და ბავშვთა ჯანმრთელობა</t>
  </si>
  <si>
    <t>ფსიქიკური ჯანმრთელობა</t>
  </si>
  <si>
    <t>დიაბეტის მართვა</t>
  </si>
  <si>
    <t>ბავშვთა ონკოჰემატოლოგიური მომსახურება</t>
  </si>
  <si>
    <t>დიალიზი და თირკმლის ტრანსპლანტაცია</t>
  </si>
  <si>
    <t>ინკურაბელურ პაციენტთა პალიატიური მზრუნველობა</t>
  </si>
  <si>
    <t>იშვიათი დაავადებების მქონე და მუდმივ ჩანაცვლებით მკურნალობას დაქვემდებარებულ პაციენტთა მკურნალობა</t>
  </si>
  <si>
    <t>სოფლის ექიმი</t>
  </si>
  <si>
    <t>რეფერალური მომსახურება</t>
  </si>
  <si>
    <t>დაავადებათა ადრეული გამოვლენა და სკრინინგი</t>
  </si>
  <si>
    <t>იმუნიზაცია</t>
  </si>
  <si>
    <t>უსაფრთხო სისხლი</t>
  </si>
  <si>
    <t>მოსახლეობის საყოველთაო ჯანმრთელობის დაცვა</t>
  </si>
  <si>
    <t>სასწრაფო გადაუდებელი დახმარება და სამედიცინო ტრანსპორტირება</t>
  </si>
  <si>
    <t>სოციალური რეაბილიტაცია და ბავშვზე ზრუნვა</t>
  </si>
  <si>
    <t>საზოგადოებრივი ჯანმრთელობის დაცვა</t>
  </si>
  <si>
    <t>მოსახლეობისათვის სამედიცინო მომსახურების მიწოდება პრიორიტეტულ სფეროებში</t>
  </si>
  <si>
    <t xml:space="preserve">სამედიცინო დაწესებულებათა რეაბილიტაცია და აღჭურვა </t>
  </si>
  <si>
    <t>შრომისა და დასაქმების სისტემის რეფორმების პროგრამა</t>
  </si>
  <si>
    <t>C ჰეპატიტის მართვა</t>
  </si>
  <si>
    <t>დიპლომისშემდგომი სამედიცინო განათლება</t>
  </si>
  <si>
    <t>სამუშაოს მაძიებელთა პროფესიული მომზადება-გადამზადება და კვალიფიკაციის ამაღლება</t>
  </si>
  <si>
    <t>სამედიცინო საქმიანობის რეგულირების პროგრამა</t>
  </si>
  <si>
    <t>დაავადებათა კონტროლისა და ეპიდემიოლოგიური უსაფრთხოების პროგრამის მართვა</t>
  </si>
  <si>
    <t>სოციალური და ჯანმრთელობის დაცვის პროგრამების მართვა</t>
  </si>
  <si>
    <t>მიღწეული შედეგების შეფასების ინდიკატორები</t>
  </si>
  <si>
    <t>სოციალური შეღავათები მაღალმთიან დასახლებაში</t>
  </si>
  <si>
    <t>ტუბერკულოზთან ბრძოლის რეგიონალური პროგრამა (II ფაზა) (KfW)</t>
  </si>
  <si>
    <t>დასაქმების ხელშეწყობის მომსახურებათა განვითარება</t>
  </si>
  <si>
    <t>შრომის პირობების ინსპექტირება</t>
  </si>
  <si>
    <t>საგანგებო სიტუაციების კოორდინაციისა და გადაუდებელი დახმარების მართვა</t>
  </si>
  <si>
    <t>პრიორიტეტი - ხელმისაწვდომი ხარისხიანი ჯანდაცვა, სოციალური უზრუნველყოფა და შრომის დაცვა</t>
  </si>
  <si>
    <t>სახელმწიფო გასაცემლები - სახელმწიფო პენსია და სახელმწიფო კომპენსაცია გაიცა სრულად და დროულად;</t>
  </si>
  <si>
    <t>მიზნობრივი სოციალური ჯგუფების 100% უზრუნველყოფილია კანონმდებლობით გათვალისწინებული შესაბამისი გასაცემლით.</t>
  </si>
  <si>
    <t>გაუმჯობესდა შშმ  პირთა  (მათ  შორის  ბავშვთა),  ხანდაზმულთა  და  მზრუნველობას  მოკლებულ  სოციალურად დაუცველ მიუსაფარ და მიტოვების რისკის ქვეშ მყოფ ბავშვთა ფიზიკური და სოციალური მდგომარეობა და მიმდინარეობდა მათი საზოგადოებაში ინტეგრაცია.</t>
  </si>
  <si>
    <t>სიღატაკეში მყოფი ბავშვიანი ოჯახების გადაუდებელი საჭიროებები დაკმაყოფილებულია; 
1 წლამდე ასაკის ბავშვები, რომელთა ოჯახებს „სოციალურად დაუცველი ოჯახების მონაცემთა ერთიან ბაზაში“  მინიჭებული აქვთ 57 001-ზე ნაკლები სარეიტინგო ქულა უზრუნველყოფილია ხელოვნური კვების პროდუქტებით.</t>
  </si>
  <si>
    <t>განვითარების შეფერხების რისკის ან შეზღუდული შესაძლებლობების მქონე ბავშვების განვითარება სტიმულირებულია, რომლის საფუძველზე მათი სოციალური ინტეგრაცია ხელშეწყობილია.</t>
  </si>
  <si>
    <t>უზრუნველყოფილია სამიზნე ჯგუფის ბავშვთა სპეციფიკური რეაბილიტაცია/აბილიტაცია, ფიზიკური ჯანმრთელობა გაუმჯობესებულია/შენარჩუნებულია, ადაპტაციური შესაძლებლობები გაძლიერებულია და სოციალური ინტეგრაცია ხელშეწყობილია.</t>
  </si>
  <si>
    <t>მზრუნველობამოკლებული ბავშვები იზრდებიან ოჯახურ გარემოში</t>
  </si>
  <si>
    <t>10 სურდოთარჯიმანი  სმენადაქვეითებულ პირებს მოემსახურა საქართველოს 8 რეგიონში</t>
  </si>
  <si>
    <t>ბავშვთა მიტოვების პრევენცია უზრუნველყოფილია, ხელი ეწყობა დედების მომზადებას დამოუკიდებელი ცხოვრებისათვის</t>
  </si>
  <si>
    <t>მზრუნველობამოკლებული ბავშვების აღზრდა ხორციელდება ოჯახურ გარემოსთან მიახლოებულ პირობებში</t>
  </si>
  <si>
    <t>საქართველოში მცხოვრები ყრუ პირებისათვის სურდოთარჯიმნის მომსახურებით ხელშეწყობილია მათი სოციალური ინტეგრაცია</t>
  </si>
  <si>
    <t>შეზღუდული შესაძლებლობის მქონე პირები და ხანდაზმულები უზრუნველყოფილნი არიან დამხმარე საშუალებებით, რომელიც ხელს უწყობს მათ სოციალურ ინტეგრაციას</t>
  </si>
  <si>
    <t xml:space="preserve">
 შეზღუდული შესაძლებლობის სტატუსის მქონე ან ხანდაზმული (ქალები – 60 წლიდან, მამაკაცები – 65 წლიდან) ომის მონაწილეები უზრუნველყოფილი არიან რეაბილიტაციის კურსით, რაც ხელს უწყობს მათი ჯანმრთელობის მდგომარეობის გაუმჯობესებას
</t>
  </si>
  <si>
    <t>ქუჩაში მცხოვრები და/ან მომუშავე ბავშვთათვის გათვალისწინებული  მომსახურებების მიწოდებით უზრუნველყოფილია მათი ფსიქო-სოციალური რეაბილიტაცია</t>
  </si>
  <si>
    <t>მზრუნველობამოკლებული შშმ ბავშვები უზრუნველყოფილი არიან სპეციალიზებული ზრუნვითა და მოვლით</t>
  </si>
  <si>
    <t>მძიმე და ღრმა გონებრივი განვითარების შეფერხების მქონე ბავშვთა რეაბილიტაცია განხორციელებულია და მიტოვების პრევენცია უზრუნველყოფილია</t>
  </si>
  <si>
    <t>18 წლისა და უფროსი ასაკის შშმ პირები და ხანდაზმულები (ქალები – 60 წლიდან, მამაკაცები – 65 წლიდან) უზრუნველყოფილნი არიან 24 საათიანი, ოჯახურ გარემოსთან მიახლოებული მომსახურებით</t>
  </si>
  <si>
    <t>პენსიის/სოციალური პაკეტის დანამატით უზრუნველყოფილია მაღალმთიან დასახლებაში მუდმივად მცხოვრები სტატუსის მქონე პენსიონერი/სოციალური პაკეტის მიმღები პირი, მაღალმთიან დასახლებაში მდებარე სამედიცინო დაწესებულებაში დასაქმებული/დაკონტრაქტებული სამედიცინო პერსონალი. ასევე, ანაზღაურებულია მაღალმთიან დასახლებებში არსებული აბონენტების მიერ მოხმარებული ელექტროენერგიის საფასურის 50%</t>
  </si>
  <si>
    <t xml:space="preserve">მომსახურების მიმწოდებელ - სსიპ - სოციალური მომსახურების სააგენტოს ყველა რაიონულ ცენტრში ხორციელდება ზოგადი (გუნდური და ინდივიდუალური) კონსულტაციები; შრომის ბაზრის საინფორმაციო მართვის სისტემა (Worknet.gov.ge) ფუნქციონირებს; შეზუღუდული შესაძლებლობისა და სპეციალური საჭიროების მქონე პირთა დასაქმების ხელშეწყობისათვის დანერგლია შესაბამისი მექანიზმები; განვითარებულია საშუამავლო მომსახურება. </t>
  </si>
  <si>
    <t>მიმდინარეობდა შრომის უსაფრთხოების, საწარმოო სანიტარული და ჰიგიენური პირობების, ასევე ტრეფიკინგის საფრთხეების შესახებ დამსაქმებელთა და დასაქმებულთა ცნობიერების ამაღლება; 
• განხორციელდა შრომის უსაფრთხოებისა და ჯანმრთელობის დაცვის სტანდარტების მომზადება;
• შრომის ბაზრის მონიტორინგის შედეგების ანგარიშები ვებ-გვერდისა და ბეჭდვითი მასალების გავრცელების საშუალებით ხელმისაწვდომია თითოეული დაინტერესებული მხარისათვის. შესწავლილია შრომის ბაზრის შესახებ ინფორმაცია; სამუშაო ძალის განვითარება ხდება შრომის ბაზრის მოთხოვნათა შესაბამისად.</t>
  </si>
  <si>
    <t xml:space="preserve"> შრომის უსაფრთხოების, სანიტარულ-ჰიგიენური პირობების,ტრეფიკინგის საფრთხეების შესახებ ჩატარდა 50 შემოწმება/კონსულტირება; შრომის პირობების ინსპექტირების პროგრამის განხორციელების შედეგად შემოწმდა 165 კომპანიის 287 ობიექტი. შემოწმების შედეგად დამსაქმებლებს მიეცათ წერილობითი რეკომენდაციები გამოვლენილი დარღვევების აღმოფხვრის მიზნით. ასევე, „იძულებითი შრომისა და შრომითი ექსპლუატაციის პრევენციისა და მათზე რეაგირების მიზნით სახელმწიფო ზედამხედველობის წესი“-ს ფარგლებში საქართველოს მასშტაბით ინსპექტირება ჩაუტარდა  113 კომპანიას;
შრომის უსაფრთხოებისა და ჯანმრთელობის დაცვის სფეროში 2015 წლის მაისიდან 2017 წლის მაისამდე სულ მომზადდა 8 სტანდარტი, მათ შორის 2017 წელს 3 სტანდარტი;</t>
  </si>
  <si>
    <t>რეგისტრირებულ სამუშაოს-მაძიებელთა რაოდენობა გაზრდილია; 
• საშუამავლო მომსახურების შედეგად ათვისებულია მოძიებული ვაკანსიები. შრომის უსაფრთხოების და ჯანმრთელობის სფეროში მომზადებული კადრები; შემუშავებული რეკომენდაციები; 
• გაზრდილია გადამზადებულ სამუშაოს მაძიებელთა რაოდენობა, ასევე სწავლების (სტაჟირების) პროცესში ჩართულ დამსაქმებელთა და პროფესიული მომზადება-გადამზადებისა და სტაჟირების შედეგად დასაქმებულთა რაოდენობები.</t>
  </si>
  <si>
    <t>ინდივიდუალური კონსულტირება გაიარა 5 187 სამუშაოს მაძიებელმა. ჯგუფურ კონსულტაციებში მონაწილეობა მიიღო 1 068 სამუშაოს მაძიებელმა</t>
  </si>
  <si>
    <t xml:space="preserve">პროგრამის ფარგლებში უწყვეტად განხორციელდა მოსახლეობის როგორც ამბულატორიული (გადაუდებელი და გეგმური), ასევე სტაციონარული (გადაუდებელი სამედიცინო მომსახურება, გეგმური ქირურგია, ონკოლოგიური დაავადებების მკურნალობა, მშობიარობა/საკეისრო კვეთა) სამედიცინო დახმარება.  </t>
  </si>
  <si>
    <t>ბავშვთა ასაკის  ონკოჰემატოლოგიური მომსახურების საჭიროების მქონე პაციენტების 100% აქვს შესაძლებლობა, ისარგებლოს პროგრამული სერვისებით.</t>
  </si>
  <si>
    <t xml:space="preserve">ნარკომანიით დაავადებულ პაციენტთა მკურნალობა </t>
  </si>
  <si>
    <t xml:space="preserve">ჯანმრთელობის ხელშეწყობა </t>
  </si>
  <si>
    <t>მიტოვების რისკის ქვეშ მყოფი ბავშვებისა და შშმ ბავშვების/პირების მომსახურებაში ჩართვით მათი ოჯახები მხარდაჭერილია და უზრუნველყოფილია მიტოვების პრევენციით</t>
  </si>
  <si>
    <t>ნარკომანიით დაავადებული პირები და ალკოჰოლოს მიღებით გამოწვეული ფსიქიკური და ქცევითი აშლილობების მქონე პირები უზრუნველყოფილი არიან ადეკვატური სამედიცინო მომსახურებით</t>
  </si>
  <si>
    <t>საშუალოვადიანი სამოქმედო გეგმის 2017-2018 წლების შეფასება</t>
  </si>
  <si>
    <r>
      <t>მიღწეული შედეგები</t>
    </r>
    <r>
      <rPr>
        <b/>
        <vertAlign val="superscript"/>
        <sz val="9"/>
        <rFont val="Calibri"/>
        <family val="2"/>
        <scheme val="minor"/>
      </rPr>
      <t xml:space="preserve"> </t>
    </r>
  </si>
  <si>
    <t>2017 წელი</t>
  </si>
  <si>
    <t>2018 წელი</t>
  </si>
  <si>
    <t>სახელმწიფო ზრუნვის, ადამიანით ვაჭრობის (ტრეფიკინგის) მსხვერპლთა დაცვისა და დახმარების მართვა</t>
  </si>
  <si>
    <t>საარსებო წყაროებით უზრუნველყოფა</t>
  </si>
  <si>
    <t>მოსახლეობის სოციალური დაცვა</t>
  </si>
  <si>
    <t>მოსახლეობის საპენსიო უზრუნველყოფა</t>
  </si>
  <si>
    <t>მოსახლეობის მიზნობრივი ჯგუფების სოციალური დახმარება</t>
  </si>
  <si>
    <t>კრიზისულ მდგომარეობაში მყოფი ბავშვიანი ოჯახების დახმარება</t>
  </si>
  <si>
    <t>ბავშვთა ადრეული განვითარების ხელშეწყობა</t>
  </si>
  <si>
    <t>ბავშვთა რეაბილიტაცია/აბილიტაცია</t>
  </si>
  <si>
    <t>ომის მონაწილეთა რეაბილიტაციის ხელშეწყობა</t>
  </si>
  <si>
    <t>დღის ცენტრებში მომსახურებით უზრუნველყოფა</t>
  </si>
  <si>
    <t>დამხმარე საშუალებებით უზრუნველყოფა</t>
  </si>
  <si>
    <t>ყრუთა კომუნიკაციის ხელშეწყობა</t>
  </si>
  <si>
    <t>დედათა და ბავშვთა თავშესაფრით უზრუნველყოფა</t>
  </si>
  <si>
    <t>მინდობით აღზრდა</t>
  </si>
  <si>
    <t>მცირე საოჯახო ტიპის სახლებში მომსახურებით უზრუნველყოფა</t>
  </si>
  <si>
    <t>მიუსაფარ ბავშვთა თავშესაფრით უზრუნველყოფა</t>
  </si>
  <si>
    <t>სათემო ორგანიზაციებში მომსახურებით უზრუნველყოფა</t>
  </si>
  <si>
    <t>განვითარების მძიმე და ღრმა შეფერხების მქონე ბავშვთა ბინაზე მოვლით უზრუნველყოფა</t>
  </si>
  <si>
    <t>მძიმე და ღრმა შეზღუდული შესაძლებლობის ან ჯანმრთელობის პრობლემების მქონე ბავშვთა სპეციალიზებული საოჯახო ტიპის მომსახურება</t>
  </si>
  <si>
    <t>სახელმწიფო ზრუნვის, ადამიანით ვაჭრობის (ტრეფიკინგის) მსხვერპლთა დაცვისა და დახმარების უზრუნველყოფა</t>
  </si>
  <si>
    <t>ეპიდზედამხედველობა</t>
  </si>
  <si>
    <t>საზოგადოებრივი ჯანდაცვის, გარემოსა და პროფესიულ დაავადებათა ჯანმრთელობის სფეროში არსებული ვალდებულებების ხელშეწყობა</t>
  </si>
  <si>
    <t>აივ ინფექციის/შიდსის მართვა</t>
  </si>
  <si>
    <t>თავდაცვის ძალებში გასაწვევ მოქალაქეთა სამედიცინო შემოწმება</t>
  </si>
  <si>
    <t>ქრონიკული დაავადებების სამკურნალო მედიკამენტებით უზრუნველყოფა</t>
  </si>
  <si>
    <t>1,685,877.98</t>
  </si>
  <si>
    <t>649,510.06</t>
  </si>
  <si>
    <t>709,694.41</t>
  </si>
  <si>
    <t>760,375.10</t>
  </si>
  <si>
    <t>1,425.19</t>
  </si>
  <si>
    <t>17,926.83</t>
  </si>
  <si>
    <t>1,551.65</t>
  </si>
  <si>
    <t>1,553.38</t>
  </si>
  <si>
    <t>184.10</t>
  </si>
  <si>
    <t>21,017.52</t>
  </si>
  <si>
    <t>12,603.07</t>
  </si>
  <si>
    <t>21,885.69</t>
  </si>
  <si>
    <t>7,104.64</t>
  </si>
  <si>
    <t>4,310.75</t>
  </si>
  <si>
    <t>5,207.82</t>
  </si>
  <si>
    <t>198.00</t>
  </si>
  <si>
    <t>9,513.09</t>
  </si>
  <si>
    <t>15,793.54</t>
  </si>
  <si>
    <t>10,478.55</t>
  </si>
  <si>
    <t>2,000.00</t>
  </si>
  <si>
    <t>35,128.66</t>
  </si>
  <si>
    <t>1,770.80</t>
  </si>
  <si>
    <t>5,996.61</t>
  </si>
  <si>
    <t>34,415.15</t>
  </si>
  <si>
    <t>25,041.23</t>
  </si>
  <si>
    <t>23,800.85</t>
  </si>
  <si>
    <t>827.78</t>
  </si>
  <si>
    <t>2,686.67</t>
  </si>
  <si>
    <t>126.48</t>
  </si>
  <si>
    <t>269.25</t>
  </si>
  <si>
    <t>37.23</t>
  </si>
  <si>
    <t>20,639.67</t>
  </si>
  <si>
    <t>487.28</t>
  </si>
  <si>
    <t>310.09</t>
  </si>
  <si>
    <t>1,658.22</t>
  </si>
  <si>
    <t>41,910.22</t>
  </si>
  <si>
    <t>11,315.55</t>
  </si>
  <si>
    <t xml:space="preserve">• დაფინანსდა სახელმწიფო პენსიები, სახელმწიფო კომპენსაციები, სამიზნე ჯგუფების ფულადი სოციალური დახმარებები  და სოციალური მომსახურებები;
• „მაღალმთიანი რეგიონების განვითარების შესახებ“ საქართველოს კანონიდან გამომდინარე, დაფინანსდა მაღალმთიან დასახლებაში აბონენტის (საყოფაცხოვრებო მომხმარებლის) მიერ მაღალმთიან დასახლებაში მოხმარებული ელექტროენერგიის ყოველთვიური საფასური 50%, მაგრამ არაუმეტეს მოხმარებული 100 კვტ.სთ ელექტროენერგიის საფასურისა;                                                                                                   • დაფინანსდა მიზნობრივი ჯგუფების სოციალური დახმარებები;
• შეზღუდული შესაძლებლობების მქონე პირთა (მათ შორის, ბავშვთა), ხანდაზმულთა და ოჯახურ მზრუნველობას მოკლებულ, სოციალურად დაუცველდა მიუსაფარ ბავშვთა საზოგადოებაში ინტეგრაციის მიზნით გაზრდილია მომსახურებათა ქსელი და დაფინანსება.
</t>
  </si>
  <si>
    <t>• სახელმწიფო გასაცემელი-სახელმწიფო პენსია და სახელმწიფო კომპენსაცია გაიცა სრულად და დროულად;
• შეზღუდული შესაძლებლობების მქონე პირები (მათ შორის, ბავშვები), ხანდაზმულები და ოჯახურ მზრუნველობას მოკლებული, სოციალურად დაუცველი და მიუსაფარი ბავშვები უზრუნველყოფილნი იყვნენ შესაბამისი სოციალური მომსახურებებით, პროგრამის ქვეპროგრამებში ჩართული იყო 13 ათასამდე ბენეფიციარი.</t>
  </si>
  <si>
    <t>ასაკით პენსია გაიცემოდა თვეში საშუალოდ 738 ათას პირზე. პენსიის მიმღებთა გადანაწილება სქესობრივ ჭრილში შენარჩუნებულია, მიმღებთა დაახლოებით 71% ქალია; კომპენსაცია გაიცემოდა თვეში საშუალოდ 21 ათასზე მეტ პირზე პირზე. კომპენსაციის მიმღებთა გადანაწილება სქესობრივ ჭრილში შენარჩუნებულია, მიმღებთა დაახლოებით 20% ქალია.</t>
  </si>
  <si>
    <t>საარსებო შემწეობა სრულად და დროულად გაიცემოდა თვეში საშუალოდ 440 ათასამდე პირზე. შენარჩუნებულია მიმღებთა შორის პენსიონერთა, შშმ პირთა და ბავშვთა რაოდენობა 50%; სოციალური პაკეტი სრულად და დროულად გაიცემოდა თვეში საშუალოდ 165 ათასზე მეტ პირზე. სოციალური პაკეტის მიმღებთა გადანაწილება სქესობრივ ჭრილში შენარჩუნებულია, მიმღებთა დაახლოებით 37.2% ქალია; დევნილი, ლტოლვილი და ჰუმანიტარული სტატუსის მქონე პირთა შემწეობა სრულად და დროულად გაიცემოდა თვეში საშუალოდ 228 ათასზე მეტ პირზე. შემწეობის მიმღებთა გადანაწილება სქესობრივ ჭრილში შენარჩუნებულია, მიმღებთა დაახლოებით 53,7 % ქალია; რეინეგრაციის შემწეობა სრულად და დროულად გაიცემოდა თვეში საშუალოდ 450 ოჯახზე; დემოგრაფიული მდგომარეობის გაუმჯობესების ხელშეწყობის პროგრამით გათვალისწინებული ორივე კომპონენტის ფარგლებში დახმარება სრულად და დროულად გაიცემოდა თვეში საშუალოდ 11 ათასზე მეტ ბენეფიციარზე; ორსულობის, მშობიარობის და ბავშვის მოვლის, ასევე ახალშობილის შვილად აყვანის გამო დახმარება სრულად და დროულად გაიცემოდა თვეში საშუალოდ ათასზე მეტ ბენეფიციარზე; შრომითი მოვალეობის შესრულებისას დაზარალებული პირებისთვის დახმარება სრულად და დროულად გაიცემოდა თვეში საშუალოდ 947 ბენეფიციარზე; საყოფაცხოვრებო სუბსიდია სხვადასხვა სოციალურ კატეგორიას მიკუთვნებული პირთა წრისათვის სრულად და დროულად გაიცემოდა თვეში საშუალოდ 25 ათასზე მეტ ბენეფიციარზე; მეორე მსოფლიო ომის ვეტერანთა რაოდენობა, რომელზეც გაიცა ერთჯერადი ფულადი დახმარება შეადგენს 691 პირს; მაღალმთიან დასახლებაში მუდმივად მცხოვრები ბავშვებისათვის სრულად და დროულად გაიცემოდა სოციალური დახმარება თვეში საშუალო 11 ათასზე მეტ ბენებიციარზე.</t>
  </si>
  <si>
    <t>შენარჩუნულია სერვისებისთვის გაცემული რეკომენდაციების და სტანდარტების შესრულების მაჩვენებელი; მომსახურება გაეწია 13 000-მდე ბენეფიციარს.</t>
  </si>
  <si>
    <t xml:space="preserve">
2017 წელს პენსიის 20%-იანი დანამატი საშუალოთ თვეში მიიღო მაღალმთიან დასახლებაში მუდმივად მცხოვრებმა 65,9 ათასამდე პენსიონერმა,  სოციალური პაკეტის 20%-იანი დანამატი თვეში საშუალოდ 13 ათასამდე სოციალური პაკეტის მიმღებმა პირმა, ხოლო მაღალმთიან დასახლებაში მცხოვრები აბონენტების ელექტროენერგიის შეღავათი - 70 ათასამდე ოჯახმა;                                                                                                                                       2018 წელს სახელმწიფო პენსიის დანამატი  მიიღო დაახლოებით 67 ათასზე მეტმა პენსიონერმა, სოციალური პაკეტის დანამატი მიიღო 13 000-ზე მეტმა პირმა, ელექტროენერგიის შეღავათით უზრუნველყოფილი იქნა 74 000-მდე ოჯახი.</t>
  </si>
  <si>
    <r>
      <t>·</t>
    </r>
    <r>
      <rPr>
        <sz val="7"/>
        <color theme="1"/>
        <rFont val="Times New Roman"/>
        <family val="1"/>
      </rPr>
      <t xml:space="preserve">   </t>
    </r>
    <r>
      <rPr>
        <sz val="12"/>
        <color theme="1"/>
        <rFont val="Sylfaen"/>
        <family val="1"/>
      </rPr>
      <t>ტრეფიკინგისა და ძალადობის კუთხით გაზრდილია ცნობიერება;                        · ადამიანით ვაჭრობისა (ტრეფიკინგის) და ძალადობის მსხვერპლები უზრუნველყოფილნი არიან შესაბამისი მომსახურებით, სამედიცინო, ფსიქოლოგიური და იურიდიული დახმარებით, თავშესაფრით და სხვა სერვისებით;                                                                                                                                   • გაუმჯობესებულია შეზღუდული შესაძლებლობების მქონე პირების, ხანდაზმულებისა და ოჯახის მზრუნველობამოკლებული ბავშვების ცხოვრების ხარისხი;                                                                                                                      • შეზღუდული შესაძლებლობების მქონე პირები, ხანდაზმულები და მშობელთა მზრუნველობას მოკლებული ბავშვები უზრუნველყოფილნი არიან ღირსეული საცხოვრებელი პირობებით, პირველადი სამედიცინო მომსახურებით, სამკურნალო-სარეაბილიტაციო და დღის და სადღეღამისო მომსახურებებით.</t>
    </r>
  </si>
  <si>
    <t xml:space="preserve">ცნობიერების ამაღლების კუთხით  ჩატარებული პრევენციული ღონისძიებების შედეგად ადამიანით ვაჭრობის (ტრეფიკინგის) და ოჯახში ძალადობის შემთხვევასთან დაკავშირებით მომართვიანობის (მ.შ. თავშესაფარი, იურიდიული, ფსიქოლოგიური და სამედიცინო მომსახურება, კომპენსაცია, ცხელი ხაზი)  მაჩვენებელმა შეადგინა - 2693 ერთეული; ქალთა მიმართ ძალადობისა და ოჯახში ძალადობის წინააღმდეგ ბრძოლისა და მსხვერპლთა დასაცავად გასატარებელ ღონისძიებათა 2018-2020 წლების  სამოქმედო გეგმით ფონდის მიერ აღებული ვალდებულებები შესრულებულია 100%-ით;
ადამიანით ვაჭრობის (ტრეფიკინგის) წინააღმდეგ ბრძოლის 2017-2018 წლების სამოქმედო გეგმით ფონდის მიერ აღებული ვალდებულებები შესრულებულია 100%-ით; სახელმწიფო ზრუნვის ინსტიტუციურ ფორმებში მყოფი ბავშვების ალტერნატიულ ფორმებში (მინდობით აღზრდა, შვილად აყვანა, მცირე საოჯახო ტიპის სახლი, ნათესაური მინდობით აღზრდა) გადაყვანის მაჩვენებელი - 24;  შეზღუდული შესაძლებლობის მქონე პირების კულტურულ ღონისძიებებში ჩართვის მაჩვენებელი - 83.
</t>
  </si>
  <si>
    <r>
      <t>·</t>
    </r>
    <r>
      <rPr>
        <sz val="7"/>
        <color rgb="FF000000"/>
        <rFont val="Times New Roman"/>
        <family val="1"/>
      </rPr>
      <t xml:space="preserve">   </t>
    </r>
    <r>
      <rPr>
        <sz val="12"/>
        <color rgb="FF000000"/>
        <rFont val="Sylfaen"/>
        <family val="1"/>
      </rPr>
      <t>მოსახლეობის სამედიცინო მომსახურებით უნივერსალური მოცვა;                                                 • დედათა და ბავშვთა სიკვდილიანობის მაჩვენებლების კლების ტენდენცია შენარჩუნებულია;                                                                                                                                                      • ინკურაბელური პაციენტები უზრუნველყოფილი არიან სპეციალიზირებული სამედიცინო მომსახურებითა და მედიკამენტებით;                                                                                                             • ნარკომანიით დაავადებული პირები უზრუნველყოფილი არიან ადექვატური მკურნალობითა და ჩამანაცვლებელი თერაპიით;                                                                                        • ფსიქიკური ჯანმრთელობის მქონე პირები უზრუნველყოფილი არიან სათემო ამბულატორიული და სტაციონარული მომსახურებით;                                                                           • დიაბეტის მქონე პროგრამით მოსარგებლე პაციენტები უზრუნველყოფილი არიან სპეციალიზირებული სამედიცინო მომსახურებითა და მედიკამენტებით;                                                                                                                         • ტუბერკულოზის ინციდენტობა ქვეყანაში ხასიათდება კლების ტენდენციით;                            • ტუბერკულოზითა და აივ-ინფექცია/შიდსით დაავადებული პირები უზრუნველყოფილნი არიან უფასო ამბულატორიული და სტაციონარული მკურნალობით;                                                                                                                               • გაუმჯობესებულია  იმუნიზაციით მოცვის მაჩვენებელი;                                                                      • ქვეყანაში გაუმჯობესებულია ინფექციური დაავადებების ეპიდზედამხედველობის სისტემა;                                                                                                                                                                         • C ჰეპატიტით დაავადებული საქართველოს მოქალაქეები უზრუნველყოფილნი არიან სადიაგნოსტიკო კვლევებითა და C ჰეპატიტის სამკურნალო უახლესი თაობის მედიკამენტებით;                                                                                                                                                      • თირკმლის ტერმინალური უკმარისობით დაავადებული საქართველოს მოსახლეობა სრულად მოცულია ადექვატური სამედიცინო მომსახურებით;                                                             • იშვიათი დაავადებების მქონე და მუდმივ ჩანაცვლებით მკურნალობას დაქვემდებარებული პაციენტები, რომელებიც ჩართულები არიან პროგრამაში, უზრუნველყოფილნი არიან ადეკვატური სამედიცინო მომსახურებით და მედიკამენტებით;                                                                                  • მოსახლეობა უზრუნველყოფილია სასწრაფო სამედიცინო დახმარებითა და ტრანსპორტირებით;                                                                                                                                                  • პირველად/ამბულატორიული მომსახურებაზე გაზრდილია უტილიზაციის მაჩვენებელი;                                                                                                                                  • „სოციალურად დაუცველი ოჯახების მონაცემთა ერთიან ბაზაში“ რეგისტრირებული პირები, რომლებზეც მინიჭებული სარეიტინგო ქულა არ აღემატება 100 000-ს, ასევე, საპენსიო ასაკის მოსახლეობა (ქალი - 60 წლიდან, მამაკაცი - 65 წლიდან), შეზღუდული შესაძლებლობის სტატუსის მქონე ბავშვები და მკვეთრად ან მნიშვნელოვნად გამოხატული შეზღუდული შესაძლებლობის სტატუსის მქონე პირები უზრუნველყოფილი არიან გულ-სისხლძარღვთა, ფილტვის, ფარისებრი ჯირკვლის ქრონიკული დაავადებების, ასევე დიაბეტი ტიპი 2-ის სამკურნალო მედიკამენტებით. შესაბამისი მედიკამენტებით უზრუნველყოფილნი არიან ასევე, პარკინსონითა და ეპილეფსიით დაავადებული პირები.</t>
    </r>
  </si>
  <si>
    <t xml:space="preserve">ჰოსპიტალიზაციის მაჩვენებელი (100 მოსახლეზე): 13,3 (2018 წელი); 1 წლამდე ასაკის ბავშვთა სიკვდილიანობა 1000 ცოცხლადშობილზე -9.6 (2017 წელი), 9.0 (2016 წელი); დედათა სიკვდილიანობა 100 000 ცოცხლადშობილზე - 13.1 (2017 წელი), 23.0 (2016 წელი); ამბულატორიული მიმართვების რაოდენობა: 1 სულ მოსახლეზე მიმართვების რაოდენობა - 3,5 (2017 წელი), 3.9 (2016 წელი); </t>
  </si>
  <si>
    <r>
      <t xml:space="preserve">საქართველოს მოსახლეობისათვის უზრუნველყოფილია ჯანდაცვის სერვისებზე ფინანსური და გეოგრაფიული ხელმისაწვდომობა და საბაზისო მაჩვენებლის შენარჩუნება; 
2016 წელს  დაფიქსირდა (8 თვეში 880 000 -მდე შემთხვევა), 2017 წელს დაფიქსირდა 1 200 000-მდე შემთხვევა;  </t>
    </r>
    <r>
      <rPr>
        <sz val="11"/>
        <color rgb="FFFF0000"/>
        <rFont val="Sylfaen"/>
        <family val="1"/>
      </rPr>
      <t xml:space="preserve">ჰოსპიტალიზაციის მაჩვენებელი (100 მოსახლეზე): 13,3 (2018 წელი). </t>
    </r>
  </si>
  <si>
    <t xml:space="preserve">• გაუმჯობესებულია დაავადებათა ადრეული გამოვლენისა და გავრცელების პრევენციის ღონისძიებები;                                                                                                                                                               • გაუმჯობესებულია სხვადასხვა ლოკალიზაციის კიბოს ადრეულ სტადიაზე   მაჩვენებლების გამოვლენა;                                                                                                                                                                      • გაუმჯობესებულია საშვილოსნოს ყელის კიბოს ადრეულ სტადიაზე გამოვლენის მაჩვენებლის გაზრდა, სოფლის ექიმების აქტიური ჩართულობის (Pap-ტესტის აღება) და მოსახლეობის ინფორმირებულობის დონის ამაღლების გზით სკრინინგული კვლევით მოცვის მაჩვენებლი, მონიტორინგის სისტემის სრულყოფა;                                                                                                                    • გაუმჯობესებულია ბავშვთა ასაკის მენტალური დარღვევების ადრეული გამოვლენა და სერვისზე ხელმისაწვდომობის უზრუნველყოფა;                                                                                                                    • გაუმჯობესებულია ეპილეფსიის დიაგნოსტიკის და სერვისზე ხელმისაწვდომობა;                                  • გაუმჯობესებულია დღენაკლულთა რეტინოპათიის ადრეული გამოვლენა და მკურნალობის სქემებში დროული ჩართვა.                                  
</t>
  </si>
  <si>
    <r>
      <t xml:space="preserve">საპროგნოზო რაოდენობებთან შედარებით კიბოს სკრინინგული კვლევების შესრულების მაჩვენებლები: ძუძუს კიბოს სკრინინგი - 83,4%; საშვილოსნოს ყელის კიბოს სკრინინგი - 86,6%; პროსტატის კიბოს მართვა - 151%; კოლორექტალური კიბოს სკრინინგი - 82,2%. </t>
    </r>
    <r>
      <rPr>
        <sz val="12"/>
        <color theme="1"/>
        <rFont val="Sylfaen"/>
        <family val="1"/>
      </rPr>
      <t xml:space="preserve">კიბოს ახლად გამოვლენილ შემთხვევებში მე–4 და მე–3 სტადიაზე გამოვლენილი შემთხვევების წილი 2016 წელს შეადგენდა 46%-ს, ხოლო 2017 წელს 25%-ს (შემცირებულია 21%-ით); საშვილოსნოს ყელის ორგანიზებული სკრინინგი - მიზნობრივი პოპულაციის მოცვის მაჩვენებელი - 20,8%. საშვილოსნოს ყელის კიბოს ახლად გამოვლენილ შემთხვევებში მე–4 და მე–3 სტადიაზე გამოვლენილი შემთხვევები - 37% (2018 წელი); 1-დან 6 წლამდე ასაკის ბავშვთა ასაკის მსუბუქი და საშუალო ხარისხის მენტალური განვითარების დარღვევების პრევენციის შესრულების მაჩვენებელი საპროგნოზო რაოდენობასთან მიმართებით - 72,2%; 
გეოგრაფიული ხელმისაწვდომობის გაზრდის მიზნით, კონტრაქტორ დაწესებულების შპს „გლობალმედის“ მიერ გაფორმებულია ხელშეკრულება შპს „ბომონდთან“ (ქ. ქუთაისი), სადაც საანგარიშო პერიოდში გამოკვლეულია 41 ბენეფიციარი; ეპილეფსიის დიაგნოსტიკა და ზედამხედველობა- გამოკვლეულ ბენეფიციართა რაოდენობა - 2176 ბენეფიციარი, მათ შორის 25,4% თბილისის მაცხოვრებელი, ხოლო სხვადასხვა რეგიონებიდან - 74,6%; სერვისის ხელმისაწვდომობა უზრუნველყოფილია თბილისისა და ქუთაისის მასშტაბით ქვეკონტრაქტორების მეშვეობით; ახლად გამოვლენილი ეპილეფსიის საეჭვო და წარსულში ეპილეფსიის დიაგნოზის მქონე პაციენტთა 6%-ს ჩაუტარდა დიაგნოზის გადამოწმება(დადასტურება ან უარყოფა) ხარისხიანი მკურნალობის უზრუნველყოფის მიზნით. ეპილეფსიის ეროვნული რეგისტრი დაინერგა ქვეყნის მასშტაბით; -დღენაკლულთა რეტინოპათიის სკრინინგის პილოტი - საანგარიშო პერიოდში სკრინინგი ჩაუტარდა საპროგნოზო რაოდენობის 118,3%-ს.
</t>
    </r>
  </si>
  <si>
    <t xml:space="preserve">• გაუმჯობესებულია იმუნიზაციით მოცვის მაჩვენებელი;                                                                                                                                                            • ქვეყანაში გაუმჯობესებულია ინფექციური და პარაზიტული დაავადებების ეპიდზედამხედველობის სისტემა;                                                                                                                                                                   • პროგრამის ფარგლებში უზრუნველყოფილია გამოკვლეული დონორული სისხლისაგან დამზადებული სისხლის პროდუქტების უსაფრთხოება;                                                                                                                    • ტუბერკულოზის ინციდენტობა ქვეყანაში ხასიათდება კლების ტენდენციით;                                                                                                                    • აივ-ინფექცია/შიდსით და ტუბერკულოზით დაავადებული პირები უზრუნველყოფილნი არიან უფასო ამბულატორიული და სტაციონარული მკურნალობით;                                                                        • შენარჩუნებულია დედათა სიკვდილიანობის მაჩვენებლის შემცირების ტენდენცია;                                • ნარკომანიით დაავადებული პირები უზრუნველყოფილი არიან საჭირო სამკურნალო და სარეაბილიტაციო ღონისძიებებით, მ.შ, ჩამანაცვლებელი თერაპიით;                                                                                 • C ჰეპატიტის მკურნალობაში ჩაერთო 53 300-ზე მეტი ადამიანი. მკურნალობა დაასრულა 49 800-ზე მეტმა პირმა, განკურნების მაჩვენებელი 98,2%-ია.                                  
</t>
  </si>
  <si>
    <r>
      <t>დედათა</t>
    </r>
    <r>
      <rPr>
        <sz val="12"/>
        <color rgb="FF000000"/>
        <rFont val="Calibri"/>
        <family val="2"/>
        <scheme val="minor"/>
      </rPr>
      <t xml:space="preserve"> </t>
    </r>
    <r>
      <rPr>
        <sz val="12"/>
        <color rgb="FF000000"/>
        <rFont val="Sylfaen"/>
        <family val="1"/>
      </rPr>
      <t>სიკვდილიანობა</t>
    </r>
    <r>
      <rPr>
        <sz val="12"/>
        <color rgb="FF000000"/>
        <rFont val="Calibri"/>
        <family val="2"/>
        <scheme val="minor"/>
      </rPr>
      <t xml:space="preserve"> 100 000 </t>
    </r>
    <r>
      <rPr>
        <sz val="12"/>
        <color rgb="FF000000"/>
        <rFont val="Sylfaen"/>
        <family val="1"/>
      </rPr>
      <t>ცოცხლადშობილზე</t>
    </r>
    <r>
      <rPr>
        <sz val="12"/>
        <color rgb="FF000000"/>
        <rFont val="Calibri"/>
        <family val="2"/>
        <scheme val="minor"/>
      </rPr>
      <t xml:space="preserve"> - 13.1 (2017 </t>
    </r>
    <r>
      <rPr>
        <sz val="12"/>
        <color rgb="FF000000"/>
        <rFont val="Sylfaen"/>
        <family val="1"/>
      </rPr>
      <t>წელი</t>
    </r>
    <r>
      <rPr>
        <sz val="12"/>
        <color rgb="FF000000"/>
        <rFont val="Calibri"/>
        <family val="2"/>
        <scheme val="minor"/>
      </rPr>
      <t xml:space="preserve">), 23.0 (2016 </t>
    </r>
    <r>
      <rPr>
        <sz val="12"/>
        <color rgb="FF000000"/>
        <rFont val="Sylfaen"/>
        <family val="1"/>
      </rPr>
      <t>წელი</t>
    </r>
    <r>
      <rPr>
        <sz val="12"/>
        <color rgb="FF000000"/>
        <rFont val="Calibri"/>
        <family val="2"/>
        <scheme val="minor"/>
      </rPr>
      <t>); ტუბერკულოზის პრევალენტობის მაჩვენებელი 100000 მოსახლეზე-78,5 (2017 წელი), 89,5 (2016 წელი); C ჰეპატიტის აქტიური დაავადების პრევალენტობა მოზრდილთა შორის 5%.</t>
    </r>
  </si>
  <si>
    <t xml:space="preserve">•  პროგრამის ფარგლებში უზრუნველყოფილი იყო ვაქცინებისა და ვაქცინაციისათვის საჭირო სახარჯი მასალებით უწყვეტად მომარაგება;
• ვაქცინების, ანტირაბიული სამკურნალო საშუალებების, სპეციფიკური შრატებისა და ასაცრელი მასალების (შპრიცებისა და უსაფრთხო ყუთების) 100%-ის მიღება, შენახვა და გაცემა-განაწილება ცენტრალური დონიდან რეგიონულ/რაიონულ ადმინისტრაციულ ერთეულებამდე მოხდა „ცივი ჯაჭვის“ პრინციპების დაცვით. 
</t>
  </si>
  <si>
    <t xml:space="preserve">
2017 წელს- მიზნობრივი პოპულაციის იმუნიზაციით მოცვის მაჩვენებელი: დყტ-ჰიბ-ჰეპბ -იპვ 3 –  90.1%; წწყ 1 -  94.6%; წწყ 2 –  89.5%.                                                                                               2018 წელს მიზნობრივი პოპულაციის იმუნიზაციით მოცვის მაჩვენებელი: დყტ-ჰიბ-ჰეპბ -იპვ 3 –  92,7%; წწყ 1 - 98,7%; წწყ 2 – 95,7%; 
სპეციფიკური შრატები და ვაქცინები შესყიდულია დაგეგმილი რაოდენობის შესაბამისად, მათ შორის: ტეტანუსის საწინააღმდეგო იმუნოგლობულინი - 1 560 შპრიც-დოზა; დიფთერიის საწინააღმდეგო შრატი - 650  კომპლექტი; ბოტულიზმის საწინააღმდეგო A,B,E ტიპის შრატები -130 კომპლექტი; ყვითელი ცხელების საწინააღმდეგო ვაქცინა - 800 დოზა;  გველის შხამის საწინააღმდეგო შრატი - 100 დოზა; 
ანტირაბიული სამკურნალო საშუალებები შესყიდულია დაგეგმილი რაოდენობის შესაბამისად, მათ შორის:
 ანტირაბიული იმუნოგლობულინი - 29 310 ფლაკონი;
 ანტირაბიული ვაქცინა - 152 000 დოზა.
მათი 100%-ის მიღება, შენახვა და გაცემა-განაწილება ცენტრალური დონიდან რეგიონულ/რაიონულ ადმინისტრაციულ ერთეულებამდე განხორციელდა „ცივი ჯაჭვის“ პრინციპების დაცვით; 
2018 წლის 26 დეკემბრის მდგომარეობით გრიპის საწინააღმეგო ვაქცინაცია ჩაიტარა 40241 ბენეფიციარმა, რაც 60%-ზე მეტით აღემატება დაგეგმილ მიზნობრივ მაჩვენებელს;                     წითელა-წითურას მიმართ არაგეგმიური იმუნოპროფილაქტიკის წარმოებდა 40 წლამდე ასაკის მოსახლეობის აუცრელ ან არასრულად ვაქცინირებულ ფენებში. საანგარიშო პერიოდში, წითელას კომპონენტის შემცველი ვაქცინით სულ აიცრა 148272 პირი, მათ შორის გეგმური ვაქცინაცია ჩაუტარდა 108965 ბენეფიციარს, ხოლო ეპიდჩვენებით იმუნოპროფილაქტიკა - 39307 პირს.  </t>
  </si>
  <si>
    <t xml:space="preserve">• სტატისტიკური ფორმების შეგროვება და წარდგენა სსიპ ლ. საყვარელიძის სახელობის დაავადებათა კონტროლისა და საზოგადოებრივი ჯანმრთელობის ეროვნულ ცენტრში განხორციელდა მუნიციპალური სჯდ ცენტრების 100%-ის მიერ;
• ეპიდზედამხედველობის ერთიან ელექტრონულ სისტემაში ჩართულია და მონაწილეობს მუნიციპალური სჯდ ცენტრების 100%; ასევე, იმუნიზაციის მოდული დანერგილია სჯდ ცენტრების 100%-ში;
• სამოქმედო არეალზე იმუნიზაციის დაგეგმვის და სერვისის მიწოდების თაობაზე ინფორმაციის წარმოდგენა ხორციელდება მუნიციპალური სჯდ ცენტრების 100%-ის მიერ;
• საანგარიშო პერიოდში საქართველოში დაფიქსირდა მალარიის 9 შემთხვევა (მ.შ. 7 ტროპიკული, და 2 სამდღიური), ყველა მათგანი იყო შემოტანილი აფრიკისა და აზიის ქვეყნებიდან. დადასტურებული 9 შემთხვევიდან 3 უცხოეთის, ხოლო 6 საქართველოს მოქალაქეა, რომლებიც სამუშაოდ იმყოფებოდნენ ზემოაღნიშნულ ქვეყნებში. არც ერთი შემთხვევა ლეტალურად არ დასრულებულა.
• ნოზოკომიური ინფექციების ზედამხედველობა დამყარებულია ქ. თბილისის და ქ. ბათუმის საყრდენ ბაზებზე (სულ 8 სტაციონარული სამედიცინო დაწესებულება). იდენტიფიცირებული მიკროორგანიზმების 100%-ში განისაზღვრა ნოზოკომიური ინფექციების გამომწვევი წამყვანი პათოგენები და მათი ანტიბიოტიკებისადმი რეზისტენტობა;
• მწვავე დიარეულ დაავადებებზე ზედამხედველობა (როტავირუსულ, ადენოვირუსულ და ნოროვირუსულ ინფექციებზე) დამყარებულია ქ. თბილისის 1 (50%) ბავშვთა საავადმყოფოს ბაზაზე; პროგრამის მიმწოდებელი დაწესებულებების მიერ მოწოდებულ იქნა ნიმუშების დაგეგმილი რაოდენობის 73%, რომლებსაც ჩაუტარდა ლაბორატორიული დიაგნოსტიკა როტა, ნორო და ადენოვირუსულ ინფექციებზე.
</t>
  </si>
  <si>
    <t xml:space="preserve">სტატისტიკური ინფორმაციის შეგროვება და წარმოდგენა ხორციელდება მუნიციპალური სჯდ ცენტრების 100%-ის მიერ; ეპიდზედამხედველობის ერთიან სისტემაში (დზეისი) ჩართულია  და მონაწილეობს მუნიციპალური სჯდ ცენტრების 100%; სამოქმედო არეალზე იმუნიზაციის დაგეგმვის და სერვისის მიწოდების თაობაზე ინფორმაციის წარმოდგენა ხორციელდება მუნიციპალური სჯდ ცენტრების 100%-ის მიერ; იმუნიზაციის სერვისის მიმწოდებელ დაწესებულებები შეფასებულია პროგრამის ჩართვა სერვისების მიწოდებისათვის დადგენილი კრიტერიუმების შესაბამისობაზე; იმუნიზაციის მოდული დანერგილია სჯდ ცენტრების არანაკლებ 100%-ში; „ეპიდზედამხედველობის“ სახელმწიფო პროგრამის მიმწოდებელი საზოგადოებრივი ჯანმრთელობის მუნიციპალური ცენტრების დოკუმენტური მონიტორინგი განხორციელდა დაგეგმილი რაოდენობით, ხოლო ადგილზე მონიტორინგი 70%-ში; მალარიისა და სხვა ტრანსმისიური დაავადებების გადამტანების გავრცელების, ინსექტიციდით დამუშავებული ტერიტორიების (საცხოვრებელი და არასაცხოვრებელი) პროცენტული წილი შეადგენს დასახული მიზნის 96,7%-ს ( 9261 030 კვ.მ. );  მალარიის ადგილობრივი შემთხვევების რაოდენობა - 0; ნოზოკომიური ინფექციების ზედამხედველობა დამყარებულია ქ. თბილისის და ქ. ბათუმის საყრდენ ბაზებზე (სულ 8 სტაციონარული სამედიცინო დაწესებულება).
იდენტიფიცირებული მიკროორგანიზმების 100%-ში განისაზღვრა  ნოზოკომიური ინფექციების გამომწვევი წამყვანი პათოგენები და მათი ანტიბიოტიკებისადმი რეზისტენტობა; მწვავე დიარეულ დაავადებებზე ზედამხედველობა (როტავირუსულ, ადენოვირუსულ და ნოროვირუსულ ინფექციებზე) დამყარებულია ქ. თბილისის 1 (50%) ბავშვთა საავადმყოფოს ბაზაზე; პროგრამის მიმწოდებელი დაწესებულებების მიერ მოწოდებულ იქნა ნიმუშების დაგეგმილი რაოდენობის 73%, რომლებსაც ჩაუტარდა ლაბორატორიული დიაგნოსტიკა როტა, ნორო და ადენოვირუსულ ინფექციებზე; გამოკვლეულ იქნა საყრდენი ბაზიდან მოწოდებული 226 კლინიკური ნიმუში მათან კონფირმაციული კვლევა (PCR) ჩაუტარდა ნიმუშების 98%-ს (2% წუნდებული იქნა არასრულად შევსებული ფორმების ან ნიმუშის არასათანადო მდგომარეობის გამო), კონფირმაციული კვლევებით 15 შემთხვევაში დადასტურდა გრიპის ვირუსი. მ.შ. 13 შემთხვევაში იდენტიფიცირდა B ტიპის გრიპის ვირუსი, ხოლო 2 შემთხვევაში - A ტიპი (1-A/H3; 1-A/H1p).
</t>
  </si>
  <si>
    <t xml:space="preserve">• პროგრამის ფარგლებში უზრუნველყოფილია გამოკვლეული დონორული სისხლისაგან დამზადებული სისხლის პროდუქტების უსაფრთხოება. პროგრამის მიმწოდებელმა ყველა სისხლის ბანკმა საერთაშორისო სტანდარტებით აკრედიტებულ რეფერენს ლაბორატორიიდან (ESFEQA/RIQAS),  მიღებულ რეფერენს მასალაზე ჩატარებული  კვლევები, კვლევის შედეგები და მონაწილეობის დამადასტურებელი სერტიფიკატები წარმოადგინა ცენტრში;
• უანგარო დონაციების რაოდენობა გაზრდილია 2017 წელთან შედარებით;
• ერთიანი ეროვნული ელექტრონული ბაზის ადმინისტრირების ფარგლებში მიმდინარეობს მონაცემთა ბაზის სარეზერვო კოპირება, პროგრამული უზრუნველყოფის მუშაობის დროს შემჩნეული ხარვეზების გამოსწორება, ახალი ორგანიზაციებისა და მომხმარებლების მართვა (დამატება/გაუქმება/შეცვლა).
</t>
  </si>
  <si>
    <t xml:space="preserve">პროგრამაში ჩართული სისხლის ბანკებში დონორული სისხლის 100% გამოკვლეულია  B და C ჰეპატიტზე, აივ-ინფექცია/შიდსზე (EIA მეთოდით) და სიფილისზე (TPHA ან RPR მეთოდით); პროგრამაში მონაწილე სისხლის ბანკებიდან შერჩევითად იქნა ამოღებული სისხლის შრატის 2983 ალიქვოტი და ტრანსპორტირებული ცენტრის ლაბორატორიაში საკონტროლო ლაბორატორიული კვლევის ჩატარებლად B და C ჰეპატიტზე, აივ-ინფექცია/შიდსსა და სიფილისზე ტრანსპორტირება განხორციელდა სტანდარტული სამოქმედო  პროცედურების სრული შესაბამისობით (კრიოყუთები/„ცივი ჯაჭვი“)). აქედან წუნდებულ იქნა (სინჯარის შიგთავსის ჩაღვრის გამო)  36 ნიმუში, საკონტროლო კვლევები ჩაუტარდა 2947 ნიმუშზე; პროგრამაში ჩართული ბანკებისთვის  შემუშავდა და დამტკიცდა სტანდარტული სამოქმედო პროცედურა (სსპ) – სისხლის ნიმუშის მომზადების, ალიქვოტირების, შენახვისა და ტრანსპორტირების შესახებ; ერთიანი ეროვნული ელექტრონული ბაზის ადმინისტრირების ფარგლებში მიმდინარეობს მონაცემთა ბაზის სარეზერვო კოპირება, პროგრამული უზრუნველყოფის მუშაობის დროს შემჩნეული ხარვეზების გამოსწორება, ახალი ორგანიზაციებისა და მომხმარებლების მართვა (დამატება/გაუქმება/შეცვლა); პროგრამის მიმწოდებელმა ყველა სისხლის ბანკმა საერთაშორისო სტანდარტებით აკრედიტებულ რეფერენს ლაბორატორიიდან (ESFEQA/RIQAS),  მიღებულ რეფერენს მასალაზე ჩატარებული  კვლევები, კვლევის შედეგები და მონაწილეობის დამადასტურებელი სერტიფიკატები წარმოადგინა ცენტრში; მთლიან დონაციებში უანგარო დონაციების ხვედრითი  წილი შეადგენს 28%-ს (სულ - 77139 დონაცია, უანგარო 21685), რაც აღემატება 2015 (სულ - 67160 დონაცია, მათ შორის 16 790 (25%) უანგარო) და 2016 (სულ - 80361 დონაცია, მათ შორის 20,381 (25%) უანგარო) წლების მონაცემებს. </t>
  </si>
  <si>
    <t xml:space="preserve">• შერჩეულ საწარმოში მიზნობრივი ჯგუფის 90%-ს ჩატარებული აქვს რეფერენს-კვლევა;
• თითოეული საწარმოს პროფილისა და რისკების გათვალისწინებით შემუშავებულია რეკომენდაციები და საინფორმაციო-სატრენინგო მასალა;
• განახლებულია პროფესიული რისკების ეპიდემიოლოგიური რუქის მონაცემთა ბაზა.
</t>
  </si>
  <si>
    <t xml:space="preserve">
2017 წელს პროფესიული რისკ-ფაქტორების პირველადი პრევენციის ღონისძიებათა კომპლექსისა და მავნე ფაქტორების ექსპოზიციის დონის შემცირების შემუშავებული რეკომენდაციები გადაეცა შემოწმებულ  საწარმოთა 90%-ს; განისაზღვრა დასაქმებულთა ჯანმრთელობის მონიტორინგის ოპტიმალური სქემები და სამედიცინო შემოწმების პერიოდულობა მიზნობრივი ჯგუფების მიხედვით შემოწმებული საწარმოთა 90%-ში; შეფასებულ საწარმოთა 90%-ს ჩაუტარდა ადმინისტრაციასა და დასაქმებულებს სწავლება პროფესიული დაავადებების პრევენციის, პროფესიული რისკების შეფასებისა და კონტროლის მექანიზმების საკითხებზე.                                                                                                    2018 წელს შემუშავდა და შემოწმებულ  საწარმოებს გადაეცა პროფესიული რისკ-ფაქტორების პირველადი პრევენციის ღონისძიებათა კომპლექსისა და მავნე ფაქტორების ექსპოზიციის დონის შემცირების რეკომენდაციები; შემოწმებული საწარმოებში განისაზღვრა დასაქმებულთა ჯანმრთელობის მონიტორინგის ოპტიმალური სქემები და სამედიცინო შემოწმების პერიოდულობა მიზნობრივი ჯგუფების მიხედვით;  შეფასებულ საწარმოებში ადმინისტრაციასა და დასაქმებულებს ჩაუტარდათ სწავლება პროფესიული დაავადებების პრევენციის, პროფესიული რისკების შეფასებისა და კონტროლის მექანიზმების საკითხებზე.                                   </t>
  </si>
  <si>
    <r>
      <t>·</t>
    </r>
    <r>
      <rPr>
        <sz val="7"/>
        <color theme="1"/>
        <rFont val="Times New Roman"/>
        <family val="1"/>
      </rPr>
      <t xml:space="preserve">   </t>
    </r>
    <r>
      <rPr>
        <sz val="12"/>
        <color theme="1"/>
        <rFont val="Sylfaen"/>
        <family val="1"/>
      </rPr>
      <t>პროგრამის ფარგლებში საქართველოს მოსახლეობა უზრუნველყოფილი იყო  ინფექციური და პარაზიტული დაავადებების სტაციონარული მკურნალობით.</t>
    </r>
  </si>
  <si>
    <t>ინფექციური დაავადების დიაგნოზით ჰოსპიტალიზებულ ავადმყოფთა შორის ლეტალობის მაჩვენებელი- 1,08%; პროგრამის ფარგლებში საქართველოს მოსახლეობა უზრუნველყოფილი იყო  ინფექციური და პარაზიტული დაავადებების სტაციონარული მკურნალობით. პროგრამის ფარგლებში საანგარიშო პერიოდში დაფინანსდა -  2.1 ათასზე მეტი შემთხვევა.</t>
  </si>
  <si>
    <t xml:space="preserve">• ტუბერკულოზის პრევალენტობა და ინციდენტობა ქვეყანაში ხასიათდება კლების ტენდენციით;
• საქართველოს ყველა მოქალაქე უზრუნველყოფილია უფასო სადიაგნოსტიკო და სამკურნალო მომსახურებით;
• ხანგრძლივვადიან ამბულატორიულ მკურნალობაზე მყოფი რეზისტენტული პაციენტების დამყოლობისთვის  უზრუნველყოფილია ფულადი წახალისების მექანიზმი;
• ტუბერკულოზით დაავადებული პაციენტები უზრუნველყოფილია ტუბერკულოზის საწინააღმდეგო პირველი და მეორე რიგის მედიკამენტებით.
</t>
  </si>
  <si>
    <t xml:space="preserve">
2017 წელს -ფულადი წახალისება მკურნალობაზე კარგი დამყოლობისათვის 634-მა MDR პაციენტმა მიიღო (თვეში არაუმეტეს 300 პაციენტი), ტუბერკულოზის გავრცელების მაჩვენებელი 100 000 მოსახლეზე - 89.5, ტუბერკულოზის ახალი შემთხვევები და რეციდივები 100 000 მოსახლეზე - 72,8. შემცირებულია საბაზისო მაჩვენებელთან შედარებით.                                   ტუბერკულოზის პრევალენტობის მაჩვენებელი 100000 მოსახლეზე-78,5 (2017 წელი), 89,5 (2016 წელი);                                                                                                                                                             2018 წელს ყველა საკვლევი ნიმუშის/ნახველის ტრანსპორტირება (საქართველოს ფოსტის საკურიერო მომსახურებით) განხორციელდა მასალის აღებიდან 24 საათში; საკვლევი მასალის პირველადი ლაბორატორიული კვლევა (ბაქტერიოსკოპიული და Gene Xpert) ჩატარდა ნახველის აღებიდან 3 დღის ვადაში; საანგარიშო პერიოდში, სადიაგნოსტიკო მასალის კულტურალური კვლევებისთვის თხევად ნიადაგზე დათესვის პროცენტულმა მაჩვენებელმა შეადგინა 70%; - საქართველოს ყველა მოქალაქე უზრუნველყოფილია უფასო სადიაგნოსტიკო და სამკურნალო მომსახურებით; ამბულატორიული სექტორის ტუბსაწინააღმდეგო ერთეულებისა და პირველადი ჯანდაცვის ქსელში ტუბსაწინააღმდეგო აქტივობების ზედამხედველობა და მონიტორინგი სერვისის მიმწოდებელთა 100%-ში უზრუნველყოფილია; შესყიდული წამლებისა და პაციენტების მკურნალობისადმი სრული დამყოლობისათვის ფინანსური წახალისების შესახებ ანგარიშგება უზრუნველყოფილია 100%-ში; რეგიონის დონეზე DOT-ის დაგეგმვა და უზრუნველყოფის მონიტორინგი წარმოებს შემთხვევათა 100%-ში; პირველადი ანალიზის შედეგად, საანგარიშო პერიოდში კლინიკურ ბაზში დარეგისტრირდა  ფილტვის ტუბეკულოზის 2120 ახალი შემთხვევა, მათგან სჯდ ცენტრების ეპიდემიოლოგების მიერ, გამოკვლეულ იქნა 1.301 პაციენტის (60%)  4.220 კონტაქტი (3.24 ერთ ინდექს პაციენტზე); ტუბერკულოზით დაავადებულთა მკურნალობის ხელმისაწვდომობის უზრუნველყოფის მიზნით შესყიდული იქნა მეორე რიგის (50%)  მედიკამენტები შიდსთან, ტუბერკულოზსა და მალარიასთან ბრძოლის გლობალური ფონდის მიერ განსაზღვრული საერთაშორისო შესყიდვების აგენტის GDF-ის მეშვეობით. სახელმწიფო ბიუჯეტით შეძენილი პირველი რიგის მედიკამენტები მიეწოდა ტუბერკულოზის ეროვნულ ცენტრს (იზონიაზიდი, რიფამპიცინი, პირაზინამიდი, ეტაბუტოლი); ხანგრძლივვადიან ამბულატორიულ მკურნალობაზე მყოფ რეზისტენტულ პაციენტთა დამყოლობა ფულადი წახალისების გზით: საანგარიშო პერიოდში 531-მა MDR პაციენტმა მიიღო ფულადი წახალისება მკურნალობაზე კარგი დამყოლობისათვის.</t>
  </si>
  <si>
    <t xml:space="preserve">• პროგრამის ფარგლებში დაავადებული პირები უზრუნველყოფილნი არიან უფასო ამბულატორიული და სტაციონარული მკურნალობით;
• პატიმრობისა და თავისუფლების აღკვეთის დაწესებულებებში მყოფი პირების აივ-ინფექციაზე/შიდსზე ნებაყოფლობით კონსულტაცია და გამოკვლევა სკრინინგული მეთოდებით - 4433 კვლევა (დასახული მიზნის 73,9%);
• ტუბერკულოზისა და ფილტვის დაავადებათა ეროვნულ ცენტრში მყოფი პირების აივ ინფექცია/შიდსზე ნებაყოფლობითი გამოკვლევა სკრინინგული მეთოდებით - 2442 კვლევა (დასახული მიზნის 81,4%);
• ნარკოტიკების ინექციური მომხმარებლების და მათი სქესობრივი პარტნიორების, სექს-მუშაკების, მათი კლიენტების და მსმ-ების აივ-ინფექცია/შიდსზე ნებაყოფლობით კონსულტირება და გამოკვლევა სკრინინგული მეთოდებით - 3789 კვლევა (დასახული მიზნის 88,1%); 
• ჰეპატიტების მქონე პაციენტების აივ-ინფექციაზე/შიდსზე ნებაყოფლობით კონსულტირება და გამოკვლევა სკრინინგული მეთოდებით - 13266 (დასახული მიზნის 103,8%);
• აივ-ინფექცია/შიდსზე საეჭვო კლინიკური ნიშნების მქონე პაციენტების და აივ-ინფიცირებულთან კონტაქტში მყოფი პირების აივ-ინფექცია/შიდსზე ნებაყოფლობით კონსულტირებას და გამოკვლევას სკრინინგული მეთოდებით - 20540 (დასახული მიზნის 128%);
• მაღალი რისკის ჯგუფის პირთა და მათი კონტაქტების მოძიებითი სამუშაოების, აივ ინფექცია/შიდსზე ნებაყოფლობითი კონსულტირება და გამოკვლევა სკრინინგული მეთოდებით - 1381 (დასახული მიზნის 115%);
• ზედამხედველობიდან დაკარგული აივ ინფიცირებული პირების მოძიება და ჩართვა შესაბამის სერვისებში - 199 (დასახული მიზნის 124,4%);
• გლობალური ფონდის მიერ დაფინანსებული „ტუბერკულოზის, აივ/ინფექცია შიდსის, C ჰეპატიტის სკრინინგის ინტეგრირება პირველად ჯანდაცვაში და პარტნიორობის განვითარება დაავადებათა ადრეული გამოვლენისთვის სამეგრელო-ზემო სვანეთის რეგიონში“ პილოტური პროგრამის ფარგლებში  აივ ინფექციაზე/შიდსზე ჩატარდა - 77239 სკრინინგული გამოკვლევა (დასახული მიზნის 96,5%);
• ზემოაღნიშნული და ყველა სხვა ჯგუფების სკრინინგული გამოკვლევით მიღებული დადებითი შედეგების გადამოწმებას კონფირმაციული მეთოდებით კომპონენტის მომსახურების რაოდენობები:
პირველი განმეორებითი სკრინინგი  - 1070 (81,3%); მეორე განმეორებითი სკრინინგი - 344 (67.5%);  სისხლში აივ ანტისხეულების განსაზღვრა  იმუნობლოტინგის მეთოდით - 755 (104,9%); სისხლში აივ დნმ/რნმ განსაზღვრა პოლიმერიზაციის ჯაჭვური რეაქციის (პჯრ) მეთოდით - 84 (98,8%);
• მკურნალობის უწყვეტობა, პაციენტების მკურნალობაზე დამყოლობის გაუმჯობესება. 
</t>
  </si>
  <si>
    <t xml:space="preserve">პატიმრობისა და თავისუფლების აღკვეთის დაწესებულებებში აივ-ინფექციაზე გამოკვლეულია საპროგნოზო რაოდენობის 73,9%; ტუბერკულოზისა და ფილტვის დაავადებათა ეროვნულ ცენტრში აივ-ინფექციაზე გამოკვლეულია საპროგნოზო რაოდენობის 81,4%; სკრინინგული გამოკვლევით მიღებული დადებითი შედეგების 100%-ში ჩატარდა კონფირმაციული კვლევა; პროგრამის ფარგლებში დაავადებული პირები უზრუნველყოფილნი არიან უფასო ამბულატორიული მკურნალობით; პროგრამის ფარგლებში დაავადებული პირები უზრუნველყოფილნი არიან უფასო სტაციონარული მკურნალობით; შესყიდულ იქნა აივ-ინფექციის/შიდსის სამკურნალო პირველი რიგის მედიკამენტების 100% და მეორე რიგის 50%; ასევე, არვ-მკურნალობის მონიტორინგის ტესტ-სისტემები 50%. </t>
  </si>
  <si>
    <t xml:space="preserve">• დედათა სიკვდილობის მაჩვენებლი 2015 წელთან შედარებით (32) მნიშვნელოვნად გაუმჯობესდა (13.1-2017 წელი) ანტენატალური მეთვალყურეობის კომპონენტის ფარგლებში დაფიქსირდა ორსულთა ვიზიტების 181.2 ათასამდე შემთხვევა;
• ორსულებისათვის  უზრუნველყოფილია ფოლიუმის მჟავის და საჭიროების შემთხვევაში ანემიის საწინააღმდეგო მედიკამენტის, ხოლო 6-23 თვის ასაკის სოციალურად დაუცველი ბავშვებისათვის - მრავალკომპონენტიანი საკვები დანამატის მიწოდება.
</t>
  </si>
  <si>
    <t xml:space="preserve">
2017 წელს 0-1 წლამდე ასაკის ბავშვთა სიკვდილიანობის მაჩვენებელი 1000 ცოცხლადშობილზე -9.0; 5 წლამდე ასაკის ბავშვთა სიკვდილიანობის მაჩვენებელი 1000 ცოცხლადშობილზე - 10.7; რკინის პრეპარატების მიმღებთა რაოდენობა - 915; ფოლიუმის მჟავას მიმღებთა რაოდენობა - 29 931; 4 სრული ანტენატალური ვიზიტი - 42677; საკვები დანამატების მიმღები 6-23 თვის სოციალურად დაუცველი ბავშვი - 430;                                                   2018 წელს სრული ანტენატალური ვიზიტით მოცვის მაჩვენებელი- 46 920 (2017 წელი); 1 წლამდე ასაკის ბავშვთა სიკვდილიანობა 1000 ცოცხლადშობილზე -9.6 (2017 წელი), 9.0 (2016 წელი); სახელმწიფო პროგრამის ფარგლებში სკრინინგი ჩაუტარდა 41687 ორსულს, ამავე საანგარიშგებო პერიოდში, კერძო ვიზიტის ფარგლებში სკრინინგი ჩაუტარდა 4585 ბენეფიციარს. აღნიშნული მონაცემებით, სულ სკრინინგი გაიარა 46272 ორსულმა.  საანგარიშგებო პერიოდში იმ ორსულთა რაოდენობა, ვინც თუნდაც 1 ვიზიტი მაინც განახორციელა შეადგენს 51324 ორსულს, შესაბამისად სკრინინგებით მოცული ორსულების რაოდენობა შეადგენს - 90%-ს; დედიდან ბავშვზე აივ–ინფექცია/შიდსის გადაცემის მაჩვენებელი -0,5% (2017); დედიდან ბავშვზე B ჰეპატიტის გადაცემის მაჩვენებელი - 0% (2017); ჰიპოთირეოზზე, ფენილკეტონურიაზე, ჰიპერფენილალანინემიასა და მუკოვისციდოზზე ახალშობილთა და ბავშვთა სკრინინგის კომპონენტის ფარგლებში გამოკვლეული იქნა 49.8 ათასზე მეტი ახალშობილი, ქვეყნის მაშტაბით სამშობიარო სახლებში დაბადებული ყველა ახალშობილი მოცულია სმენის პირველადი სკრინინგით; რკინის პრეპარატების მიმღებთა რაოდენობა -  890; ფოლიუმის მჟავას მიმღებთა რაოდენობა -  27854; საკვები დანამატების მიმღები 6-23 თვის სოციალურად დაუცველი ბავშვი -  1716.</t>
  </si>
  <si>
    <t xml:space="preserve">
2017 წელს ჩანაცვლებით თერაპიაზე მყოფ ბენეფიციართა რაოდენობა - 7 578; სტაციონარული დეტოქსიკაციით ნამკურნალებ პირთა რაოდენობა - 570;                                              2018 წელს სტაციონარული დეტოქსიკაციით ნამკურნალებ პირთა რაოდენობა - 773; ჩანაცვლებითი თერაპიით მომსახურება გაეწია 10.6 ათასზე მეტ ბენეფიციარს, ყველა მათგანი უზრუნველყოფილი იყო ჩამანაცვლებელი ფარმაცევტული პროდუქტით; ჩამანაცვლებელი ფარმაცევტული პროდუქტი შესყიდულ იქნა დაგეგმილი რაოდენობის მიხედვით; უზრუნველყოფილია მედიკამენტზე ხელმისაწვდომობა პროგრამაში მონაწილე დაწესებულებების მიხედვით; ეფექტურობის შეფასების კომპონენტის ფარგლებში ხორციელდება ერთიანი სტატისტიკური ინფორმაციის შეგროვება, სტატისტიკური საქმიანობის კოორდინაცია, ინფორმაციის დამუშავება და ინფორმაციული რესურსების შექმნა; ალკოჰოლის მიღებით გამოწვეული ფსიქიკური და ქცევითი აშლილობების სტაციონარული მომსახურებით ისარგებლა 393-მა პირმა; საჭიროების მქონე პაციენტთა 100% უზრუნველყოფილი იყო სტაციონარული მომსახურებით. </t>
  </si>
  <si>
    <t xml:space="preserve">• განხორციელდა საზოგადოებრივი ჯანდაცვის ადგილობრივი სამსახურების წარმომადგენელთა ტრენინგი ჯანსაღი ცხოვრების წესის პოპულარიზაციის მეთოდოლოგიაში ციფრული  კომუნიკაციის როლსა და მის გამოყენებაზე; 
• „ჯანმრთელობის ხელშეწყობის“ ფეისბუკის გვერდზე რუტინულ რეჟიმში მიმდინარეობს საგანმანათლებლო პოსტების განთავსება ჯამრთელობის ხელშეწყობის სხვადასხვა პრიორიტეტულ საკითხებზე;  
• მიმდინარეობდა ჯანმრთელობის ხელშეწყობის თემების პოპულარიზაცია სატელევიზიო მედიის მეშვეობით;
• განხორციელდა საკონსულტაციო შეხვედრები  ჯანმრთელობის ხელშეწყობის,  კომუნიკაციის და საინფიორმაციო ტექნოლოგიების სპეციალისტთა ჯგუფთან  ჯანმრთელობის ხელშეწყობის ვებ გვერდისა და მობილური აპლიკაციის, ასევე „მშობელთა სკოლის“ მობილური აპლიკაციის რებრენდინგის პროექტისა და კონცეფციის გასაწერად; შემუშავდა კონცეფციები და რეკომენდაციები; 
• რუტინულ რეჟიმში მიმდინარეობს საგანმანათლებლო მასალის შემუშავება ჯანმრთელობის ხელშეწყობის სხვადასხვა პრიორიტეტულ საკითხებზე დარგობრივ სამმართველოებთან ერთად; 
• დარგობრივ სამმართველოსთან ერთად მიმდინარეობს შეხვედრები რეპროდუქციული ჯანმრთელობისა და ოჯახის დაგეგმვის საკომუნიკაციო სტრატეგიის საბოლოო ვერსიის შემუშავების მიმართულებით.
</t>
  </si>
  <si>
    <t xml:space="preserve">მოსახლეობის განათლების დონის ამაღლება ჯანსაღი ცხოვრების წესის თაობაზე; მოსახლეობის ინფორმირება C ჰეპატიტის პრევენციის, ადრეული გამოვლენისა და დროული მკურნალობის მნიშვნელობის შესახებ; ალკოჰოლის საკითხებზე მოსახლეობის ცნობიერების დონის ამაღლება; თამბაქოს კონტროლის მექანიზმის გაძლიერება; თამბაქოს საკითხებზე მოსახლეობისა და პროგრამით განსაზღვრული კონტინგენტის ინფორმირებულობის დონის ამაღლება; ჯანსაღი კვების შესახებ მოსახლეობის განათლების დონის ამაღლება; მოსახლეობის ცოდნის დონის ზრდა, რომელმაც იცის რეგულარული ფიზიკური აქტივობის რაობის შესახებ; ფსიქიკური პრობლემების მქონე ადამიანების და მოწყვლადი ჯგუფების ცოდნის დონის ამაღლება პრობლემის დროული გამოვლენის და სრულყოფილი მკურნალობის მნიშვნელობის შესახებ; სოციალურ მუშაკთა და პირველადი ჯანდაცვის სამედიცინო პერსონალის ცოდნის დონის ამაღლება. </t>
  </si>
  <si>
    <t xml:space="preserve">• პროგრამის ფარგლებში, Anti HCV ტესტირებულ პირთა რაოდენობის შეფარდება წლიურ სამიზნე რაოდენობასთან (300 000 ბენეფიციარი) შეადგენს - 110%-ს (328557 ამბულატორიულად გამოკვლეული პირი)საანგარიშო პერიოდში დიაგნოსტიკის კომპონენტით ისარგებლა  20.5 ათასამდე  პირმა. 
</t>
  </si>
  <si>
    <t xml:space="preserve">
2017 წელს სკრინინგით გამოვლენილ პროგრამაში მომართულ პაციენტთა 100% უზრუნველყოფილია დიაგნოსტიკური კვლევებით; - სააგენტოში დარეგისტრირებულ პაციენტთა 95% უზრუნველყოფილია C ჰეპატიტის სამკურნალო ფარმაცევტული პროდუქტით; მკურნალობის კომპონენტში მყოფი პაციენტების დასრულებული კურსი - 90%; პროგრამაში ჩართულ პაციენტთა შორის, რომლებმაც დაასრულეს მკურნალობა, 98%-ში მიღწეულია დადებითი შედეგი.                                                                                                                         2018 წელს  Anti HCV ტესტირებულ პირთა რაოდენობის შეფარდება წლიურ სამიზნე რაოდენობასთან (300 000 ბენეფიციარი) შეადგენს - 110%-ს (328557 ამბულატორიულად გამოკვლეული პირი); დიაგნოსტიკის კომპონენტით ისარგებლა  20.5 ათასამდე  პირმა; მკურნალობის კომპონენტში ჩაერთო 10210-ზე მეტი პირი; პროგრამაში ჩართულ  პაციენტთა შორის, რომლებმაც დაასრულეს მკურნალობა, 98,2%-ში მიღწეულია დადებითი შედეგი; უზრუნველყოფილია მედიკამენტზე ხელმისაწვდომობა პროგრამაში მონაწილე 42 დაწესებულების მიხედვით. </t>
  </si>
  <si>
    <t xml:space="preserve">• ფსიქიკური ჯანმრთელობის პრობლემების მქონე მოსახლეობის სპეციალიზებული დახმარებით უზრუნველყოფა;
• ლეტალობის მაჩვენებლის მხრივ გაუმჯობესება არ დაფიქსირებულა;
• პირველადი ჯანდაცვის მომსახურების უტილიზაცია გაზრდილია წინა წლებთან შედარებით.
</t>
  </si>
  <si>
    <t xml:space="preserve">
2017 წელს ფსიქიკური და ქცევითი აშლილობების პრევალენტობა - 2 423.5;  ფსიქიკური და ქცევითი აშლილობების ინციდენტობა - 140.6; ლეტალობის მაჩვენებელი არ გაზრდილა; პირველადი ჯანმრთელობის დაცვის მომსახურების უტილიზაციის გაზრდა, სოფლის ექიმთან მიმართვების რაოდენობა ერთ სულ სოფლის მოსახლეზე - 0.8; უზრუნველყოფილია ქვეყნის მასშტაბით პირველადი ჯანდაცვის მომსახურებებზე 100%–იანი ხელმისაწვდომობა;   2018 წელს ფსიქიკური და ქცევითი აშლილობების პრევალენტობა 100 000 მოსახლეზე - 2376.9 (2017 წელი), 2418.2 (2016 წელი); ფსიქიკური და ქცევითი აშლილობების ინციდენტობა 100 000 მოსახლეზე- 129.9 (2017 წელი), 140.3 (2016 წელი); ამბულატორიული მიმართვების რაოდენობა: 1 სულ მოსახლეზე მიმართვების რაოდენობა - 3,5 (2017 წელი), 3.9 (2016 წელი); </t>
  </si>
  <si>
    <t xml:space="preserve">• ფსიქიკური აშლილობის მქონე პირები უზრუნველყოფილნი არიან ამბულატორიული და სტაციონარული მომსახურებით.
</t>
  </si>
  <si>
    <t xml:space="preserve">
2017 წელს სტაციონარული სერვისებით ისარგებლა 5 000-მდე პირმა; ამბულატორიულ სერვისებით ისარგებლა 21 000-მდე პირმა;                                                                                                     2018 წელს ამბულატორიულ სერვისებით ისარგებლა 22 900-მდე პირმა (2018); ფსიქოსოციალური რეაბილიტაცია ჩაუტარდა 74 ბენეფიციარს; შესაბამისი კრიტერიუმების მქონე, მომართული პაციენტების 100% უზრუნველყოფილია ფსიქოსოციალური რეაბილიტაციის სერვისით; ბავშვთა ფსიქიკური ჯანმრთელობის ფარგლებში მომსახურება გაიარა 330 ბენეფიციარმა; ფსიქიკური მდგომარეობის და ქცევის ცვლილების მქონე, 18 წლამდე ასაკის ბავშვები უზრუნველყოფილი არიან ნეიროგანვითარებითი და ფსიატრიული გუნდის მომსახურებით. მომართვის შემთხვევაში 100%; ფსიქიატრიული კრიზისული ინტერვენცია განხორციელდა  607 ბენეფიციართან (რაც დაახლოებით 10%-ით მეტია 2017 წლის მაჩვენებელზე); სათემო მობილური გუნდების რაოდენობამ 2018 წლის ბოლოს შეადგინა 11, რაც 266%-ით მეტია 2017 წელთან შედარებით; სტაციონარული სერვისებით ისარგებლა 5 000-მდე პირმა; მომართული პაციენტების 100% უზრუნველყოფილია სტაციონარული სერვისით; ფსიქიკური დარღვევების მქონე პირთა თავშესაფრით უზრუნველყოფის კომპონენტის ფარგლებში მომსახურება გაეწია 108 ბენეფიციარს. უზრუნველყოფილია მომართული პაციენტების 100%.</t>
  </si>
  <si>
    <t>• პროგრამის ფარგლებში ბენეფიციარები უზრუნველყოფილი იყვნენ შესაბამისი სამედიცინო მომსახურებით.</t>
  </si>
  <si>
    <t xml:space="preserve">2017 წელს 5 100-ზე მეტმა ბენეფიციარმა ისარგებლა სპეციალიზებული ამბულატორიული დახმარების კომპონენტით; 
საშუალოდ 1 016-მა დიაბეტით დაავადებულმა ბავშვმა ისარგებლა
პროგრამის  მომსახურებით  (20% ზრდა 2016 წელთან შედარებით);                                           2018 წელს პროგრამის ფარგლებში მომსახურებით ისარგებლა საშუალოდ 1400-მა დიაბეტით დაავადებულმა ბავშვმა, რაც დაახლოებით 38% ზრდაა 2017 წელთან შედარებით; სპეციალიზებული ამბულატორიული დახმარების კომპონენტით ისარგებლა 5000-ზე მეტმა პირმა; პროგრამაში ჩართულ პაციენტთა 100% უზრუნველყოფილია მედიკამენტებით.
</t>
  </si>
  <si>
    <t>• ონკოჰემატოლოგიური დაავადებების მქონე ბავშვები სრულად არიან მოცული პროგრამული სერვისებით.</t>
  </si>
  <si>
    <t>• თირკმლის ტერმინალური უკმარისობით დაავადებული საქართველოს მოსახლეობა სრულად მოცულია ადეკვატური სამედიცინო მომსახურებით.</t>
  </si>
  <si>
    <t>ჰემოდიალიზით ისარგებლა 3212-მა ბენეფიციარმა, საჭიროების მქონე ბენეფიციარების 100% უზრუნველყოფილია ჰემოდიალიზით; პერიტონეული დიალიზით ისარგებლა 111 ბენეფიციარმა. საჭიროების მქონე ბენეფიციარების 100% უზრუნველყოფილია პერიტონეული დიალიზით; ჰემო და პერიტონეული დიალიზისათვის საჭირო სადიალიზე საშუალებები, მასალები და მედიკამენტები შესყიდულია დაგეგმილი რაოდენობის მიხედვით და უზრუნველყოფილია მიწოდება სერვისის მიმწოდებელ დაწესებულებებამდე; დაფიქსირდა თირკმლის ტრანსპლანტაციის 16 შემთხვევა. უზრუნველყოფილია მომართული პაციენტების 100%; ორგანოგადანერგილ პაციენტთა 100% უზრუნველყოფილია იმუნოსუპრესული მედიკამენტებით.</t>
  </si>
  <si>
    <t xml:space="preserve">• ინკურაბელური პაციენტები, პროგრამული მომსახურების ფარგლებში, უზრუნველყოფილნი არიან ადეკვატური სამედიცინო მომსახურებით და სპეციფიკური მედიკამენტებით.
</t>
  </si>
  <si>
    <t xml:space="preserve">2017 წელს ამბულატორიული პალიატიური ზრუნვით მოცული ინკურაბელური ბენეფიციარების რაოდენობა - 894 და სტაციონარული პალიატიური ზრუნვით მოცული ინკურაბელური ბენეფიციარების რაოდენობა - 997.                                                                               2018 წელს ამბულატორიული პალიატიური ზრუნვით მოცული ინკურაბელური ბენეფიციარების რაოდენობა - 957. პროგრამით მოცულ არეალში მიზნობრივი პოპულაცია 100%-ით უზრუნველყოფილია ამბულატორიული პალიატიური მზრუნველობით; სტაციონარული პალიატიური ზრუნვით მოცული ინკურაბელური ბენეფიციარების რაოდენობა - 1853. მომართული ინკურაბელური პაციენტების 100% უზრუნველყოფილია სტაციონარული პალიატიური მზრუნველობით; ინკურაბელური პაციენტები უზრუნველყოფილია ნარკოტიკული ტკივილგამაყუჩებელი მედიკამენტებით. </t>
  </si>
  <si>
    <t xml:space="preserve">• იშვიათი დაავადებების მქონე და მუდმივ ჩანაცვლებით მკურნალობას დაქვემდებარებული პაციენტები, რომელებიც ჩართულები არიან პროგრამაში უზრუნველყოფილნი არიან ადეკვატური სამედიცინო მომსახურებით და მედიკამენტებით. 
</t>
  </si>
  <si>
    <t>პროგრამის ფარგლებში ამბულატორიული მომსახურება გაეწია - 196 ბავშვს; პროგრამით განსაზღვრული ნოზოლოგიების მქონე 18 წლამდე პაციენტები უზრუნველყოფილნი არიან ამბულატორიული მეთვალყურეობით -მიმართვის შემთხვევაში 100%; პროგრამის ფარგლებში სტაციონარული მომსახურება გაეწია იშვიათი დაავადებების მქონე და მუდმივ ჩანაცვლებით მკურნალობას დაქვემდებარებულ 18 წლამდე ასაკის 551 ბავშვს; პროგრამით განსაზღვრული ნოზოლოგიების მქონე 18 წლამდე პაციენტები უზრუნველყოფილნი არიან სტაციონარული მომსახურებით; ჰემოფილიით დაავადებულ ბავშვთა და მოზრდილთა ამბულატორიული და სტაციონარული მკურნალობა გაეწია - 252 პაციენტს, ჰემოფილიით და სისხლის შედედების სხვა მემკვიდრული პათოლოგიებით დაავადებული პირები უზრუნველყოფილნი არიან ამბულატორიული და სტაციონარული მომსახურებით -100%; საჭიროების მქონე პაციენტები (100%) უზრუნველყოფილი არიან შესაბამისი მედიკამენტებით.</t>
  </si>
  <si>
    <t xml:space="preserve">• შესრულებულია ყველა პროგრამული გამოძახება.  </t>
  </si>
  <si>
    <t>რეფერალურ შემთხვევებში პროგრამის ფარგლებში სრულად უზრუნველყოფილია ბენეფიციარების სამედიცინო ტრანსპორტირება; კომპონენტის ფარგლებში უზრუნველყოფილია მიზნობრივი ჯგუფების მომსახურება 100%; პროგრამა "მომავლის ბანაკის" მოსარგებლეები უზრუნველყოფილი იყო ექიმის და ექთნის მომსახურებით, მედიკამენტებითა და სამედიცინო დანიშნულების საგნებით; პროგრამის ფარგლებში 2018 წელს ჯამურად  გამოძახებათა რაოდენობამ შეადგინა 17 300 მდე; დაფიქსირდა ცენტრში შემოსული სასწრაფო სამედიცინო გამოძახებათა შესრულების 100%-ანი მაჩვენებელი.</t>
  </si>
  <si>
    <t xml:space="preserve">• პროგრამის ფარგლებში შეფასების მაჩვენებლების ზრდის თვალსაზრისით თვალსაჩინო გაუმჯობესება არ დაფიქსირებულა, თუმცა სტაბილურად ნარჩუნდება მიღწეული შედეგები.
</t>
  </si>
  <si>
    <t xml:space="preserve">ამბულატორიული მიმართვების რაოდენობა: 1 სულ მოსახლეზე მიმართვების რაოდენობა - 3,5 (2017 წელი), 3.9 (2016 წელი); სპეცდაფინანსებაზე მყოფი დაწესებულებები ფუნქციონირებს/აწვდის შესაბამის სერვისს; ხორციელდება შიდა ქართლის სოფლების ამბულატორიული ქსელის ფუნქციონირების ხელშეწყობა; ხორციელდება სპეცდაფინანსებაზე მყოფი დაწესებულებების ფუნქციონირების ხელშეწყობა. </t>
  </si>
  <si>
    <t xml:space="preserve">• მოსახლეობა უზრუნველყოფილი იყო პროგრამით გათვალისწინებული შესაბამისი სამედიცინო დახმარებით.
</t>
  </si>
  <si>
    <t>2017 წელს - 12.4 ათასზე მეტი შემთხვევა.                                                                                                   2018 წელს პროგრამის ფარგლებში დაფინანსებულ იქნა  15,1  ათასზე მეტი შემთხვევა.</t>
  </si>
  <si>
    <t>• სამხედრო ძალების შევსება განხორციელდა ჯანმრთელი კონტინგენტით.</t>
  </si>
  <si>
    <t xml:space="preserve">
2017 წელს ამბულატორიულიად გამოკვლეულ იქნა 18.3 ათასზე მეტი წვევამდელი.  ჩატარდა 1 586 წვევამდელის დამატებითი სტაციონარული გამოკვლევა.
მოცულია სამხედრო ძალებში გასაწვევი სრული კონტიგენტის სამედიცინო შემოწმება 100%-ით;                                                                                                                                                                       2018 წელს პროგრამის ფარგლებში გამოკვლეულ იქნა 17.0 ათასამდე წვევამდელი, წვევამდელთა რიცხვი ყოველწლიურად დგინდება ,,სამხედრო სავალდებულო სამსახურში მოქალაქეთა გაწვევის შესახებ“ საქართველოს მთავრობის შესაბამისი წლის დადგენილებებით; პროგრამის ფარგლებში დამატებითი კვლევების კომპონენტით გამოკვლეულ იქნა 1 195 წვევამდელი (საჭიროების მქონე პირთა 100%).
</t>
  </si>
  <si>
    <t xml:space="preserve">• გაიზარდა ფინანსური ხელმისაწვდომობა განსაზღვრულ მედიკამენტებზე ბენეფიციარებისათვის. კერძოდ, „სოციალურად დაუცველი ოჯახების მონაცემთა ერთიან ბაზაში“ რეგისტრირებული პირებისათვის, რომლებზეც მინიჭებული სარეიტინგო ქულა არ აღემატება 100 000-ს, პროგრამის ფარგლებში გათვალისწინებულია მომსახურების ღირებულების გადახდა მედიკამენტ(ებ)ის თითოეული გატანისას, გატანილი მედიკამენტ(ებ)ის ღირებულების 10%-ის ოდენობით, მაგრამ არანაკლებ 0,05 (5 თეთრი) ლარისა და არაუმეტეს 1 (ერთი) ლარისა, ხოლო საპენსიო ასაკის მოსახლეობის (ქალი - 60 წლიდან, მამაკაცი - 65 წლიდან), შეზღუდული შესაძლებლობის სტატუსის მქონე ბავშვებისა და მკვეთრად ან მნიშვნელოვნად გამოხატული შეზღუდული შესაძლებლობის სტატუსის მქონე პირებისათვის, ასევე პარკინსონითა და ეპილეფსიით დაავადებული პირებისათვის გათვალისწინებულია თანაგახადა, რომელიც არ უნდა აღემატებოდეს პროგრამის ფარგლებში შესყიდული მედიკამენტის  საბაზრო  ღირებულების  50%-ს.  </t>
  </si>
  <si>
    <t>პროგრამის ფარგლებში შესყიდულია გულ-სისხლძარღვთა ქრონიკული დაავადებების,  ფილტვის ქრონიკული დაავადებების, დიაბეტის (ტიპი 2) და ფარისებრი ჯირკვლის დაავადებათა, ასევე პარკინსონისა და ეპილეფსიის სამკურნალო მედიკამენტები დადგენილი სიის მიხედვით.</t>
  </si>
  <si>
    <t xml:space="preserve">• დიპლომისშემდგომ განათლებაზე (პროფესიულ მზადებაზე) ფინანსური ხელმისაწვდომობის გაზრდა;
• მაღალმთიან და საზღვრისპირა მუნიციპალიტეტებში სამედიცინო სერვისების შენარჩუნება და მათი უწყვეტობის უზრუნველყოფა.
</t>
  </si>
  <si>
    <t>2017 წელს პროგრამაში ჩართული მაძიებლის რაოდენობა-28; კურსი დასრულებული აქვს და სახელმწიფო სერტიფიკატი მოპოვებული აქვს 2 მაძიებელს, რომლებიც ჩაერთვებიან სოფლის ექიმის პროგრამაში (ვაკანსიების რაოდენობა შემცირდება 2 ერთეულით); კურსი დასრულებული აქვს 3 მაძიებელს, რომელთაც მოიპოვეს სერტიფიკატი „გადაუდებელ მედიცინაში“ (ვაკანსიების რაოდენობა 2017 შემცირდა 3 ერთეულით)                                                    2018 წელს უზრუნველყოფილია მაღალმთიან და საზღვრისპირა მუნიციპალიტეტებსა და  „ოკუპირებული ტერიტორიების შესახებ“ საქართველოს კანონით განსაზღვრული ტერიტორიების სამედიცინო დაწესებულებებში არსებული საკადრო დეფიციტის შემცირება; ექიმთა სახელმწიფო სასერტიფიკაციო საგამოცდო ტესტ-კითხვარების განახლება;  ერთიანი დიპლომისშემდგომი საკვალიფიკაციო საგამოცდო ტესტ-კითხვარების განახლება.</t>
  </si>
  <si>
    <t xml:space="preserve">• უზრუნველყოფილია სამედიცინო დაწესებულებათა მშენებლობა, აღჭურვა და ფუნქციონირების ხელშეწყობა;
• განხორციელდა სახელმწიფო საკუთრებაში არსებული ჯანდაცვითი ინფრასტრუქტურის, შენობა-ნაგებობებისა და აღჭურვილობის განახლება, სამედიცინო დაწესებულებებში დიაგნოსტიკისა და მკურნალობის მინიმალური სტანდარტის უზრუნველყოფა.
</t>
  </si>
  <si>
    <t>2017 წელს - ზუგდიდის მუნიციპალიტეტის სოფელ რუხის მრავალპროფილიანი საუნივერსიტეტო კლინიკის მშენებლობა და აღჭურვა (სამედიცინო აპარატურით და ავეჯით, საოფისე ავეჯით, საოჯახო ტექნიკითა და ინვენტარით) - 80%; სსიპ -ლ. საყვარელიძის სახელობის დაავადებათა კონტროლისა და საზოგადოებრივი ჯანმრთელობის ეროვნული ცენტრის ადმინისტრაციული შენობის მშნებლობა - 100%; „ინფექციური პათოლოგიის, შიდსისა და კლინიკური იმუნოლოგიის სამეცნიერო-პრაქტიკული ცენტრის“ პროექტირება და მშენებლობა არ განცორციელებულა                                                                                                       2018 წელს უზრუნველყოფილ იქნა პროგრამით გათვალისწინებული სამედიცინო დაწესებულებების რეაბილიტაცია და აღჭურვა სამედიცინო ტექნიკითა და სამედიცინო ავეჯით, კერძოდ: ზუგდიდის მუნიციპალიტეტის სოფელ რუხის მრავალპროფილიანი საუნივერსიტეტო კლინიკის მშენებლობა - 95%; სამედიცინო დაწესებულებებისა და სოფლის ამბულატორიებისათვის სხვადასხვა სამედიცინო აპარატურის/მოწყობილობების, საოფისე ავეჯისა და საოჯახო ტექნიკის შესყიდვა - 100%; სსიპ – საგანგებო სიტუაციების კოორდინაციისა და გადაუდებელი დახმარების ცენტრის ფუნქციონირებისათვის 52 ადმინისტრაციულ-ტერიტორიულ ქვედანაყოფში ახალი ოფისების აღჭურვა ავეჯით, საოჯახო ტექნიკითა და ინვენტარით, სასწრაფო სამედიცინო დახმარების მანქანების შესყიდვა; სამინისტროს ძირითადი სერვერული ცენტრის („დატა-ცენტრის“) ინფრასტრუქტურის განახლების/მოდერნიზაციისა და სარეზერვო სერვერული ცენტრის („დატა-ცენტრის“) მოწყობა - 100%.</t>
  </si>
  <si>
    <t xml:space="preserve">• უზრუნველყოფილია შრომის ბაზრის მართვის საინფორმაციო სისტემის (www.worknet.gov.ge) მოდულები სამუშაოს მაძიებელთა, დამსაქმებელთა, ვაკანსიების, სტატისტიკურ მონაცემთა შეგროვებისა და დამუშავების (უკუკავშირი და ანალიზი) გამართული ფუნქციონიება. ასევე განხორციელდა სააგენტოს ტერიტორიულ ერთეულებში ჯგუფური და ინდივიდუალური კონსულტაციები. დანერგილია შესაბამისი მექანიზმები შეზუღუდული შესაძლებლობისა და სპეციალური საჭიროების მქონე პირთა დასაქმების ხელშეწყობისათვის. განვითარებულია საშუამავლო მომსახურება. რეგისტრირებულ სამუშაოს-მაძიებელთა რაოდენობა გაზრდილია; 
• ჩატარებულია კონფერენცია დასაქმების ხელშეწყობის საკითხებსა და არსებულ პრობლემებთან დაკავშირებით.
• უზრუნველყოფილია შრომის ბაზარზე, შრომის უსაფრთხოების მიმართულებით არსებული მდგომარეობას შესწავლა, კანონმდებლობით გათვალისწინებული შრომის პირობების დაცვაზე ზედამხედველობა, არსებული შრომის პირობების დაცვის ნორმების გაუმჯობესება, უსაფრთხო და ჯანსაღი სამუშაო გარემოს შექმნა, შრომის უსაფრთხოების, საწარმოო სანიტარული და ჰიგიენური პირობების, ასევე ტრეფიკინგის საფრთხეების შესახებ დამსაქმებელთა და დასაქმებულთა ცნობიერების ამაღლება.
</t>
  </si>
  <si>
    <t xml:space="preserve">
შრომის უსაფრთხოებისა და ჯანმრთელობის დაცვის სფეროში 2015 წლის მაისიდან 2017 წლის მაისამდე სულ მომზადდა 8 სტანდარტი, მათ შორის 2017 წელს - 3 სტანდარტი;  რეგისტრაცია გაიარა 63 316 სამუშაოს მაძიებელმა, დამსაქმებლის მიერ წარმოდგენილი იქნა 5 711  სამუშაო ადგილი; 
მომზადება-გადამზადების პროგრამის 2016 წელს კურსდამთავრებულთა განმეორებითი მონიტორინგის შედეგად დადასტურდა დამატებით 332 ბენეფიციარის დასაქმება. 
ინდივიდუალური კონსულტირება გაიარა 5 187 სამუშაოს მაძიებელმა. ჯგუფურ კონსულტაციებში მონაწილეობა მიიღო 1 068 სამუშაოს მაძიებელმა;                                                        2018 წელს პროგრამის ფარგლებში შემოწმდა 224 კომპანია/ობიექტი და მომზადდა 1757 რეკომენდაცია; პროგრამის ფარგლებში გადამზადებულია 2 574 სამუშაოს მაძიებელი (მათ შორის საქართველოს სოფლის განვითარების 2017-2020  წლების სტრატეგიის ფარგლებში რეგიონებში 1381).</t>
  </si>
  <si>
    <t xml:space="preserve">• შრომის ბაზრის მონიტორინგის შედეგად გამოვლინდა მოთხოვნადი პროფესიები ქ. თბილისსა და სხვადასხვა მუნიციპალურ ერთეულებში;                                                        • შემცირებულია სუბსტანდარტული, ვადაგასული და წუნდებული ფარმაცევტული პროდუქტების რაოდენობა ფარმაცევტულ ბაზარზე;                                                             • გაზრდილია ჯანმრთელობის დაცვის სახელმწიფო პროგრამების ფარგლებში გაწეული სამედიცინო მომსახურების ხარისხი;                                                                         • უზრუნველყოფილია ბენეფიციარებისათვის დადგენილი გასაცემლების სრული და დროული მიწოდება;                                                                                                                       • ტრეფიკინგის კუთხით გაზრდილია ცნობიერება ადამიანით ვაჭრობის (ტრეფიკინგის) დანაშაულთან და პრობლემასთან დაკავშირებით;                                      • ადამიანით ვაჭრობისა (ტრეფიკინგის) და ოჯახში ძალადობის მსხვერპლები უზრუნველყოფილი არიან შესაბამისი მომსახურებით, სამედიცინო, ფსიქოლოგიური და იურიდიული დახმარებით, თავშესაფრებით და სხვა სერვისებით;                              • შეზღუდული შესაძლებლობების მქონე პირები, ხანდაზმულები და მშობელთა მზრუნველობას მოკლებული ბავშვები უზრუნველყოფილი არიან ღირსეული საცხოვრებელი პირობებით, პირველადი სამედიცინო მომსახურებით, სამკურნალო-სარეაბილიტაციო და დღის და სადღეღამისო მომსახურებებით;                                        • მოსახლეობა უზრუნველყოფილია პირველადი გადაუდებელი სამედიცინო დახმარებით რეგიონებში და ადმინისტრაციულ-ტერიტორიულ ერთეულებში. განხორციელებულია ბრიგადების მიერ შესრულებული გამოძახებების შესახებ ინფორმაციის დამუშავება/ანალიზი;                                                                                                                         •  ჩატარდა 4 საინფორმაციო კამპანია;
• განხორციელდა „დევნილთა თვითდასაქმების ხელშეწყობის საგრანტო პროგრამა“, რომელიც ითვალისწინებს პროფესიული სასწავლებლების კურსდამთავრებულთა თვითდასაქმების ხელშეწყობას მათთვის სახელობო იარაღების შესყიდვის გზით.
• სახელმწიფო პროფესიულ სასწავლებლებში ჩარიცხული დევნილებს  აუნაზღაურდათ ტრანსპორტირების ხარჯი;
• შეიქმნა და პარტნიორ საერთაშორისო ორგანიზაციასთან ერთად განხორციელდა „განსახლებულ დევნილთა მხარდაჭერის საგრანტო პროგრამა“;
• შეიქმნა და პარტნიორ საერთაშორისო ორგანიზაციასთან ერთად განხორციელდა „მეწარმე სუბიექტთა მხარდაჭერის პროგრამა“ 
                                   </t>
  </si>
  <si>
    <t xml:space="preserve">• სტიქიით დაზარალებული ზოგიერთი ოჯახი უზრუნველყოფილი იქნა საცხოვრებელი სახლებითა და საკომპენსაციო თანხებით;
• „საქართველოში დაბრუნებულ მიგრანტთა სარეინტეგრაციო დახმარების“ პროგრამის ფარგლებში გაიცა გრანტები (სამედიცინო მომსახურება და მედიკამენტების დაფინანსება, ფსიქო-სოციალური რეაბილიტაცია, შემოსავლის წყაროს გაჩენისა და თვითდასაქმების ხელშეწყობის მიზნით სოციალური პროექტების დაფინანსება, სამუშაოს მაძიებელთა პროფესიული მომზადება/გადამზადების და კვალიფიკაციის ამაღლების პროგრამაში ჩართვის ხელშეწყობა, საცხოვრისით დროებით უზრუნველყოფა). დაფინანსდა სოციალური პროექტები. ბენეფიციარები უზრუნვეყოფილი იქნენ სამედიცინო მომსახურებითა და მედიკამენტებით, ასევე, დროებითი საცხოვრებლით.
</t>
  </si>
  <si>
    <t>35 00</t>
  </si>
  <si>
    <t>35 01</t>
  </si>
  <si>
    <t>35 01 01</t>
  </si>
  <si>
    <t>35 01 02</t>
  </si>
  <si>
    <t>35 01 03</t>
  </si>
  <si>
    <t>35 01 04</t>
  </si>
  <si>
    <t>35 01 05</t>
  </si>
  <si>
    <t>35 01 06</t>
  </si>
  <si>
    <t>შრომის, ჯანმრთელობისა და სოციალური დაცვის პროგრამების მართვა</t>
  </si>
  <si>
    <t>შრომის, ჯანმრთელობისა და სოციალური დაცვის სფეროში პოლიტიკის შემუშავება და მართვა</t>
  </si>
  <si>
    <t>35 02</t>
  </si>
  <si>
    <t>35 02 01</t>
  </si>
  <si>
    <t>35 02 02</t>
  </si>
  <si>
    <t>35 02 03</t>
  </si>
  <si>
    <t>35 02 03 01</t>
  </si>
  <si>
    <t>35 02 03 02</t>
  </si>
  <si>
    <t>35 02 03 03</t>
  </si>
  <si>
    <t>35 02 03 05</t>
  </si>
  <si>
    <t>35 02 03 06</t>
  </si>
  <si>
    <t>35 02 03 07</t>
  </si>
  <si>
    <t>35 02 03 08</t>
  </si>
  <si>
    <t>35 02 03 09</t>
  </si>
  <si>
    <t>35 02 03 10</t>
  </si>
  <si>
    <t>35 02 03 11</t>
  </si>
  <si>
    <t>35 02 03 12</t>
  </si>
  <si>
    <t>35 02 03 13</t>
  </si>
  <si>
    <t>35 02 03 14</t>
  </si>
  <si>
    <t>35 02 04</t>
  </si>
  <si>
    <t>36 02 05</t>
  </si>
  <si>
    <t>35 03</t>
  </si>
  <si>
    <t>35 03 01</t>
  </si>
  <si>
    <t>35 03 02</t>
  </si>
  <si>
    <t xml:space="preserve">35 03 02 01 </t>
  </si>
  <si>
    <t xml:space="preserve">35 03 02 02  </t>
  </si>
  <si>
    <t>35 03 02 03</t>
  </si>
  <si>
    <t>35 03 02 04</t>
  </si>
  <si>
    <t>35 03 02 05</t>
  </si>
  <si>
    <t xml:space="preserve">35 03 02 06 </t>
  </si>
  <si>
    <t xml:space="preserve">35 03 02 07 </t>
  </si>
  <si>
    <t xml:space="preserve">35 03 02 08 </t>
  </si>
  <si>
    <t xml:space="preserve">35 03 02 09 </t>
  </si>
  <si>
    <t>35 03 02 10</t>
  </si>
  <si>
    <t>35 03 02 11</t>
  </si>
  <si>
    <t>35 03 02 12</t>
  </si>
  <si>
    <t>35 03 03</t>
  </si>
  <si>
    <t>35 03 03 01</t>
  </si>
  <si>
    <t xml:space="preserve">35 03 03 02 </t>
  </si>
  <si>
    <t>35 03 03 03</t>
  </si>
  <si>
    <t xml:space="preserve">35 03 03 04 </t>
  </si>
  <si>
    <t xml:space="preserve">35 03 03 05 </t>
  </si>
  <si>
    <t xml:space="preserve">35 03 03 06 </t>
  </si>
  <si>
    <t xml:space="preserve">35 03 03 07 </t>
  </si>
  <si>
    <t>35 03 03 08</t>
  </si>
  <si>
    <t xml:space="preserve">35 03 03 09 </t>
  </si>
  <si>
    <t>35 03 03 10</t>
  </si>
  <si>
    <t>35 03 03 11</t>
  </si>
  <si>
    <t>35 03 04</t>
  </si>
  <si>
    <t>35 03 07</t>
  </si>
  <si>
    <t>35 04</t>
  </si>
  <si>
    <t>35 05</t>
  </si>
  <si>
    <t xml:space="preserve">• ყველა მოქალაქისათვის გარანტირებულია სამედიცინო მომსახურების ფინანსური ხელმისაწვდომობა საყოველთაო ჯანდაცვის პროგრამით; დადგენილი გასაცემლების სრული და დროული მიწოდებით უზრუნველყოფილი ბენეფიციარები;
• სამედიცინო საქმიანობის ხარისხის  კონტროლი შეტყობინების საფუძველზე - 209; ფარმაცევტული პროდუქტის სახელმწიფო რეგისტრაციის რაოდენობა-3204; ავტორიზებულ აფთიაქზე, ფარმცევტულ წარმოებაზე და სპეცკონტროლს დაქვემდებარებული სამკურნალო საშუალებების იმპორტ/ექსპორტზე ნებართვის გაცემის რაოდენობა-523; უმაღლესი და საშუალო სამედიცინო პერსონალის სერტიფიცირების ორგანიზაციული უზრუნველყოფის რაოდენობა-2620; სამედიცინო დაწესებულებების ლიცენზიების და ნებართვების გაცემის რაოდენობა-186;
• სამედიცინო-საექსპერტო საქმიანობის კონტროლი - გაცემული სამედიცინო-სოციალური დასკვნების სისწორე -94,14%; 
• 304 დასახელების ფარმაცევტული პროდუქტის საკონტროლო შესყიდვა-გადამოწმება;
• საზოგადოებრივი ჯანმრთელობის და ბიოლოგიური უსაფრთხოების სფეროში უზრუნველყოფილი  ეპიდემიოლოგიური და ბიოლოგიური უსაფრთხოება; გადამდები და საზოგადოებრივი მნიშვნელობის მქონე არაგადამდები დაავადებების და ჯანმრთელობის გამოვლენილი რისკები, საზოგადოების ინფორმირებულობა, საზოგადოებრივი ჯანმრთელობის სფეროში სახელმწიფო პროგრამების და საზოგადოებრივი ჯანმრთელობის დაცვის განხორციელებული ღონისძიებები;                                                                                             • უზრუნველყოფილია ჯანმრთელობის დაცვის სახელმწიფო პროგრამებით მოცული სამიზნე ჯგუფების მუდმივი განახლება, ბენეფიციარების აღრიცხვა, გასაცემლების/მომსახურების სრული და დროული მიწოდება, შშმ პირთა უწყვეტი ფინანსური მხარდაჭერა, პროფესიული მომზადება-გადამზადებისა და სტაჟირების შედეგად დასაქმებულთა ზრდა;                                                                                                          • ცნობიერების ამაღლების კუთხით  ჩატარებული პრევენციული ღონისძიებების შედეგად ადამიანით ვაჭრობის (ტრეფიკინგის) და ოჯახში ძალადობის შემთხვევასთან დაკავშირებით მომართვიანობის (მ.შ. თავშესაფარი, იურიდიული, ფსიქოლოგიური და სამედიცინო მომსახურება, კომპენსაცია, ცხელი ხაზი) მაჩვენებელმა შეადგინა - 2693 ერთეული;                                                                                                                                               • პირველადი და გადაუდებელი სამედიცინო დახმარებით კმაყოფილი მოსახლეობა (825 ათასამდე გამოძახება); თითეული ბრიგადის მიერ მოსახლის, ტერიტორიის დაფარვის მაჩვენებელი - 100%;                                                                                                                                        
</t>
  </si>
  <si>
    <t>34 01</t>
  </si>
  <si>
    <t xml:space="preserve">34 02 </t>
  </si>
  <si>
    <t>34 03</t>
  </si>
  <si>
    <t>იძულებით გადაადგილებულ პირთა და მიგრანტთა ხელშეწყობის მიზნით სახელმწიფო პოლიტიკის შემუშავება და პროგრამების მართვა</t>
  </si>
  <si>
    <t>2017 წელს                                                                                                                                                    2018 წელს 245 დაბრუნებულ ქართველ მიგრანტს სოციალურ-ეკონომიკური რეინტეგრაციის მიზნით გაეწია სხვადასხვა სახის მომსახურება; საცხოვრებლით დაკმაყოფილდა 122 ოჯახი, ხოლო საკომპენსაციო თანხებით უზრუნველყოფილი იქნება 20 ოჯახი (ოჯახზე 50 000 ლარის ოდენობით). მათ შორის სოფლის განვითარების 2018-2020 წლების სამოქმედო გეგმით გათვალისწინებული 2018 წლის მაჩვენებელი: საქართველოს რეგიონებში შესყიდულ იქნა 66 სახლი. რისთვისაც 2018 წელს მიიმართა 1 625 000 ათასი ლარი.</t>
  </si>
  <si>
    <t>განსახლების ადგილებში დევნილთა შენახვა და მათი საცხოვრებელი პირობების გაუმჯობესება</t>
  </si>
  <si>
    <t xml:space="preserve">• ხორციელდებოდა სახელმწიფოს დაქვემდებარებაში ყოფილი კომპაქტურად განსახლების ობიექტების კერძო საკუთრებაში გადაცემა;
• იძულებით გადაადგილებულ პირთა-დევნილთა ოჯახების გრძელვადიანი განსახლების უზრუნველსაყოფად:
 საქართველოს სხვადასხვა რეგიონში შეძენილი იქნა საცხოვრებელი სახლები, ასევე მენაშენეებისაგან და ჩინური კომპანია „ჰუალინგ ჯგუფისგან“ ახლადაშენებულ კორპუსებში - საცხოვრებელი ბინები;
 განხორციელდა ყოფილი კომპაქტურად განსახლების ობიექტების გამოსყიდვა; 
 მიმდინარეობდა თბილისსა და საქართველოს სხვადასხვა რეგიონში მდებარე ახალი საცხოვრებელი კორპუსებში ბინების გადაცემა.
• იძულებით გადაადგილებულ პირებს გაეწიათ ფულადი დახმარება.
• დევნილთა გრძელვადიანი განსახლების მიზნით, განხორციელდა რეაბილიტირებული და ახალაშენებული შენობების ელექტროენერგიის, გარე საკანალიზაციო, ბუნებრივი აირის და წყლის სისტემების მიერთება და მოწყობა;
• მიმდინარეობდა სავალალო მდგომარეობაში მყოფი დევნილთა განსახლების ობიექტების შესწავლა/რეაბილიტაცია და იძულებით გადაადგილებულ პირთა-დევნილთა საყოფაცხოვრებო პირობების გაუმჯობესების მიზნით - დევნილთა საკუთრებაში არსებულ ობიექტებში ჩასატარებელი სამუშაოების ღირებულების თანადაფინანსება;
• ფულადი დახმარება გაეწია იმ დევნილ ოჯახებს, რომლებსაც ჰქონდათ იპოთეკური ვალდებულებები (ოჯახზე 20.0 ათასი ლარის ფარგლებში, ირიცხებოდა შესაბამის ბანკში).
</t>
  </si>
  <si>
    <t>2017 წელს                                                                                                                                                      2018 წელს მოხდა 7 დევნილთა ყოფილი კომპაქტურად ჩასახლების ობიექტის შესწავლა და მათი რეაბილიტაცია; თბილისსა და საქართველოს სხვადასხვა რეგიონში მდებარე ახალ საცხოვრებელი კორპუსებში საცხოვრებელი ბინა გადაეცა დევნილთა 581 ოჯახს; 201 დევნილ ოჯახს გადაეცა ქართველი მენაშენეებისაგან შესყიდული ბინა; - 709 ოჯახს საკუთრებაში გადაეცა საცხოვრებელი ბინა სულადობის მიხედვით. მათ შორის სოფლის განვითარების 2018-2020 წლების სამოქმედო გეგმით გათვალისწინებული 2018 წლის მაჩვენებელი: საქართველოს რეგიონებში შესყიდულ იქნა კერძო საკუთრებაში არსებული 497 სახლი/ბინა, რისთვისაც 2018 წელს მიიმართა 10 447 315  ლარი; განხორციელდა კოლექტიური ცენტრების კერძო მესაკუთრეებისაგან გამოსყიდვა და 110 ოჯახი დაკმაყოფილდა გრძელვადიანი საცხოვრებლით; 116 დევნილ ოჯახს 20 ათასი ლარის ფარგლებში იპოთეკური სესხის დაფარვის მიზნით გაეწია ფულადი დახმარება; ყოფილი ორგანიზებულად განსახლების 27 ობიექტზე განხორციელდა ადმინისტრაციული ხარჯის დაფინანსება; სოციალურ-ეკონომიკური პირობების გაუმჯობესების მიზნით 12 886 დევნილ ოჯახს გაეწია საცხოვრებელი ფართობების დაქირავებისთვის ყოველთვიური სოციალური და ფულადი დახმარება; დევნილთა საყოფაცხოვრებო პირობების გაუმჯობესების მიზნით განხორციელდა მათ საკუთრებაში არსებულ ობიექტებში (სულ 65 ობიექტი) ჩასატარებელი სამუშაოების ღირებულების თანადაფინანსება.</t>
  </si>
  <si>
    <t xml:space="preserve">• ჩატარდა 4 საინფორმაციო კამპანია;
• განხორციელდა „დევნილთა თვითდასაქმების ხელშეწყობის საგრანტო პროგრამა“, რომელიც ითვალისწინებს პროფესიული სასწავლებლების კურსდამთავრებულთა თვითდასაქმების ხელშეწყობას მათთვის სახელობო იარაღების შესყიდვის გზით.
• სახელმწიფო პროფესიულ სასწავლებლებში ჩარიცხული დევნილებს  აუნაზღაურდათ ტრანსპორტირების ხარჯი;
• შეიქმნა და პარტნიორ საერთაშორისო ორგანიზაციასთან ერთად განხორციელდა „განსახლებულ დევნილთა მხარდაჭერის საგრანტო პროგრამა“;
• შეიქმნა და პარტნიორ საერთაშორისო ორგანიზაციასთან ერთად განხორციელდა „მეწარმე სუბიექტთა მხარდაჭერის პროგრამა“ 
</t>
  </si>
  <si>
    <t xml:space="preserve">2017 წელს                                                                                                                                                              2018 წელს სააგენტომ გააფორმა ურთიერთთანამშრომლობის მემორანდუმი ორ საერთაშორისო ორგანიზაციასთან (USAID &amp; GIZ), რომლებთან ერთადაც განახორციელა ორი პროგრამა. სააგენტომ ამერიკის შეერთებული შტატების საერთაშორისო განვითარების სააგენტოს (USAID) პროექტ “ზრდა საქართველოში“ (შემდგომში - ზრდა) ერთად განახორციელა „განსახლებულ დევნილთა მხარდაჭერის საგრანტო პროგრამა“, რომლის ფარგლებში 15 ოჯახისთვის (შინამეურნეობის 45 წევრი) მოეწყო 240 კვ.მ. ზომის სასათბურე მეურნეობები. სააგენტომ „ზრდასთან“ თანამშრომლობით პროგრამის ბიუჯეტი გააორმაგა. ასევე, 2018 წელს სააგენტომ ორგანიზაცია „მოძრაობა შიმშილის წინააღმდეგ“ ერთად განახორციელა „მეწარმე სუბიექტთა მხარდაჭერის პროგრამა“, რომლის ფარგლებში დევნილებმა, რომლებიც ეწევიან სამეწარმეო საქმიანობას, მათი საქმიანობის გაფართოების, გაუმჯობესების, გადაიარაღების მიზნით მიიღეს მხარდაჭერა არანაკლებ 7 500 ლარისა და არაუმეტეს 10 000 ლარის ფარგლებში, იმ პირობით, რომ დაასაქმებენ ადგილობრივ მინიმუმ ერთ მოწყვლად პირს. საერთო ჯამში მხარდაჭერა მიიღო 20-მა მეწარმე სუბიექტმა. ასევე, პროგრამის მოთხოვნის შესაბამისად, დამატებით მინიმუმ ერთი მოწყვლადი პირის დასაქმებით, დაფინანსებული ბენეფიციარების გარდა, საარსებო წყარო შეექმნა დამატებით მინიმუმ 20 ოჯახს. 
ასევე, სააგენტომ განახორციელა „დევნილთა თვითდასაქმების ხელშეწყობის საგრანტო პროგრამა“, რომლის ფარგლებში, სახელმწიფო პროფესიული საგანმანათლებლო დაწესებულებებისა და „სამუშაოს მაძიებელთა პროფესიული მომზადება-გადამზადებისა და  კვალიფიკაციის ამაღლების სახელმწიფო პროგრამის“ ფარგლებში მოკლევადიანი პროფესიული მომზადება-გადამზადების პროგრამის კურსდამთავრებულ დევნილებს თვითდასაქმების მიზნით გადაეცემათ სახელობო იარაღები. პროგრამის ერთ ბენეფიციარზე დაფინანსების მაქსიმალური ოდენობაა 1600 ლარი. შესაძლებელია, როგორც ინდივიდუალური, ასევე ჯგუფური განაცხადის შევსება. დაფინანსების ოდენობაც განმცხადებელთა პროპორციულად იცვლება. ჯგუფური განაცხადი უნდა შედგებოდეს მაქსიმუმ სამი დევნილისგან. აღნიშნული პროგრამის ფარგლებში 2018 წელს მხარდაჭერა მიიღო 44-მა განმცხადებელმა (შინამეურნეობის 154 წევრი); სააგენტომ განახორციელა „დევნილთა პროფესიული განათლების ხელშეწყობის პროგრამა“, რომელსაც სააგენტო 2016 წლიდან ახორციელებს. აღნიშნული პროგრამის ფარგლებში, დევნილებს, რომლებიც სწავლობენ პროფესიულ პროგრამებზე უნაზღაურდებათ ტრანსპორტირების ხარჯი. 2018 წლის ბოლომდე, პროგრამით ისარგებლა 363 დევნილმა; ჩატარდა 4 საინფორმაციო კამპანია საარსებო წყაროების პროგრამების და მათი მიმწოდებლების შესახებ.
</t>
  </si>
  <si>
    <t>2017 წელს მომსახურეობა გაეწია თვეში საშუალოდ- 900-ზე მეტ ბენეფიციარს                                                       2018 წელს მომსახურეობა გაეწია თვეში საშუალოდ- 950-ზე მეტ ბენეფიციარს</t>
  </si>
  <si>
    <t>2017 წელს მომსახურება გაეწიათვეში საშუალოდ 536 ბენეფიციარს                                                   2018 წელს მომსახურება გაეწიათვეში საშუალოდ 961 ბენეფიციარს</t>
  </si>
  <si>
    <t>2017 წელს მომსახურება გაეწია თვეში საშუალოდ 515 მდე ბენეფიციარს                                         2018 წელს მომსახურება გაეწია თვეში საშუალოდ 667 მდე ბენეფიციარს</t>
  </si>
  <si>
    <t>2017 წელს გათვალისწინებულ მომსახურებათა შემთხვევების რაოდენობამ თვეში საშუალოდ შეადგინა - 258, 2018 წელს თვეში საშუალოდ -280</t>
  </si>
  <si>
    <r>
      <t>2017 წელს თვეში საშუალოდ -</t>
    </r>
    <r>
      <rPr>
        <sz val="11"/>
        <rFont val="Sylfaen"/>
        <family val="1"/>
      </rPr>
      <t xml:space="preserve"> 1562-მა ბენეფიციარმა, 2018 წელს თვეში საშუალოდ - 1632-მა ბენეფიციარმა                                                                                                                                                                                   </t>
    </r>
  </si>
  <si>
    <r>
      <t>2017 წელს-საშუალოდ თვეში-9-ს, 2018 წელს-საშუალოდ თვეში-</t>
    </r>
    <r>
      <rPr>
        <sz val="11"/>
        <rFont val="Sylfaen"/>
        <family val="1"/>
      </rPr>
      <t>7-ს</t>
    </r>
    <r>
      <rPr>
        <sz val="11"/>
        <rFont val="Sylfaen"/>
        <family val="1"/>
        <charset val="204"/>
      </rPr>
      <t xml:space="preserve">                                                                                                                  </t>
    </r>
  </si>
  <si>
    <t>35 02 03 04+A22:J22</t>
  </si>
  <si>
    <t>2017 წელს ფარგლებში მომსახურება გაეწია თვეში საშუალოდ 59-მდე ბენეფიციარს, 2018 წელს თვეში საშუალოდ -64 ბენეფიციარს</t>
  </si>
  <si>
    <t>2017 წელს მომსახურება გაეწია თვეში საშუალოდ  1421- ბენეფიციარს, 2018 წელს თვეში საშუალოდ - 1475-ს</t>
  </si>
  <si>
    <t>2017 წელს მომსახურება გაეწია თვეში 314 ბენეფიციარს, ხოლო 2018 წელს თვეში საშუალოდ -320 ბენეფიციარს</t>
  </si>
  <si>
    <t>2017  წელს  მომსახურება გაეწია თვეში საშუალოდ 117 ბენეფიციარს, 2018 წელს - 143 ბენეფიციარს</t>
  </si>
  <si>
    <t>2017 წელს მომსახურება გაეწია თვეში საშუალოდ 231 ბენეფიციარს, 2018 წელს -252-ს</t>
  </si>
  <si>
    <t>2017 წელს მომსახურება გაეწია თვეში საშუალოდ 40 ბენეფიცარს, 2018 წელს - 44 ბენეფიცაირს</t>
  </si>
  <si>
    <t xml:space="preserve">2017 -2018 წლებში მომსახურება გაეწია 7-7 ბენეფიციარს </t>
  </si>
  <si>
    <t xml:space="preserve">
2017 წლის პროგრამის საბოლოო შედეგები ცნობილი გახდება 2018 წლის ზაფხულის პერიოდში, საბოლოო მონიტორინგის განხორციელების შესაბამისად.
</t>
  </si>
  <si>
    <t>35 05 02</t>
  </si>
  <si>
    <t>35 05 03</t>
  </si>
  <si>
    <t>35 05 04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</si>
</sst>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_(* \(#,##0.00\);_(* &quot;-&quot;??_);_(@_)"/>
    <numFmt numFmtId="164" formatCode="_(* #,##0.0_);_(* \(#,##0.0\);_(* &quot;-&quot;??_);_(@_)"/>
    <numFmt numFmtId="165" formatCode="_(* #,##0.0000000_);_(* \(#,##0.0000000\);_(* &quot;-&quot;??_);_(@_)"/>
  </numFmts>
  <fonts count="22">
    <font>
      <sz val="11"/>
      <color theme="1"/>
      <name val="Calibri"/>
      <family val="2"/>
      <scheme val="minor"/>
    </font>
    <font>
      <sz val="11"/>
      <color theme="1"/>
      <name val="Calibri"/>
      <family val="2"/>
      <scheme val="minor"/>
    </font>
    <font>
      <b/>
      <sz val="11"/>
      <name val="Calibri"/>
      <family val="2"/>
      <charset val="204"/>
      <scheme val="minor"/>
    </font>
    <font>
      <b/>
      <sz val="11"/>
      <name val="Calibri"/>
      <family val="2"/>
      <scheme val="minor"/>
    </font>
    <font>
      <sz val="11"/>
      <name val="Calibri"/>
      <family val="2"/>
      <scheme val="minor"/>
    </font>
    <font>
      <b/>
      <sz val="12"/>
      <name val="Calibri"/>
      <family val="2"/>
      <charset val="204"/>
      <scheme val="minor"/>
    </font>
    <font>
      <b/>
      <sz val="12"/>
      <name val="Calibri"/>
      <family val="2"/>
      <scheme val="minor"/>
    </font>
    <font>
      <b/>
      <sz val="9"/>
      <name val="Calibri"/>
      <family val="2"/>
      <scheme val="minor"/>
    </font>
    <font>
      <b/>
      <vertAlign val="superscript"/>
      <sz val="9"/>
      <name val="Calibri"/>
      <family val="2"/>
      <scheme val="minor"/>
    </font>
    <font>
      <sz val="11"/>
      <name val="Sylfaen"/>
      <family val="1"/>
    </font>
    <font>
      <sz val="11"/>
      <name val="ს"/>
    </font>
    <font>
      <sz val="10"/>
      <name val="Calibri"/>
      <family val="2"/>
      <scheme val="minor"/>
    </font>
    <font>
      <b/>
      <sz val="12"/>
      <color theme="3"/>
      <name val="Calibri"/>
      <family val="2"/>
      <charset val="204"/>
      <scheme val="minor"/>
    </font>
    <font>
      <b/>
      <sz val="11"/>
      <color theme="3"/>
      <name val="Calibri"/>
      <family val="2"/>
      <charset val="204"/>
      <scheme val="minor"/>
    </font>
    <font>
      <sz val="11"/>
      <color theme="1"/>
      <name val="Sylfaen"/>
      <family val="1"/>
      <charset val="204"/>
    </font>
    <font>
      <sz val="11"/>
      <name val="Sylfaen"/>
      <family val="1"/>
      <charset val="204"/>
    </font>
    <font>
      <sz val="11"/>
      <color rgb="FFFF0000"/>
      <name val="Sylfaen"/>
      <family val="1"/>
    </font>
    <font>
      <sz val="7"/>
      <color theme="1"/>
      <name val="Times New Roman"/>
      <family val="1"/>
    </font>
    <font>
      <sz val="12"/>
      <color theme="1"/>
      <name val="Sylfaen"/>
      <family val="1"/>
    </font>
    <font>
      <sz val="7"/>
      <color rgb="FF000000"/>
      <name val="Times New Roman"/>
      <family val="1"/>
    </font>
    <font>
      <sz val="12"/>
      <color rgb="FF000000"/>
      <name val="Sylfaen"/>
      <family val="1"/>
    </font>
    <font>
      <sz val="12"/>
      <color rgb="FF000000"/>
      <name val="Calibri"/>
      <family val="2"/>
      <scheme val="minor"/>
    </font>
  </fonts>
  <fills count="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00"/>
        <bgColor indexed="64"/>
      </patternFill>
    </fill>
  </fills>
  <borders count="6">
    <border>
      <left/>
      <right/>
      <top/>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diagonal/>
    </border>
    <border>
      <left/>
      <right style="hair">
        <color auto="1"/>
      </right>
      <top style="hair">
        <color auto="1"/>
      </top>
      <bottom style="hair">
        <color auto="1"/>
      </bottom>
      <diagonal/>
    </border>
  </borders>
  <cellStyleXfs count="2">
    <xf numFmtId="0" fontId="0" fillId="0" borderId="0"/>
    <xf numFmtId="43" fontId="1" fillId="0" borderId="0" applyFont="0" applyFill="0" applyBorder="0" applyAlignment="0" applyProtection="0"/>
  </cellStyleXfs>
  <cellXfs count="75">
    <xf numFmtId="0" fontId="0" fillId="0" borderId="0" xfId="0"/>
    <xf numFmtId="164" fontId="4" fillId="2" borderId="0" xfId="1" applyNumberFormat="1" applyFont="1" applyFill="1"/>
    <xf numFmtId="0" fontId="4" fillId="2" borderId="0" xfId="0" applyFont="1" applyFill="1"/>
    <xf numFmtId="0" fontId="3" fillId="2" borderId="0" xfId="0" applyFont="1" applyFill="1"/>
    <xf numFmtId="0" fontId="4" fillId="2" borderId="0" xfId="0" applyFont="1" applyFill="1" applyAlignment="1">
      <alignment wrapText="1"/>
    </xf>
    <xf numFmtId="0" fontId="4" fillId="2" borderId="0"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164" fontId="4" fillId="2" borderId="1" xfId="1" applyNumberFormat="1" applyFont="1" applyFill="1" applyBorder="1" applyAlignment="1">
      <alignment horizontal="center" vertical="center" wrapText="1"/>
    </xf>
    <xf numFmtId="0" fontId="4" fillId="2" borderId="1" xfId="0" applyFont="1" applyFill="1" applyBorder="1" applyAlignment="1">
      <alignment horizontal="left" vertical="center" wrapText="1"/>
    </xf>
    <xf numFmtId="0" fontId="11" fillId="2" borderId="1" xfId="0" applyFont="1" applyFill="1" applyBorder="1" applyAlignment="1">
      <alignment horizontal="center" vertical="center" wrapText="1"/>
    </xf>
    <xf numFmtId="0" fontId="11" fillId="2" borderId="1" xfId="0" applyFont="1" applyFill="1" applyBorder="1" applyAlignment="1">
      <alignment horizontal="left" vertical="center" wrapText="1"/>
    </xf>
    <xf numFmtId="164" fontId="11" fillId="2" borderId="1" xfId="1" applyNumberFormat="1" applyFont="1" applyFill="1" applyBorder="1" applyAlignment="1">
      <alignment horizontal="center" vertical="center" wrapText="1"/>
    </xf>
    <xf numFmtId="0" fontId="6" fillId="3" borderId="1" xfId="0" applyFont="1" applyFill="1" applyBorder="1" applyAlignment="1">
      <alignment horizontal="center" vertical="center" wrapText="1"/>
    </xf>
    <xf numFmtId="164" fontId="6" fillId="3" borderId="1" xfId="1" applyNumberFormat="1" applyFont="1" applyFill="1" applyBorder="1" applyAlignment="1">
      <alignment horizontal="center" vertical="center" wrapText="1"/>
    </xf>
    <xf numFmtId="49" fontId="9" fillId="3" borderId="1" xfId="1" applyNumberFormat="1" applyFont="1" applyFill="1" applyBorder="1" applyAlignment="1">
      <alignment horizontal="left" vertical="center" wrapText="1"/>
    </xf>
    <xf numFmtId="49" fontId="10" fillId="3" borderId="1" xfId="1" applyNumberFormat="1" applyFont="1" applyFill="1" applyBorder="1" applyAlignment="1">
      <alignment horizontal="left" vertical="center" wrapText="1"/>
    </xf>
    <xf numFmtId="0" fontId="9" fillId="3" borderId="1" xfId="0" applyFont="1" applyFill="1" applyBorder="1" applyAlignment="1">
      <alignment horizontal="left" vertical="center" wrapText="1"/>
    </xf>
    <xf numFmtId="0" fontId="4" fillId="4" borderId="1" xfId="0" applyFont="1" applyFill="1" applyBorder="1" applyAlignment="1">
      <alignment horizontal="center" vertical="center" wrapText="1"/>
    </xf>
    <xf numFmtId="164" fontId="4" fillId="4" borderId="1" xfId="1" applyNumberFormat="1" applyFont="1" applyFill="1" applyBorder="1" applyAlignment="1">
      <alignment horizontal="center" vertical="center" wrapText="1"/>
    </xf>
    <xf numFmtId="0" fontId="4" fillId="4" borderId="1" xfId="0" applyFont="1" applyFill="1" applyBorder="1" applyAlignment="1">
      <alignment horizontal="left" vertical="center" wrapText="1"/>
    </xf>
    <xf numFmtId="164" fontId="4" fillId="4" borderId="1" xfId="0" applyNumberFormat="1"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1" xfId="0" applyFont="1" applyFill="1" applyBorder="1" applyAlignment="1">
      <alignment horizontal="left" vertical="center" wrapText="1"/>
    </xf>
    <xf numFmtId="164" fontId="3" fillId="4" borderId="1" xfId="1" applyNumberFormat="1"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4" borderId="1" xfId="0" applyFont="1" applyFill="1" applyBorder="1" applyAlignment="1">
      <alignment horizontal="left" vertical="center" wrapText="1"/>
    </xf>
    <xf numFmtId="49" fontId="4" fillId="4" borderId="1" xfId="1" applyNumberFormat="1" applyFont="1" applyFill="1" applyBorder="1"/>
    <xf numFmtId="0" fontId="5" fillId="3" borderId="1" xfId="0" applyFont="1" applyFill="1" applyBorder="1" applyAlignment="1">
      <alignment horizontal="center" vertical="center"/>
    </xf>
    <xf numFmtId="0" fontId="12" fillId="3" borderId="1" xfId="0" applyFont="1" applyFill="1" applyBorder="1" applyAlignment="1">
      <alignment horizontal="center" vertical="center" wrapText="1"/>
    </xf>
    <xf numFmtId="164" fontId="12" fillId="3" borderId="1" xfId="1" applyNumberFormat="1" applyFont="1" applyFill="1" applyBorder="1" applyAlignment="1">
      <alignment horizontal="center" vertical="center" wrapText="1"/>
    </xf>
    <xf numFmtId="164" fontId="12" fillId="3" borderId="1" xfId="0" applyNumberFormat="1" applyFont="1" applyFill="1" applyBorder="1" applyAlignment="1">
      <alignment horizontal="center" vertical="center" wrapText="1"/>
    </xf>
    <xf numFmtId="0" fontId="13" fillId="3" borderId="1" xfId="0" applyFont="1" applyFill="1" applyBorder="1" applyAlignment="1">
      <alignment horizontal="center" vertical="center" wrapText="1"/>
    </xf>
    <xf numFmtId="0" fontId="13" fillId="3" borderId="1" xfId="0" applyFont="1" applyFill="1" applyBorder="1" applyAlignment="1">
      <alignment horizontal="left" vertical="center" wrapText="1"/>
    </xf>
    <xf numFmtId="164" fontId="13" fillId="3" borderId="1" xfId="1" applyNumberFormat="1" applyFont="1" applyFill="1" applyBorder="1" applyAlignment="1">
      <alignment horizontal="center" vertical="center" wrapText="1"/>
    </xf>
    <xf numFmtId="49" fontId="4" fillId="4" borderId="1" xfId="1" applyNumberFormat="1" applyFont="1" applyFill="1" applyBorder="1" applyAlignment="1">
      <alignment horizontal="left" vertical="center" wrapText="1"/>
    </xf>
    <xf numFmtId="0" fontId="14" fillId="4" borderId="0" xfId="0" applyFont="1" applyFill="1" applyAlignment="1">
      <alignment horizontal="justify" vertical="center"/>
    </xf>
    <xf numFmtId="49" fontId="15" fillId="2" borderId="1" xfId="1" applyNumberFormat="1" applyFont="1" applyFill="1" applyBorder="1" applyAlignment="1">
      <alignment horizontal="left" vertical="center" wrapText="1"/>
    </xf>
    <xf numFmtId="164" fontId="4" fillId="4" borderId="2" xfId="1" applyNumberFormat="1" applyFont="1" applyFill="1" applyBorder="1" applyAlignment="1">
      <alignment horizontal="center" vertical="center" wrapText="1"/>
    </xf>
    <xf numFmtId="49" fontId="4" fillId="3" borderId="1" xfId="0" applyNumberFormat="1" applyFont="1" applyFill="1" applyBorder="1" applyAlignment="1">
      <alignment horizontal="center" vertical="center" wrapText="1"/>
    </xf>
    <xf numFmtId="49" fontId="4" fillId="3" borderId="1" xfId="1" applyNumberFormat="1" applyFont="1" applyFill="1" applyBorder="1" applyAlignment="1">
      <alignment horizontal="center" vertical="center" wrapText="1"/>
    </xf>
    <xf numFmtId="49" fontId="15" fillId="4" borderId="1" xfId="1" applyNumberFormat="1" applyFont="1" applyFill="1" applyBorder="1" applyAlignment="1">
      <alignment horizontal="left" vertical="center" wrapText="1"/>
    </xf>
    <xf numFmtId="49" fontId="14" fillId="2" borderId="1" xfId="1" applyNumberFormat="1" applyFont="1" applyFill="1" applyBorder="1" applyAlignment="1">
      <alignment horizontal="left" vertical="center" wrapText="1"/>
    </xf>
    <xf numFmtId="49" fontId="15" fillId="2" borderId="1" xfId="0" applyNumberFormat="1" applyFont="1" applyFill="1" applyBorder="1" applyAlignment="1">
      <alignment horizontal="justify" vertical="center"/>
    </xf>
    <xf numFmtId="49" fontId="15" fillId="4" borderId="1" xfId="0" applyNumberFormat="1" applyFont="1" applyFill="1" applyBorder="1" applyAlignment="1">
      <alignment vertical="center" wrapText="1"/>
    </xf>
    <xf numFmtId="0" fontId="9" fillId="4" borderId="1" xfId="0" applyFont="1" applyFill="1" applyBorder="1" applyAlignment="1">
      <alignment horizontal="left" vertical="center" wrapText="1"/>
    </xf>
    <xf numFmtId="0" fontId="9" fillId="2" borderId="1" xfId="0" applyFont="1" applyFill="1" applyBorder="1" applyAlignment="1">
      <alignment horizontal="left" vertical="top" wrapText="1"/>
    </xf>
    <xf numFmtId="0" fontId="9" fillId="2" borderId="1" xfId="0" applyFont="1" applyFill="1" applyBorder="1" applyAlignment="1">
      <alignment horizontal="left" vertical="center" wrapText="1"/>
    </xf>
    <xf numFmtId="0" fontId="15" fillId="2" borderId="1" xfId="0" applyFont="1" applyFill="1" applyBorder="1" applyAlignment="1">
      <alignment horizontal="left" vertical="center" wrapText="1"/>
    </xf>
    <xf numFmtId="0" fontId="15" fillId="4" borderId="1" xfId="0" applyFont="1" applyFill="1" applyBorder="1" applyAlignment="1">
      <alignment horizontal="left" vertical="center" wrapText="1"/>
    </xf>
    <xf numFmtId="0" fontId="15" fillId="2" borderId="1" xfId="0" applyFont="1" applyFill="1" applyBorder="1" applyAlignment="1">
      <alignment horizontal="left" vertical="top" wrapText="1"/>
    </xf>
    <xf numFmtId="49" fontId="15" fillId="0" borderId="1" xfId="1" applyNumberFormat="1" applyFont="1" applyFill="1" applyBorder="1" applyAlignment="1">
      <alignment horizontal="left" vertical="center" wrapText="1"/>
    </xf>
    <xf numFmtId="0" fontId="15" fillId="0" borderId="1" xfId="0" applyFont="1" applyFill="1" applyBorder="1" applyAlignment="1">
      <alignment horizontal="left" vertical="center" wrapText="1"/>
    </xf>
    <xf numFmtId="49" fontId="15" fillId="3" borderId="3" xfId="1" applyNumberFormat="1" applyFont="1" applyFill="1" applyBorder="1" applyAlignment="1">
      <alignment horizontal="left" vertical="center" wrapText="1"/>
    </xf>
    <xf numFmtId="0" fontId="3" fillId="2" borderId="1" xfId="0" applyFont="1" applyFill="1" applyBorder="1" applyAlignment="1">
      <alignment vertical="center" wrapText="1"/>
    </xf>
    <xf numFmtId="165" fontId="4" fillId="4" borderId="1" xfId="1" applyNumberFormat="1" applyFont="1" applyFill="1" applyBorder="1" applyAlignment="1">
      <alignment horizontal="center" vertical="center" wrapText="1"/>
    </xf>
    <xf numFmtId="49" fontId="10" fillId="4" borderId="1" xfId="0" applyNumberFormat="1" applyFont="1" applyFill="1" applyBorder="1" applyAlignment="1">
      <alignment horizontal="left" vertical="center" wrapText="1"/>
    </xf>
    <xf numFmtId="0" fontId="20" fillId="0" borderId="0" xfId="0" applyFont="1" applyAlignment="1">
      <alignment horizontal="justify" vertical="center"/>
    </xf>
    <xf numFmtId="0" fontId="9" fillId="4" borderId="1" xfId="0" applyFont="1" applyFill="1" applyBorder="1" applyAlignment="1">
      <alignment horizontal="left" vertical="top" wrapText="1"/>
    </xf>
    <xf numFmtId="0" fontId="11" fillId="0" borderId="1" xfId="0" applyFont="1" applyFill="1" applyBorder="1" applyAlignment="1">
      <alignment horizontal="center" vertical="center" wrapText="1"/>
    </xf>
    <xf numFmtId="0" fontId="11" fillId="0" borderId="1" xfId="0" applyFont="1" applyFill="1" applyBorder="1" applyAlignment="1">
      <alignment horizontal="left" vertical="center" wrapText="1"/>
    </xf>
    <xf numFmtId="164" fontId="11" fillId="0" borderId="1" xfId="1" applyNumberFormat="1" applyFont="1" applyFill="1" applyBorder="1" applyAlignment="1">
      <alignment horizontal="center" vertical="center" wrapText="1"/>
    </xf>
    <xf numFmtId="49" fontId="15" fillId="0" borderId="1" xfId="0" applyNumberFormat="1" applyFont="1" applyFill="1" applyBorder="1" applyAlignment="1">
      <alignment horizontal="justify" vertical="center"/>
    </xf>
    <xf numFmtId="0" fontId="4" fillId="5" borderId="1" xfId="0" applyFont="1" applyFill="1" applyBorder="1" applyAlignment="1">
      <alignment horizontal="left" vertical="center" wrapText="1"/>
    </xf>
    <xf numFmtId="49" fontId="15" fillId="3" borderId="3" xfId="1" applyNumberFormat="1" applyFont="1" applyFill="1" applyBorder="1" applyAlignment="1">
      <alignment horizontal="left" vertical="center" wrapText="1"/>
    </xf>
    <xf numFmtId="49" fontId="15" fillId="3" borderId="4" xfId="1" applyNumberFormat="1" applyFont="1" applyFill="1" applyBorder="1" applyAlignment="1">
      <alignment horizontal="left" vertical="center" wrapText="1"/>
    </xf>
    <xf numFmtId="49" fontId="9" fillId="3" borderId="3" xfId="1" applyNumberFormat="1" applyFont="1" applyFill="1" applyBorder="1" applyAlignment="1">
      <alignment horizontal="left" vertical="center" wrapText="1"/>
    </xf>
    <xf numFmtId="49" fontId="3" fillId="2" borderId="1" xfId="1" applyNumberFormat="1" applyFont="1" applyFill="1" applyBorder="1" applyAlignment="1">
      <alignment horizontal="center" vertical="center" wrapText="1"/>
    </xf>
    <xf numFmtId="0" fontId="4" fillId="2" borderId="0" xfId="0" applyFont="1" applyFill="1" applyAlignment="1">
      <alignment horizontal="right" vertical="center"/>
    </xf>
    <xf numFmtId="0" fontId="6" fillId="2" borderId="0" xfId="0" applyFont="1" applyFill="1" applyAlignment="1">
      <alignment horizontal="center" vertical="center" wrapText="1"/>
    </xf>
    <xf numFmtId="0" fontId="6" fillId="2" borderId="0" xfId="0" applyFont="1" applyFill="1" applyBorder="1" applyAlignment="1">
      <alignment horizontal="center" vertical="center" wrapText="1"/>
    </xf>
    <xf numFmtId="49" fontId="7" fillId="2" borderId="1" xfId="0" applyNumberFormat="1"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5" xfId="0" applyFont="1" applyFill="1" applyBorder="1" applyAlignment="1">
      <alignment horizontal="center" vertical="center" wrapText="1"/>
    </xf>
  </cellXfs>
  <cellStyles count="2">
    <cellStyle name="Comma" xfId="1" builtinId="3"/>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8</xdr:col>
      <xdr:colOff>1280583</xdr:colOff>
      <xdr:row>16</xdr:row>
      <xdr:rowOff>1217083</xdr:rowOff>
    </xdr:from>
    <xdr:ext cx="184731" cy="264560"/>
    <xdr:sp macro="" textlink="">
      <xdr:nvSpPr>
        <xdr:cNvPr id="2" name="TextBox 1"/>
        <xdr:cNvSpPr txBox="1"/>
      </xdr:nvSpPr>
      <xdr:spPr>
        <a:xfrm>
          <a:off x="11281833" y="959908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8</xdr:col>
      <xdr:colOff>1280583</xdr:colOff>
      <xdr:row>14</xdr:row>
      <xdr:rowOff>1217083</xdr:rowOff>
    </xdr:from>
    <xdr:ext cx="184731" cy="264560"/>
    <xdr:sp macro="" textlink="">
      <xdr:nvSpPr>
        <xdr:cNvPr id="3" name="TextBox 2"/>
        <xdr:cNvSpPr txBox="1"/>
      </xdr:nvSpPr>
      <xdr:spPr>
        <a:xfrm>
          <a:off x="11353271" y="1001103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8</xdr:col>
      <xdr:colOff>1280583</xdr:colOff>
      <xdr:row>16</xdr:row>
      <xdr:rowOff>1217083</xdr:rowOff>
    </xdr:from>
    <xdr:ext cx="184731" cy="264560"/>
    <xdr:sp macro="" textlink="">
      <xdr:nvSpPr>
        <xdr:cNvPr id="4" name="TextBox 3"/>
        <xdr:cNvSpPr txBox="1"/>
      </xdr:nvSpPr>
      <xdr:spPr>
        <a:xfrm>
          <a:off x="11358033" y="1446635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1"/>
  <sheetViews>
    <sheetView tabSelected="1" view="pageBreakPreview" zoomScale="80" zoomScaleNormal="100" zoomScaleSheetLayoutView="80" workbookViewId="0">
      <pane xSplit="2" ySplit="6" topLeftCell="D18" activePane="bottomRight" state="frozen"/>
      <selection pane="topRight" activeCell="C1" sqref="C1"/>
      <selection pane="bottomLeft" activeCell="A7" sqref="A7"/>
      <selection pane="bottomRight" activeCell="J25" sqref="J25"/>
    </sheetView>
  </sheetViews>
  <sheetFormatPr defaultRowHeight="15"/>
  <cols>
    <col min="1" max="1" width="12.7109375" style="2" customWidth="1"/>
    <col min="2" max="2" width="45.5703125" style="2" customWidth="1"/>
    <col min="3" max="3" width="17" style="2" customWidth="1"/>
    <col min="4" max="4" width="16.140625" style="2" customWidth="1"/>
    <col min="5" max="5" width="16.28515625" style="2" bestFit="1" customWidth="1"/>
    <col min="6" max="6" width="17" style="2" customWidth="1"/>
    <col min="7" max="7" width="16.7109375" style="2" customWidth="1"/>
    <col min="8" max="8" width="15.140625" style="2" customWidth="1"/>
    <col min="9" max="9" width="100.7109375" style="2" customWidth="1"/>
    <col min="10" max="10" width="93.140625" style="1" customWidth="1"/>
    <col min="11" max="16384" width="9.140625" style="2"/>
  </cols>
  <sheetData>
    <row r="1" spans="1:10">
      <c r="A1" s="68" t="s">
        <v>0</v>
      </c>
      <c r="B1" s="68"/>
      <c r="C1" s="68"/>
      <c r="D1" s="68"/>
      <c r="E1" s="68"/>
      <c r="F1" s="68"/>
      <c r="G1" s="68"/>
      <c r="H1" s="68"/>
      <c r="I1" s="68"/>
      <c r="J1" s="68"/>
    </row>
    <row r="2" spans="1:10" ht="15.75">
      <c r="A2" s="69" t="s">
        <v>71</v>
      </c>
      <c r="B2" s="69"/>
      <c r="C2" s="69"/>
      <c r="D2" s="69"/>
      <c r="E2" s="69"/>
      <c r="F2" s="69"/>
      <c r="G2" s="69"/>
      <c r="H2" s="69"/>
      <c r="I2" s="69"/>
      <c r="J2" s="69"/>
    </row>
    <row r="3" spans="1:10" ht="15.75">
      <c r="A3" s="70"/>
      <c r="B3" s="70"/>
      <c r="C3" s="70"/>
      <c r="D3" s="70"/>
      <c r="E3" s="70"/>
      <c r="F3" s="70"/>
      <c r="G3" s="70"/>
      <c r="H3" s="70"/>
      <c r="I3" s="70"/>
      <c r="J3" s="70"/>
    </row>
    <row r="4" spans="1:10">
      <c r="A4" s="5"/>
      <c r="B4" s="5"/>
      <c r="C4" s="5"/>
      <c r="D4" s="5"/>
      <c r="E4" s="5"/>
      <c r="F4" s="5"/>
      <c r="G4" s="5"/>
      <c r="H4" s="5"/>
      <c r="I4" s="5"/>
      <c r="J4" s="5"/>
    </row>
    <row r="5" spans="1:10" ht="44.25" customHeight="1">
      <c r="A5" s="73" t="s">
        <v>1</v>
      </c>
      <c r="B5" s="74"/>
      <c r="C5" s="72" t="s">
        <v>5</v>
      </c>
      <c r="D5" s="72"/>
      <c r="E5" s="72"/>
      <c r="F5" s="72" t="s">
        <v>6</v>
      </c>
      <c r="G5" s="72"/>
      <c r="H5" s="72"/>
      <c r="I5" s="71" t="s">
        <v>72</v>
      </c>
      <c r="J5" s="67" t="s">
        <v>35</v>
      </c>
    </row>
    <row r="6" spans="1:10" ht="52.5" customHeight="1">
      <c r="A6" s="54" t="s">
        <v>3</v>
      </c>
      <c r="B6" s="6" t="s">
        <v>2</v>
      </c>
      <c r="C6" s="6" t="s">
        <v>4</v>
      </c>
      <c r="D6" s="6" t="s">
        <v>73</v>
      </c>
      <c r="E6" s="6" t="s">
        <v>74</v>
      </c>
      <c r="F6" s="6" t="s">
        <v>4</v>
      </c>
      <c r="G6" s="6" t="s">
        <v>73</v>
      </c>
      <c r="H6" s="6" t="s">
        <v>74</v>
      </c>
      <c r="I6" s="71"/>
      <c r="J6" s="67"/>
    </row>
    <row r="7" spans="1:10" ht="78" customHeight="1">
      <c r="A7" s="28" t="s">
        <v>204</v>
      </c>
      <c r="B7" s="13" t="s">
        <v>41</v>
      </c>
      <c r="C7" s="14">
        <f t="shared" ref="C7:C64" si="0">D7+E7</f>
        <v>7242249.4084399994</v>
      </c>
      <c r="D7" s="14">
        <f>D8+D15+D35+D64+D65+D69+D70+D71</f>
        <v>3547340.8284399998</v>
      </c>
      <c r="E7" s="14">
        <f>E8+E15+E35+E64+E65+E69+E70+E71</f>
        <v>3694908.58</v>
      </c>
      <c r="F7" s="14">
        <f t="shared" ref="F7:F63" si="1">G7+H7</f>
        <v>7179586.5950399991</v>
      </c>
      <c r="G7" s="14">
        <f>G8+G15+G35+G64+G65+G69+G70+G71</f>
        <v>3515434.0950399996</v>
      </c>
      <c r="H7" s="14">
        <f>H8+H15+H35+H64+H65+H69+H70+H71</f>
        <v>3664152.5</v>
      </c>
      <c r="I7" s="39"/>
      <c r="J7" s="40"/>
    </row>
    <row r="8" spans="1:10" ht="96.75" customHeight="1">
      <c r="A8" s="29" t="s">
        <v>205</v>
      </c>
      <c r="B8" s="29" t="s">
        <v>212</v>
      </c>
      <c r="C8" s="30">
        <f t="shared" si="0"/>
        <v>118538.94953000001</v>
      </c>
      <c r="D8" s="30">
        <f>D9+D10+D11+D12+D13+D14</f>
        <v>59679.049530000004</v>
      </c>
      <c r="E8" s="30">
        <f>E9+E10+E11+E12+E13+E14</f>
        <v>58859.9</v>
      </c>
      <c r="F8" s="30">
        <f>G8+H8</f>
        <v>100000.15983000002</v>
      </c>
      <c r="G8" s="30">
        <f>G9+G10+G11+G12+G13+G14</f>
        <v>51221.959830000007</v>
      </c>
      <c r="H8" s="30">
        <f>H9+H10+H11+H12+H13+H14</f>
        <v>48778.200000000004</v>
      </c>
      <c r="I8" s="64" t="s">
        <v>202</v>
      </c>
      <c r="J8" s="66" t="s">
        <v>264</v>
      </c>
    </row>
    <row r="9" spans="1:10" ht="70.5" customHeight="1">
      <c r="A9" s="18" t="s">
        <v>206</v>
      </c>
      <c r="B9" s="18" t="s">
        <v>213</v>
      </c>
      <c r="C9" s="19">
        <f t="shared" si="0"/>
        <v>19297.373399999997</v>
      </c>
      <c r="D9" s="19">
        <v>9374.9733999999989</v>
      </c>
      <c r="E9" s="19">
        <v>9922.4</v>
      </c>
      <c r="F9" s="19">
        <f>G9+H9</f>
        <v>18856.034899999999</v>
      </c>
      <c r="G9" s="19">
        <v>9056.0348999999987</v>
      </c>
      <c r="H9" s="19">
        <v>9800</v>
      </c>
      <c r="I9" s="65"/>
      <c r="J9" s="65"/>
    </row>
    <row r="10" spans="1:10" ht="46.5" customHeight="1">
      <c r="A10" s="18" t="s">
        <v>207</v>
      </c>
      <c r="B10" s="18" t="s">
        <v>32</v>
      </c>
      <c r="C10" s="19">
        <f t="shared" si="0"/>
        <v>6865.1909100000003</v>
      </c>
      <c r="D10" s="19">
        <v>3349.5909100000003</v>
      </c>
      <c r="E10" s="19">
        <v>3515.6</v>
      </c>
      <c r="F10" s="19">
        <f t="shared" ref="F10:F14" si="2">G10+H10</f>
        <v>6865.1909100000003</v>
      </c>
      <c r="G10" s="19">
        <v>3349.5909100000003</v>
      </c>
      <c r="H10" s="19">
        <v>3515.6</v>
      </c>
      <c r="I10" s="65"/>
      <c r="J10" s="65"/>
    </row>
    <row r="11" spans="1:10" ht="54" customHeight="1">
      <c r="A11" s="18" t="s">
        <v>208</v>
      </c>
      <c r="B11" s="18" t="s">
        <v>33</v>
      </c>
      <c r="C11" s="19">
        <f t="shared" si="0"/>
        <v>34473.169829999999</v>
      </c>
      <c r="D11" s="19">
        <v>15829.369830000001</v>
      </c>
      <c r="E11" s="19">
        <v>18643.8</v>
      </c>
      <c r="F11" s="19">
        <f t="shared" si="2"/>
        <v>18962.740750000001</v>
      </c>
      <c r="G11" s="19">
        <v>8753.0407500000001</v>
      </c>
      <c r="H11" s="19">
        <v>10209.700000000001</v>
      </c>
      <c r="I11" s="65"/>
      <c r="J11" s="65"/>
    </row>
    <row r="12" spans="1:10" ht="56.25" customHeight="1">
      <c r="A12" s="18" t="s">
        <v>209</v>
      </c>
      <c r="B12" s="18" t="s">
        <v>34</v>
      </c>
      <c r="C12" s="19">
        <f t="shared" si="0"/>
        <v>43282.199840000001</v>
      </c>
      <c r="D12" s="19">
        <v>21575.79984</v>
      </c>
      <c r="E12" s="19">
        <v>21706.400000000001</v>
      </c>
      <c r="F12" s="19">
        <f t="shared" si="2"/>
        <v>43186.112079999999</v>
      </c>
      <c r="G12" s="19">
        <v>21574.31208</v>
      </c>
      <c r="H12" s="19">
        <v>21611.8</v>
      </c>
      <c r="I12" s="65"/>
      <c r="J12" s="65"/>
    </row>
    <row r="13" spans="1:10" ht="62.25" customHeight="1">
      <c r="A13" s="18" t="s">
        <v>210</v>
      </c>
      <c r="B13" s="18" t="s">
        <v>75</v>
      </c>
      <c r="C13" s="19">
        <f t="shared" si="0"/>
        <v>9079.1410999999989</v>
      </c>
      <c r="D13" s="19">
        <v>7010.3410999999987</v>
      </c>
      <c r="E13" s="19">
        <v>2068.8000000000002</v>
      </c>
      <c r="F13" s="19">
        <f t="shared" si="2"/>
        <v>7009.6687199999978</v>
      </c>
      <c r="G13" s="19">
        <v>6077.1687199999978</v>
      </c>
      <c r="H13" s="19">
        <v>932.5</v>
      </c>
      <c r="I13" s="65"/>
      <c r="J13" s="65"/>
    </row>
    <row r="14" spans="1:10" ht="53.25" customHeight="1">
      <c r="A14" s="18" t="s">
        <v>211</v>
      </c>
      <c r="B14" s="18" t="s">
        <v>40</v>
      </c>
      <c r="C14" s="19">
        <f t="shared" si="0"/>
        <v>5541.8744500000012</v>
      </c>
      <c r="D14" s="19">
        <v>2538.9744500000011</v>
      </c>
      <c r="E14" s="19">
        <v>3002.9</v>
      </c>
      <c r="F14" s="19">
        <f t="shared" si="2"/>
        <v>5120.4124700000011</v>
      </c>
      <c r="G14" s="19">
        <v>2411.8124700000008</v>
      </c>
      <c r="H14" s="19">
        <v>2708.6</v>
      </c>
      <c r="I14" s="65"/>
      <c r="J14" s="65"/>
    </row>
    <row r="15" spans="1:10" ht="156.75" customHeight="1">
      <c r="A15" s="29" t="s">
        <v>214</v>
      </c>
      <c r="B15" s="29" t="s">
        <v>77</v>
      </c>
      <c r="C15" s="30">
        <f t="shared" si="0"/>
        <v>4839812.33</v>
      </c>
      <c r="D15" s="30">
        <f>D16+D17+D18+D33+D34</f>
        <v>2400747.35</v>
      </c>
      <c r="E15" s="30">
        <f>E16+E17+E18+E33+E34</f>
        <v>2439064.98</v>
      </c>
      <c r="F15" s="31">
        <f>G15+H15</f>
        <v>4837124.7799999993</v>
      </c>
      <c r="G15" s="30">
        <f>G16+G17+G18+G33+G34</f>
        <v>2400747.35</v>
      </c>
      <c r="H15" s="30">
        <f>H16+H17+H18+H33+H34</f>
        <v>2436377.4299999997</v>
      </c>
      <c r="I15" s="53" t="s">
        <v>137</v>
      </c>
      <c r="J15" s="53" t="s">
        <v>138</v>
      </c>
    </row>
    <row r="16" spans="1:10" ht="111" customHeight="1">
      <c r="A16" s="18" t="s">
        <v>215</v>
      </c>
      <c r="B16" s="20" t="s">
        <v>78</v>
      </c>
      <c r="C16" s="19">
        <f t="shared" si="0"/>
        <v>3402637.7800000003</v>
      </c>
      <c r="D16" s="55" t="s">
        <v>100</v>
      </c>
      <c r="E16" s="19">
        <v>1716759.8</v>
      </c>
      <c r="F16" s="21">
        <f t="shared" ref="F16:F34" si="3">G16+H16</f>
        <v>3402637.7800000003</v>
      </c>
      <c r="G16" s="19" t="s">
        <v>100</v>
      </c>
      <c r="H16" s="19">
        <v>1716759.8</v>
      </c>
      <c r="I16" s="36" t="s">
        <v>42</v>
      </c>
      <c r="J16" s="56" t="s">
        <v>139</v>
      </c>
    </row>
    <row r="17" spans="1:10" ht="308.25" customHeight="1">
      <c r="A17" s="18" t="s">
        <v>216</v>
      </c>
      <c r="B17" s="20" t="s">
        <v>79</v>
      </c>
      <c r="C17" s="19">
        <f t="shared" si="0"/>
        <v>1292859.46</v>
      </c>
      <c r="D17" s="19" t="s">
        <v>101</v>
      </c>
      <c r="E17" s="19">
        <v>643349.4</v>
      </c>
      <c r="F17" s="21">
        <f t="shared" si="3"/>
        <v>1290171.8900000001</v>
      </c>
      <c r="G17" s="19" t="s">
        <v>101</v>
      </c>
      <c r="H17" s="19">
        <v>640661.82999999996</v>
      </c>
      <c r="I17" s="41" t="s">
        <v>43</v>
      </c>
      <c r="J17" s="56" t="s">
        <v>140</v>
      </c>
    </row>
    <row r="18" spans="1:10" ht="78" customHeight="1">
      <c r="A18" s="18" t="s">
        <v>217</v>
      </c>
      <c r="B18" s="20" t="s">
        <v>24</v>
      </c>
      <c r="C18" s="19">
        <f t="shared" si="0"/>
        <v>49949.89</v>
      </c>
      <c r="D18" s="19">
        <f>D19+D20+D21+D22+D23+D24+D25+D26+D27+D28+D29+D30+D31+D32</f>
        <v>23449.09</v>
      </c>
      <c r="E18" s="19">
        <f>E19+E20+E21+E22+E23+E24+E25+E26+E27+E28+E29+E30+E31+E32</f>
        <v>26500.799999999999</v>
      </c>
      <c r="F18" s="21">
        <f t="shared" si="3"/>
        <v>49949.89</v>
      </c>
      <c r="G18" s="19">
        <f>G19+G20+G21+G22+G23+G24+G25+G26+G27+G28+G29+G30+G31+G32</f>
        <v>23449.09</v>
      </c>
      <c r="H18" s="19">
        <f>H19+H20+H21+H22+H23+H24+H25+H26+H27+H28+H29+H30+H31+H32</f>
        <v>26500.799999999999</v>
      </c>
      <c r="I18" s="41" t="s">
        <v>44</v>
      </c>
      <c r="J18" s="41" t="s">
        <v>141</v>
      </c>
    </row>
    <row r="19" spans="1:10" ht="79.5" customHeight="1">
      <c r="A19" s="10" t="s">
        <v>218</v>
      </c>
      <c r="B19" s="11" t="s">
        <v>80</v>
      </c>
      <c r="C19" s="12">
        <f t="shared" si="0"/>
        <v>3005.4</v>
      </c>
      <c r="D19" s="12">
        <v>1306.2</v>
      </c>
      <c r="E19" s="12">
        <v>1699.2</v>
      </c>
      <c r="F19" s="12">
        <f t="shared" si="3"/>
        <v>3005.4</v>
      </c>
      <c r="G19" s="12">
        <v>1306.2</v>
      </c>
      <c r="H19" s="12">
        <v>1699.2</v>
      </c>
      <c r="I19" s="42" t="s">
        <v>45</v>
      </c>
      <c r="J19" s="37" t="s">
        <v>275</v>
      </c>
    </row>
    <row r="20" spans="1:10" ht="48" customHeight="1">
      <c r="A20" s="10" t="s">
        <v>219</v>
      </c>
      <c r="B20" s="11" t="s">
        <v>81</v>
      </c>
      <c r="C20" s="12">
        <f t="shared" si="0"/>
        <v>2513.1999999999998</v>
      </c>
      <c r="D20" s="12">
        <v>907.5</v>
      </c>
      <c r="E20" s="12">
        <v>1605.7</v>
      </c>
      <c r="F20" s="12">
        <f t="shared" si="3"/>
        <v>2513.1999999999998</v>
      </c>
      <c r="G20" s="12">
        <v>907.5</v>
      </c>
      <c r="H20" s="12">
        <v>1605.7</v>
      </c>
      <c r="I20" s="42" t="s">
        <v>46</v>
      </c>
      <c r="J20" s="37" t="s">
        <v>276</v>
      </c>
    </row>
    <row r="21" spans="1:10" ht="51.75" customHeight="1">
      <c r="A21" s="10" t="s">
        <v>220</v>
      </c>
      <c r="B21" s="11" t="s">
        <v>82</v>
      </c>
      <c r="C21" s="12">
        <f t="shared" si="0"/>
        <v>4198.8999999999996</v>
      </c>
      <c r="D21" s="12">
        <v>1896.9</v>
      </c>
      <c r="E21" s="12">
        <v>2302</v>
      </c>
      <c r="F21" s="12">
        <f t="shared" si="3"/>
        <v>4198.8999999999996</v>
      </c>
      <c r="G21" s="12">
        <v>1896.9</v>
      </c>
      <c r="H21" s="12">
        <v>2302</v>
      </c>
      <c r="I21" s="42" t="s">
        <v>47</v>
      </c>
      <c r="J21" s="51" t="s">
        <v>277</v>
      </c>
    </row>
    <row r="22" spans="1:10" ht="55.5" customHeight="1">
      <c r="A22" s="59" t="s">
        <v>281</v>
      </c>
      <c r="B22" s="60" t="s">
        <v>83</v>
      </c>
      <c r="C22" s="61">
        <f t="shared" si="0"/>
        <v>31.59</v>
      </c>
      <c r="D22" s="61">
        <v>16.89</v>
      </c>
      <c r="E22" s="61">
        <v>14.7</v>
      </c>
      <c r="F22" s="61">
        <f t="shared" si="3"/>
        <v>31.59</v>
      </c>
      <c r="G22" s="61">
        <v>16.89</v>
      </c>
      <c r="H22" s="61">
        <v>14.7</v>
      </c>
      <c r="I22" s="62" t="s">
        <v>54</v>
      </c>
      <c r="J22" s="62" t="s">
        <v>280</v>
      </c>
    </row>
    <row r="23" spans="1:10" ht="59.25" customHeight="1">
      <c r="A23" s="10" t="s">
        <v>221</v>
      </c>
      <c r="B23" s="11" t="s">
        <v>84</v>
      </c>
      <c r="C23" s="12">
        <f t="shared" si="0"/>
        <v>6885.7999999999993</v>
      </c>
      <c r="D23" s="12">
        <v>3340.7</v>
      </c>
      <c r="E23" s="12">
        <v>3545.1</v>
      </c>
      <c r="F23" s="12">
        <f t="shared" si="3"/>
        <v>6885.7999999999993</v>
      </c>
      <c r="G23" s="12">
        <v>3340.7</v>
      </c>
      <c r="H23" s="12">
        <v>3545.1</v>
      </c>
      <c r="I23" s="43" t="s">
        <v>69</v>
      </c>
      <c r="J23" s="43" t="s">
        <v>279</v>
      </c>
    </row>
    <row r="24" spans="1:10" ht="46.5" customHeight="1">
      <c r="A24" s="10" t="s">
        <v>222</v>
      </c>
      <c r="B24" s="11" t="s">
        <v>85</v>
      </c>
      <c r="C24" s="12">
        <f t="shared" si="0"/>
        <v>8369.2000000000007</v>
      </c>
      <c r="D24" s="12">
        <v>3889.6</v>
      </c>
      <c r="E24" s="12">
        <v>4479.6000000000004</v>
      </c>
      <c r="F24" s="12">
        <f t="shared" si="3"/>
        <v>8369.2000000000007</v>
      </c>
      <c r="G24" s="12">
        <v>3889.6</v>
      </c>
      <c r="H24" s="12">
        <v>4479.6000000000004</v>
      </c>
      <c r="I24" s="43" t="s">
        <v>53</v>
      </c>
      <c r="J24" s="43" t="s">
        <v>278</v>
      </c>
    </row>
    <row r="25" spans="1:10" ht="33" customHeight="1">
      <c r="A25" s="10" t="s">
        <v>223</v>
      </c>
      <c r="B25" s="11" t="s">
        <v>86</v>
      </c>
      <c r="C25" s="12">
        <f t="shared" si="0"/>
        <v>96</v>
      </c>
      <c r="D25" s="12">
        <v>48</v>
      </c>
      <c r="E25" s="12">
        <v>48</v>
      </c>
      <c r="F25" s="12">
        <f t="shared" si="3"/>
        <v>96</v>
      </c>
      <c r="G25" s="12">
        <v>48</v>
      </c>
      <c r="H25" s="12">
        <v>48</v>
      </c>
      <c r="I25" s="43" t="s">
        <v>52</v>
      </c>
      <c r="J25" s="43" t="s">
        <v>49</v>
      </c>
    </row>
    <row r="26" spans="1:10" ht="33" customHeight="1">
      <c r="A26" s="10" t="s">
        <v>224</v>
      </c>
      <c r="B26" s="11" t="s">
        <v>87</v>
      </c>
      <c r="C26" s="12">
        <f t="shared" si="0"/>
        <v>753.6</v>
      </c>
      <c r="D26" s="12">
        <v>362.6</v>
      </c>
      <c r="E26" s="12">
        <v>391</v>
      </c>
      <c r="F26" s="12">
        <f t="shared" si="3"/>
        <v>753.6</v>
      </c>
      <c r="G26" s="12">
        <v>362.6</v>
      </c>
      <c r="H26" s="12">
        <v>391</v>
      </c>
      <c r="I26" s="43" t="s">
        <v>50</v>
      </c>
      <c r="J26" s="43" t="s">
        <v>282</v>
      </c>
    </row>
    <row r="27" spans="1:10" ht="30" customHeight="1">
      <c r="A27" s="10" t="s">
        <v>225</v>
      </c>
      <c r="B27" s="11" t="s">
        <v>88</v>
      </c>
      <c r="C27" s="12">
        <f t="shared" si="0"/>
        <v>14996.3</v>
      </c>
      <c r="D27" s="12">
        <v>7260.9</v>
      </c>
      <c r="E27" s="12">
        <v>7735.4</v>
      </c>
      <c r="F27" s="12">
        <f t="shared" si="3"/>
        <v>14996.3</v>
      </c>
      <c r="G27" s="12">
        <v>7260.9</v>
      </c>
      <c r="H27" s="12">
        <v>7735.4</v>
      </c>
      <c r="I27" s="43" t="s">
        <v>48</v>
      </c>
      <c r="J27" s="43" t="s">
        <v>283</v>
      </c>
    </row>
    <row r="28" spans="1:10" ht="29.25" customHeight="1">
      <c r="A28" s="10" t="s">
        <v>226</v>
      </c>
      <c r="B28" s="11" t="s">
        <v>89</v>
      </c>
      <c r="C28" s="12">
        <f t="shared" si="0"/>
        <v>4457.5</v>
      </c>
      <c r="D28" s="12">
        <v>2219.3000000000002</v>
      </c>
      <c r="E28" s="12">
        <v>2238.1999999999998</v>
      </c>
      <c r="F28" s="12">
        <f t="shared" si="3"/>
        <v>4457.5</v>
      </c>
      <c r="G28" s="12">
        <v>2219.3000000000002</v>
      </c>
      <c r="H28" s="12">
        <v>2238.1999999999998</v>
      </c>
      <c r="I28" s="43" t="s">
        <v>51</v>
      </c>
      <c r="J28" s="43" t="s">
        <v>284</v>
      </c>
    </row>
    <row r="29" spans="1:10" ht="47.25" customHeight="1">
      <c r="A29" s="10" t="s">
        <v>227</v>
      </c>
      <c r="B29" s="11" t="s">
        <v>90</v>
      </c>
      <c r="C29" s="12">
        <f t="shared" si="0"/>
        <v>1395.5</v>
      </c>
      <c r="D29" s="12">
        <v>647.20000000000005</v>
      </c>
      <c r="E29" s="12">
        <v>748.3</v>
      </c>
      <c r="F29" s="12">
        <f t="shared" si="3"/>
        <v>1395.5</v>
      </c>
      <c r="G29" s="12">
        <v>647.20000000000005</v>
      </c>
      <c r="H29" s="12">
        <v>748.3</v>
      </c>
      <c r="I29" s="43" t="s">
        <v>55</v>
      </c>
      <c r="J29" s="43" t="s">
        <v>285</v>
      </c>
    </row>
    <row r="30" spans="1:10" ht="42.75" customHeight="1">
      <c r="A30" s="10" t="s">
        <v>228</v>
      </c>
      <c r="B30" s="11" t="s">
        <v>91</v>
      </c>
      <c r="C30" s="12">
        <f t="shared" si="0"/>
        <v>2706.7</v>
      </c>
      <c r="D30" s="12">
        <v>1289.3</v>
      </c>
      <c r="E30" s="12">
        <v>1417.4</v>
      </c>
      <c r="F30" s="12">
        <f t="shared" si="3"/>
        <v>2706.7</v>
      </c>
      <c r="G30" s="12">
        <v>1289.3</v>
      </c>
      <c r="H30" s="12">
        <v>1417.4</v>
      </c>
      <c r="I30" s="43" t="s">
        <v>58</v>
      </c>
      <c r="J30" s="43" t="s">
        <v>286</v>
      </c>
    </row>
    <row r="31" spans="1:10" ht="49.5" customHeight="1">
      <c r="A31" s="10" t="s">
        <v>229</v>
      </c>
      <c r="B31" s="11" t="s">
        <v>92</v>
      </c>
      <c r="C31" s="12">
        <f t="shared" si="0"/>
        <v>278.39999999999998</v>
      </c>
      <c r="D31" s="12">
        <v>133.1</v>
      </c>
      <c r="E31" s="12">
        <v>145.30000000000001</v>
      </c>
      <c r="F31" s="12">
        <f t="shared" si="3"/>
        <v>278.39999999999998</v>
      </c>
      <c r="G31" s="12">
        <v>133.1</v>
      </c>
      <c r="H31" s="12">
        <v>145.30000000000001</v>
      </c>
      <c r="I31" s="43" t="s">
        <v>57</v>
      </c>
      <c r="J31" s="43" t="s">
        <v>287</v>
      </c>
    </row>
    <row r="32" spans="1:10" ht="63" customHeight="1">
      <c r="A32" s="10" t="s">
        <v>230</v>
      </c>
      <c r="B32" s="11" t="s">
        <v>93</v>
      </c>
      <c r="C32" s="12">
        <f t="shared" si="0"/>
        <v>261.8</v>
      </c>
      <c r="D32" s="12">
        <v>130.9</v>
      </c>
      <c r="E32" s="12">
        <v>130.9</v>
      </c>
      <c r="F32" s="12">
        <f t="shared" si="3"/>
        <v>261.8</v>
      </c>
      <c r="G32" s="12">
        <v>130.9</v>
      </c>
      <c r="H32" s="12">
        <v>130.9</v>
      </c>
      <c r="I32" s="43" t="s">
        <v>56</v>
      </c>
      <c r="J32" s="43" t="s">
        <v>288</v>
      </c>
    </row>
    <row r="33" spans="1:10" ht="132.75" customHeight="1">
      <c r="A33" s="18" t="s">
        <v>231</v>
      </c>
      <c r="B33" s="20" t="s">
        <v>36</v>
      </c>
      <c r="C33" s="19">
        <f t="shared" si="0"/>
        <v>88301.42</v>
      </c>
      <c r="D33" s="19" t="s">
        <v>135</v>
      </c>
      <c r="E33" s="19">
        <v>46391.199999999997</v>
      </c>
      <c r="F33" s="21">
        <f t="shared" si="3"/>
        <v>88301.42</v>
      </c>
      <c r="G33" s="19" t="s">
        <v>135</v>
      </c>
      <c r="H33" s="19">
        <v>46391.199999999997</v>
      </c>
      <c r="I33" s="44" t="s">
        <v>59</v>
      </c>
      <c r="J33" s="41" t="s">
        <v>142</v>
      </c>
    </row>
    <row r="34" spans="1:10" ht="237.75" customHeight="1">
      <c r="A34" s="18" t="s">
        <v>232</v>
      </c>
      <c r="B34" s="20" t="s">
        <v>94</v>
      </c>
      <c r="C34" s="19">
        <f t="shared" si="0"/>
        <v>6063.78</v>
      </c>
      <c r="D34" s="19">
        <v>0</v>
      </c>
      <c r="E34" s="19">
        <v>6063.78</v>
      </c>
      <c r="F34" s="21">
        <f t="shared" si="3"/>
        <v>6063.8</v>
      </c>
      <c r="G34" s="19">
        <v>0</v>
      </c>
      <c r="H34" s="38">
        <v>6063.8</v>
      </c>
      <c r="I34" s="44" t="s">
        <v>143</v>
      </c>
      <c r="J34" s="44" t="s">
        <v>144</v>
      </c>
    </row>
    <row r="35" spans="1:10" ht="409.5">
      <c r="A35" s="29" t="s">
        <v>233</v>
      </c>
      <c r="B35" s="29" t="s">
        <v>7</v>
      </c>
      <c r="C35" s="30">
        <f t="shared" si="0"/>
        <v>1993935.2689100001</v>
      </c>
      <c r="D35" s="30">
        <f>D36+D37+D50+D62+D63</f>
        <v>964141.66891000001</v>
      </c>
      <c r="E35" s="30">
        <f>E36+E37+E50+E62+E63</f>
        <v>1029793.6</v>
      </c>
      <c r="F35" s="30">
        <f t="shared" si="1"/>
        <v>1952909.6999999997</v>
      </c>
      <c r="G35" s="30">
        <f>G36+G37+G50+G62+G63</f>
        <v>940692.02999999991</v>
      </c>
      <c r="H35" s="30">
        <f>H36+H37+H50+H62+H63</f>
        <v>1012217.6699999999</v>
      </c>
      <c r="I35" s="17" t="s">
        <v>145</v>
      </c>
      <c r="J35" s="17" t="s">
        <v>146</v>
      </c>
    </row>
    <row r="36" spans="1:10" s="3" customFormat="1" ht="113.25" customHeight="1">
      <c r="A36" s="22" t="s">
        <v>234</v>
      </c>
      <c r="B36" s="23" t="s">
        <v>22</v>
      </c>
      <c r="C36" s="24">
        <f>D36+E36</f>
        <v>1470069.5</v>
      </c>
      <c r="D36" s="19">
        <v>709694.4</v>
      </c>
      <c r="E36" s="19">
        <v>760375.1</v>
      </c>
      <c r="F36" s="24">
        <f>G36+H36</f>
        <v>1470069.51</v>
      </c>
      <c r="G36" s="19" t="s">
        <v>102</v>
      </c>
      <c r="H36" s="19" t="s">
        <v>103</v>
      </c>
      <c r="I36" s="45" t="s">
        <v>65</v>
      </c>
      <c r="J36" s="45" t="s">
        <v>147</v>
      </c>
    </row>
    <row r="37" spans="1:10" s="3" customFormat="1" ht="230.25" customHeight="1">
      <c r="A37" s="22" t="s">
        <v>235</v>
      </c>
      <c r="B37" s="23" t="s">
        <v>25</v>
      </c>
      <c r="C37" s="24">
        <f t="shared" si="0"/>
        <v>185916.77</v>
      </c>
      <c r="D37" s="24">
        <f>D38+D39+D40+D41+D42+D44+D45+D46+D47+D48+D49+D43</f>
        <v>96089.569999999992</v>
      </c>
      <c r="E37" s="24">
        <f>E38+E39+E40+E41+E42+E44+E45+E46+E47+E48+E49+E43</f>
        <v>89827.199999999997</v>
      </c>
      <c r="F37" s="19">
        <f t="shared" si="1"/>
        <v>145224.14000000001</v>
      </c>
      <c r="G37" s="24">
        <f>G38+G39+G40+G41+G42+G44+G45+G46+G47+G48+G49+G43</f>
        <v>72894.070000000007</v>
      </c>
      <c r="H37" s="24">
        <f>H38+H39+H40+H41+H42+H44+H45+H46+H47+H48+H49+H43</f>
        <v>72330.070000000007</v>
      </c>
      <c r="I37" s="45" t="s">
        <v>150</v>
      </c>
      <c r="J37" s="44" t="s">
        <v>151</v>
      </c>
    </row>
    <row r="38" spans="1:10" ht="409.5" customHeight="1">
      <c r="A38" s="7" t="s">
        <v>236</v>
      </c>
      <c r="B38" s="9" t="s">
        <v>19</v>
      </c>
      <c r="C38" s="8">
        <f t="shared" si="0"/>
        <v>2714.99</v>
      </c>
      <c r="D38" s="8" t="s">
        <v>104</v>
      </c>
      <c r="E38" s="8">
        <v>1289.8</v>
      </c>
      <c r="F38" s="8">
        <f t="shared" si="1"/>
        <v>2714.99</v>
      </c>
      <c r="G38" s="8" t="s">
        <v>104</v>
      </c>
      <c r="H38" s="8">
        <v>1289.8</v>
      </c>
      <c r="I38" s="46" t="s">
        <v>148</v>
      </c>
      <c r="J38" s="46" t="s">
        <v>149</v>
      </c>
    </row>
    <row r="39" spans="1:10" ht="360">
      <c r="A39" s="7" t="s">
        <v>237</v>
      </c>
      <c r="B39" s="9" t="s">
        <v>20</v>
      </c>
      <c r="C39" s="8">
        <f t="shared" si="0"/>
        <v>39729.630000000005</v>
      </c>
      <c r="D39" s="8" t="s">
        <v>105</v>
      </c>
      <c r="E39" s="8">
        <v>21802.799999999999</v>
      </c>
      <c r="F39" s="8">
        <f t="shared" si="1"/>
        <v>39729.630000000005</v>
      </c>
      <c r="G39" s="8" t="s">
        <v>105</v>
      </c>
      <c r="H39" s="8">
        <v>21802.799999999999</v>
      </c>
      <c r="I39" s="46" t="s">
        <v>152</v>
      </c>
      <c r="J39" s="48" t="s">
        <v>153</v>
      </c>
    </row>
    <row r="40" spans="1:10" ht="409.6" customHeight="1">
      <c r="A40" s="7" t="s">
        <v>238</v>
      </c>
      <c r="B40" s="9" t="s">
        <v>95</v>
      </c>
      <c r="C40" s="8">
        <f t="shared" si="0"/>
        <v>3223.05</v>
      </c>
      <c r="D40" s="8" t="s">
        <v>106</v>
      </c>
      <c r="E40" s="8">
        <v>1671.4</v>
      </c>
      <c r="F40" s="8">
        <f t="shared" si="1"/>
        <v>3223.05</v>
      </c>
      <c r="G40" s="8" t="s">
        <v>106</v>
      </c>
      <c r="H40" s="8">
        <v>1671.4</v>
      </c>
      <c r="I40" s="46" t="s">
        <v>154</v>
      </c>
      <c r="J40" s="46" t="s">
        <v>155</v>
      </c>
    </row>
    <row r="41" spans="1:10" ht="330.75" customHeight="1">
      <c r="A41" s="7" t="s">
        <v>239</v>
      </c>
      <c r="B41" s="9" t="s">
        <v>21</v>
      </c>
      <c r="C41" s="8">
        <f t="shared" si="0"/>
        <v>3022.88</v>
      </c>
      <c r="D41" s="8" t="s">
        <v>107</v>
      </c>
      <c r="E41" s="8">
        <v>1469.5</v>
      </c>
      <c r="F41" s="8">
        <f t="shared" si="1"/>
        <v>3022.88</v>
      </c>
      <c r="G41" s="8" t="s">
        <v>107</v>
      </c>
      <c r="H41" s="8">
        <v>1469.5</v>
      </c>
      <c r="I41" s="46" t="s">
        <v>156</v>
      </c>
      <c r="J41" s="46" t="s">
        <v>157</v>
      </c>
    </row>
    <row r="42" spans="1:10" ht="254.25" customHeight="1">
      <c r="A42" s="7" t="s">
        <v>240</v>
      </c>
      <c r="B42" s="9" t="s">
        <v>96</v>
      </c>
      <c r="C42" s="8">
        <f t="shared" si="0"/>
        <v>410.6</v>
      </c>
      <c r="D42" s="8" t="s">
        <v>108</v>
      </c>
      <c r="E42" s="8">
        <v>226.5</v>
      </c>
      <c r="F42" s="8">
        <f t="shared" si="1"/>
        <v>410.6</v>
      </c>
      <c r="G42" s="8" t="s">
        <v>108</v>
      </c>
      <c r="H42" s="8">
        <v>226.5</v>
      </c>
      <c r="I42" s="46" t="s">
        <v>158</v>
      </c>
      <c r="J42" s="46" t="s">
        <v>159</v>
      </c>
    </row>
    <row r="43" spans="1:10" ht="73.5" customHeight="1">
      <c r="A43" s="7" t="s">
        <v>241</v>
      </c>
      <c r="B43" s="9" t="s">
        <v>8</v>
      </c>
      <c r="C43" s="8">
        <f>D43+E43</f>
        <v>12765.15</v>
      </c>
      <c r="D43" s="8" t="s">
        <v>136</v>
      </c>
      <c r="E43" s="8">
        <v>1449.6</v>
      </c>
      <c r="F43" s="8">
        <f>G43+H43</f>
        <v>12765.15</v>
      </c>
      <c r="G43" s="8" t="s">
        <v>136</v>
      </c>
      <c r="H43" s="8">
        <v>1449.6</v>
      </c>
      <c r="I43" s="46" t="s">
        <v>160</v>
      </c>
      <c r="J43" s="50" t="s">
        <v>161</v>
      </c>
    </row>
    <row r="44" spans="1:10" ht="409.6" customHeight="1">
      <c r="A44" s="7" t="s">
        <v>242</v>
      </c>
      <c r="B44" s="9" t="s">
        <v>9</v>
      </c>
      <c r="C44" s="8">
        <f t="shared" si="0"/>
        <v>40978.520000000004</v>
      </c>
      <c r="D44" s="8" t="s">
        <v>109</v>
      </c>
      <c r="E44" s="8">
        <v>19961</v>
      </c>
      <c r="F44" s="8">
        <f t="shared" si="1"/>
        <v>25832.739999999998</v>
      </c>
      <c r="G44" s="8" t="s">
        <v>110</v>
      </c>
      <c r="H44" s="8">
        <v>13229.67</v>
      </c>
      <c r="I44" s="46" t="s">
        <v>162</v>
      </c>
      <c r="J44" s="47" t="s">
        <v>163</v>
      </c>
    </row>
    <row r="45" spans="1:10" ht="409.5" customHeight="1">
      <c r="A45" s="7" t="s">
        <v>243</v>
      </c>
      <c r="B45" s="9" t="s">
        <v>97</v>
      </c>
      <c r="C45" s="8">
        <f t="shared" si="0"/>
        <v>41950.39</v>
      </c>
      <c r="D45" s="8" t="s">
        <v>111</v>
      </c>
      <c r="E45" s="8">
        <v>20064.7</v>
      </c>
      <c r="F45" s="8">
        <f t="shared" si="1"/>
        <v>16403.54</v>
      </c>
      <c r="G45" s="8" t="s">
        <v>112</v>
      </c>
      <c r="H45" s="8">
        <v>9298.9</v>
      </c>
      <c r="I45" s="47" t="s">
        <v>164</v>
      </c>
      <c r="J45" s="57" t="s">
        <v>165</v>
      </c>
    </row>
    <row r="46" spans="1:10" ht="336.75" customHeight="1">
      <c r="A46" s="7" t="s">
        <v>244</v>
      </c>
      <c r="B46" s="9" t="s">
        <v>10</v>
      </c>
      <c r="C46" s="8">
        <f t="shared" si="0"/>
        <v>10195.85</v>
      </c>
      <c r="D46" s="8" t="s">
        <v>113</v>
      </c>
      <c r="E46" s="8">
        <v>5885.1</v>
      </c>
      <c r="F46" s="8">
        <f t="shared" si="1"/>
        <v>10195.85</v>
      </c>
      <c r="G46" s="8" t="s">
        <v>113</v>
      </c>
      <c r="H46" s="8">
        <v>5885.1</v>
      </c>
      <c r="I46" s="46" t="s">
        <v>166</v>
      </c>
      <c r="J46" s="46" t="s">
        <v>167</v>
      </c>
    </row>
    <row r="47" spans="1:10" ht="214.5" customHeight="1">
      <c r="A47" s="7" t="s">
        <v>245</v>
      </c>
      <c r="B47" s="9" t="s">
        <v>67</v>
      </c>
      <c r="C47" s="8">
        <f t="shared" si="0"/>
        <v>13663.82</v>
      </c>
      <c r="D47" s="8" t="s">
        <v>114</v>
      </c>
      <c r="E47" s="8">
        <v>8456</v>
      </c>
      <c r="F47" s="8">
        <f t="shared" si="1"/>
        <v>13663.82</v>
      </c>
      <c r="G47" s="8" t="s">
        <v>114</v>
      </c>
      <c r="H47" s="8">
        <v>8456</v>
      </c>
      <c r="I47" s="47" t="s">
        <v>70</v>
      </c>
      <c r="J47" s="46" t="s">
        <v>168</v>
      </c>
    </row>
    <row r="48" spans="1:10" ht="297" customHeight="1">
      <c r="A48" s="7" t="s">
        <v>246</v>
      </c>
      <c r="B48" s="9" t="s">
        <v>68</v>
      </c>
      <c r="C48" s="8">
        <f t="shared" si="0"/>
        <v>1379.9</v>
      </c>
      <c r="D48" s="8" t="s">
        <v>115</v>
      </c>
      <c r="E48" s="8">
        <v>1181.9000000000001</v>
      </c>
      <c r="F48" s="8">
        <f t="shared" si="1"/>
        <v>1379.9</v>
      </c>
      <c r="G48" s="8" t="s">
        <v>115</v>
      </c>
      <c r="H48" s="8">
        <v>1181.9000000000001</v>
      </c>
      <c r="I48" s="47" t="s">
        <v>169</v>
      </c>
      <c r="J48" s="46" t="s">
        <v>170</v>
      </c>
    </row>
    <row r="49" spans="1:10" ht="223.5" customHeight="1">
      <c r="A49" s="7" t="s">
        <v>247</v>
      </c>
      <c r="B49" s="9" t="s">
        <v>29</v>
      </c>
      <c r="C49" s="8">
        <f t="shared" si="0"/>
        <v>15881.99</v>
      </c>
      <c r="D49" s="8" t="s">
        <v>116</v>
      </c>
      <c r="E49" s="8">
        <v>6368.9</v>
      </c>
      <c r="F49" s="8">
        <f t="shared" si="1"/>
        <v>15881.99</v>
      </c>
      <c r="G49" s="8" t="s">
        <v>116</v>
      </c>
      <c r="H49" s="8">
        <v>6368.9</v>
      </c>
      <c r="I49" s="46" t="s">
        <v>171</v>
      </c>
      <c r="J49" s="46" t="s">
        <v>172</v>
      </c>
    </row>
    <row r="50" spans="1:10" ht="164.25" customHeight="1">
      <c r="A50" s="22" t="s">
        <v>248</v>
      </c>
      <c r="B50" s="23" t="s">
        <v>26</v>
      </c>
      <c r="C50" s="24">
        <f t="shared" si="0"/>
        <v>337382.36891000002</v>
      </c>
      <c r="D50" s="24">
        <f>D51+D52+D53+D54+D55+D56+D57+D58+D59+D60+D61</f>
        <v>157961.96891000003</v>
      </c>
      <c r="E50" s="24">
        <f>E51+E52+E53+E54+E55+E56+E57+E58+E59+E60+E61</f>
        <v>179420.4</v>
      </c>
      <c r="F50" s="19">
        <f t="shared" si="1"/>
        <v>337281.43999999994</v>
      </c>
      <c r="G50" s="24">
        <f>G51+G52+G53+G54+G55+G56+G57+G58+G59+G60+G61</f>
        <v>157939.84</v>
      </c>
      <c r="H50" s="24">
        <f>H51+H52+H53+H54+H55+H56+H57+H58+H59+H60+H61</f>
        <v>179341.59999999998</v>
      </c>
      <c r="I50" s="45" t="s">
        <v>173</v>
      </c>
      <c r="J50" s="58" t="s">
        <v>174</v>
      </c>
    </row>
    <row r="51" spans="1:10" ht="259.5" customHeight="1">
      <c r="A51" s="7" t="s">
        <v>249</v>
      </c>
      <c r="B51" s="9" t="s">
        <v>11</v>
      </c>
      <c r="C51" s="8">
        <f t="shared" si="0"/>
        <v>36343.839999999997</v>
      </c>
      <c r="D51" s="8" t="s">
        <v>117</v>
      </c>
      <c r="E51" s="8">
        <v>20550.3</v>
      </c>
      <c r="F51" s="8">
        <f t="shared" si="1"/>
        <v>36343.839999999997</v>
      </c>
      <c r="G51" s="8" t="s">
        <v>117</v>
      </c>
      <c r="H51" s="8">
        <v>20550.3</v>
      </c>
      <c r="I51" s="46" t="s">
        <v>175</v>
      </c>
      <c r="J51" s="46" t="s">
        <v>176</v>
      </c>
    </row>
    <row r="52" spans="1:10" ht="132" customHeight="1">
      <c r="A52" s="7" t="s">
        <v>250</v>
      </c>
      <c r="B52" s="9" t="s">
        <v>12</v>
      </c>
      <c r="C52" s="8">
        <f t="shared" si="0"/>
        <v>21768.949999999997</v>
      </c>
      <c r="D52" s="8" t="s">
        <v>118</v>
      </c>
      <c r="E52" s="8">
        <v>11290.4</v>
      </c>
      <c r="F52" s="8">
        <f t="shared" si="1"/>
        <v>21768.949999999997</v>
      </c>
      <c r="G52" s="8" t="s">
        <v>118</v>
      </c>
      <c r="H52" s="8">
        <v>11290.4</v>
      </c>
      <c r="I52" s="46" t="s">
        <v>177</v>
      </c>
      <c r="J52" s="46" t="s">
        <v>178</v>
      </c>
    </row>
    <row r="53" spans="1:10" ht="69.75" customHeight="1">
      <c r="A53" s="7" t="s">
        <v>251</v>
      </c>
      <c r="B53" s="9" t="s">
        <v>13</v>
      </c>
      <c r="C53" s="8">
        <f t="shared" si="0"/>
        <v>4000</v>
      </c>
      <c r="D53" s="8" t="s">
        <v>119</v>
      </c>
      <c r="E53" s="8">
        <v>2000</v>
      </c>
      <c r="F53" s="8">
        <f t="shared" si="1"/>
        <v>4000</v>
      </c>
      <c r="G53" s="8" t="s">
        <v>119</v>
      </c>
      <c r="H53" s="8">
        <v>2000</v>
      </c>
      <c r="I53" s="50" t="s">
        <v>179</v>
      </c>
      <c r="J53" s="46" t="s">
        <v>66</v>
      </c>
    </row>
    <row r="54" spans="1:10" ht="135">
      <c r="A54" s="7" t="s">
        <v>252</v>
      </c>
      <c r="B54" s="9" t="s">
        <v>14</v>
      </c>
      <c r="C54" s="8">
        <f t="shared" si="0"/>
        <v>68940.06</v>
      </c>
      <c r="D54" s="8" t="s">
        <v>120</v>
      </c>
      <c r="E54" s="8">
        <v>33811.4</v>
      </c>
      <c r="F54" s="8">
        <f t="shared" si="1"/>
        <v>68940.06</v>
      </c>
      <c r="G54" s="8" t="s">
        <v>120</v>
      </c>
      <c r="H54" s="8">
        <v>33811.4</v>
      </c>
      <c r="I54" s="46" t="s">
        <v>180</v>
      </c>
      <c r="J54" s="46" t="s">
        <v>181</v>
      </c>
    </row>
    <row r="55" spans="1:10" ht="150">
      <c r="A55" s="7" t="s">
        <v>253</v>
      </c>
      <c r="B55" s="9" t="s">
        <v>15</v>
      </c>
      <c r="C55" s="8">
        <f t="shared" si="0"/>
        <v>4622.3999999999996</v>
      </c>
      <c r="D55" s="8" t="s">
        <v>121</v>
      </c>
      <c r="E55" s="8">
        <v>2851.6</v>
      </c>
      <c r="F55" s="8">
        <f t="shared" si="1"/>
        <v>4622.3999999999996</v>
      </c>
      <c r="G55" s="8" t="s">
        <v>121</v>
      </c>
      <c r="H55" s="8">
        <v>2851.6</v>
      </c>
      <c r="I55" s="46" t="s">
        <v>182</v>
      </c>
      <c r="J55" s="46" t="s">
        <v>183</v>
      </c>
    </row>
    <row r="56" spans="1:10" ht="180">
      <c r="A56" s="7" t="s">
        <v>254</v>
      </c>
      <c r="B56" s="9" t="s">
        <v>16</v>
      </c>
      <c r="C56" s="8">
        <f t="shared" si="0"/>
        <v>14530.810000000001</v>
      </c>
      <c r="D56" s="8" t="s">
        <v>122</v>
      </c>
      <c r="E56" s="8">
        <v>8534.2000000000007</v>
      </c>
      <c r="F56" s="8">
        <f t="shared" si="1"/>
        <v>14530.810000000001</v>
      </c>
      <c r="G56" s="8" t="s">
        <v>122</v>
      </c>
      <c r="H56" s="8">
        <v>8534.2000000000007</v>
      </c>
      <c r="I56" s="46" t="s">
        <v>184</v>
      </c>
      <c r="J56" s="46" t="s">
        <v>185</v>
      </c>
    </row>
    <row r="57" spans="1:10" ht="127.5" customHeight="1">
      <c r="A57" s="7" t="s">
        <v>255</v>
      </c>
      <c r="B57" s="9" t="s">
        <v>23</v>
      </c>
      <c r="C57" s="8">
        <f t="shared" si="0"/>
        <v>74284.178910000017</v>
      </c>
      <c r="D57" s="8">
        <v>34437.278910000008</v>
      </c>
      <c r="E57" s="8">
        <v>39846.9</v>
      </c>
      <c r="F57" s="8">
        <f t="shared" si="1"/>
        <v>74183.25</v>
      </c>
      <c r="G57" s="8" t="s">
        <v>123</v>
      </c>
      <c r="H57" s="8">
        <v>39768.1</v>
      </c>
      <c r="I57" s="46" t="s">
        <v>186</v>
      </c>
      <c r="J57" s="48" t="s">
        <v>187</v>
      </c>
    </row>
    <row r="58" spans="1:10" ht="90">
      <c r="A58" s="7" t="s">
        <v>256</v>
      </c>
      <c r="B58" s="9" t="s">
        <v>17</v>
      </c>
      <c r="C58" s="8">
        <f t="shared" si="0"/>
        <v>50387.229999999996</v>
      </c>
      <c r="D58" s="8" t="s">
        <v>124</v>
      </c>
      <c r="E58" s="8">
        <v>25346</v>
      </c>
      <c r="F58" s="8">
        <f t="shared" si="1"/>
        <v>50387.229999999996</v>
      </c>
      <c r="G58" s="8" t="s">
        <v>124</v>
      </c>
      <c r="H58" s="8">
        <v>25346</v>
      </c>
      <c r="I58" s="46" t="s">
        <v>188</v>
      </c>
      <c r="J58" s="48" t="s">
        <v>189</v>
      </c>
    </row>
    <row r="59" spans="1:10" ht="59.25" customHeight="1">
      <c r="A59" s="7" t="s">
        <v>257</v>
      </c>
      <c r="B59" s="9" t="s">
        <v>18</v>
      </c>
      <c r="C59" s="8">
        <f t="shared" si="0"/>
        <v>50675.149999999994</v>
      </c>
      <c r="D59" s="8" t="s">
        <v>125</v>
      </c>
      <c r="E59" s="8">
        <v>26874.3</v>
      </c>
      <c r="F59" s="8">
        <f t="shared" si="1"/>
        <v>50675.149999999994</v>
      </c>
      <c r="G59" s="8" t="s">
        <v>125</v>
      </c>
      <c r="H59" s="8">
        <v>26874.3</v>
      </c>
      <c r="I59" s="46" t="s">
        <v>190</v>
      </c>
      <c r="J59" s="47" t="s">
        <v>191</v>
      </c>
    </row>
    <row r="60" spans="1:10" ht="163.5" customHeight="1">
      <c r="A60" s="7" t="s">
        <v>258</v>
      </c>
      <c r="B60" s="9" t="s">
        <v>98</v>
      </c>
      <c r="C60" s="8">
        <f t="shared" si="0"/>
        <v>1526.1799999999998</v>
      </c>
      <c r="D60" s="8" t="s">
        <v>126</v>
      </c>
      <c r="E60" s="8">
        <v>698.4</v>
      </c>
      <c r="F60" s="8">
        <f t="shared" si="1"/>
        <v>1526.1799999999998</v>
      </c>
      <c r="G60" s="8" t="s">
        <v>126</v>
      </c>
      <c r="H60" s="8">
        <v>698.4</v>
      </c>
      <c r="I60" s="47" t="s">
        <v>192</v>
      </c>
      <c r="J60" s="48" t="s">
        <v>193</v>
      </c>
    </row>
    <row r="61" spans="1:10" ht="174.75" customHeight="1">
      <c r="A61" s="7" t="s">
        <v>259</v>
      </c>
      <c r="B61" s="9" t="s">
        <v>99</v>
      </c>
      <c r="C61" s="8">
        <f t="shared" si="0"/>
        <v>10303.57</v>
      </c>
      <c r="D61" s="8" t="s">
        <v>127</v>
      </c>
      <c r="E61" s="8">
        <v>7616.9</v>
      </c>
      <c r="F61" s="8">
        <f t="shared" si="1"/>
        <v>10303.57</v>
      </c>
      <c r="G61" s="8" t="s">
        <v>127</v>
      </c>
      <c r="H61" s="8">
        <v>7616.9</v>
      </c>
      <c r="I61" s="46" t="s">
        <v>194</v>
      </c>
      <c r="J61" s="52" t="s">
        <v>195</v>
      </c>
    </row>
    <row r="62" spans="1:10" ht="147.75" customHeight="1">
      <c r="A62" s="25" t="s">
        <v>260</v>
      </c>
      <c r="B62" s="26" t="s">
        <v>30</v>
      </c>
      <c r="C62" s="24">
        <f t="shared" si="0"/>
        <v>297.38</v>
      </c>
      <c r="D62" s="24" t="s">
        <v>128</v>
      </c>
      <c r="E62" s="24">
        <v>170.9</v>
      </c>
      <c r="F62" s="24">
        <f t="shared" si="1"/>
        <v>297.38</v>
      </c>
      <c r="G62" s="24" t="s">
        <v>128</v>
      </c>
      <c r="H62" s="24">
        <v>170.9</v>
      </c>
      <c r="I62" s="49" t="s">
        <v>196</v>
      </c>
      <c r="J62" s="49" t="s">
        <v>197</v>
      </c>
    </row>
    <row r="63" spans="1:10" ht="30">
      <c r="A63" s="25" t="s">
        <v>261</v>
      </c>
      <c r="B63" s="26" t="s">
        <v>37</v>
      </c>
      <c r="C63" s="24">
        <f t="shared" si="0"/>
        <v>269.25</v>
      </c>
      <c r="D63" s="24" t="s">
        <v>129</v>
      </c>
      <c r="E63" s="24">
        <v>0</v>
      </c>
      <c r="F63" s="24">
        <f t="shared" si="1"/>
        <v>37.229999999999997</v>
      </c>
      <c r="G63" s="24" t="s">
        <v>130</v>
      </c>
      <c r="H63" s="24">
        <v>0</v>
      </c>
      <c r="I63" s="35"/>
      <c r="J63" s="27"/>
    </row>
    <row r="64" spans="1:10" ht="270.75">
      <c r="A64" s="32" t="s">
        <v>262</v>
      </c>
      <c r="B64" s="33" t="s">
        <v>27</v>
      </c>
      <c r="C64" s="34">
        <f t="shared" si="0"/>
        <v>43940.57</v>
      </c>
      <c r="D64" s="34" t="s">
        <v>131</v>
      </c>
      <c r="E64" s="34">
        <v>23300.9</v>
      </c>
      <c r="F64" s="34">
        <f t="shared" ref="F64:F68" si="4">G64+H64</f>
        <v>43940.565210000001</v>
      </c>
      <c r="G64" s="34">
        <v>20639.665209999999</v>
      </c>
      <c r="H64" s="34">
        <v>23300.9</v>
      </c>
      <c r="I64" s="15" t="s">
        <v>198</v>
      </c>
      <c r="J64" s="16" t="s">
        <v>199</v>
      </c>
    </row>
    <row r="65" spans="1:11" ht="228.75" customHeight="1">
      <c r="A65" s="32" t="s">
        <v>263</v>
      </c>
      <c r="B65" s="33" t="s">
        <v>28</v>
      </c>
      <c r="C65" s="34">
        <f t="shared" ref="C65:C71" si="5">D65+E65</f>
        <v>5742.6900000000005</v>
      </c>
      <c r="D65" s="34">
        <f>D66+D67+D68</f>
        <v>2455.59</v>
      </c>
      <c r="E65" s="34">
        <f>E66+E67+E68</f>
        <v>3287.1000000000004</v>
      </c>
      <c r="F65" s="34">
        <f t="shared" si="4"/>
        <v>5742.6900000000005</v>
      </c>
      <c r="G65" s="34">
        <f>G66+G67+G68</f>
        <v>2455.59</v>
      </c>
      <c r="H65" s="34">
        <f>H66+H67+H68</f>
        <v>3287.1000000000004</v>
      </c>
      <c r="I65" s="17" t="s">
        <v>200</v>
      </c>
      <c r="J65" s="17" t="s">
        <v>201</v>
      </c>
      <c r="K65" s="4"/>
    </row>
    <row r="66" spans="1:11" ht="228.75" hidden="1" customHeight="1">
      <c r="A66" s="18" t="s">
        <v>290</v>
      </c>
      <c r="B66" s="20" t="s">
        <v>38</v>
      </c>
      <c r="C66" s="19">
        <f t="shared" si="5"/>
        <v>966.48</v>
      </c>
      <c r="D66" s="19" t="s">
        <v>132</v>
      </c>
      <c r="E66" s="19">
        <v>479.2</v>
      </c>
      <c r="F66" s="19">
        <f t="shared" si="4"/>
        <v>966.48</v>
      </c>
      <c r="G66" s="19" t="s">
        <v>132</v>
      </c>
      <c r="H66" s="19">
        <v>479.2</v>
      </c>
      <c r="I66" s="63" t="s">
        <v>60</v>
      </c>
      <c r="J66" s="63" t="s">
        <v>64</v>
      </c>
    </row>
    <row r="67" spans="1:11" ht="228.75" hidden="1" customHeight="1">
      <c r="A67" s="18" t="s">
        <v>291</v>
      </c>
      <c r="B67" s="20" t="s">
        <v>39</v>
      </c>
      <c r="C67" s="19">
        <f t="shared" si="5"/>
        <v>1034.19</v>
      </c>
      <c r="D67" s="19" t="s">
        <v>133</v>
      </c>
      <c r="E67" s="19">
        <v>724.1</v>
      </c>
      <c r="F67" s="19">
        <f t="shared" si="4"/>
        <v>1034.19</v>
      </c>
      <c r="G67" s="19" t="s">
        <v>133</v>
      </c>
      <c r="H67" s="19">
        <v>724.1</v>
      </c>
      <c r="I67" s="63" t="s">
        <v>61</v>
      </c>
      <c r="J67" s="63" t="s">
        <v>62</v>
      </c>
    </row>
    <row r="68" spans="1:11" ht="228.75" hidden="1" customHeight="1">
      <c r="A68" s="18" t="s">
        <v>292</v>
      </c>
      <c r="B68" s="20" t="s">
        <v>31</v>
      </c>
      <c r="C68" s="19">
        <f t="shared" si="5"/>
        <v>3742.0200000000004</v>
      </c>
      <c r="D68" s="19" t="s">
        <v>134</v>
      </c>
      <c r="E68" s="19">
        <v>2083.8000000000002</v>
      </c>
      <c r="F68" s="19">
        <f t="shared" si="4"/>
        <v>3742.0200000000004</v>
      </c>
      <c r="G68" s="19" t="s">
        <v>134</v>
      </c>
      <c r="H68" s="19">
        <v>2083.8000000000002</v>
      </c>
      <c r="I68" s="63" t="s">
        <v>63</v>
      </c>
      <c r="J68" s="20" t="s">
        <v>289</v>
      </c>
    </row>
    <row r="69" spans="1:11" ht="228.75" customHeight="1">
      <c r="A69" s="32" t="s">
        <v>265</v>
      </c>
      <c r="B69" s="33" t="s">
        <v>268</v>
      </c>
      <c r="C69" s="34">
        <f t="shared" si="5"/>
        <v>24953.5</v>
      </c>
      <c r="D69" s="34">
        <v>12065.6</v>
      </c>
      <c r="E69" s="34">
        <v>12887.9</v>
      </c>
      <c r="F69" s="34">
        <f>G69+H69</f>
        <v>24574.800000000003</v>
      </c>
      <c r="G69" s="34">
        <v>12065.6</v>
      </c>
      <c r="H69" s="34">
        <v>12509.2</v>
      </c>
      <c r="I69" s="17" t="s">
        <v>203</v>
      </c>
      <c r="J69" s="17" t="s">
        <v>269</v>
      </c>
    </row>
    <row r="70" spans="1:11" ht="315">
      <c r="A70" s="32" t="s">
        <v>266</v>
      </c>
      <c r="B70" s="33" t="s">
        <v>270</v>
      </c>
      <c r="C70" s="34">
        <f t="shared" si="5"/>
        <v>214400.5</v>
      </c>
      <c r="D70" s="34">
        <v>87269.8</v>
      </c>
      <c r="E70" s="34">
        <v>127130.7</v>
      </c>
      <c r="F70" s="34">
        <f>G70+H70</f>
        <v>214400.5</v>
      </c>
      <c r="G70" s="34">
        <v>87269.8</v>
      </c>
      <c r="H70" s="34">
        <v>127130.7</v>
      </c>
      <c r="I70" s="17" t="s">
        <v>271</v>
      </c>
      <c r="J70" s="17" t="s">
        <v>272</v>
      </c>
    </row>
    <row r="71" spans="1:11" ht="409.5" customHeight="1">
      <c r="A71" s="32" t="s">
        <v>267</v>
      </c>
      <c r="B71" s="33" t="s">
        <v>76</v>
      </c>
      <c r="C71" s="34">
        <f t="shared" si="5"/>
        <v>925.6</v>
      </c>
      <c r="D71" s="34">
        <v>342.1</v>
      </c>
      <c r="E71" s="34">
        <v>583.5</v>
      </c>
      <c r="F71" s="34">
        <f>G71+H71</f>
        <v>893.4</v>
      </c>
      <c r="G71" s="34">
        <v>342.1</v>
      </c>
      <c r="H71" s="34">
        <v>551.29999999999995</v>
      </c>
      <c r="I71" s="17" t="s">
        <v>273</v>
      </c>
      <c r="J71" s="17" t="s">
        <v>274</v>
      </c>
    </row>
  </sheetData>
  <mergeCells count="10">
    <mergeCell ref="I8:I14"/>
    <mergeCell ref="J8:J14"/>
    <mergeCell ref="J5:J6"/>
    <mergeCell ref="A1:J1"/>
    <mergeCell ref="A2:J2"/>
    <mergeCell ref="A3:J3"/>
    <mergeCell ref="I5:I6"/>
    <mergeCell ref="C5:E5"/>
    <mergeCell ref="F5:H5"/>
    <mergeCell ref="A5:B5"/>
  </mergeCells>
  <pageMargins left="0.25" right="0.25" top="0.75" bottom="0.75" header="0.3" footer="0.3"/>
  <pageSetup scale="41" fitToHeight="3"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N1 ნაერთი</vt:lpstr>
      <vt:lpstr>'N1 ნაერთი'!Print_Area</vt:lpstr>
      <vt:lpstr>'N1 ნაერთი'!Print_Titles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Irakli Gujabidze</dc:creator>
  <cp:lastModifiedBy>Maia Zhordania</cp:lastModifiedBy>
  <cp:lastPrinted>2019-03-13T05:33:56Z</cp:lastPrinted>
  <dcterms:created xsi:type="dcterms:W3CDTF">2015-03-04T07:23:22Z</dcterms:created>
  <dcterms:modified xsi:type="dcterms:W3CDTF">2019-03-21T07:22:49Z</dcterms:modified>
</cp:coreProperties>
</file>