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zhordania\Desktop\BDD\2020\"/>
    </mc:Choice>
  </mc:AlternateContent>
  <bookViews>
    <workbookView xWindow="150" yWindow="630" windowWidth="15945" windowHeight="11850" tabRatio="776"/>
  </bookViews>
  <sheets>
    <sheet name="დანართი N2 (ნაერთი)" sheetId="4" r:id="rId1"/>
  </sheets>
  <definedNames>
    <definedName name="_xlnm._FilterDatabase" localSheetId="0" hidden="1">'დანართი N2 (ნაერთი)'!$A$8:$H$8</definedName>
    <definedName name="_xlnm.Print_Area" localSheetId="0">'დანართი N2 (ნაერთი)'!$B$2:$H$214</definedName>
    <definedName name="_xlnm.Print_Titles" localSheetId="0">'დანართი N2 (ნაერთი)'!$5:$7</definedName>
  </definedNames>
  <calcPr calcId="162913"/>
</workbook>
</file>

<file path=xl/calcChain.xml><?xml version="1.0" encoding="utf-8"?>
<calcChain xmlns="http://schemas.openxmlformats.org/spreadsheetml/2006/main">
  <c r="E207" i="4" l="1"/>
  <c r="D207" i="4"/>
  <c r="E204" i="4"/>
  <c r="D204" i="4"/>
  <c r="D202" i="4" s="1"/>
  <c r="D193" i="4"/>
  <c r="E193" i="4"/>
  <c r="E188" i="4"/>
  <c r="D188" i="4"/>
  <c r="E167" i="4"/>
  <c r="D167" i="4"/>
  <c r="E127" i="4"/>
  <c r="D127" i="4"/>
  <c r="E96" i="4"/>
  <c r="D96" i="4"/>
  <c r="E31" i="4"/>
  <c r="D31" i="4"/>
  <c r="E22" i="4"/>
  <c r="D22" i="4"/>
  <c r="E15" i="4"/>
  <c r="D15" i="4"/>
  <c r="E10" i="4"/>
  <c r="D10" i="4"/>
  <c r="E202" i="4" l="1"/>
  <c r="E70" i="4"/>
  <c r="D78" i="4"/>
  <c r="E78" i="4"/>
  <c r="E85" i="4"/>
  <c r="E107" i="4"/>
  <c r="E112" i="4"/>
  <c r="D158" i="4"/>
  <c r="E91" i="4"/>
  <c r="D91" i="4"/>
  <c r="D70" i="4" l="1"/>
  <c r="E191" i="4" l="1"/>
  <c r="D191" i="4"/>
  <c r="E185" i="4" l="1"/>
  <c r="E180" i="4"/>
  <c r="E177" i="4"/>
  <c r="E172" i="4"/>
  <c r="E160" i="4"/>
  <c r="E158" i="4"/>
  <c r="E152" i="4"/>
  <c r="E143" i="4"/>
  <c r="E137" i="4"/>
  <c r="E119" i="4"/>
  <c r="D177" i="4" l="1"/>
  <c r="D185" i="4"/>
  <c r="D172" i="4"/>
  <c r="D137" i="4"/>
  <c r="E142" i="4"/>
  <c r="D180" i="4"/>
  <c r="D143" i="4"/>
  <c r="D152" i="4"/>
  <c r="D160" i="4"/>
  <c r="D112" i="4"/>
  <c r="D107" i="4"/>
  <c r="D119" i="4"/>
  <c r="D142" i="4" l="1"/>
  <c r="E99" i="4"/>
  <c r="E69" i="4" s="1"/>
  <c r="D99" i="4" l="1"/>
  <c r="D85" i="4"/>
  <c r="D69" i="4" s="1"/>
  <c r="E50" i="4" l="1"/>
  <c r="D50" i="4"/>
  <c r="E29" i="4"/>
  <c r="D29" i="4" l="1"/>
  <c r="D197" i="4" l="1"/>
  <c r="D195" i="4"/>
  <c r="D40" i="4"/>
  <c r="D37" i="4"/>
  <c r="D27" i="4"/>
  <c r="D20" i="4"/>
  <c r="D9" i="4" l="1"/>
  <c r="D36" i="4"/>
  <c r="E40" i="4"/>
  <c r="E37" i="4"/>
  <c r="E27" i="4"/>
  <c r="E36" i="4" l="1"/>
  <c r="E195" i="4"/>
  <c r="E197" i="4"/>
  <c r="E20" i="4" l="1"/>
  <c r="E9" i="4"/>
  <c r="D67" i="4" l="1"/>
  <c r="D8" i="4" s="1"/>
  <c r="E67" i="4" l="1"/>
  <c r="E8" i="4" s="1"/>
</calcChain>
</file>

<file path=xl/sharedStrings.xml><?xml version="1.0" encoding="utf-8"?>
<sst xmlns="http://schemas.openxmlformats.org/spreadsheetml/2006/main" count="672" uniqueCount="652">
  <si>
    <t>პროგრამული კოდი</t>
  </si>
  <si>
    <t>პრიორიტეტი - ხელმისაწვდომი ხარისხიანი ჯანდაცვა, სოციალური უზრუნველყოფა და შრომის დაცვა</t>
  </si>
  <si>
    <t>სამედიცინო საქმიანობის რეგულირების პროგრამა</t>
  </si>
  <si>
    <t>ადამიანით ვაჭრობის (ტრეფიკინგის) მსხვერპლთა დაცვისა და დახმარების პროგრამის მართვა</t>
  </si>
  <si>
    <t>სასწრაფო გადაუდებელი დახმარება და სამედიცინო ტრანსპორტირება</t>
  </si>
  <si>
    <t>დაავადებათა კონტროლისა და ეპიდემიოლოგიური უსაფრთხოების პროგრამის მართვა</t>
  </si>
  <si>
    <t>საზოგადოებრივი ჯანმრთელობის დაცვა</t>
  </si>
  <si>
    <t>მოსახლეობის სოციალური დაცვა. სოციალური დახმარებების, პენსიებისა და სხვადასხვა ფულადი თუ არაფულადი სახელმწიფო ბენეფიტების მიმღებთა გამოვლენა, დადგენა, აღრიცხვა, დახმარების დანიშვნა და გაცემის ორგანიზება;</t>
  </si>
  <si>
    <t>სამუშაოს მაძიებელთა რეგისტრაცია-კონსულტირება. სამუშაოს მაძიებელთა პროფესიული უნარების შეძენა-გაუმჯობესება, მათი თანხვედრა შრომის ბაზრის მოთხოვნებთან, სამუშაოს მაძიებელთა დასაქმების ხელშეწყობა.</t>
  </si>
  <si>
    <t>სოციალური და ჯანმრთელობის დაცვის პროგრამების მართვა</t>
  </si>
  <si>
    <t>მოსახლეობის ჯანმრთელობის დაცვა. სახელმწიფოს მიერ მოსახლეობის მედიცინო მომსახურებით უზრუნველყოფა. ჯანმრთელობის დაცვის სერვისებზე მოსახლეობის ფინანსური და გეოგრაფიული ხელმისაწვდომობა</t>
  </si>
  <si>
    <t>მოსახლეობის სოციალური დაცვა</t>
  </si>
  <si>
    <t>მოსახლეობის საპენსიო უზრუნველყოფა</t>
  </si>
  <si>
    <t>საპენსიო ასაკის მოსახლეობის პენსიით (ქალები 60 წელი, მამაკაცები 65 წელი) უზრუნველყოფა</t>
  </si>
  <si>
    <t>მოსახლეობის მიზნობრივი ჯგუფების სოციალური დახმარება</t>
  </si>
  <si>
    <t xml:space="preserve">სიღარიბის ზღვარს ქვემოთ მყოფი ოჯახებისათვის საარსებო შემწეობები </t>
  </si>
  <si>
    <t>დემოგრაფიული მდგომარეობის გაუმჯობესების დახმარება</t>
  </si>
  <si>
    <t>საყოფაცხოვრებო სუბსიდია</t>
  </si>
  <si>
    <t>9 მაისის ერთჯერადი დახმარება</t>
  </si>
  <si>
    <t>სოციალური რეაბილიტაცია და ბავშვზე ზრუნვა</t>
  </si>
  <si>
    <t xml:space="preserve">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t>
  </si>
  <si>
    <t>ორსულობის, მშობიარობის და ბავშვთა მოვლი,ს ასევე ახალშობილის შვილად აყვანის დახმარება</t>
  </si>
  <si>
    <t>რეინტეგრაციის შემწეობა</t>
  </si>
  <si>
    <t>ლტოლვილთა-დევნილთა და ჰუმანიტარული სტატუსის მქონე პირთა შემწეობები</t>
  </si>
  <si>
    <t>მიზნობრივი ჯგუფებისთვის სოციალური პაკეტი</t>
  </si>
  <si>
    <t>მოსახლეობის საყოველთაო ჯანმრთელობის დაცვა</t>
  </si>
  <si>
    <t>ბავშვთა ონკოჰემატოლოგიური მომსახურება</t>
  </si>
  <si>
    <t>დიალიზი და თირკმლის ტრანსპლანტაცია</t>
  </si>
  <si>
    <t>შრომისა და დასაქმების სისტემის რეფორმების პროგრამა</t>
  </si>
  <si>
    <t>დასაქმების ხელშეწყობის მომსახურებათა განვითარება</t>
  </si>
  <si>
    <t>შრომის პირობების ინსპექტირება</t>
  </si>
  <si>
    <t>სამუშაოს მაძიებელთა პროფესიული მომზადება-გადამზადება და კვალიფიკაციის ამაღლება</t>
  </si>
  <si>
    <t>სამედიცინო დაწესებულებათა მშენებლობა, აღჭურვა და  ფუნქციონირების ხელშეწყობა</t>
  </si>
  <si>
    <t>სოციალური შეღავათები მაღალმთიან დასახლებაში</t>
  </si>
  <si>
    <t>პროგრამის დასახელება</t>
  </si>
  <si>
    <t>მ.შ. დაფინანსება სახელმწიფო ბიუჯეტიდან (ათასი ლარი)</t>
  </si>
  <si>
    <t>მოსალოდნელი შედეგის შეფასების ინდიკატორი</t>
  </si>
  <si>
    <t>მიზნობრივი მაჩვენებელი</t>
  </si>
  <si>
    <r>
      <t xml:space="preserve">საბაზისო მაჩვენებელი </t>
    </r>
    <r>
      <rPr>
        <b/>
        <vertAlign val="superscript"/>
        <sz val="11"/>
        <rFont val="Sylfaen"/>
        <family val="1"/>
      </rPr>
      <t>4</t>
    </r>
  </si>
  <si>
    <t>დანართი N2</t>
  </si>
  <si>
    <t>იმუნიზაცია</t>
  </si>
  <si>
    <t>მოსახლეობის ჯანმრთელობის დაცვის სფეროში პოლიტიკის შემუშავება</t>
  </si>
  <si>
    <t>მოსახლეობის სოციალური დაცვისა და საპენსიო უზრუნველყოფის სფეროში პოლიტიკის შემუშავება</t>
  </si>
  <si>
    <t>შრომისა და დასაქმების სისტემის რეფორმების მართვა</t>
  </si>
  <si>
    <t>საგანგებო სიტუაციების კოორდინაციისა და გადაუდებელი დახმარების მართვა</t>
  </si>
  <si>
    <t>სპეციფიკური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t>
  </si>
  <si>
    <t>ბავშვთა ადრეული განვითარების ხელშეწყობა</t>
  </si>
  <si>
    <t>ომის მონაწილეთა რეაბილიტაციის ხელშეწყობა</t>
  </si>
  <si>
    <t>დღის ცენტრებში მომსახურებით უზრუნველყოფა</t>
  </si>
  <si>
    <t>დამხმარე საშუალებებით უზრუნველყოფა</t>
  </si>
  <si>
    <t>ყრუთა კომუნიკაციის ხელშეწყობა</t>
  </si>
  <si>
    <t>დედათა და ბავშვთა თავშესაფრით უზრუნველყოფა</t>
  </si>
  <si>
    <t>მინდობით აღზრდა</t>
  </si>
  <si>
    <t>მცირე საოჯახო ტიპის სახლებში მომსახურებით უზრუველყოფა</t>
  </si>
  <si>
    <t>მიუსაფარ ბავშვთა თავშესაფრით უზრუნველყოფა</t>
  </si>
  <si>
    <t>სათემო ორგანიზაციებში მომსახურებით უზრუნველყოფა</t>
  </si>
  <si>
    <t>ქრონიკული დაავადებების სამკურნალო მედიკამენტებით უზრუნველყოფა</t>
  </si>
  <si>
    <t>უკანონო სამედიცინო და საექიმო საქმიანობისაგან დაცული მოსახლეობა.</t>
  </si>
  <si>
    <t>განხორციელებული კონტროლის ღონისძიებები.</t>
  </si>
  <si>
    <t>ფარმაცევტული ბაზრის დაცვა გაუვარგისებული, უხარისხო და წუნდებული პროდუქტისაგან.</t>
  </si>
  <si>
    <t>სოციალური და ჯანმრთელობის დაცვის სახელმწიფო პროგრამების, ასევე დასაქმების ხელშეწყობის მომსახურებათა განვითარების, სამუშაოს მაძიებელთა პროფესიული მომზადება-გადამზადება და კვალიფიკაციის ამაღლების სახელმწიფო პროგრამების ადმინისტრირება, შესაბამისი საინფორმაციო ბაზების შემუშავება, სრულყოფა და კომპეტენციის ფარგლებში მართვა;</t>
  </si>
  <si>
    <t xml:space="preserve">საანგარიშო პერიოდში განხორციელდა სოციალური და ჯანმრთელობის დაცვის, დასაქმების ხელშეწყობის მომსახურებათა განვითარებისა და სამუშაოს მაძიებელთა პროფესიული მომზადება-გადამზადებისა და კვალიფიკაციის ამაღლების სახელმწიფო პროგრამების ადმინისტრირება, შესაბამისი საინფორმაციო ბაზების შემუშავება, სრულყოფა და კომპეტენციის ფარგლებში მართვა; მიმდინარეობდა მოსახლეობისათვის ჯანმრთელობის დაცვის სახელმწიფო პროგრამების ფარგლებში შესაბამისი სამედიცინო მომსახურების შესყიდვა და მათი განხორციელების მონიტორინგი. მონიტორინგის შედეგად სოციალური და ჯანმრთელობის დაცვის პროგრამების ფარგლებში დაკისრებული სანქციები მიიმართა სახელმწიფო ბიუჯეტის შესაბამის ანგარიშებზე. </t>
  </si>
  <si>
    <t>ჯანმრთელობის დაცვის სახელმწიფო პროგრამებით მოცული სამიზნე ჯგუფების მუდმივი განახლების უზრუნველყოფა; ბენეფიცარების მაქსიმალური სიზუსტით აღრიცხვის უზრუნველყოფა; გასაცემლების/მომსახურების სრული და დროული მიწოდება; შშმ პირთა უწყვეტი ფინანსური მხარდაჭერა; გასაცემლის/მომსახურების დაგვიანებით ან არასრულად მიღებაზე საჩივრების განხილვა; პროფესიული მომზადება-გადამზადებისა და სტაჟირების შედეგად დასაქმებულთა ზრდა.</t>
  </si>
  <si>
    <t>სოციალური დახმარების, პენსიებისა და სხვადასხვა ფულადი თუ არაფულადი სახელმწიფო (მათ შორის, საყოველთაო ჯანმრთელობის დაცვის სახელმწიფო პროგრამით განსაზღვრული) დახმარების მიმღებ ბენეფიციართა დადგენა, აღრიცხვა, მათთვის დახმარების დანიშვნა და მისი გაცემის ორგანიზება; C ჰეპატიტის მართვის პროგრამის ფარგლებში დაგეგმილი ღონისძიებების ორგანიზება; მ.შ. მოსახლეობის უფრო ფართო მასების ჩართულობისათვის ხელშეწყობა; ობოლ და მშობელთა მზრუნველობას მოკლებულ ბავშვთა შვილად/შვილობილად აყვანის, მეურვეობისა და მზრუნველობის პროცესის კოორდინაციის ხელშეწყობა.</t>
  </si>
  <si>
    <t>საანგარიშო პერიოდში განხორციელდა სოციალური დახმარების, პენსიებისა და სხვადასხვა ფულადი თუ არაფულადი სახელმწიფო (მათ შორის, საყოველთაო ჯანმრთელობის დაცვის სახელმწიფო პროგრამით განსაზღვრული) დახმარების მიმღებ ბენეფიციართა დადგენა, აღრიცხვა, მათთვის დახმარების დანიშვნა და მისი გაცემის ორგანიზება; გასაცემლების დანიშვნა-შეჩერების საფუძვლიანობის სისტემატიური მონიტორინგი.</t>
  </si>
  <si>
    <t>ბენეფიცარების მაქსიმალური სიზუსტით აღრიცხვის უზრუნველყოფა; გასაცემლების/მომსახურების სრული და დროული მიწოდება; შშმ პირთა უწყვეტი ფინანსური მხარდაჭერა; გასაცემლის/მომსახურების დაგვიანებით ან არასრულად მიღებაზე საჩივრების რაოდენობა; სოციალური დაცვის პროგრამების დამტკიცებულ და დაზუსტებულ გეგმას შორის შეუსაბამობა არ აღემატება 30%, ხოლო დაზუსტებულ გეგმასა და საკასო ხარჯს შორის შეუსაბამობა არ აღემატება 15%-ს</t>
  </si>
  <si>
    <t>დასაქმების ხელშეწყობის მომსახურებათა განვითარების პროგრამის ფარგლებში ქვეყნის  რეგიონებში დასაქმების ფორუმების ჩატარების ორგანიზება; სხვადასხვა ქვეყნების წარმომადგენლებთან შეხვედრების ორგანიზება გამოცდილების გაზიარების მიზნით. ევროკავშირის რეკომენდაციით გათვალისწინებული შეზღუდული შესაძლებლობის მქონე პირთა ღია შრომის ბაზარზე დასაქმებისათვის ე.წ. „მხარდაჭერითი დასაქმების“ მოდელის დანერგვის ღონისძიებების უზრუნველყოფა. დასაქმების თემებზე მასმედიის წარმომადგენლების ცნობიერების ამაღლების მიზნით ტრენინგების/სემინარების ჩატარების ორგანიზება.</t>
  </si>
  <si>
    <t>დასაქმების ხელშეწყობის მომსახურებათა განვითარების პროგრამის ფარგლებში ორგანიზება გაუკეთდა სხვადასხვა რეგიონებში დასაქმების ფორუმების ჩატარებას; სხვადასხვა ქვეყნების წარმომადგენლებთან შეხვედრების ორგანიზებას გამოცდილების გაზიარების მიზნით.</t>
  </si>
  <si>
    <t>დასაქმების ხელშეწყობის მომსახურებათა განვითარების პროგრამის ფარგლებში დასაქმების ფორუმებისა და კონფერენციების ჩატარების ორგანიზება; სხვადასხვა ქვეყნების წარმომადგენლებთან შეხვედრების ორგანიზება გამოცდილების გაზიარების მიზნით;  შეზღუდული შესაძლებლობის მქონე პირთა ღია შრომის ბაზარზე დასაქმებისათვის ე.წ. „მხარდაჭერითი დასაქმების“ მოდელის დანერგვის ღონისძიებების უზრუნველყოფა; ტრენინგების/სემინარების ჩატარება.</t>
  </si>
  <si>
    <t>საპენსიო ასაკის მოსახლეობა და სპეციფიური კატეგორიები უზრუნველყოფილია პენსიით და სახელმწიფო კომპენსაციით</t>
  </si>
  <si>
    <t>მიზნობრივი სოციალური ჯგუფებისათვის სოციალური ტრანსფერის გაცემა</t>
  </si>
  <si>
    <t>შენარჩუნებულია დახმარების დროულად გაცემის მაჩვენებელი</t>
  </si>
  <si>
    <t>9 მაისის დახმარების გაცემა ხდება დროულად</t>
  </si>
  <si>
    <t>სოციალური სერვისებით და პროდუქტებით მიზნობრივი ჯგუფების უზრუნველყოფა</t>
  </si>
  <si>
    <t>უზრუნველყოფილია სამიზნე ჯგუფის ბავშვთა სპეციფიკური რეაბილიტაცია/აბილიტაცია, ფიზიკური ჯანმრთელობა გაუმჯობესებულია/შენარჩუნებულია, ადაპტაციური შესაძლებლობები გაძლიერებულია და სოციალური ინტეგრაცია ხელშეწყობილია.</t>
  </si>
  <si>
    <t>10 სურდოთარჯიმანი  სმენადაქვეითებულ პირებს მოემსახურა საქართველოს 8 რეგიონში</t>
  </si>
  <si>
    <t>მზრუნველობამოკლებული ბავშვების აღზრდა ხორციელდება ოჯახურ გარემოსთან მიახლოებულ პირობებში</t>
  </si>
  <si>
    <t>ქუჩაში მცხოვრები და/ან მომუშავე ბავშვთათვის გათვალისწინებული  მომსახურებების მიწოდებით უზრუნველყოფილია მათი ფსიქო-სოციალური რეაბილიტაცია</t>
  </si>
  <si>
    <t>18 წლისა და უფროსი ასაკის შშმ პირები და ხანდაზმულები (ქალები – 60 წლიდან, მამაკაცები – 65 წლიდან) უზრუნველყოფილნი არიან 24 საათიანი, ოჯახურ გარემოსთან მიახლოებული მომსახურებით</t>
  </si>
  <si>
    <t>მძიმე და ღრმა გონებრივი განვითარების შეფერხების მქონე ბავშვთა რეაბილიტაცია განხორციელებულია და მიტოვების პრევენცია უზრუნველყოფილია</t>
  </si>
  <si>
    <t>მზრუნველობამოკლებული შშმ ბავშვები უზრუნველყოფილი არიან სპეციალიზებული ზრუნვითა და მოვლით</t>
  </si>
  <si>
    <t>10 სურდოთარჯიმანი  სმენადაქვეითებულ პირებს მოემსახურება საქართველოს 8 რეგიონში</t>
  </si>
  <si>
    <t>86 ბენეფიციარის 24-საათიანი თავშესაფრით, კვების პროდუქტებით, ასაკის, სქესისა და სეზონის შესაბამისი სამოსითა და პირადი ჰიგიენისათვის აუცილებელი ნივთებით უზრუნველყოფა, პროფესიული და არაფორმალური განათლების მიღებაში დახმარება, საჭიროების შემთხვევაში, ამბულატორიული და სტაციონარული სამედიცინო მომსახურების ორგანიზება, ფსიქოლოგის მომსახურება, სხვა დამატებითი საჭიროებების უზრუნველყოფა</t>
  </si>
  <si>
    <t>1440 ბენეფიციარის ინდივიდუალური განვითარებისა და საჭიროებების შესაბამისი 24 საათიანი ზრუნვა,  დამოუკიდებელი  ცხოვრებისათვის მომზადება</t>
  </si>
  <si>
    <t>155 ბენეფიციარის მობილური ჯგუფის (ფსიქოლოგი, მძღოლი, თანასწორ განმანათლებელი), დღის ცენტრის, ტრანზიტული ცენტრის, კრიზისული ინტერვენციის თავშესაფრის მომსახურება, ფსიქო-სოციალური რეაბილიტაცია და ინტეგრაციის ხელშეწყობა</t>
  </si>
  <si>
    <t>14 ბენეფიციარისთვის ინდივიდუალურ საჭიროებებზე მორგებული სერვისის მიწოდება</t>
  </si>
  <si>
    <t xml:space="preserve"> სახელმწიფოს მიერ მიღწეულია სამედიცინო სერვისებით მოსახლეობის უნივერსალური მოცვა,  მიზნობრივი ჯგუფები უზრუნველყოფილნი არიან შესაბამისი სამედიცინო მომსახურებით</t>
  </si>
  <si>
    <t>კიბოს სკრინინგის კომპონენტი</t>
  </si>
  <si>
    <t>საშვილოსნოს ყელის ორგანიზებული სკრინინგი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</si>
  <si>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</si>
  <si>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</si>
  <si>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დღენაკლულთა რეტინოპათიის სკრინინგის პილოტი</t>
  </si>
  <si>
    <t>საინფორმაციო რეგისტრების და ელექტრონული მოდულების განვითარება</t>
  </si>
  <si>
    <t xml:space="preserve"> ბავშვთა ასაკის მენტალური დარღვევების ადრეული გამოვლენა და სერვისზე ხელმისაწვდომობის უზრუნველყოფა;</t>
  </si>
  <si>
    <t>ეპილეფსიის დიაგნოსტიკის და სერვისზე ხელმისაწვდომობის გაუმჯობესება;</t>
  </si>
  <si>
    <t xml:space="preserve"> დღენაკლულთა რეტინოპათიის ადრეული გამოვლენა და მკურნალობის სქემებში დროული ჩართვა</t>
  </si>
  <si>
    <t>სხვადასხვა ლოკალიზაციის კიბოს ადრეულ სტადიაზე გამოვლენის  მაჩვენებლების გაუმჯობესება; 
 საშვილოსნოს ყელის კიბოს ადრეულ სტადიაზე გამოვლენის მაჩვენებლის გაზრდა, სოფლის ექიმების აქტიური ჩართულობის (Pap-ტესტის აღება) და მოსახლეობის ინფორმირებულობის დონის ამაღლების გზით სკრინინგული კვლევით მოცვის მაჩვენებლის გაუმჯობესება, მონიტორინგის სისტემის სრულყოფა;</t>
  </si>
  <si>
    <t>დღენაკლულთა რეტინოპათიის სკრინინგის პილოტის კომპონენტის ფარგლებში პირველადი სკრინინგი ჩაუტარდა 553 ბენეფიციარს, დაფიქსირდა განმეორებითი კვლევის 1425 შემთხვევა</t>
  </si>
  <si>
    <t>3.2.2.1</t>
  </si>
  <si>
    <t>ვაქცინებისა და ასაცრელი მასალების შესყიდვა</t>
  </si>
  <si>
    <t>3.2.2.2</t>
  </si>
  <si>
    <t>სპეციფიკური შრატებისა და ვაქცინების შესყიდვა</t>
  </si>
  <si>
    <t>3.2.2.3</t>
  </si>
  <si>
    <t>ანტირაბიული სამკურნალო საშუალებებით უზრუნველყოფა</t>
  </si>
  <si>
    <t>3.2.2.4</t>
  </si>
  <si>
    <t>გრიპის საწინააღმდეგო ვაქცინის შესყიდვა</t>
  </si>
  <si>
    <t>3.2.2.5</t>
  </si>
  <si>
    <t>აცრა-ვიზიტისა და ექიმის კონსულტაციის მომსახურება</t>
  </si>
  <si>
    <t>3.2..2.6</t>
  </si>
  <si>
    <t>,,ცივი ჯაჭვის“ მოწყობილობების/ინვენტარის შესყიდვა და მონტაჟი</t>
  </si>
  <si>
    <t>3.2.1.1</t>
  </si>
  <si>
    <t>3.2.1.2</t>
  </si>
  <si>
    <t>3.2.1.3</t>
  </si>
  <si>
    <t>3.2.1.4</t>
  </si>
  <si>
    <t>3.2.15</t>
  </si>
  <si>
    <t>3.2.16</t>
  </si>
  <si>
    <t xml:space="preserve">მოსახლეობის მართვადი ინფექციებისაგან დაცვა, ვაქცინებითა და ვაქცინაციისათვის საჭირო სახარჯი მასალებით უწყვეტად უზრუნველყოფის გზით;
მონიტორინგისა და ლოჯისტიკის სისტემის გაუმჯობესება
</t>
  </si>
  <si>
    <t xml:space="preserve">სპეციფიკური შრატები და ვაქცინები შესყიდულია დაგეგმილი რაოდენობის შესაბამისად; </t>
  </si>
  <si>
    <t xml:space="preserve">უზრუნველყოფილია ხელმისაწვდომობა ანტირაბიულ სამკურნალო საშუალებებზე ქვეყნის მასშტაბით; </t>
  </si>
  <si>
    <t xml:space="preserve">მაღალი რისკის ჯგუფების მიზნობრივი პოპულაციის მოცვის მაჩვენებელი - არანაკლებ 99%; </t>
  </si>
  <si>
    <t xml:space="preserve">წითელას მასიური გავრცელების პრევენციისა და გლობალური ელიმინაციის სტრატეგიით განსაზღვრული ღონისძიებების ფარგლებში უზრუნველყოფილია ექიმისა და ექთნის მომსახურებაზე ხელმისაწვდომობა; </t>
  </si>
  <si>
    <t xml:space="preserve">  ვაქცინების, ანტირაბიული სამკურნალო საშუალებების, სპეციფიკური შრატებისა და ასაცრელი მასალების (შპრიცებისა და უსაფრთხო ყუთების) მიღება, შენახვა და გაცემა-განაწილება მიმდინარეობს „ცივი ჯაჭვის“ პრინციპების დაცვით ცენტრალური დონიდან რეგიონულ/რაიონულ ადმინისტრაციულ ერთეულებამდე;  </t>
  </si>
  <si>
    <t>3.2.3.1</t>
  </si>
  <si>
    <t>3.2.3.2</t>
  </si>
  <si>
    <t>3.2.3.3</t>
  </si>
  <si>
    <t>ნოზოკომიური ინფექციების ეპიდზედამხედველობა</t>
  </si>
  <si>
    <t>3.2.3.4</t>
  </si>
  <si>
    <t>ვირუსული დიარეების კვლევა</t>
  </si>
  <si>
    <t>3.2.3.5</t>
  </si>
  <si>
    <t>გრიპის ეპიდზედამხედველობის გაუმჯობესება სენტინელური მეთვალყურეობის გზით.</t>
  </si>
  <si>
    <t>მწვავე დიარეულ დაავადებებზე ზედამხედველობა;</t>
  </si>
  <si>
    <t>ნოზოკომიური ინფექციების კონტროლი</t>
  </si>
  <si>
    <t xml:space="preserve">მალარიის და სხვა პარაზიტული დაავადებების პროფილაქტიკისა და კონტროლის გაუმჯობესება;
</t>
  </si>
  <si>
    <t xml:space="preserve">გადამდები დაავადებების დროულად გამოვლენის მაჩვენებლის გაზრდა; იმუნოპროფილაქტიკისათვის საჭირო მასალის და აღჭურვილობის აუცილებელი მარაგით უზრუნველყოფის მონიტორინგი;
ლოჯისტიკისა და მონიტორინგის ეფექტური სისტემის დანერგვა;
</t>
  </si>
  <si>
    <t xml:space="preserve">საბაზისო მაჩვენებლის შენარჩუნება; </t>
  </si>
  <si>
    <t>საბაზისე მონაცემები შენარჩუნებულია</t>
  </si>
  <si>
    <t>3.2.4.1</t>
  </si>
  <si>
    <t>დონორული სისხლის კვლევა В და С ჰეპატიტზე, აივ-ინფექციასა/ შიდსა და სიფილისზე</t>
  </si>
  <si>
    <t>3.2.4.2</t>
  </si>
  <si>
    <t>3.2.4.3</t>
  </si>
  <si>
    <t>პროფესიული დაავადებების რეგისტრაცია დარგების მიხედვით, მათი გამომწვევი მიზეზების იდენტიფიცირება და სათანადო რეკომენდაციების მომზადება არსებული სიტუაციის გასაუმჯობესებლად</t>
  </si>
  <si>
    <t>3.2.7.1</t>
  </si>
  <si>
    <t>3.2.7.2</t>
  </si>
  <si>
    <t>3.2.7.3</t>
  </si>
  <si>
    <t>სტაციონარული მომსახურება</t>
  </si>
  <si>
    <t>3.2.7.4</t>
  </si>
  <si>
    <t>პენიტენციური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</si>
  <si>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3.2.7.5</t>
  </si>
  <si>
    <t>ტუბერკულოზის პროგრამის რეგიონალური მართვა და მონიტორინგი</t>
  </si>
  <si>
    <t>3.2.7.6</t>
  </si>
  <si>
    <t>3.2.7.7</t>
  </si>
  <si>
    <t xml:space="preserve">საჭიროების მქონე პაციენტთა 100% უზრუნველყოფილია სტაციონარული მომსახურებით; </t>
  </si>
  <si>
    <t>პენიტენციური დაწესებულებები უზრუნველყოფილი იქნებიან ტუბერკულოზის მართვისთვის მედიკამენტებით, სხვა სახარჯი და დამხმარე მასალებით მოთხოვნის შესაბამისად</t>
  </si>
  <si>
    <t xml:space="preserve">რეგიონის დონეზე DOT-ის დაგეგმვა და უზრუნველყოფის მონიტორინგი წარმოებს შემთხვევათა 100%-ში; </t>
  </si>
  <si>
    <t>3.2.8.1</t>
  </si>
  <si>
    <t>აივ-ინფექცია/შიდსზე ნებაყოფლობითი კონსულტირება და ტესტირება, მათ შორის: (აივ-ინფექცია/შიდსზე, B და C ჰეპატიტზე სკრინინგული კვლევისათვის და არვ მკურნალობის მონიტორინგისათვის საჭირო ტესტ-სისტემების და სახარჯი მასალების შესყიდვა)</t>
  </si>
  <si>
    <t>3.2.8.2</t>
  </si>
  <si>
    <t>აივ-ინფექცია/შიდსით დაავადებულთა ამბულატორიული მომსახურებით უზრუნველყოფა</t>
  </si>
  <si>
    <t>3.2.8.3</t>
  </si>
  <si>
    <t>აივ-ინფექცია/შიდსით დაავადებულთა სტაციონარული მომსახურებით უზრუნველყოფა</t>
  </si>
  <si>
    <t>3.2.8.4</t>
  </si>
  <si>
    <t>3.2.9.1</t>
  </si>
  <si>
    <t>ანტენატალური მეთვალყურეობა, მათ შორის: (სამედიცინო მომსახურება სიფილისზე ეჭვის შემთხვევაში)</t>
  </si>
  <si>
    <t>3.2.9.2</t>
  </si>
  <si>
    <t>გენეტიკური პათოლოგიების ადრეული გამოვლენა</t>
  </si>
  <si>
    <t>3.2.9.3</t>
  </si>
  <si>
    <t>3.2.9.4</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</si>
  <si>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</si>
  <si>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3.2.9.5</t>
  </si>
  <si>
    <t>ახალშობილთა სმენის სკრინინგული გამოკვლევა</t>
  </si>
  <si>
    <t>3.2.9.6</t>
  </si>
  <si>
    <t>3.2.10.1</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</si>
  <si>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</si>
  <si>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3.2.10.2</t>
  </si>
  <si>
    <t>3.2.10.3</t>
  </si>
  <si>
    <t>ჩამანაცვლებელი ფარმაცევტული პროდუქტის შესყიდვა</t>
  </si>
  <si>
    <t>3.2.10.4</t>
  </si>
  <si>
    <t>ჩამანაცვლებელი ფარმაცევტული პროდუქტის ტრანსპორტირება, შენახვა და გაცემა</t>
  </si>
  <si>
    <t>3.2.10.5</t>
  </si>
  <si>
    <t>ეფექტურობის შეფასების კომპონენტი</t>
  </si>
  <si>
    <t>3.2.10.6</t>
  </si>
  <si>
    <t>ალკოჰოლის მიღებით გამოწვეული ფსიქიკური და ქცევითი აშლილობების სტაციონარული მომსახურება</t>
  </si>
  <si>
    <t>3.2.10.7</t>
  </si>
  <si>
    <t xml:space="preserve">ჩანაცვლებით თერაპიაზე მყოფი პაციენტების 100% უზრუნველყოფილია ჩამანაცვლებელი ფარმაცევტული პროდუქტით; </t>
  </si>
  <si>
    <t xml:space="preserve">ჩამანაცვლებელი ფარმაცევტული პროდუქტი შესყიდულია დაგეგმილი რაოდენობის მიხედვით; </t>
  </si>
  <si>
    <t xml:space="preserve">ჩამანაცვლებელი ფარმაცევტული პროდუქტის ტრანსპორტირება, შენახვა და გაცემის კომპონენტის ფარგლებში უზრუნველყოფილია მედიკამენტზე ხელმისაწვდომობა პროგრამაში მონაწილე დაწესებულებების მიხედვით; </t>
  </si>
  <si>
    <t xml:space="preserve">ეფექტურობის შეფასების კომპონენტის ფარგლებში ხორციელდება ერთიანი სტატისტიკური ინფორმაციის შეგროვება, სტატისტიკური საქმიანობის კოორდინაცია, ინფორმაციის დამუშავება და ინფორმაციული რესურსების შექმნა; </t>
  </si>
  <si>
    <t>3.2.11.1</t>
  </si>
  <si>
    <t>თამბაქოს მოხმარების კონტროლის გაძლიერება</t>
  </si>
  <si>
    <t>3.2.11.2</t>
  </si>
  <si>
    <t>3.2.11.3</t>
  </si>
  <si>
    <t>3.2.11.4</t>
  </si>
  <si>
    <t>ფიზიკური აქტივობის ხელშეწყობა</t>
  </si>
  <si>
    <t>3.2.11.5</t>
  </si>
  <si>
    <t>C ჰეპატიტის პრევენცია და მოსახლეობის განათლების ხელშეწყობა</t>
  </si>
  <si>
    <t>3.2.11.6</t>
  </si>
  <si>
    <t>3.2.11.7</t>
  </si>
  <si>
    <t xml:space="preserve">თამბაქოს კონტროლის მექანიზმის გაძლიერება; თამბაქოს კონტროლის შესახებ საკანონმდებლო აქტების იმპლემენტაციის უზრუნველყოფა;
თამბაქოს საკითხებზე მოსახლეობისა და პროგრამით განსაზღვრული კონტინგენტის ინფორმირებულობის დონის ამაღლება;
თამბაქოსაგან თავისუფალი დაწესებულებების რაოდენობის გაზრდა;
თამბაქოს ცხელი ხაზის საშუალებით თამბაქოს საკითხებზე კონსულტირებული მოსახლეობის მოცვის მაღალი მაჩვენებელი;
თამბაქოსთვის თავის დანებების კონსულტირების პრინციპების შესახებ პჯდ მედ.პერსონალის ცოდნის დონის გაზრდა;
მოსახლეობის ცნობიერების ამაღლება C ჰეპატიტის პრევენციის, ადრეული გამოვლენისა და დროული მკურნალობის მნიშვნელობის შესახებ;
ჯანმრთელობის საკითხების მოსახლეობის განათლება და ცნობიერების ამაღლება; სწორი ქცევის ფორმირების ხელშეწყობა;
ჯანმრთელობის ხელშემწყობი გარემოს შექმნა, რაც მოსახლეობას ჯანმრთელობის განმსაზღვრელი ფაქტორების უკეთესი კონტროლისა და მათი გაუმჯობესების საშუალებას მისცემს.
</t>
  </si>
  <si>
    <t>3.2.12.1</t>
  </si>
  <si>
    <t>3.2.12.2</t>
  </si>
  <si>
    <t>3.2.12.3</t>
  </si>
  <si>
    <t>3.2.12.4</t>
  </si>
  <si>
    <t xml:space="preserve">C ჰეპატიტის სკრინინგული კვლევების მოცვის არეალის გაფართოება;
პროგრამაში ჩართული განკურნებული პაციენტების რაოდენობის ზრდა;
C ჰეპატიტის პრევალენტობის და ინციდენტობის შემცირება.
</t>
  </si>
  <si>
    <t>3.3.1.1</t>
  </si>
  <si>
    <t>3.3.1.2</t>
  </si>
  <si>
    <t>3.3.1.3</t>
  </si>
  <si>
    <t>3.3.1.4</t>
  </si>
  <si>
    <t>3.3.1.5</t>
  </si>
  <si>
    <t>3.3.1.6</t>
  </si>
  <si>
    <t>ფსიქიკური აშლილობის მქონე მოზრდილთა ფსიქიატრიული სტაციონარული მომსახურება</t>
  </si>
  <si>
    <t>3.3.1.7</t>
  </si>
  <si>
    <t>3.3.1.8</t>
  </si>
  <si>
    <t>ფსიქიკური აშლილობის მქონე ბავშვთა ფსიქიატრიული სტაციონარული მომსახურება</t>
  </si>
  <si>
    <t>თემზე დაფუძნებული მობილური გუნდის მომსახურებით ისარგებლა 128 ბენეფიციარმა</t>
  </si>
  <si>
    <t xml:space="preserve">მოცვის მაჩვენებლის ზრდა 10%; </t>
  </si>
  <si>
    <t xml:space="preserve">შესაბამისი კრიტერიუმების მქონე, მომართული პაციენტების 100% უზრუნველყოფილია ფსიქოსოციალური რეაბილიტაციის სერვისით; </t>
  </si>
  <si>
    <t xml:space="preserve">ფსიქიკური მდგომარეობის და ქცევის ცვლილების მქონე, 18 წლამდე ასაკის ბავშვები უზრუნველყოფილი არიან ნეიროგანვითარებითი და ფსიატრიული გუნდის მომსახურებით. მომართვის შემთხვევაში 100%; </t>
  </si>
  <si>
    <t xml:space="preserve">თემზე დაფუძნებული ფსიქიატრიული სერვისების მოცვის გაზრდა 50%; </t>
  </si>
  <si>
    <t>3.3.2.1</t>
  </si>
  <si>
    <t>3.3.2.2</t>
  </si>
  <si>
    <t>სპეციალიზებული ამბულატორიული დახმარება</t>
  </si>
  <si>
    <t>3.3.2.3</t>
  </si>
  <si>
    <t>შაქრიანი დიაბეტით დაავადებულ პაციენტთა მედიკამენტებით უზრუნველყოფა</t>
  </si>
  <si>
    <t>3.3.2.4</t>
  </si>
  <si>
    <t>უშაქრო დიაბეტით დაავადებულთა მედიკამენტებით უზრუნველყოფა</t>
  </si>
  <si>
    <t>3.3.2.5</t>
  </si>
  <si>
    <t>სპეციალურ სამკურნალო საშუალებათა ტრანსპორტირების, შენახვისა და გაცემის ხარჯები</t>
  </si>
  <si>
    <t xml:space="preserve">პროგრამაში ჩართულ ბენეფიციართა რაოდენობა;
დიაბეტით გამოწვეული სპეციფიკური გართულებების შემცირება.
</t>
  </si>
  <si>
    <t xml:space="preserve">წინა წელთან შედარებით მოცვის მაჩვენებლის ზრდა 10%; </t>
  </si>
  <si>
    <t xml:space="preserve">მაჩვენებელი შენარჩუნებულია; </t>
  </si>
  <si>
    <t>3.3.3.1</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</si>
  <si>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</si>
  <si>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ბავშვთა ონკოჰემატოლოგიური მომსახურებით მოცული ბენეფიციარები.</t>
  </si>
  <si>
    <t>3.3.4.1</t>
  </si>
  <si>
    <t>ჰემოდიალიზით უზრუნველყოფა</t>
  </si>
  <si>
    <t>3.3.4.2</t>
  </si>
  <si>
    <t>პერიტონეული დიალიზით უზრუნველყოფა</t>
  </si>
  <si>
    <t>3.3.4.3</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</si>
  <si>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</si>
  <si>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3.3.4.4</t>
  </si>
  <si>
    <t>თირკმლის ტრანსპლანტაცია</t>
  </si>
  <si>
    <t>3.3.4.5</t>
  </si>
  <si>
    <t>ორგანოგადანერგილთა იმუნოსუპრესული მედიკამენტებით უზრუნველყოფა</t>
  </si>
  <si>
    <t>3.3.4.6</t>
  </si>
  <si>
    <t>სამკურნალო საშუალებათა ტრანსპორტირება, შენახვა და გაცემა</t>
  </si>
  <si>
    <t>თირკმლის ტერმინალური უკმარისობით დაავადებული პირების დიალიზით უზრუნველყოფა და მოცვა.</t>
  </si>
  <si>
    <t xml:space="preserve">ჰემოდიალიზის საჭიროების მქონე პაციენტთა 100% მოცვა; </t>
  </si>
  <si>
    <t xml:space="preserve">პერიტონეული დიალიზის საჭიროების მქონე პაციენტთა 100% მოცვა; </t>
  </si>
  <si>
    <t>3.3.5.1</t>
  </si>
  <si>
    <t>ინკურაბელურ პაციენტთა ამბულატორიული პალიატიური მზრუნველობა</t>
  </si>
  <si>
    <t>3.3.5.2</t>
  </si>
  <si>
    <t>ინკურაბელურ პაციენტთა სტაციონარული პალიატიური მზრუნველობა</t>
  </si>
  <si>
    <t>3.3.5.3</t>
  </si>
  <si>
    <t>ინკურაბელურ პაციენტთა მედიკამენტებით უზრუნველყოფა</t>
  </si>
  <si>
    <t>3.3.5.4</t>
  </si>
  <si>
    <t>პალიატიური ზრუნვით მოცული ინკურაბელური ბენეფიციარები</t>
  </si>
  <si>
    <t xml:space="preserve">მომართული ინკურაბელური პაციენტების 100% უზრუნველყოფილია სტაციონარული პალიატიური მზრუნველობით; </t>
  </si>
  <si>
    <t>3.3.6.1</t>
  </si>
  <si>
    <t>3.3.6.2</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</si>
  <si>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</si>
  <si>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3.3.6.3</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</si>
  <si>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</si>
  <si>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3.3.6.4</t>
  </si>
  <si>
    <t xml:space="preserve">ქვეპროგრამით მოცული ბენეფიციარები;
ქვეპროგრამით მოცული იშვიათ დაავადებათა  და ჩანაცვლებით მკურნალობას დაქვემდებარებული ნოზოლოგიების რაოდენობა.
</t>
  </si>
  <si>
    <t xml:space="preserve">ჰემოფილიით და სისხლის შედედების სხვა მემკვიდრული პათოლოგიებით დაავადებული პირები უზრუნველყოფილნი არიან ამბუალტორიული და სტაციონარული მომსახურებით -100%; </t>
  </si>
  <si>
    <t>3.3.7.1</t>
  </si>
  <si>
    <t>3.3.7.2</t>
  </si>
  <si>
    <t>შესრულებული გამოძახებების საერთო რაოდენობა.</t>
  </si>
  <si>
    <t>3.3.8.1</t>
  </si>
  <si>
    <t>3.3.8.2</t>
  </si>
  <si>
    <t>3.3.8.3</t>
  </si>
  <si>
    <t>3.3.8.4</t>
  </si>
  <si>
    <t>3.3.9.1</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</si>
  <si>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</si>
  <si>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3.3.9.3</t>
  </si>
  <si>
    <t>ყოფილი უმაღლესი პოლიტიკური თანამდებობის პირების ოჯახის წევრთა სამედიცინო დაზღვევის კომპონენტი</t>
  </si>
  <si>
    <t>პროგრამის ფარგლებში დაფინანსებული შემთხვევები</t>
  </si>
  <si>
    <t xml:space="preserve">შენარჩუნებულია საბაზისო მაჩვენებელი; </t>
  </si>
  <si>
    <t>3.3.11.1</t>
  </si>
  <si>
    <t>რეაბილიტირებული და აღჭურვილი სამედიცინო  დაწესებულებები</t>
  </si>
  <si>
    <t xml:space="preserve">   </t>
  </si>
  <si>
    <t>სსიპ - ლ. საყვარელიძის სახელობის დაავადებათა კონტროლისა და საზოგადოებრივი ჯანდაცვის ეროვნული ცენტრის მიერ უზრუნველყოფილ იქნა მიღებული მედიკამენტების, შპრიცების, ვაქცინებისა და შრატების გაცემა-განაწილება „ცივი ჯაჭვის“ პრინციპების დაცვით ცენტრალური დონიდან ადმინისტრაციულ ერთეულებამდე.</t>
  </si>
  <si>
    <t>უზრუნველყოფილია ბენეფიციართა ინდივიდუალურ საჭიროებებზე მორგებული, ხარისხის მაღალი სტანდარტების შესაბამისი მომსახურება, გაუმჯობესებულია მათი კეთილდღეობა და ცხოვრების ხარისხი, ფონდის მიერ მიწოდებული მომსახურების შედეგად.</t>
  </si>
  <si>
    <t xml:space="preserve">ფონდის საქმიანობის ყველა მიმართულებით (ძალადობის მსხვერპლთა დაცვა/მომსახურება, ბავშვებზე ზრუნვა, ხანდაზმულებზე ზრუნვა, შშმ პირებზე ზრუნვა) ჩამოყალიბებულია მომსახურების ხარისხის სტანდარტები საერთაშორისო პრაქტიკის გათვალისწინებით და ფონდის მიერ მომსახურება ხორციელდება სტანდარტების შესაბამისად.
</t>
  </si>
  <si>
    <t xml:space="preserve">1. მომზადებულია და დამტკიცებულია მომსახურების ხარისხის სახელმძღვანელო;
2. მომზადებულია და დანერგილია მომსახურების სახელმძღვანელო პრონციპები მინიმუმ 4 საკვანძო პროცესისთვის (მაგალითად, რთული ქცევის მართვა, ძალადობის მსხვერპლის ფსიქოლოგიური რეაბილიტაცია, ინდივიდუალური მომსახურების გეგმები და ა.შ.);
</t>
  </si>
  <si>
    <r>
      <t>160</t>
    </r>
    <r>
      <rPr>
        <sz val="11"/>
        <rFont val="Calibri"/>
        <family val="2"/>
        <scheme val="minor"/>
      </rPr>
      <t xml:space="preserve"> ბენეფიციარისთვის ინდივიდუალური სამკურნალო-პროფილაქტიკური და სარეაბილიტაციო კურსი </t>
    </r>
  </si>
  <si>
    <t xml:space="preserve">მომართულ/გადმომისამართებულ პაციენტთა 100% უზრუნველყოფილია სტაციონარული სერვისით; </t>
  </si>
  <si>
    <t>2019 წელს პრიორიტეტებისა და მათ ფარგლებში განსახორციელებელი პროგრამები</t>
  </si>
  <si>
    <t>მიმართული დაფინანსება 2019 წლისათვის (ათასი ლარი)</t>
  </si>
  <si>
    <t>27 01</t>
  </si>
  <si>
    <t>ოკუპირებული ტერიტორიებიდან დევნილთა, შრომის, ჯანმრთელობისა და სოციალური დაცვის პროგრამების მართვა</t>
  </si>
  <si>
    <t xml:space="preserve">2019 წლის მოსალოდნელი შედეგები </t>
  </si>
  <si>
    <t>27 01 01</t>
  </si>
  <si>
    <t>ოკუპირებული ტერიტორიებიდან დევნილთა, შრომის, ჯანმრთელობისა და სოციალური დაცვის სფეროში პოლიტიკის შემუშავება და მართვა</t>
  </si>
  <si>
    <t>27 01 02</t>
  </si>
  <si>
    <t xml:space="preserve">სამედიცინო საქმიანობის რეგულირების პროგრამა </t>
  </si>
  <si>
    <t>სამედიცინო-სოციალური ექსპერტიზა და კონტროლი</t>
  </si>
  <si>
    <t>სამკურნალო საშუალებების ხარისხის სახელმწიფო კონტროლი</t>
  </si>
  <si>
    <t>27 01 03</t>
  </si>
  <si>
    <t>27 01 04</t>
  </si>
  <si>
    <t>27 01 05</t>
  </si>
  <si>
    <t>სახელმწიფო ზრუნვის, ადამიანით ვაჭრობის (ტრეფიკინგის) მსხვერპლთა დაცვისა და დახმარების მართვა</t>
  </si>
  <si>
    <t>27 01 06</t>
  </si>
  <si>
    <t>27 01 07</t>
  </si>
  <si>
    <t>საარსებო წყაროებით უზრუნველყოფა</t>
  </si>
  <si>
    <t>27 02</t>
  </si>
  <si>
    <t>27 02 01</t>
  </si>
  <si>
    <t>27 02 02</t>
  </si>
  <si>
    <t>27 02 03</t>
  </si>
  <si>
    <t>27 02 04</t>
  </si>
  <si>
    <t>27 02 05</t>
  </si>
  <si>
    <t>სახელმწიფო ზრუნვის, ადამიანით ვაჭრობის (ტრეფიკინგის) მსხვერპლთა დაცვისა და დახმარების უზრუნველყოფა</t>
  </si>
  <si>
    <t>27 03</t>
  </si>
  <si>
    <t>მოსახლეობის ჯანმრთელობის დაცვა</t>
  </si>
  <si>
    <t>27 03 01</t>
  </si>
  <si>
    <t>27 03 02</t>
  </si>
  <si>
    <t>27 03 02 01</t>
  </si>
  <si>
    <t>დაავადებათა ადრეული გამოვლენა და სკრინინგი</t>
  </si>
  <si>
    <t>27 03 02 02</t>
  </si>
  <si>
    <t>27 03 02 03</t>
  </si>
  <si>
    <t>ეპიდზედამხედველობა</t>
  </si>
  <si>
    <t>27 03 02 04</t>
  </si>
  <si>
    <t>უსაფრთხო სისხლი</t>
  </si>
  <si>
    <t>27 03 02 05</t>
  </si>
  <si>
    <t>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t>
  </si>
  <si>
    <t>27 03 02 06</t>
  </si>
  <si>
    <t>ტუბერკულოზის მართვა</t>
  </si>
  <si>
    <t>27 03 02 07</t>
  </si>
  <si>
    <t>აივ ინფექციის/შიდსის მართვა</t>
  </si>
  <si>
    <t>27 03 02 08</t>
  </si>
  <si>
    <t>დედათა და ბავშვთა ჯანმრთელობა</t>
  </si>
  <si>
    <t>27 03 02 09</t>
  </si>
  <si>
    <t>ნარკომანიით დაავადებულ პაციენტთა მკურნალობა</t>
  </si>
  <si>
    <t>27 03 02 10</t>
  </si>
  <si>
    <t>ჯანმრთელობის ხელშეწყობა</t>
  </si>
  <si>
    <t>27 03 02 11</t>
  </si>
  <si>
    <t>C ჰეპატიტის მართვა</t>
  </si>
  <si>
    <t>27 03 03</t>
  </si>
  <si>
    <t>მოსახლეობისათვის სამედიცინო მომსახურების მიწოდება პრიორიტეტულ სფეროებში</t>
  </si>
  <si>
    <t>27 03 03 01</t>
  </si>
  <si>
    <t>ფსიქიკური ჯანმრთელობა</t>
  </si>
  <si>
    <t>27 03 03 02</t>
  </si>
  <si>
    <t>დიაბეტის მართვა</t>
  </si>
  <si>
    <t>27 03 03 03</t>
  </si>
  <si>
    <t>27 03 03 04</t>
  </si>
  <si>
    <t>27 03 03 05</t>
  </si>
  <si>
    <t>ინკურაბელურ პაციენტთა პალიატიური მზრუნველობა</t>
  </si>
  <si>
    <t>27 03 03 06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</si>
  <si>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</si>
  <si>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27 03 03 07</t>
  </si>
  <si>
    <t>სასწრაფო, გადაუდებელი დახმარება და სამედიცინო ტრანსპორტირება</t>
  </si>
  <si>
    <t>27 03 03 08</t>
  </si>
  <si>
    <t>სოფლის ექიმი</t>
  </si>
  <si>
    <t>27 03 03 09</t>
  </si>
  <si>
    <t>რეფერალური მომსახურება</t>
  </si>
  <si>
    <t>27 03 03 10</t>
  </si>
  <si>
    <t>თავდაცვის ძალებში გასაწვევ მოქალაქეთა სამედიცინო შემოწმება</t>
  </si>
  <si>
    <t>27 03 03 11</t>
  </si>
  <si>
    <t>27 03 04</t>
  </si>
  <si>
    <t>დიპლომისშემდგომი სამედიცინო განათლება</t>
  </si>
  <si>
    <t>27 04</t>
  </si>
  <si>
    <t xml:space="preserve">სამედიცინო დაწესებულებათა რეაბილიტაცია და აღჭურვა </t>
  </si>
  <si>
    <t>27 05</t>
  </si>
  <si>
    <t>27 06</t>
  </si>
  <si>
    <t>იძულებით გადაადგილებულ პირთა და მიგრანტთა ხელშეწყობა</t>
  </si>
  <si>
    <t>სარეინტეგრაციო დახმარება საქართველოში დაბრუნებული მიგრანტებისათვის</t>
  </si>
  <si>
    <t>ეკომიგრანტთა მიგრაციის მართვა</t>
  </si>
  <si>
    <t>განსახლების ადგილებში დევნილთა შენახვა და მათი საცხოვრებელი პირობების გაუმჯობესება</t>
  </si>
  <si>
    <t>27 00</t>
  </si>
  <si>
    <t>3.2.17</t>
  </si>
  <si>
    <t xml:space="preserve">პრევენციული ღონისძიებების პოპულარიზაცია და საინფორმაციო მხარდაჭერა </t>
  </si>
  <si>
    <t xml:space="preserve">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 </t>
  </si>
  <si>
    <t>მალარიისა და სხვა ტრანსმისიული (დენგე, ზიკა, ჩიკუნგუნია, ყირიმკონგო, ლეიშმანიოზი და სხვა) დაავადებების პრევენციისა და კონტროლის გაუმჯობესება</t>
  </si>
  <si>
    <t xml:space="preserve">გრიპზე,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3600 ლარისა) </t>
  </si>
  <si>
    <t>3.2.4.4</t>
  </si>
  <si>
    <t xml:space="preserve">ხარისხის გარე კონტროლის და მონიტორინგის უზრუნველყოფა </t>
  </si>
  <si>
    <t xml:space="preserve">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(მ.შ. „უანგარო დონორთა მსოფლიო დღესთან" დაკავშირებული ღონისძიებების მხარდაჭერა) </t>
  </si>
  <si>
    <t>სისხლის დონორთა ერთიანი ელექტრონული ბაზის ადმინისტრირება</t>
  </si>
  <si>
    <t>ამბულატორიული მომსახურება (მათ შორის, პენიტენციურ დაწესებულებებში ტუბსაწინააღმდეგო ამბულატორიული ღონისძიებების დაფინანსება – 12 500 ლარი თვეში)</t>
  </si>
  <si>
    <t xml:space="preserve">ტუბერკულოზის სამკურნალო პირველი და მეორე რიგის (სრული ღირებულების არა უმეტეს 75%) მედიკამენტების შესყიდვა </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</si>
  <si>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რეზისტენტული ფორმის ტუბერკულოზით დაავადებულთა  ფულადი წახალისების დაფინანსება</t>
  </si>
  <si>
    <t>ლაბორატორიული კონტროლი და ნახველის ლოჯისტიკა. მ.შ. სს „ტუბერკულოზისა და ფილტვის დაავადებათა ეროვნული ცენტრის“ და პენიტენციური სისტემის ფარგლებში არსებული ლაბორატორიებისათვის პროგრამის მე-3 მუხლის „გ.დ“ ქვეპუნქტით გათვალისწინებული საქონლის შესყიდვა</t>
  </si>
  <si>
    <t xml:space="preserve">აივ-ინფექციის/შიდსის სამკურნალო პირველი რიგის (სრულად) და მეორე რიგის (სრული ღირებულების არა უმეტეს 75%-ისა) მედიკამენტების შესყიდვა </t>
  </si>
  <si>
    <t xml:space="preserve">ორსულებში B და C ჰეპატიტების, აივ-ინფექციის/ შიდსისა და სიფილისის განსაზღვრისათვის საჭირო ტესტებითა და სახარჯი მასალებით („B“ ჰეპატიტის საწინააღმდეგო იმუნოგლობულინით) უზრუნველყოფა </t>
  </si>
  <si>
    <t>მედიკამენტებითა და საკვები დანამატით უზრუნველყოფა, მათ შორის:სამკურნალო საშუალებების (მათ შორის საკვები დანამატის)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ბენეფიციარებზე გაცემა სამედიცინო დაწესებულებების/აფთიაქების მეშვეობით)</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</si>
  <si>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 მათ შორის: ფსიქო-სოციალური რეაბილიტაციის უზრუნველყოფა</t>
  </si>
  <si>
    <t>N2 და N8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t>
  </si>
  <si>
    <t xml:space="preserve"> ალკოჰოლის ჭარბი მოხმარების შესახებ ცნობიერების ამაღლება</t>
  </si>
  <si>
    <t>ჯანსაღი კვების შესახებ განათლება</t>
  </si>
  <si>
    <t xml:space="preserve">ფსიქიკური ჯანმრთელობის ხელშეწყობა </t>
  </si>
  <si>
    <t xml:space="preserve">ნივთიერებადამოკიდებულების და აზარტულ თამაშებზე დამოკიდებულების პრევენცია </t>
  </si>
  <si>
    <t xml:space="preserve">გარემო და ჯანმრთელობა </t>
  </si>
  <si>
    <t xml:space="preserve">ჯანმრთელობის ხელშეწყობის პოპულარიზაცია და გაძლიერება (მათ შორის, მასმედიასთან ურთიერთობა, სატელეკომუნიკაციო და/ან საეთერო დროის (მ.შ. სამედიცინო პროფილის) შესყიდვა ჯანმრთელობასთან დაკავშირებულ სხვადასხვა თემაზე) </t>
  </si>
  <si>
    <t>3.2.11.8</t>
  </si>
  <si>
    <t>3.2.11.9</t>
  </si>
  <si>
    <t>სკრინინგული კვლევის კომპონენტი </t>
  </si>
  <si>
    <t>დიაგნოსტიკის კომპონენტი</t>
  </si>
  <si>
    <t xml:space="preserve">მკურნალობის კომპონენტი </t>
  </si>
  <si>
    <t xml:space="preserve">მედიკამენტების ლოჯისტიკის კომპონენტი </t>
  </si>
  <si>
    <t xml:space="preserve">სათემო ამბულატორიული მომსახურება 
</t>
  </si>
  <si>
    <t xml:space="preserve">ფსიქოსოციალური რეაბილიტაცია </t>
  </si>
  <si>
    <t xml:space="preserve">ბავშვთა ფსიქიკური ჯანმრთელობა </t>
  </si>
  <si>
    <t xml:space="preserve">ფსიქიატრიული კრიზისული ინტერვენციის სამსახური მოზრდილთათვის </t>
  </si>
  <si>
    <t xml:space="preserve">თემზე დაფუძნებული მობილური გუნდის მომსახურება </t>
  </si>
  <si>
    <t xml:space="preserve">ფსიქიკური დარღვევების მქონე შშმ პირთა თავშესაფრით უზრუნველყოფის კომპონენტი </t>
  </si>
  <si>
    <t>შაქრიანი დიაბეტით დაავადებულ ბავშვთა მომსახურეობა</t>
  </si>
  <si>
    <t>იშვიათი დაავადებების მქონე 18 წლამდე ასაკის ბავშვთა ამბულატორიული მომსახურება</t>
  </si>
  <si>
    <t xml:space="preserve">იშვიათი დაავადებების მქონე პაციენტების სპეციფიკური მედიკამენტებით უზრუნველყოფა, მ.შ: სპეციალურ სამკურნალო საშუალებათა ტრანსპორტირების, შენახვისა და გაცემის ხარჯები </t>
  </si>
  <si>
    <t>სასწრაფო სამედიცინო დახმარება (ოკუპირებულ ტერიტორიაზე მოქმედი სასწრაფო სამედიცინო დახმარება)</t>
  </si>
  <si>
    <t xml:space="preserve">სასწრაფო სამედიცინო გადაუდებელი დახმარება და სამედიცინო ტრანსპორტირება, მათ შორის: ქალაქ ბათუმის/ხელვაჩაურის მუნიციპალიტეტების ტერიტორიაზე სასწრაფო სამედიცინო გადაუდებელი დახმარება </t>
  </si>
  <si>
    <t xml:space="preserve">პირველადი ჯანდაცვის მომსახურება სოფლად (მათ შორის, ამბულატორიული მომსახურებისათვის აუცილებელი მედიკამენტებისა და სამედიცინო დანიშნულების საგნების, ექიმის ჩანთისა და სამედიცინო დოკუმენტაციის ბეჭდვის მომსახურების შესყიდვა) </t>
  </si>
  <si>
    <t xml:space="preserve">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t>
  </si>
  <si>
    <t xml:space="preserve">შიდა ქართლის სოფლების ამბულატორიული ქსელის ხელშეწყობა და განვითარება </t>
  </si>
  <si>
    <t xml:space="preserve">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 </t>
  </si>
  <si>
    <t>ინფორმაცია 2019 წლის სამოქმედო გეგმის შესახებ</t>
  </si>
  <si>
    <t>დევნილთა და ეკომიგრანტთა პოლიტიკის შემუშავება და მართვა</t>
  </si>
  <si>
    <t>სამკურნალო საშუალებების ხარისხის სახელმწიფო კონტროლის მართვა</t>
  </si>
  <si>
    <t xml:space="preserve">დევნილთა და ეკომიგრანტთა ხელშეწყობის მიზნით  პროგრამების მართვა </t>
  </si>
  <si>
    <t xml:space="preserve">  პოლიტიკის განსაზღვრა და განხორციელება;</t>
  </si>
  <si>
    <t xml:space="preserve"> 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t>
  </si>
  <si>
    <t>დევნილთა ცნობიერების ამაღლება საარსებო წყაროების შექმნის/გაუმჯობესებისაკენ მიმართული სახელმწიფო პროგრამების შესახებ;</t>
  </si>
  <si>
    <t>საარსებო წყაროების შექმნის/გაუმჯობესებისაკენ მიმართული სახელმწიფო პროგრამები</t>
  </si>
  <si>
    <t>კრიზისულ მდგომარეობაში მყოფი ბავშვიანი ოჯახების  დახმარება</t>
  </si>
  <si>
    <t xml:space="preserve">ბავშვთა რეაბილიტაცია/აბილიტაცია </t>
  </si>
  <si>
    <t>მძიმე და ღრმა შეზღუდული შესაძლებლობის მქონე ბავშვთა სპეციალიზებული საოჯახო ტიპის მომსახურება</t>
  </si>
  <si>
    <t>3.2.5.1</t>
  </si>
  <si>
    <t xml:space="preserve">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t>
  </si>
  <si>
    <t>3.2.5.2</t>
  </si>
  <si>
    <t xml:space="preserve">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t>
  </si>
  <si>
    <t>3.3.10.1</t>
  </si>
  <si>
    <t>თავდაცვის ძალებში გასაწვევ პირთა ამბულატორიული შემოწმების კომპონენტი</t>
  </si>
  <si>
    <t>3.3.10.2</t>
  </si>
  <si>
    <t>თავდაცვის ძალებში გასაწვევ პირთა დამატებითი გამოკვლევის კომპონენტი</t>
  </si>
  <si>
    <t xml:space="preserve"> გულ-სისხლძარღვთა ქრონიკული დაავადებების, ფილტვის ქრონიკულ დაავადებათა, დიაბეტის (ტიპი 2) და ფარისებრი ჯირკვლის დაავადებათა სამკურნალო ფარმაცევტული პროდუქტის შესყიდვა</t>
  </si>
  <si>
    <t>3.4.1</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</si>
  <si>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t>
  </si>
  <si>
    <t>4.1</t>
  </si>
  <si>
    <t>5.1</t>
  </si>
  <si>
    <t>5.2</t>
  </si>
  <si>
    <t>5.3</t>
  </si>
  <si>
    <t>მ.შ. სოფლის განვითარების 2018-2020 წლების სამოქმედო გეგმის (RDAP 2018-2020) აქტივობა 2.1.5</t>
  </si>
  <si>
    <t>27 06 01</t>
  </si>
  <si>
    <t>27 06 02</t>
  </si>
  <si>
    <t>6.2.</t>
  </si>
  <si>
    <t>ეკომიგრანტებისათვის საცხოვრებელი პირობების შექმნა</t>
  </si>
  <si>
    <t>მ.შ. სოფლის განვითარების 2018-2020 წლების სამოქმედო გეგმის (RDAP 2018-2020) აქტივობა 2.2.21</t>
  </si>
  <si>
    <t>27 06 03</t>
  </si>
  <si>
    <t>6.3.1</t>
  </si>
  <si>
    <t xml:space="preserve">იძულებით გადაადგილებულ პირთა განსახლების, სოციალური და საცხოვრებელი პირობების შექმნა </t>
  </si>
  <si>
    <t>მ.შ. სოფლის განვითარების 2018-2020 წლების სამოქმედო გეგმის (RDAP 2018-2020) აქტივობა 2.2.20</t>
  </si>
  <si>
    <t xml:space="preserve">ხარისხიანი საზოგადოებრივი ჯანმრთელობის დაცვა;
ბენეფიციარებისათვის დადგენილი გასაცემლების სრული და დროული მიწოდება, ინდივიდუალურ საჭიროებებზე მორგებული, ხარისხის მაღალი სტანდარტების შესაბამისი მომსახურება;
ფარმაცევტული ბაზრის დაცვა გაუვარგისებული, უხარისხო და წუნდებული პროდუქტისაგან; 
უკანონო სამედიცინო და საექიმო საქმიანობისაგან დაცული მოსახლეობა; 
საქართველოს მოსახლეობისათვის პირველადი სასწრაფო გადაუდებელი დახმარების სერვისის გამართული, დროული და ეფექტური მიწოდება რეგიონებში და ადმინისტრაციულ ტერიტორიულ ერთეულებში;
ქვეყანაში შრომის ბაზრის აქტიური პოლიტიკა და დასაქმების ხელშეწყობა;
იძულებით გადაადგილებულ პირთა - დევნილთა,  ეკომიგრანტთა და მიგრანტთა სოციალურ-ეკონომიკური მდგომარეობის გაუმჯობესება.
</t>
  </si>
  <si>
    <t>მოსახლეობა საჭიროების შესაბამისად უზრუნველყოფილია ჯანმრთელობის დაცვის პროგრამების შეუფერხებელი ფუნქციონირებით; ხორციელდება შრომის ბაზრის მონიტორინგი და მტკიცებულებებზე დაფუძნებული პოლიტიკა;                                                                                                                                   საზოგადოებრივი ჯანმრთელობის დაცვის სფეროში მოსახლეობის ჯანმრთელობის მდგომარეობის მონიტორინგი და ანალიზი; უზრუნველყოფილია ქვეყანაში კეთილსაიმედო ეპიდემიოლოგიური მდგომარეობა; ლაბორატორიული საქმიანობა, ეროვნული რეფერალური ლაბორატორიების ორგანიზება და ფუნქციონირება, განსაკუთრებით საშიშ ინფექციებთან დაკავშირებული საქმიანობა;   იმუნოპროფილაქტიკის დაგეგმვა, ლოჯისტიკური უზრუნველყოფა და მისი განხორციელების ზედამხედველობა;                                                                                                                                                         სოციალური დაცვის პროგრამები მიმართულია ყველაზე შეჭირვებული მოსახლეობისთვის; ბენეფიცარების მაქსიმალური სიზუსტით აღრიცხვის უზრუნველყოფა; გასაცემლების/მომსახურების სრული და დროული მიწოდება; შშმ პირთა უწყვეტი ფინანსური მხარდაჭერა; გასაცემლის/მომსახურების დაგვიანებით ან არასრულად მიღებაზე საჩივრების განხილვა;                                                                                                                                                          ხორციელდება დევნილთა, ეკომიგრანტთა და დაბრუნებულ მიგრანტთა სოციალურ-ეკონომიკური რეინტეგრაციის ხელშეწყობა;                                                   სამედიცინო საქმიანობის ხარისხის კონტროლი-400; სალიცენზიო/სანებართვო/ტექნიკური რეგლამენტით გათვალისწინებული პირობების შემოწმება 400; ფარმაცევტული პროდუქტის სახელმწიფო რეგისტრაცია-5000; ავტორიზებულ აფთიაქზე, ფარმცევტულ წარმოებაზე და სპეცკონტროლს დაქვემდებარებული სამკურნალო საშუალებების იმპორტ/ექსპორტზე ნებართვის გაცემა-200; ფარმაკოლოგიური საშუალებების კლინიკური კვლევის ნებართვის გაცემა-200; უმაღლესი და საშუალო სამედიცინო პერსონალის სერტიფიცირების ორგანიზაციული უზრუნველყოფა-2500; სამედიცინო დაწესებულებების ლიცენზიების და ნებართვების გაცემა-120;                                                                                           საქართველოს ტერიტორიულ ერთეულებში სასწრაფო-სამედიცინო დახმარების მართვა; სასწრაფო-სამედიცინო მომსახურების პროგრამის შეუფერხებელი ფუნქციონირების ხელშეწყობა;                                                                                      შრომითი ურთიერთობებისა და შრომის უსაფრთხოების დაცვის მექანიზმის დანერგვა, დასაქმების ხელშეწყობა.</t>
  </si>
  <si>
    <t>ჯანმრთელობის პროგრამებში ჩართული სამიზნე ჯგუფების შესაბამისი სერვისებით უზრუნველყოფა;  საქართველოს მთავრობის დადგენილებით დამტკიცებული ჯანმრთელობის დაცვის სახელმწიფო პროგრამები; მოსახლეობის კმაყოფილება (კვლევა); ხორციელდება შრომის ბაზრის მონიტორინგი და მტკიცებულებებზე დაფუძნებული პოლიტიკა;                                                       საზოგადოებრივი ჯანმრთელობის და ბიოლოგიური უსაფრთხოების სფეროში უზრუნველყოფილი   ეპიდემიოლოგიური და ბიოლოგიური უსაფრთხოება; დროულად ინფორმირებული საზოგადოება, გამოვლენილი გადამდები და საზოგადოებრივი მნიშვნელობის მქონე არაგადამდები დაავადებების და ჯანმრთელობის რისკები; გამართულად ფუნქციონირებადი ზედამხედველობისა და რეაგირების ერთიანი ლაბორატორიული სისტემები;
საზოგადოებრივი ჯანმრთელობის სფეროში სახელმწიფო პროგრამების და საზოგადოებრივი ჯანმრთელობის დაცვის ღონისძიებების განხორციელება და მონიტორინგი;        
სოციალური დაცვის პროგრამები მიმართულია ყველაზე შეჭირვებული მოსახლეობისთვის; ბენეფიცარების მაქსიმალური სიზუსტით აღრიცხვის უზრუნველყოფა; გასაცემლების/მომსახურების სრული და დროული მიწოდება; შშმ პირთა უწყვეტი ფინანსური მხარდაჭერა; გასაცემლის/მომსახურების დაგვიანებით ან არასრულად მიღებაზე საჩივრების განხილვა; 
დევნილებს, ეკომიგრანტებს და დაბრუნებულ მიგრანტებს გაუმარტივდათ სოციალურ-ეკონომიკური რეინტეგრაციის პროცესი;                                                                                                                                                                     სამედიცინო საქმიანობის ხარისხის კონტროლი-400; სალიცენზიო/სანებართვო/ტექნიკური რეგლამენტით გათვალისწინებული პირობების შემოწმება 400; ფარმაცევტული პროდუქტის სახელმწიფო რეგისტრაცია-5000; ავტორიზებულ აფთიაქზე, ფარმცევტულ წარმოებაზე და სპეცკონტროლს დაქვემდებარებული სამკურნალო საშუალებების იმპორტ/ექსპორტზე ნებართვის გაცემა-200; ფარმაკოლოგიური საშუალებების კლინიკური კვლევის ნებართვის გაცემა-200; უმაღლესი და საშუალო სამედიცინო პერსონალის სერტიფიცირების ორგანიზაციული უზრუნველყოფა-2500; სამედიცინო დაწესებულებების ლიცენზიების და ნებართვების გაცემა-120;                                                                                                                                                                                       პირველადი და გადაუდებელი სამედიცინო დახმარებით კმაყოფილი მოსახლეობა (740 ათასამდე გამოძახება); თითეული ბრიგადის მიერ მოსახლის, ტერიტორიის დაფარვის მაჩვენებელი - 100%;                                                                                                                                                                         ორგანიზაცია-დაწესებულებებში უზრუნველყოფილია შრომითი ურთიერთობებისა და შრომის უსაფრთხოების დაცვის მექანიზმის დანერგვა, დასაქმებულთა რაოდენობის ზრდა 10% -ით.</t>
  </si>
  <si>
    <t>შენარჩუნებულია საბაზისო მაჩვენებელი</t>
  </si>
  <si>
    <t xml:space="preserve">ქვეყანაში შრომის ბაზრის აქტიური პოლიტიკა და დასაქმების ხელშეწყობა </t>
  </si>
  <si>
    <t>შრომითი ურთიერთობებისა და შრომის უსაფრთხოების დაცვის მექანიზმის დანერგვა, დასაქმების ხელშეწყობა</t>
  </si>
  <si>
    <t xml:space="preserve">ორგანიზაცია-დაწესებულებებში უზრუნველყოფილია შრომითი ურთიერთობებისა და შრომის უსაფრთხოების დაცვის მექანიზმის დანერგვა, დასაქმებულთა რაოდენობის ზრდა 10% -ით
</t>
  </si>
  <si>
    <t>ბენეფიციარებისათვის დადგენილი გასაცემლების სრული და დროული მიწოდება, ინდივიდუალურ საჭიროებებზე მორგებული, ხარისხის მაღალი სტანდარტების შესაბამისი მომსახურება</t>
  </si>
  <si>
    <r>
      <rPr>
        <sz val="7"/>
        <color theme="1"/>
        <rFont val="Times New Roman"/>
        <family val="1"/>
      </rPr>
      <t xml:space="preserve"> </t>
    </r>
    <r>
      <rPr>
        <sz val="12"/>
        <color theme="1"/>
        <rFont val="Sylfaen"/>
        <family val="1"/>
      </rPr>
      <t>იძულებით გადაადგილებულ პირთა - დევნილთა,</t>
    </r>
    <r>
      <rPr>
        <sz val="12"/>
        <color theme="1"/>
        <rFont val="Calibri"/>
        <family val="2"/>
        <scheme val="minor"/>
      </rPr>
      <t xml:space="preserve">  </t>
    </r>
    <r>
      <rPr>
        <sz val="12"/>
        <color theme="1"/>
        <rFont val="Sylfaen"/>
        <family val="1"/>
      </rPr>
      <t>ეკომიგრანტთა და მიგრანტთა</t>
    </r>
    <r>
      <rPr>
        <sz val="12"/>
        <color theme="1"/>
        <rFont val="Calibri"/>
        <family val="2"/>
        <scheme val="minor"/>
      </rPr>
      <t xml:space="preserve"> </t>
    </r>
    <r>
      <rPr>
        <sz val="12"/>
        <color theme="1"/>
        <rFont val="Sylfaen"/>
        <family val="1"/>
      </rPr>
      <t>სოციალურ</t>
    </r>
    <r>
      <rPr>
        <sz val="12"/>
        <color theme="1"/>
        <rFont val="Calibri"/>
        <family val="2"/>
        <scheme val="minor"/>
      </rPr>
      <t>-</t>
    </r>
    <r>
      <rPr>
        <sz val="12"/>
        <color theme="1"/>
        <rFont val="Sylfaen"/>
        <family val="1"/>
      </rPr>
      <t>ეკონომიკური</t>
    </r>
    <r>
      <rPr>
        <sz val="12"/>
        <color theme="1"/>
        <rFont val="Calibri"/>
        <family val="2"/>
        <scheme val="minor"/>
      </rPr>
      <t xml:space="preserve"> </t>
    </r>
    <r>
      <rPr>
        <sz val="12"/>
        <color theme="1"/>
        <rFont val="Sylfaen"/>
        <family val="1"/>
      </rPr>
      <t>მდგომარეობის</t>
    </r>
    <r>
      <rPr>
        <sz val="12"/>
        <color theme="1"/>
        <rFont val="Calibri"/>
        <family val="2"/>
        <scheme val="minor"/>
      </rPr>
      <t xml:space="preserve"> </t>
    </r>
    <r>
      <rPr>
        <sz val="12"/>
        <color theme="1"/>
        <rFont val="Sylfaen"/>
        <family val="1"/>
      </rPr>
      <t>გაუმჯობესება</t>
    </r>
  </si>
  <si>
    <t>ხორციელდება დევნილთა, ეკომიგრანტთა და დაბრუნებულ მიგრანტთა სოციალურ-ეკონომიკური რეინტეგრაციის ხელშეწყობა</t>
  </si>
  <si>
    <t>დევნილებს, ეკომიგრანტებს და დაბრუნებულ მიგრანტებს გაუმარტივდათ სოციალურ-ეკონომიკური რეინტეგრაციის პროცესი</t>
  </si>
  <si>
    <t>სოციალური დაცვის პროგრამები მიმართულია ყველაზე შეჭირვებული მოსახლეობისთვის; ბენეფიცარების მაქსიმალური სიზუსტით აღრიცხვის უზრუნველყოფა; გასაცემლების/მომსახურების სრული და დროული მიწოდება; შშმ პირთა უწყვეტი ფინანსური მხარდაჭერა; გასაცემლის/მომსახურების დაგვიანებით ან არასრულად მიღებაზე საჩივრების განხილვა</t>
  </si>
  <si>
    <t>მოსახლეობა საჭიროების შესაბამისად უზრუნველყოფილია ჯანმრთელობის დაცვის პროგრამების შეუფერხებელი ფუნქციონირებით; ხორციელდება შრომის ბაზრის მონიტორინგი და მტკიცებულებებზე დაფუძნებული პოლიტიკა</t>
  </si>
  <si>
    <t>ჯანმრთელობის პროგრამებში ჩართული სამიზნე ჯგუფების შესაბამისი სერვისებით უზრუნველყოფა;  საქართველოს მთავრობის დადგენილებით დამტკიცებული ჯანმრთელობის დაცვის სახელმწიფო პროგრამები; მოსახლეობის კმაყოფილება (კვლევა); ხორციელდება შრომის ბაზრის მონიტორინგი და მტკიცებულებებზე დაფუძნებული პოლიტიკა</t>
  </si>
  <si>
    <t>სამედიცინო საქმიანობის ხარისხის კონტროლი-400; სალიცენზიო/სანებართვო/ტექნიკური რეგლამენტით გათვალისწინებული პირობების შემოწმება 400; ფარმაცევტული პროდუქტის სახელმწიფო რეგისტრაცია-5000; ავტორიზებულ აფთიაქზე, ფარმცევტულ წარმოებაზე და სპეცკონტროლს დაქვემდებარებული სამკურნალო საშუალებების იმპორტ/ექსპორტზე ნებართვის გაცემა-200; ფარმაკოლოგიური საშუალებების კლინიკური კვლევის ნებართვის გაცემა-200; უმაღლესი და საშუალო სამედიცინო პერსონალის სერტიფიცირების ორგანიზაციული უზრუნველყოფა-2500; სამედიცინო დაწესებულებების ლიცენზიების და ნებართვების გაცემა-120</t>
  </si>
  <si>
    <t>ოკუპირებული ტერიტორიებიდან დევნილთა, შრომის, სოციალური და ჯანმრთელობის დაცვის სახელმწიფო პროგრამების შემუშავება და განხორციელება</t>
  </si>
  <si>
    <t>ხარისხიანი საზოგადოებრივი ჯანმრთელობის დაცვა</t>
  </si>
  <si>
    <t xml:space="preserve">საზოგადოებრივი ჯანმრთელობის დაცვის სფეროში მოსახლეობის ჯანმრთელობის მდგომარეობის მონიტორინგი და ანალიზი; უზრუნველყოფილია ქვეყანაში კეთილსაიმედო ეპიდემიოლოგიური მდგომარეობა; ლაბორატორიული საქმიანობა, ეროვნული რეფერალური ლაბორატორიების ორგანიზება და ფუნქციონირება, განსაკუთრებით საშიშ ინფექციებთან დაკავშირებული საქმიანობა;   იმუნოპროფილაქტიკის დაგეგმვა, ლოჯისტიკური უზრუნველყოფა და მისი განხორციელების ზედამხედველობა
</t>
  </si>
  <si>
    <t xml:space="preserve">საზოგადოებრივი ჯანმრთელობის და ბიოლოგიური უსაფრთხოების სფეროში უზრუნველყოფილი   ეპიდემიოლოგიური და ბიოლოგიური უსაფრთხოება; დროულად ინფორმირებული საზოგადოება, გამოვლენილი გადამდები და საზოგადოებრივი მნიშვნელობის მქონე არაგადამდები დაავადებების და ჯანმრთელობის რისკები; გამართულად ფუნქციონირებადი ზედამხედველობისა და რეაგირების ერთიანი ლაბორატორიული სისტემები;
საზოგადოებრივი ჯანმრთელობის სფეროში სახელმწიფო პროგრამების და საზოგადოებრივი ჯანმრთელობის დაცვის ღონისძიებების განხორციელება და მონიტორინგი
</t>
  </si>
  <si>
    <t>საქართველოს მოსახლეობისათვის პირველადი სასწრაფო გადაუდებელი დახმარების სერვისის გამართული, დროული და ეფექტური მიწოდება რეგიონებში და ადმინისტრაციულ ტერიტორიულ ერთეულებში</t>
  </si>
  <si>
    <t>საქართველოს ტერიტორიულ ერთეულებში სასწრაფო-სამედიცინო დახმარების მართვა; სასწრაფო-სამედიცინო მომსახურების პროგრამის შეუფერხებელი ფუნქციონირების ხელშეწყობა</t>
  </si>
  <si>
    <t>პირველადი და გადაუდებელი სამედიცინო დახმარებით კმაყოფილი მოსახლეობა (740 ათასამდე გამოძახება); თითეული ბრიგადის მიერ მოსახლის, ტერიტორიის დაფარვის მაჩვენებელი - 100%</t>
  </si>
  <si>
    <t xml:space="preserve">მოქალაქეთათვის კანონმდებლობით გარანტირებული და რეალიზებული სოციალურ-ეკონომიკური უფლებები;
მოწყვლადი ჯგუფების სოციალურ-ეკონომიკური მდგომარეობის გაუმჯობესება, დეინსტიტუციონალიზაცია, მიტოვების პრევენცია, რეინტეგრაცია;
შშმ პირთა უწყვეტი ფინანსური მხარდაჭერა;
ოჯახების გაძლიერება, ალტერნატიული სერვისების  განვითარება და მათი ხელმისაწვდომობის გაზრდა;
საზოგადოების ცნობიერების მაღალი დონე, ნდობა და ჩართულობა ძალადობის მსხვერპლთა დაცვასთან დაკავშირებით.
</t>
  </si>
  <si>
    <t xml:space="preserve">კანონით განსაზღვრული ბენეფიციარები და მიზნობრივი სოციალური  ჯგუფები დროულად იღებენ პენსიას/კომპენსაციას, საარსებო შემწეობას, სოციალურ პაკეტს და სხვა მიზნობრივ დახმარებას; შენარჩუნებულია საჭიროების მქონე მოსახლეობის დაფარვა მიზნობრივი ფულადი ტრანსფერებით   არანაკლებ - 32%;
2022 წლისთვის ბენეფიციართა რაოდენობის დაახლოებით 20%-ით ზრდა
</t>
  </si>
  <si>
    <t>შენარჩუნდება  პენსიის დროულად გაცემის მაჩვენებელი; შენარჩუნდება პენსიის გავლენის მაჩვენებელი უკიდურეს სიღარიბეზე</t>
  </si>
  <si>
    <t>შენარჩუნდება დახმარებების დროულად გაცემის მაჩვენებელი.</t>
  </si>
  <si>
    <t>შენარჩუნდება სოციალური დახმარებების  დროულად გაცემის მაჩვენებელი (დაახლოებით 40000 პირი)</t>
  </si>
  <si>
    <t>სოციალური სერვისებით და პროდუქტებით  დამატებით უზრუნველყოფილია ბენეფიციარების 5%; შენარჩუნებულია 24 საათიანი სერვისით მოსარგებლე ბენეფიციართა ყოველთვიური რაოდენობა; შენარჩუნებულია მიტოვების პრევენციისა და ადრეული ინტერვენციის ქვეპროგრამებით ყოველთვიურად  დაფარული ბენეფიციარების რაოდენობა; დამონიტორინგებული სერვისების მინიმუმ 10%-ში ჩატარებულია განმეორებითი მონიტორინგი (რეკომენდაციების შესრულების მდგომარეობის მიზნით)</t>
  </si>
  <si>
    <t>კრიზისში მყოფი ბავშვიანი ოჯახების პირველადი საჭიროებები დაკმაყოფილებულია მათ შორის 1 წლამდე ასაკის ბავშვები, რომელთა ოჯახებს „სოციალურად დაუცველი ოჯახების მონაცემთა ერთიან ბაზაში“ მინიჭებული აქვთ 65 001-ზე ნაკლები სარეიტინგო ქულა, ასევე, სამი წლის ჩათვლით ასაკის  შშმ სტატუსის ან განსხვავებული საჭიროების მქონე ბავშვი, რომლის ოჯახი რეინტეგრაციის შემწეობის  მიმღებია ან ჩართულია მინდობითი აღზრდის (ნათესაური) ქვეპროგრამაში,  უზრუნველყოფილია ხელოვნური კვების პროდუქტებით.</t>
  </si>
  <si>
    <t>ბავშვთა ხელოვნური კვების პროდუქტებით უზრუნველყოფა 950 ბენეფიციარი, გადაუდებელი პირველადი საჭიროებების დაკმაყოფილების მიზნით, საქონლის/მომსახურების შესყიდვა 950 ბენეფიციარი</t>
  </si>
  <si>
    <t>ბავშვთა ხელოვნური კვების პროდუქტებით უზრუნველყოფა 1040 ბენეფიციარი, გადაუდებელი პირველადი საჭიროებების დაკმაყოფილების მიზნით, საქონლის/მომსახურების შესყიდვა 1150 ბენეფიციარი</t>
  </si>
  <si>
    <t xml:space="preserve">განვითარების შეფერხების რისკის ან შეზღუდული შესაძლებლობების მქონე ბავშვების განვითარება სტიმულირებულია, რომლის საფუძველზე მათი სოციალური ინტეგრაცია ხელშეწყობილია, შესაძლებლობის შეზღუდვისა და მიტოვების პრევენცია განხორციელებულია. </t>
  </si>
  <si>
    <t>1190 ბენეფიციარისთვის  განვითარების დარღვევების იდენტიფიკაცია, ინდივიდუალური განვითარების გეგმის შემუშავება და მულტიდისციპლინური გუნდის ერთი ან, საჭიროების შემთხვევაში, რამდენიმე სპეციალისტის მიერ  ბავშვის საბაზისო უნარების განვითარება</t>
  </si>
  <si>
    <t>დაახლოებით 1200 ბენეფიციარისთვის  განვითარების დარღვევების იდენტიფიკაცია, ინდივიდუალური განვითარების გეგმის შემუშავება და მულტიდისციპლინური გუნდის ერთი ან, საჭიროების შემთხვევაში, რამდენიმე სპეციალისტის მიერ  ბავშვის საბაზისო უნარების განვითარება</t>
  </si>
  <si>
    <t>910 ბენეფიციარისთვის რეაბილიტაციის საჭირო კურსების რაოდენობით უზრუნველყოფა</t>
  </si>
  <si>
    <t>დაახლოებით 1300 ბენეფიციარისთვის რეაბილიტაციის საჭირო კურსების რაოდენობით უზრუნველყოფა</t>
  </si>
  <si>
    <t xml:space="preserve">შეზღუდული შესაძლებლობის სტატუსის მქონე ან ხანდაზმული (ქალები – 60 წლიდან, მამაკაცები – 65 წლიდან) ომის მონაწილეები უზრუნველყოფილი არიან რეაბილიტაციის კურსით, რაც ხელს უწყობს მათი ჯანმრთელობის მდგომარეობის გაუმჯობესებას.
</t>
  </si>
  <si>
    <t>160 ბენეფიციარისთვის ინდივიდუალური სამკურნალო-პროფილაქტიკური და სარეაბილიტაციო კურსი</t>
  </si>
  <si>
    <t>მიტოვების რისკის ქვეშ მყოფი ბავშვებისა და შშმ ბავშვების/პირების მომსახურებაში ჩართვით მათი ოჯახები მხარდაჭერილია და უზრუნველყოფილია მიტოვების პრევენცია.</t>
  </si>
  <si>
    <t xml:space="preserve">2000-მდე ბენეფიციარისთვის დღის მომსახურების მიწოდება  </t>
  </si>
  <si>
    <t xml:space="preserve">2100 ბენეფიციარისთვის დღის მომსახურების მიწოდება  </t>
  </si>
  <si>
    <t xml:space="preserve"> შეზღუდული შესაძლებლობის მქონე პირები და ხანდაზმულები უზრუნველყოფილნი არიან დამხმარე საშუალებებით, რომელიც ხელს უწყობს მათ სოციალურ ინტეგრაციას.</t>
  </si>
  <si>
    <t>დაახლოებით 3400 ბენეფიციარისთვის საჭირო  დამხმარე საშუალების გადაცემა</t>
  </si>
  <si>
    <t>3500 ბენეფიციარისთვის საჭირო  დამხმარე საშუალების გადაცემა</t>
  </si>
  <si>
    <r>
      <rPr>
        <sz val="7"/>
        <color theme="1"/>
        <rFont val="Times New Roman"/>
        <family val="1"/>
      </rPr>
      <t xml:space="preserve"> </t>
    </r>
    <r>
      <rPr>
        <sz val="12"/>
        <color theme="1"/>
        <rFont val="Sylfaen"/>
        <family val="1"/>
      </rPr>
      <t>საქართველოში მცხოვრები ყრუ პირებისათვის სურდოთარჯიმნის მომსახურებით ხელშეწყობილია მათი სოციალური ინტეგრაცია.</t>
    </r>
  </si>
  <si>
    <t>ბავშვთა მიტოვების პრევენცია უზრუნველყოფილია, ხელი ეწყობა დედების მომზადებას დამოუკიდებელი ცხოვრებისათვის.</t>
  </si>
  <si>
    <t> მზრუნველობამოკლებული ბავშვები იზრდებიან ოჯახურ გარემოში</t>
  </si>
  <si>
    <t>1480 ბენეფიციარის ინდივიდუალური განვითარებისა და საჭიროებების შესაბამისი 24 საათიანი ზრუნვა,  დამოუკიდებელი  ცხოვრებისათვის მომზადება</t>
  </si>
  <si>
    <t>385 ბენეფიციარის 24-საათიანი მომსახურება - მინიმუმ სამჯერადი კვება, სამოსითა და პირადი ჰიგიენისათვის აუცილებელი ნივთებით უზრუნველყოფა, ყოფითი უნარების სწავლება, განათლების მიღებაში დახმარება, საჭიროების შემთხვევაში, ამბულატორიული და სტაციონარული სამედიცინო მომსახურების ორგანიზება, საჭიროების შემთხვევაში – ფსიქოლოგიური მომსახურების ორგანიზება</t>
  </si>
  <si>
    <t>155 ბენეფიციარის მობილური ჯგუფის (ფსიქოლოგი, მძღოლი, თანასწორ განმანათლებელი), დღის ცენტრის, სადღეღამისო თავშესაფრის მომსახურება, ფსიქო-სოციალური რეაბილიტაცია და ინტეგრაციის ხელშეწყობა</t>
  </si>
  <si>
    <t>270 ბენეფიციარის საცხოვრებლით, სამჯერადი კვებით, სამოსითა და პირადი ჰიგიენისათვის აუცილებელი ნივთებით უზრუნველყოფა, საჭიროებისამებრ, პირველადი სამედიცინო დახმარების გაწევა, ამბულატორიული და სტაციონარული სამედიცინო მომსახურების მიღების ორგანიზება, პროფესიული უნარ-ჩვევების განვითარება</t>
  </si>
  <si>
    <t>განვითარების მძიმე და ღრმა   შეფერხების მქონე ბავშვთა ბინაზე მოვლით უზრუნველყოფა</t>
  </si>
  <si>
    <t>60 ბენეფიციარის ბინაზე მოვლის მომსახურება</t>
  </si>
  <si>
    <t>70 ბენეფიციარის ბინაზე მოვლის მომსახურება</t>
  </si>
  <si>
    <t>გაუმჯობესდება მაღალმთიან დასახლებებში მცხოვრები ოჯახების სოციალური მდგომარეობა, მაღალმთიან დასახლებაში მცხოვრები პენსიონერები/სოციალური პაკეტის მიმღები პირები/სამედიცინო დაწესებულებაში დასაქმებული სამედიცინო პერსონალი მიიღებენ სახელმწიფო გასაცემელს გაზრდილი ოდენობით</t>
  </si>
  <si>
    <t>მაღალმთიან დასახლებაში მუდმივად მცხოვრები პენსიონერები/სოციალური პაკეტის მიმღები პირები/სამედიცინო დაწესებულებაში დასაქმებული სამედიცინო პერსონალი უზრუნველყოფილნი არიან დანამატით და გაცემა ხდება დროულად</t>
  </si>
  <si>
    <t xml:space="preserve">საზოგადოების ცნობიერების მაღალი დონე, ნდობა და ჩართულობა ძალადობის მსხვერპლთა დაცვასთან დაკავშირებულ საქმიანობაში;
ალტერნატიულ ფორმებში გადაყვანილი ფონდის ზრუნვის ქვეშ მყოფი ბავშვები (მინდობით აღზრდა, შვილად აყვანა, მცირე საოჯახო ტიპის სახლი, ნათესაური მინდობით აღზრდა);
ფიზიკურად და სოციალურად აქტიური და სათემო ცხოვრებაში ჩართული ფონდის მზრუნველობაში მყოფი შშმპ დაწესებულების ბენეფიციარები.
</t>
  </si>
  <si>
    <t>ცნობიერების ამაღლების კუთხით  ჩატარებული პრევენციული ღონისძიებების შედეგად ადამიანით ვაჭრობის (ტრეფიკინგის) და ოჯახში ძალადობის შემთხვევებთან დაკავშირებით მომართვიანობის (მ.შ. თავშესაფარი, იურიდიული, ფსიქოლოგიური და სამედიცინო მომსახურება, კომპენსაცია, ცხელი ხაზი) მაჩვენებელი  2643  ერთეული; სახელმწიფო ზრუნვის ინსტიტუციურ ფორმებში მყოფი ბავშვების ალტერნატიულ ფორმებში (მინდობით აღზრდა, შვილად აყვანა, მცირე საოჯახო ტიპის სახლი, ნათესაური მინდობით აღზრდა) გადაყვანის  მაჩვენებელი 15 ერთეული; ფონდის მზრუნველობაში მყოფი შშმპ დაწესებულების ბენეფიციარების 40 კულტურულ ღონისძიებაში ჩართვა</t>
  </si>
  <si>
    <t xml:space="preserve">საბაზისო მაჩვენებლის ზრდა 10-15%; 
</t>
  </si>
  <si>
    <t>განხორციელდა ბენეფიციარების დაფინანსება სოციალური გასაცემლებით, სრულად და დროულად; შეზღუდული შესაძლებლობების მქონე პირები (მათ შორის, ბავშვები), ხანდაზმულები და ოჯახურ მზრუნველობას მოკლებული, სოციალურად დაუცველი და მიუსაფარი ბავშვები უზრუნველყოფილნი იყვნენ შესაბამისი სოციალური მომსახურებებით, პროგრამის ქვეპროგრამებში ჩართული იყო 13 ათასამდე ბენეფიციარი.</t>
  </si>
  <si>
    <t xml:space="preserve">ასაკით პენსია გაიცემოდა თვეში საშუალოდ 738 ათას პირზე. პენსიის მიმღებთა გადანაწილება სქესობრივ ჭრილში შენარჩუნებულია, მიმღებთა დაახლოებით 71% ქალია; </t>
  </si>
  <si>
    <t xml:space="preserve">კომპენსაცია გაიცემოდა თვეში საშუალოდ 21 ათასზე მეტ პირზე პირზე. კომპენსაციის მიმღებთა გადანაწილება სქესობრივ ჭრილში შენარჩუნებულია, მიმღებთა დაახლოებით 20% ქალია.
</t>
  </si>
  <si>
    <t>საარსებო შემწეობა სრულად და დროულად გაიცემოდა თვეში საშუალოდ 440 ათასამდე პირზე. შენარჩუნებულია მიმღებთა შორის პენსიონერთა, შშმ პირთა და ბავშვთა რაოდენობა 50%.</t>
  </si>
  <si>
    <t>სოციალური პაკეტი სრულად და დროულად გაიცემოდა თვეში საშუალოდ 165 ათასზე მეტ პირზე. სოციალური პაკეტის მიმღებთა გადანაწილება სქესობრივ ჭრილში შენარჩუნებულია, მიმღებთა დაახლოებით 37.2% ქალია.</t>
  </si>
  <si>
    <t>დევნილი, ლტოლვილი და ჰუმანიტარული სტატუსის მქონე პირთა შემწეობა სრულად და დროულად გაიცემოდა თვეში საშუალოდ 228 ათასზე მეტ პირზე. შემწეობის მიმღებთა გადანაწილება სქესობრივ ჭრილში შენარჩუნებულია, მიმღებთა დაახლოებით 53,7 % ქალია.</t>
  </si>
  <si>
    <t>რეინტეგრაციის შემწეობა სრულად და დროულად გაიცემოდა თვეში საშუალოდ 450 ოჯახზე.</t>
  </si>
  <si>
    <t xml:space="preserve">დემოგრაფიული მდგომარეობის გაუმჯობესების ხელშეწყობის პროგრამით გათვალისწინებული ორივე კომპონენტის ფარგლებში დახმარება სრულად და დროულად გაიცემოდა თვეში საშუალოდ 11 ათასზე მეტ ბენეფიციარზე.  </t>
  </si>
  <si>
    <t>ორსულობის, მშობიარობის და ბავშვის მოვლის, ასევე ახალშობილის შვილად აყვანის გამო დახმარება სრულად და დროულად გაიცემოდა თვეში საშუალოდ ათასზე მეტ ბენეფიციარზე.</t>
  </si>
  <si>
    <t xml:space="preserve">შრომითი მოვალეობის შესრულებისას დაზარალებული პირებისთვის დახმარება სრულად და დროულად გაიცემოდა თვეში საშუალოდ 947 ბენეფიციარზე.  </t>
  </si>
  <si>
    <t>საყოფაცხოვრებო სუბსიდია სხვადასხვა სოციალურ კატეგორიას მიკუთვნებული პირთა წრისათვის სრულად და დროულად გაიცემოდა თვეში საშუალოდ 25 ათასზე მეტ ბენეფიციარზე.</t>
  </si>
  <si>
    <t xml:space="preserve">მეორე მსოფლიო ომის ვეტერანთა რაოდენობა, რომელზეც გაიცა ერთჯერადი ფულადი დახმარება შეადგენს 691 პირს.  </t>
  </si>
  <si>
    <t>შენარჩუნულია სერვისებისთვის გაცემული რეკომენდაციების და სტანდარტების შესრულების მაჩვენებელი; მომსახურება გაეწია 13 000-მდე ბენეფიციარს.</t>
  </si>
  <si>
    <t xml:space="preserve">
ჰოსპიტალიზაციის მაჩვენებელი (100 მოსახლეზე): 13,3 (2018 წელი). ამბულატორიული მიმართვების რაოდენობა: 1 სულ მოსახლეზე მიმართვების რაოდენობა - 3,5 (2017 წელი), 3.9 (2016 წელი). </t>
  </si>
  <si>
    <t>შენარჩუნებულია საბაზისო მაჩვენებელი; მიმართვიანობის გაზრდა 0,5%-ით; სამედიცინო სერვისებით მოცვის მაჩვენებლის  შენარჩუნება</t>
  </si>
  <si>
    <r>
      <rPr>
        <sz val="7"/>
        <color theme="1"/>
        <rFont val="Times New Roman"/>
        <family val="1"/>
      </rPr>
      <t xml:space="preserve"> </t>
    </r>
    <r>
      <rPr>
        <sz val="12"/>
        <color theme="1"/>
        <rFont val="Sylfaen"/>
        <family val="1"/>
      </rPr>
      <t xml:space="preserve">სახელმწიფო პროგრამების გაუმჯობესებული ადმინისტრირება.   </t>
    </r>
  </si>
  <si>
    <t xml:space="preserve">საპროგნოზო რაოდენობებთან შედარებით კიბოს სკრინინგული კვლევების შესრულების მაჩვენებლები: ძუძუს კიბოს სკრინინგი - 83,4%; საშვილოსნოს ყელის კიბოს სკრინინგი - 86,6%; პროსტატის კიბოს მართვა - 151%; კოლორექტალური კიბოს სკრინინგი - 82,2%. კიბოს ახლად გამოვლენილ შემთხვევებში მე–4 და მე–3 სტადიაზე გამოვლენილი შემთხვევების წილი 2016 წელს შეადგენდა 46%-ს, ხოლო 2017 წელს 25%-ს (შემცირებულია 21%-ით); საშვილოსნოს ყელის ორგანიზებული სკრინინგი - მიზნობრივი პოპულაციის მოცვის მაჩვენებელი - 20,8%. საშვილოსნოს ყელის კიბოს ახლად გამოვლენილ შემთხვევებში მე–4 და მე–3 სტადიაზე გამოვლენილი შემთხვევები - 37% (2018 წელი); </t>
  </si>
  <si>
    <t xml:space="preserve">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პრევენციის შესრულების მაჩვენებელი საპროგნოზო რაოდენობასთან მიმართებით - 72,2%; 
გეოგრაფიული ხელმისაწვდომობის გაზრდის მიზნით, კონტრაქტორ დაწესებულების შპს „გლობალმედის“ მიერ გაფორმებულია ხელშეკრულება შპს „ბომონდთან“ (ქ. ქუთაისი), სადაც საანგარიშო პერიოდში გამოკვლეულია 41 ბენეფიციარი.
</t>
  </si>
  <si>
    <t xml:space="preserve">ეპილეფსიის დიაგნოსტიკა და ზედამხედველობა- გამოკვლეულ ბენეფიციართა რაოდენობა - 2176 ბენეფიციარი, მათ შორის 25,4% თბილისის მაცხოვრებელი, ხოლო სხვადასხვა რეგიონებიდან - 74,6%; სერვისის ხელმისაწვდომობა უზრუნველყოფილია თბილისისა და ქუთაისის მასშტაბით ქვეკონტრაქტორების მეშვეობით; ახლად გამოვლენილი ეპილეფსიის საეჭვო და წარსულში ეპილეფსიის დიაგნოზის მქონე პაციენტთა 6%-ს ჩაუტარდა დიაგნოზის გადამოწმება(დადასტურება ან უარყოფა) ხარისხიანი მკურნალობის უზრუნველყოფის მიზნით. ეპილეფსიის ეროვნული რეგისტრი დაინერგა ქვეყნის მასშტაბით. </t>
  </si>
  <si>
    <t>მოცვის გაზრდა 5%-ით წინა წელთან შედარებით; მიზნობრივი პოპულაციის მოცვის მაჩვენებლის ზრდა- 15%;</t>
  </si>
  <si>
    <t>საბაზისო მაჩვნებლის შენარჩუნება, სერვისის ხელმისაწვდომობის უზრუნველყოფა ქ.თბილისის და დამატებით 1 ქალაქის მასშტაბით</t>
  </si>
  <si>
    <t>საბაზისე მაჩვენებლის შენარჩუნება</t>
  </si>
  <si>
    <t>იმუნიზაციით მიზნობრივი პოპულაციის მაქსიმალური მოცვის მაჩვენებელი - დყტ-ჰიბ-ჰეპბ -იპვ 3-95%, წწყ 1-95%, წწყ 2- 95%;   ეროვნული კალენდრით გათვალისწინებული ვაქცინებისა და ასაცრელი მასალების შესყიდვა  დაგეგმილი მოცვის შესაბამისი რაოდენობით; მიზნობრივი ჯგუფებისათვის ადამიანის პაპილომავირუსის საწინააღმდეგო ვაქცინაციის ხელმისაწვდომობა</t>
  </si>
  <si>
    <t xml:space="preserve">მიზნობრივი პოპულაციის იმუნიზაციით მოცვის მაჩვენებელი: დყტ-ჰიბ-ჰეპბ -იპვ 3 –  92,7%;  წწყ 1 - 98,7%;  წწყ 2 – 95,7%.
</t>
  </si>
  <si>
    <t xml:space="preserve">სპეციფიკური შრატები და ვაქცინები შესყიდულია დაგეგმილი რაოდენობის შესაბამისად, მათ შორის:  ტეტანუსის საწინააღმდეგო იმუნოგლობულინი - 1 560 შპრიც-დოზა;  დიფთერიის საწინააღმდეგო შრატი - 650  კომპლექტი;  ბოტულიზმის საწინააღმდეგო A,B,E ტიპის შრატები -130 კომპლექტი;  ყვითელი ცხელების საწინააღმდეგო ვაქცინა - 800 დოზა;  გველის შხამის საწინააღმდეგო შრატი - 100 დოზა.
</t>
  </si>
  <si>
    <t xml:space="preserve">ანტირაბიული სამკურნალო საშუალებები შესყიდულია დაგეგმილი რაოდენობის შესაბამისად, მათ შორის: ანტირაბიული იმუნოგლობულინი - 29 310 ფლაკონი; ანტირაბიული ვაქცინა - 152 000 დოზა.
მათი 100%-ის მიღება, შენახვა და გაცემა-განაწილება ცენტრალური დონიდან რეგიონულ/რაიონულ ადმინისტრაციულ ერთეულებამდე განხორციელდა „ცივი ჯაჭვის“ პრინციპების დაცვით.
</t>
  </si>
  <si>
    <t>2018 წლის 26 დეკემბრის მდგომარეობით გრიპის საწინააღმეგო ვაქცინაცია ჩაიტარა 40241 ბენეფიციარმა, რაც 60%-ზე მეტით აღემატება დაგეგმილ მიზნობრივ მაჩვენებელს.</t>
  </si>
  <si>
    <t>წითელა-წითურას მიმართ არაგეგმიური იმუნოპროფილაქტიკის წარმოებდა 40 წლამდე ასაკის მოსახლეობის აუცრელ ან არასრულად ვაქცინირებულ ფენებში. საანგარიშო პერიოდში, წითელას კომპონენტის შემცველი ვაქცინით სულ აიცრა 148272 პირი, მათ შორის გეგმური ვაქცინაცია ჩაუტარდა 108965 ბენეფიციარს, ხოლო ეპიდჩვენებით იმუნოპროფილაქტიკა - 39307 პირს.</t>
  </si>
  <si>
    <t xml:space="preserve">მწვავე დიარეულ დაავადებებზე ზედამხედველობა (როტავირუსულ, ადენოვირუსულ და ნოროვირუსულ ინფექციებზე) დამყარებულია ქ.თბილისის არანაკლებ 2 ბავშვთა საავადმყოფოს და დამატებით 1 ქალაქის ბაზაზე;                                               </t>
  </si>
  <si>
    <t xml:space="preserve">სტატისტიკური ინფორმაციის შეგროვება და წარმოდგენა ხორციელდება მუნიციპალური სჯდ ცენტრების 100%-ის მიერ;
ეპიდზედამხედველობის ერთიან სისტემაში (დზეისი) ჩართულია  და მონაწილეობს მუნიციპალური სჯდ ცენტრების 100%;  სამოქმედო არეალზე იმუნიზაციის დაგეგმვის და სერვისის მიწოდების თაობაზე ინფორმაციის წარმოდგენა ხორციელდება მუნიციპალური სჯდ ცენტრების 100%-ის მიერ;
იმუნიზაციის სერვისის მიმწოდებელ დაწესებულებები შეფასებულია პროგრამის ჩართვა სერვისების მიწოდებისათვის დადგენილი კრიტერიუმების შესაბამისობაზე;
იმუნიზაციის მოდული დანერგილია სჯდ ცენტრების არანაკლებ 100%-ში;
„ეპიდზედამხედველობის“ სახელმწიფო პროგრამის მიმწოდებელი საზოგადოებრივი ჯანმრთელობის მუნიციპალური ცენტრების დოკუმენტური მონიტორინგი განხორციელდა დაგეგმილი რაოდენობით, ხოლო ადგილზე მონიტორინგი 70%-ში.
</t>
  </si>
  <si>
    <t xml:space="preserve">მალარიისა და სხვა ტრანსმისიური დაავადებების გადამტანების გავრცელების, ინსექტიციდით დამუშავებული ტერიტორიების (საცხოვრებელი და არასაცხოვრებელი) პროცენტული წილი შეადგენს დასახული მიზნის 96,7%-ს ( 9261 030 კვ.მ. );  მალარიის ადგილობრივი შემთხვევების რაოდენობა - 0.
</t>
  </si>
  <si>
    <t xml:space="preserve">ნოზოკომიური ინფექციების ზედამხედველობა დამყარებულია ქ. თბილისის და ქ. ბათუმის საყრდენ ბაზებზე (სულ 8 სტაციონარული სამედიცინო დაწესებულება).
იდენტიფიცირებული მიკროორგანიზმების 100%-ში განისაზღვრა  ნოზოკომიური ინფექციების გამომწვევი წამყვანი პათოგენები და მათი ანტიბიოტიკებისადმი რეზისტენტობა;
</t>
  </si>
  <si>
    <t>მწვავე დიარეულ დაავადებებზე ზედამხედველობა (როტავირუსულ, ადენოვირუსულ და ნოროვირუსულ ინფექციებზე) დამყარებულია ქ. თბილისის 1 (50%) ბავშვთა საავადმყოფოს ბაზაზე; პროგრამის მიმწოდებელი დაწესებულებების მიერ მოწოდებულ იქნა ნიმუშების დაგეგმილი რაოდენობის 73%, რომლებსაც ჩაუტარდა ლაბორატორიული დიაგნოსტიკა როტა, ნორო და ადენოვირუსულ ინფექციებზე.</t>
  </si>
  <si>
    <t>გამოკვლეულ იქნა საყრდენი ბაზიდან მოწოდებული 226 კლინიკური ნიმუში მათან კონფირმაციული კვლევა (PCR) ჩაუტარდა ნიმუშების 98%-ს (2% წუნდებული იქნა არასრულად შევსებული ფორმების ან ნიმუშის არასათანადო მდგომარეობის გამო), კონფირმაციული კვლევებით 15 შემთხვევაში დადასტურდა გრიპის ვირუსი. მ.შ. 13 შემთხვევაში იდენტიფიცირდა B ტიპის გრიპის ვირუსი, ხოლო 2 შემთხვევაში - A ტიპი (1-A/H3; 1-A/H1p).</t>
  </si>
  <si>
    <t xml:space="preserve">სისხლისა და სისხლის კომპონენტების ხარისხის კონტროლის გაუმჯობესება;
უანგარო დონაციათა მაჩვენებლის გაზრდა.
</t>
  </si>
  <si>
    <t>უანგარო დონაციების ხვედრითი წილის ზრდა 3% წინა წელთან შედარებით;</t>
  </si>
  <si>
    <t xml:space="preserve">პროგრამაში ჩართული სისხლის ბანკებში დონორული სისხლის 100% გამოკვლეულია  B და C ჰეპატიტზე, აივ-ინფექცია/შიდსზე (EIA მეთოდით) და სიფილისზე (TPHA ან RPR მეთოდით). </t>
  </si>
  <si>
    <t xml:space="preserve">პროგრამაში მონაწილე სისხლის ბანკებიდან შერჩევითად იქნა ამოღებული სისხლის შრატის 2983 ალიქვოტი და ტრანსპორტირებული ცენტრის ლაბორატორიაში საკონტროლო ლაბორატორიული კვლევის ჩატარებლად B და C ჰეპატიტზე, აივ-ინფექცია/შიდსსა და სიფილისზე ტრანსპორტირება განხორციელდა სტანდარტული სამოქმედო  პროცედურების სრული შესაბამისობით (კრიოყუთები/„ცივი ჯაჭვი“)). აქედან წუნდებულ იქნა (სინჯარის შიგთავსის ჩაღვრის გამო)  36 ნიმუში, საკონტროლო კვლევები ჩაუტარდა 2947 ნიმუშზე;
პროგრამაში ჩართული ბანკებისთვის  შემუშავდა და დამტკიცდა სტანდარტული სამოქმედო პროცედურა (სსპ) – სისხლის ნიმუშის მომზადების, ალიქვოტირების, შენახვისა და ტრანსპორტირების შესახებ;
 ერთიანი ეროვნული ელექტრონული ბაზის ადმინისტრირების ფარგლებში მიმდინარეობს მონაცემთა ბაზის სარეზერვო კოპირება, პროგრამული უზრუნველყოფის მუშაობის დროს შემჩნეული ხარვეზების გამოსწორება, ახალი ორგანიზაციებისა და მომხმარებლების მართვა (დამატება/გაუქმება/შეცვლა);
 პროგრამის მიმწოდებელმა ყველა სისხლის ბანკმა საერთაშორისო სტანდარტებით აკრედიტებულ რეფერენს ლაბორატორიიდან (ESFEQA/RIQAS),  მიღებულ რეფერენს მასალაზე ჩატარებული  კვლევები, კვლევის შედეგები და მონაწილეობის დამადასტურებელი სერტიფიკატები წარმოადგინა ცენტრში.
</t>
  </si>
  <si>
    <t xml:space="preserve">მთლიან დონაციებში უანგარო დონაციების ხვედრითი  წილი შეადგენს 28%-ს (სულ - 77139 დონაცია, უანგარო 21685), რაც აღემატება 2015 (სულ - 67160 დონაცია, მათ შორის 16 790 (25%) უანგარო) და 2016 (სულ - 80361 დონაცია, მათ შორის 20,381 (25%) უანგარო) წლების მონაცემებს. </t>
  </si>
  <si>
    <t>საბაზისო მაჩვენებლის შენარჩუნება;</t>
  </si>
  <si>
    <t xml:space="preserve">შემუშავდა და შემოწმებულ  საწარმოებს გადაეცა პროფესიული რისკ-ფაქტორების პირველადი პრევენციის ღონისძიებათა კომპლექსისა და მავნე ფაქტორების ექსპოზიციის დონის შემცირების რეკომენდაციები;
შემოწმებული საწარმოებში განისაზღვრა დასაქმებულთა ჯანმრთელობის მონიტორინგის ოპტიმალური სქემები და სამედიცინო შემოწმების პერიოდულობა მიზნობრივი ჯგუფების მიხედვით;
შეფასებულ საწარმოებში ადმინისტრაციასა და დასაქმებულებს ჩაუტარდათ სწავლება პროფესიული დაავადებების პრევენციის, პროფესიული რისკების შეფასებისა და კონტროლის მექანიზმების საკითხებზე. 
</t>
  </si>
  <si>
    <t>ამბულატორიული სექტორის ტუბსაწინააღმდეგო ერთეულებისა და პირველადი ჯანდაცვის ქსელში ტუბსაწინააღმდეგო აქტივობების ზედამხედველობა და მონიტორინგი სერვისის მიმწოდებელთა 100%-ში უზრუნველყოფილია; შესყიდული წამლებისა და პაციენტების მკურნალობისადმი სრული დამყოლობისათვის ფინანსური წახალისების შესახებ ანგარიშგება უზრუნველყოფილია 100%-ში; რეგიონის დონეზე DOT-ის დაგეგმვა და უზრუნველყოფის მონიტორინგი წარმოებს შემთხვევათა 100%-ში;</t>
  </si>
  <si>
    <t xml:space="preserve"> პენიტეტნციური დაწესებულებებითვის მედიკამენტებისა და სახარჯი მასალის გადაცემა არ განხორციელებულა მოთხოვნის არქონის გამო. </t>
  </si>
  <si>
    <t xml:space="preserve"> ყველა საკვლევი ნიმუშის/ნახველის ტრანსპორტირება (საქართველოს ფოსტის საკურიერო მომსახურებით) განხორციელდა მასალის აღებიდან 24 საათში;
 საკვლევი მასალის პირველადი ლაბორატორიული კვლევა (ბაქტერიოსკოპიული და Gene Xpert) ჩატარდა ნახველის აღებიდან 3 დღის ვადაში; 
 საანგარიშო პერიოდში, სადიაგნოსტიკო მასალის კულტურალური კვლევებისთვის თხევად ნიადაგზე დათესვის პროცენტულმა მაჩვენებელმა შეადგინა 70%.
</t>
  </si>
  <si>
    <t>საქართველოს ყველა მოქალაქე უზრუნველყოფილია უფასო სადიაგნოსტიკო და სამკურნალო მომსახურებით.</t>
  </si>
  <si>
    <t>პირველადი ანალიზის შედეგად, საანგარიშო პერიოდში კლინიკურ ბაზში დარეგისტრირდა  ფილტვის ტუბეკულოზის 2120 ახალი შემთხვევა, მათგან სჯდ ცენტრების ეპიდემიოლოგების მიერ, გამოკვლეულ იქნა 1.301 პაციენტის (60%)  4.220 კონტაქტი (3.24 ერთ ინდექს პაციენტზე).</t>
  </si>
  <si>
    <t>ტუბერკულოზით დაავადებულთა მკურნალობის ხელმისაწვდომობის უზრუნველყოფის მიზნით შესყიდული იქნა მეორე რიგის (50%)  მედიკამენტები შიდსთან, ტუბერკულოზსა და მალარიასთან ბრძოლის გლობალური ფონდის მიერ განსაზღვრული საერთაშორისო შესყიდვების აგენტის GDF-ის მეშვეობით. სახელმწიფო ბიუჯეტით შეძენილი პირველი რიგის მედიკამენტები მიეწოდა ტუბერკულოზის ეროვნულ ცენტრს (იზონიაზიდი, რიფამპიცინი, პირაზინამიდი, ეტაბუტოლი).</t>
  </si>
  <si>
    <t>ხანგრძლივვადიან ამბულატორიულ მკურნალობაზე მყოფ რეზისტენტულ პაციენტთა დამყოლობა ფულადი წახალისების გზით: საანგარიშო პერიოდში 531-მა MDR პაციენტმა მიიღო ფულადი წახალისება მკურნალობაზე კარგი დამყოლობისათვის.</t>
  </si>
  <si>
    <t xml:space="preserve">ხანგრძლივვადიან ამბულატორიულ მკურნალობაზე პაციენტთა დამყოლობა;
ტუბერკულოზის პრევალენტობის შემცირება;
შემცირებული ახალი შემთხვევები;
ტუბერკულოზით დაავადებულ პაციენტთა უზრუნველყოფა ტუბერკულოზის საწინააღმდეგო პირველი და მეორე რიგის მედიკამენტებით.
</t>
  </si>
  <si>
    <t>მედიკამენტები შესყიდულია დაგეგმილი რაოდენობის მიხედვით</t>
  </si>
  <si>
    <t xml:space="preserve">საჭიროების მქონე პაციენტთა 100% უზრუნველყოფილია ამბულატორიული მომსახურებით; </t>
  </si>
  <si>
    <t xml:space="preserve">პატიმრობისა და თავისუფლების აღკვეთის დაწესებულებებში აივ-ინფექციაზე გამოკვლეულია საპროგნოზო რაოდენობის 73,9%;
ტუბერკულოზისა და ფილტვის დაავადებათა ეროვნულ ცენტრში აივ-ინფექციაზე გამოკვლეულია საპროგნოზო რაოდენობის 81,4%;
სკრინინგული გამოკვლევით მიღებული დადებითი შედეგების 100%-ში ჩატარდა კონფირმაციული კვლევა.
</t>
  </si>
  <si>
    <t>პროგრამის ფარგლებში დაავადებული პირები უზრუნველყოფილნი არიან უფასო ამბულატორიული მკურნალობით.</t>
  </si>
  <si>
    <t>პროგრამის ფარგლებში დაავადებული პირები უზრუნველყოფილნი არიან უფასო სტაციონარული მკურნალობით.</t>
  </si>
  <si>
    <t xml:space="preserve">შესყიდულ იქნა აივ-ინფექციის/შიდსის სამკურნალო პირველი რიგის მედიკამენტების 100% და მეორე რიგის 50%; ასევე, არვ-მკურნალობის მონიტორინგის ტესტ-სისტემები 50%. </t>
  </si>
  <si>
    <t xml:space="preserve">მაღალი რისკის ქცევის მქონე ჯგუფების აივ-ინფექცია/შიდსზე ნებაყოფლობითი სკრინინგით მაქსიმალური მოცვა;
ამბულატორიული და სტაციონარული მკურნალობით სრულად უზრუნველყოფა;
შიდსით დაავადებულებში აივ-ინფექციასთან დაკავშირებული ლეტალობის შემცირება.
</t>
  </si>
  <si>
    <t>საბაზისო მაჩვენებლის ზრდა 3% წინა წელთან შედარებით</t>
  </si>
  <si>
    <t xml:space="preserve">დედათა სიკვდილიანობის მაჩვენებლის შემცირება;
 ჩვილ ბავშვთა სიკვდილიანობის მაჩვენებლის შემცირება;
 ანტენატალური ვიზიტით მოცვის გაზრდა; 
 ახალშობილთა სმენის სკრინინგული გამოკვლევით მოცვის ზრდა;
 საჭირო მედიკამენტებით ორსულთა  უზრუნველყოფის მოცვის გაზრდა.
</t>
  </si>
  <si>
    <t>სრული ანტენატალური ვიზიტებით მოცვის მაჩვენებელის ზრდა 3-5% წინა წელთან შედარებით;</t>
  </si>
  <si>
    <r>
      <t xml:space="preserve">სკრინინგული კვლევით </t>
    </r>
    <r>
      <rPr>
        <sz val="10"/>
        <color theme="1"/>
        <rFont val="Sylfaen"/>
        <family val="1"/>
      </rPr>
      <t xml:space="preserve">ახალშობილთა </t>
    </r>
    <r>
      <rPr>
        <sz val="10"/>
        <color rgb="FF000000"/>
        <rFont val="Sylfaen"/>
        <family val="1"/>
      </rPr>
      <t>მოცვის გაზრდა 5% წინა წელთან შედარებით</t>
    </r>
  </si>
  <si>
    <t>ანტენატალური სერვისის მიმღებ ორსულთა 100%-ის უზრუნველყოფა ფოლიუმის მჟავით; რკინადეფიციტური ანემიის დიაგნოზის მქონე ორსულთა 80%-ის უზრუნველყოფა რკინის პრეპარატით.  სოციალურად დაუცველი ოჯახების  6-23 თვის ასაკის ბავშვების 100%-ის უზრუნველყოფა მიკროელემენტების შემცველი საკვები დანამატით;</t>
  </si>
  <si>
    <t xml:space="preserve">სრული ანტენატალური ვიზიტით მოცვის მაჩვენებელი- 46 920 (2017 წელი); 1 წლამდე ასაკის ბავშვთა სიკვდილიანობა 1000 ცოცხლადშობილზე -9.6 (2017 წელი), 9.0 (2016 წელი); </t>
  </si>
  <si>
    <t>სახელმწიფო პროგრამის ფარგლებში სკრინინგი ჩაუტარდა 41687 ორსულს, ამავე საანგარიშგებო პერიოდში, კერძო ვიზიტის ფარგლებში სკრინინგი ჩაუტარდა 4585 ბენეფიციარს. აღნიშნული მონაცემებით, სულ სკრინინგი გაიარა 46272 ორსულმა.  საანგარიშგებო პერიოდში იმ ორსულთა რაოდენობა, ვინც თუნდაც 1 ვიზიტი მაინც განახორციელა შეადგენს 51324 ორსულს, შესაბამისად სკრინინგებით მოცული ორსულების რაოდენობა შეადგენს - 90%-ს.</t>
  </si>
  <si>
    <t>საბაზისო მაჩვენებლის ზრდა წინა წელთან შედარებით</t>
  </si>
  <si>
    <t>დედიდან ბავშვზე აივ–ინფექცია/შიდსის გადაცემის მაჩვენებელი -0,5% (2017); დედიდან ბავშვზე B ჰეპატიტის გადაცემის მაჩვენებელი - 0% (2017).</t>
  </si>
  <si>
    <t>ჰიპოთირეოზზე, ფენილკეტონურიაზე, ჰიპერფენილალანინემიასა და მუკოვისციდოზზე ახალშობილთა და ბავშვთა სკრინინგის კომპონენტის ფარგლებში გამოკვლეული იქნა 49.8 ათასზე მეტი ახალშობილი.</t>
  </si>
  <si>
    <t xml:space="preserve">ქვეყნის მაშტაბით სამშობიარო სახლებში დაბადებული ყველა ახალშობილი მოცულია სმენის პირველადი სკრინინგით. </t>
  </si>
  <si>
    <t xml:space="preserve">რკინის პრეპარატების მიმღებთა რაოდენობა -  890; ფოლიუმის მჟავას მიმღებთა რაოდენობა -  27854; საკვები დანამატების მიმღები 6-23 თვის სოციალურად დაუცველი ბავშვი -  1716 </t>
  </si>
  <si>
    <t>სტაციონარული დეტოქსიკაციით ნამკურნალებ პირთა რაოდენობა - 773.</t>
  </si>
  <si>
    <t>ჩანაცვლებითი თერაპიით მომსახურება გაეწია 10.6 ათასზე მეტ ბენეფიციარს, ყველა მათგანი უზრუნველყოფილი იყო ჩამანაცვლებელი ფარმაცევტული პროდუქტით.</t>
  </si>
  <si>
    <t xml:space="preserve">ჩამანაცვლებელი ფარმაცევტული პროდუქტი შესყიდულ იქნა დაგეგმილი რაოდენობის მიხედვით. </t>
  </si>
  <si>
    <t xml:space="preserve">უზრუნველყოფილია მედიკამენტზე ხელმისაწვდომობა პროგრამაში მონაწილე დაწესებულებების მიხედვით. </t>
  </si>
  <si>
    <t>ეფექტურობის შეფასების კომპონენტის ფარგლებში ხორციელდება ერთიანი სტატისტიკური ინფორმაციის შეგროვება, სტატისტიკური საქმიანობის კოორდინაცია, ინფორმაციის დამუშავება და ინფორმაციული რესურსების შექმნა.</t>
  </si>
  <si>
    <t>ალკოჰოლის მიღებით გამოწვეული ფსიქიკური და ქცევითი აშლილობების სტაციონარული მომსახურებით ისარგებლა 393-მა პირმა; საჭიროების მქონე პაციენტთა 100% უზრუნველყოფილი იყო სტაციონარული მომსახურებით.</t>
  </si>
  <si>
    <t xml:space="preserve">ნარკომანიით დაავადებულ პირთა მკურნალობა (სტაციონარული დეტოქსიკაცია) და პირველადი რეაბილიტაცია, მათი ჩამანაცვლებელი ნარკოტიკით უზრუნველყოფა და სამედიცინო მეთვალყურეობა;
ალკოჰოლის მიღებით გამოწვეული ფსიქიკური აშლილობის მქონე პაციენტების სტაციონარული მომსახურება.
</t>
  </si>
  <si>
    <t>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 სააგენტოში მომართული პაციენტების 90%-ის უზრუნველყოფა სტაციონარული დეტქოსიკაციითა და პირველადი რეაბილიტაციით</t>
  </si>
  <si>
    <t>პროგრამაში მომართულ პაციენტთა 100%-ით უზრუნველყოფა სტაციონარული მომსახურებით</t>
  </si>
  <si>
    <t xml:space="preserve">ჩამანაცვლებელი ფარმაცევტული პროდუქტის შესყიდვის კომპონენტის ფარგლებში მედიკამენტები 100%-ით შესყიდულია </t>
  </si>
  <si>
    <t xml:space="preserve"> მოსახლეობის განათლების დონის ამაღლება ჯანსაღი ცხოვრების წესის თაობაზე; მოსახლეობის ინფორმირება C ჰეპატიტის პრევენციის, ადრეული გამოვლენისა და დროული მკურნალობის მნიშვნელობის შესახებ; ალკოჰოლის საკითხებზე მოსახლეობის ცნობიერების დონის ამაღლება; თამბაქოს კონტროლის მექანიზმის გაძლიერება; თამბაქოს საკითხებზე მოსახლეობისა და პროგრამით განსაზღვრული კონტინგენტის ინფორმირებულობის დონის ამაღლება; ჯანსაღი კვების შესახებ მოსახლეობის განათლების დონის ამაღლება; მოსახლეობის ცოდნის დონის ზრდა, რომელმაც იცის რეგულარული ფიზიკური აქტივობის რაობის შესახებ; ფსიქიკური პრობლემების მქონე ადამიანების და მოწყვლადი ჯგუფების ცოდნის დონის ამაღლება პრობლემის დროული გამოვლენის და სრულყოფილი მკურნალობის მნიშვნელობის შესახებ; სოციალურ მუშაკთა და პირველადი ჯანდაცვის სამედიცინო პერსონალის ცოდნის დონის ამაღლება</t>
  </si>
  <si>
    <t xml:space="preserve">თამბაქოს კონტროლის კანონმდებლობის აღსრულების მონიტორინგი 4000-მდე დაწესებულებაში, მ.შ. 100 დაწესებულებაში - მეორადი კვამლის გაზომვა. თამბაქოს ნაწარმის ვაჭრობის ქსელის მონიტორინგი - 3000 სავაჭრო ობიექტში, 1000-ზე მეტი სატრანსპორტო საშუალების მონიტორინგი, რეკლამის მონიტორინგი თბილისსა და რეგიონულ ცენტრებში, ასევე, აღმასრულებელი სტრუქტურების წარმომადგენლებისთვის ჩატარებულია 70-ზე მეტი ტრენინგი თბილისსა და რეგიონებში, სკოლის ექიმებისათვის, თბილისის და საზოგადოებრივი ჯანმრთელობის რაიონული ცენტრების წარმომადგენლებისათვის და მედიის წარმომადგენელთა მონაწილეობით ჯანმრთელობის ხელშეწყობის სხვადასხვა თემატიკაზე - 8 ტრენინგი. საგანმანათლებლო მასალის ბეჭდვა: თამბაქოს სხვადასხვა თემატიკაზე - 14 000 ცალი ლიფლეტი (მათ შორის სომხურ და აზერბაიჯანულ ენებზე), 7000 ცალი ფლაერი, სარეკომენდაციო ბროშურა - 7000 ცალი; ჯანსაღი კვების ხელშეწყობაზე - 40,000 ბროშურა, ალკოლჰოლის ჭარბი მოხმარების პრევენციაზე - 30,000 ბროშურა, ფიზიკური აქტივობის ხელშეწყობზე - 20 000 ცალი ფლაერი, ფსიქიკურ ჯანმრთელობაზე - 40 000 ცალი ბროშურა, C ჰეპატიტის პრევენციაზე 5 000 ცალი პოსტერი, 30 000 ცალი ბუკლეტი და ფლაერი. კლიპები და ვიდეო ისტორიები: 1 საგანმანათლებლო ვიდეო-ისტორია, 1 ვიდეო ისტორია C ჰეპატიტის თემატიკაზე; 1 კლიპი და 1 ვიდეო ისტორია ფსიქიკური ჯანმრთელობის თემატიკაზე, 5 კლიპი - თამბაქოს თემატიკაზე </t>
  </si>
  <si>
    <t xml:space="preserve">მოცვის გაზრდა 30% წინა წელთან შედარებით; </t>
  </si>
  <si>
    <t xml:space="preserve">სკრინინგით გამოვლენილ, პროგრამაში მომართულ პაციენტთა 100% -ის უზრუნველყოფა დიაგნოსტიკური კვლევებითა და მკურნალობით, (9 თვის მონაცენებით) პროგრამას მომართა და სადიაგნოსტიკო კვლევები ჩაუტარდა 17 600-ზე მეტ პირს; </t>
  </si>
  <si>
    <t xml:space="preserve">პროგრამაში მომართულ პაციენტთა 100% უზრუნველყოფილია C ჰეპატიტის სამკურნალო ფარმაცევტული პროდუქტით; </t>
  </si>
  <si>
    <t xml:space="preserve">მკურნალობის კომპონენტში მყოფი პაციენტების დასრულებული კურსი - 90%; პროგრამაში ჩართულ პაციენტთა შორის, რომლებმაც დაასრულეს მკურნალობა, 98%-ში მიღწეულია დადებითი შედეგი; </t>
  </si>
  <si>
    <t>საანგარიშო პერიოდში Anti HCV ტესტირებულ პირთა რაოდენობის შეფარდება წლიურ სამიზნე რაოდენობასთან (300 000 ბენეფიციარი) შეადგენს - 110%-ს (328557 ამბულატორიულად გამოკვლეული პირი).</t>
  </si>
  <si>
    <t>საანგარიშო პერიოდში დიაგნოსტიკის კომპონენტით ისარგებლა  20.5 ათასამდე  პირმა.</t>
  </si>
  <si>
    <t>მკურნალობის კომპონენტში ჩაერთო 10210-ზე მეტი პირი; პროგრამაში ჩართულ  პაციენტთა შორის, რომლებმაც დაასრულეს მკურნალობა, 98,2%-ში მიღწეულია დადებითი შედეგი.</t>
  </si>
  <si>
    <t>უზრუნველყოფილია მედიკამენტზე ხელმისაწვდომობა პროგრამაში მონაწილე 42 დაწესებულების მიხედვით.</t>
  </si>
  <si>
    <t>ამბულატორიულ სერვისებით ისარგებლა 22 900-მდე პირმა (2018).</t>
  </si>
  <si>
    <t xml:space="preserve">ფსიქოსოციალური რეაბილიტაცია ჩაუტარდა 74 ბენეფიციარს; შესაბამისი კრიტერიუმების მქონე, მომართული პაციენტების 100% უზრუნველყოფილია ფსიქოსოციალური რეაბილიტაციის სერვისით. </t>
  </si>
  <si>
    <t xml:space="preserve">ბავშვთა ფსიქიკური ჯანმრთელობის ფარგლებში მომსახურება გაიარა 330 ბენეფიციარმა; ფსიქიკური მდგომარეობის და ქცევის ცვლილების მქონე, 18 წლამდე ასაკის ბავშვები უზრუნველყოფილი არიან ნეიროგანვითარებითი და ფსიატრიული გუნდის მომსახურებით. მომართვის შემთხვევაში 100%. </t>
  </si>
  <si>
    <t>ფსიქიატრიული კრიზისული ინტერვენცია განხორციელდა  607 ბენეფიციართან (რაც დაახლოებით 10%-ით მეტია 2017 წლის მაჩვენებელზე).</t>
  </si>
  <si>
    <t>სტაციონარული სერვისებით ისარგებლა 5 000-მდე პირმა; მომართული პაციენტების 100% უზრუნველყოფილია სტაციონარული სერვისით.</t>
  </si>
  <si>
    <t>ფსიქიკური დარღვევების მქონე პირთა თავშესაფრით უზრუნველყოფის კომპონენტის ფარგლებში მომსახურება გაეწია 108 ბენეფიციარს. უზრუნველყოფილია მომართული პაციენტების 100%.</t>
  </si>
  <si>
    <t xml:space="preserve">თავშესაფრით უზრუნველყოფის კომპონენტით (9 თვის მონაცემებით) ისარგებლა 107-მა პირმა; </t>
  </si>
  <si>
    <t xml:space="preserve">ფსიქიკური აშლილობის მქონე პირებისთვის ადეკვატური ამბულატორიული და სტაციონარული მომსახურების მიწოდება
</t>
  </si>
  <si>
    <t xml:space="preserve">საანგარიშო პერიოდში პროგრამის ფარგლებში მომსახურებით ისარგებლა საშუალოდ 1400-მა დიაბეტით დაავადებულმა ბავშვმა, რაც დაახლოებით 38% ზრდაა 2017 წელთან შედარებით; სპეციალიზებული ამბულატორიული დახმარების კომპონენტით ისარგებლა 5000-ზე მეტმა პირმა; პროგრამაში ჩართულ პაციენტთა 100% უზრუნველყოფილია მედიკამენტებით.
</t>
  </si>
  <si>
    <t>ბავშვთა ასაკის  ონკოჰემატოლოგიური მომსახურების საჭიროების მქონე პაციენტების 100% აქვს შესაძლებლობა, ისარგებლოს პროგრამული სერვისებით.</t>
  </si>
  <si>
    <t>მაჩვენებელი შენარჩუნებულია</t>
  </si>
  <si>
    <t>ჰემო და პერიტონეული დიალიზისათვის საჭირო სადიალიზე საშუალებები, მასალები და მედიკამენტები შესყიდულია დამიწოდება უზრუნველყოფილია სერვისის მიმწოდებელ დაწესებულებებამდე 100 %-ით</t>
  </si>
  <si>
    <t>სერვისით უზრუნველყოფის მაჩვენებლის შენარჩუნება</t>
  </si>
  <si>
    <t xml:space="preserve">ორგანოგადანერგილ პაციენტთა 100% უზრუნველყოფილია იმუნოსუპრესული მედიკამენტებით </t>
  </si>
  <si>
    <t xml:space="preserve">ჰემოდიალიზით ისარგებლა 3212-მა ბენეფიციარმა, საჭიროების მქონე ბენეფიციარების 100% უზრუნველყოფილია ჰემოდიალიზით. </t>
  </si>
  <si>
    <t>პერიტონეული დიალიზით ისარგებლა 111 ბენეფიციარმა. საჭიროების მქონე ბენეფიციარების 100%</t>
  </si>
  <si>
    <t>ჰემო და პერიტონეული დიალიზისათვის საჭირო სადიალიზე საშუალებები, მასალები და მედიკამენტები შესყიდულია დაგეგმილი რაოდენობის მიხედვით და უზრუნველყოფილია მიწოდება სერვისის მიმწოდებელ დაწესებულებებამდე.</t>
  </si>
  <si>
    <t>დაფიქსირდა თირკმლის ტრანსპლანტაციის 16 შემთხვევა. უზრუნველყოფილია მომართული პაციენტების 100%.</t>
  </si>
  <si>
    <t>ორგანოგადანერგილ პაციენტთა 100% უზრუნველყოფილია იმუნოსუპრესული მედიკამენტებით</t>
  </si>
  <si>
    <t>ამბულატორიული პალიატიური ზრუნვით მოცული ინკურაბელური ბენეფიციარების რაოდენობა - 957. პროგრამით მოცულ არეალში მიზნობრივი პოპულაცია 100%-ით უზრუნველყოფილია ამბულატორიული პალიატიური მზრუნველობით.</t>
  </si>
  <si>
    <t xml:space="preserve">სტაციონარული პალიატიური ზრუნვით მოცული ინკურაბელური ბენეფიციარების რაოდენობა - 1853. მომართული ინკურაბელური პაციენტების 100% უზრუნველყოფილია სტაციონარული პალიატიური მზრუნველობით. </t>
  </si>
  <si>
    <t xml:space="preserve">ინკურაბელური პაციენტები უზრუნველყოფილია ნარკოტიკული ტკივილგამაყუჩებელი მედიკამენტებით. </t>
  </si>
  <si>
    <t xml:space="preserve">პროგრამით მოცულ არეალში მიზნობრივი პოპულაცია უზრუნველყოფილია ამბულატორიულ პალიატიურ მზრუნველობაზე ხელმისაწვდომობით; </t>
  </si>
  <si>
    <t>შესაბამისი საჭიროების მქონე ინკურაბელური ბენეფიციარების 100% უზრუნველყოფილია ნარკოტიკული ტკივილგამაყუჩებელი მედიკამენტებით</t>
  </si>
  <si>
    <t>- პროგრამით განსაზღვრული ნოზოლოგიების მქონე 18 წლამდე პაციენტები უზრუნველყოფილნი არიან ამბულატორიული მეთვალყურეობით -მიმართვის შემთხვევაში 100%</t>
  </si>
  <si>
    <t>პროგრამით განსაზღვრული ნოზოლოგიების მქონე 18 წლამდე პაციენტები უზრუნველყოფილნი არიან სტაციონარული მომსახურებით</t>
  </si>
  <si>
    <t>პროგრამით გათვალისწინებული იშვიათი დაავადებების მქონე პაციენტების სპეციფიკური მედიკამენტებით უზრუნველყოფა 100%</t>
  </si>
  <si>
    <t>პროგრამის ფარგლებში ამბულატორიული მომსახურება გაეწია - 196 ბავშვს; პროგრამით განსაზღვრული ნოზოლოგიების მქონე 18 წლამდე პაციენტები უზრუნველყოფილნი არიან ამბულატორიული მეთვალყურეობით -მიმართვის შემთხვევაში 100%;</t>
  </si>
  <si>
    <t>პროგრამის ფარგლებში სტაციონარული მომსახურება გაეწია იშვიათი დაავადებების მქონე და მუდმივ ჩანაცვლებით მკურნალობას დაქვემდებარებულ 18 წლამდე ასაკის 551 ბავშვს; პროგრამით განსაზღვრული ნოზოლოგიების მქონე 18 წლამდე პაციენტები უზრუნველყოფილნი არიან სტაციონარული მომსახურებით.</t>
  </si>
  <si>
    <t>ჰემოფილიით დაავადებულ ბავშვთა და მოზრდილთა ამბულატორიული და სტაციონარული მკურნალობა გაეწია - 252 პაციენტს, ჰემოფილიით და სისხლის შედედების სხვა მემკვიდრული პათოლოგიებით დაავადებული პირები უზრუნველყოფილნი არიან ამბულატორიული და სტაციონარული მომსახურებით -100%.</t>
  </si>
  <si>
    <t>საჭიროების მქონე პაციენტები (100%) უზრუნველყოფილი არიან შესაბამისი მედიკამენტებით.</t>
  </si>
  <si>
    <t>ოკუპირებულ ტერიტორიაზე (გალი)მცხოვრები მოსახლეობა უზრუნველყოფილია სასწრაფო სამედიცინო დახმარებით; რეფერალურ შემთხვევებში პროგრამის ფარგლებში სრულად უზრუნველყოფილია ბენეფიციარების სამედიცინო ტრანსპორტირება; კომპონენტის ფარგლებში უზრუნველყოფილია მიზნობრივი ჯგუფების მომსახურება 100%; პროგრამა "მომავლის ბანაკის" მოსარგებლეები უზრუნველყოფილი იყო ექიმის და ექთნის მომსახურებით, მედიკამენტებითა და სამედიცინო დანიშნულების საგნებით; პროგრამის ფარგლებში 2018 წელს ჯამურად  გამოძახებათა რაოდენობამ შეადგინა 17 300 მდე; დაფიქსირდა ცენტრში შემოსული სასწრაფო სამედიცინო გამოძახებათა შესრულების 100%-ანი მაჩვენებელი.</t>
  </si>
  <si>
    <t>ოკუპირებულ ტერიტორიაზე (გალი)მცხოვრები მოსახლეობა უზრუნველყოფილია სასწრაფო სამედიცინო დახმარებით; 100%-ით უზრუნველყოფილია კრიტიკულ მდგომარეობაში მყოფ ბენეფიციართა რეფერალური დახმარება და სამედიცინო ტრანსპორტირება; ქვეყნის მოსახლეობა (გარდა ქ.თბილისისა და ოკუპირებულ ტერიტორიაზე (გალი) მცხოვრები მოსახლეობისა) 100% უზრუნველყოფილია პირველადი და გადაუდებელი სამედიცინო დახმარების დროული და შეუფერხებელი მომსახურებით (9 თვის მონაცემებით) შესრულებული 612 700-ზე მეტი გამოძახება)</t>
  </si>
  <si>
    <t>სოფლად მცხოვრები მოსახლეობის  პირველადი ჯანდაცვის მომსახურებით უზრუნველყოფა</t>
  </si>
  <si>
    <t>ვიზიტების რაოდენობა ერთ სულზე სამიზნე პოპულაციაში (სოფლის მოსახლეობაში) 1.1 (2016 წელი); ამბულატორიულ-პოლიკლინიკურ დაწესებულებებში ერთ სულ მოსახლეზე მიმართვების რაოდენობა - 3.5</t>
  </si>
  <si>
    <t xml:space="preserve">ამბულატორიული მიმართვების რაოდენობა: 1 სულ მოსახლეზე მიმართვების რაოდენობა - 3,5 (2017 წელი), 3.9 (2016 წელი); - სპეცდაფინანსებაზე მყოფი დაწესებულებები ფუნქციონირებს/აწვდის შესაბამის სერვისს; ხორციელდება შიდა ქართლის სოფლების ამბულატორიული ქსელის ფუნქციონირების ხელშეწყობა; ხორციელდება სპეცდაფინანსებაზე მყოფი დაწესებულებების ფუნქციონირების ხელშეწყობა. </t>
  </si>
  <si>
    <t>პ2018 წელს პროგრამის ფარგლებში დაფინანსებულ იქნა  15,1  ათასზე მეტი შემთხვევა.</t>
  </si>
  <si>
    <t>თავდაცვის  ძალების შევსება ჯანმრთელი კონტინგენტით.</t>
  </si>
  <si>
    <t>თავდაცვის ძალებში გასაწვევი სრული კონტიგენტის 100% შემოწმებულია</t>
  </si>
  <si>
    <t xml:space="preserve">თავდაცვის ძალებში გასაწვევი პირები სრულად უზრუნველყოფილნი არიან პროგრამით გათვალისწინებული დამატებითი კვლევებით; </t>
  </si>
  <si>
    <t xml:space="preserve">პროგრამის ფარგლებში გამოკვლეულ იქნა 17.0 ათასამდე წვევამდელი, წვევამდელთა რიცხვი ყოველწლიურად დგინდება ,,სამხედრო სავალდებულო სამსახურში მოქალაქეთა გაწვევის შესახებ“ საქართველოს მთავრობის შესაბამისი წლის დადგენილებებით. </t>
  </si>
  <si>
    <t>პროგრამის ფარგლებში დამატებითი კვლევების კომპონენტით გამოკვლეულ იქნა 1 195 წვევამდელი (საჭიროების მქონე პირთა 100%).</t>
  </si>
  <si>
    <t>პროგრამის ფარგლებში შესყიდულია გულ-სისხლძარღვთა ქრონიკული დაავადებების,  ფილტვის ქრონიკული დაავადებების, დიაბეტის (ტიპი 2) და ფარისებრი ჯირკვლის დაავადებათა, ასევე პარკინსონისა და ეპილეფსიის სამკურნალო მედიკამენტები დადგენილი სიის მიხედვით.</t>
  </si>
  <si>
    <t>ქრონიკული არაგადამდები დაავადებების მქონე ბენეფიციართა სამიზნე ჯგუფისათვის ძირითადი არაგადამდები დაავადებების სამკურნალო მედიკამენტებზე  ხელმისაწვდომობის უზრუნველყოფა</t>
  </si>
  <si>
    <t xml:space="preserve">საბაზისო მაჩვენებლის შენარჩუნება; პროგრამის ფარგლებში მიზნობრივი ჯგუფებისა და მიმართულებების გაფართოვება; </t>
  </si>
  <si>
    <t xml:space="preserve">მაღალმთიან და საზღვრისპირა მუნიციპალიტეტებსა და  „ოკუპირებული ტერიტორიების შესახებ“ საქართველოს კანონით განსაზღვრულ ტერიტორიებში სამედიცინო სერვისების შენარჩუნება და მათი უწყვეტობის უზრუნველყოფა;
დიპლომისშემდგომ განათლებაზე (პროფესიულ მზადებაზე) ფინანსური ხელმისაწვდომობის გაზრდა;
ექიმთა შეფასების ინსტრუმენტის გაუმჯობესება;
ექიმთა კვალიფიკაციის ამაღლება.
</t>
  </si>
  <si>
    <t>დიპლომისშემდგომი განათლების პროგრამაში ჩართული მაძიებლების რაოდენობა - 11; პროფესიული რეგულირების არსებული მექანიზმების (სასერტიფიკაციო და საკვალიფიკაციო ტესტები) განახლების მაჩვენებელი - 2018 წელს განახლდება საკვალიფიკაციო ტესტები პროფილით მედიცინა და სტომატოლოგია და სახელმწიფო სასერტიფიკაციო ტესტები 10 საექიმო სპეციალობაში</t>
  </si>
  <si>
    <t>უზრუნველყოფილია მაღალმთიან და საზღვრისპირა მუნიციპალიტეტებსა და  „ოკუპირებული ტერიტორიების შესახებ“ საქართველოს კანონით განსაზღვრული ტერიტორიების სამედიცინო დაწესებულებებში არსებული საკადრო დეფიციტის შემცირება; ექიმთა სახელმწიფო სასერტიფიკაციო საგამოცდო ტესტ-კითხვარების განახლება უზრუნველყოფილია; ერთიანი დიპლომისშემდგომი საკვალიფიკაციო საგამოცდო ტესტ-კითხვარების განახლება უზრუნველყოფილია.</t>
  </si>
  <si>
    <t>უზრუნველყოფილ იქნა პროგრამით გათვალისწინებული სამედიცინო დაწესებულებების რეაბილიტაცია და აღჭურვა სამედიცინო ტექნიკითა და სამედიცინო ავეჯით, კერძოდ: ზუგდიდის მუნიციპალიტეტის სოფელ რუხის მრავალპროფილიანი საუნივერსიტეტო კლინიკის მშენებლობა - 95%; სამედიცინო დაწესებულებებისა და სოფლის ამბულატორიებისათვის სხვადასხვა სამედიცინო აპარატურის/მოწყობილობების, საოფისე ავეჯისა და საოჯახო ტექნიკის შესყიდვა - 100%; სსიპ – საგანგებო სიტუაციების კოორდინაციისა და გადაუდებელი დახმარების ცენტრის ფუნქციონირებისათვის 52 ადმინისტრაციულ-ტერიტორიულ ქვედანაყოფში ახალი ოფისების აღჭურვა ავეჯით, საოჯახო ტექნიკითა და ინვენტარით, სასწრაფო სამედიცინო დახმარების მანქანების შესყიდვა; სამინისტროს ძირითადი სერვერული ცენტრის („დატა-ცენტრის“) ინფრასტრუქტურის განახლების/მოდერნიზაციისა და სარეზერვო სერვერული ცენტრის („დატა-ცენტრის“) მოწყობა - 100%.</t>
  </si>
  <si>
    <t>ზუგდიდის მუნიციპალიტეტის სოფელ რუხის მრავალპროფილიანი საუნივერსიტეტო კლინიკის აღჭურვა (სამედიცინო აპარატურით და ავეჯით, საოფისე ავეჯით, საოჯახო ტექნიკითა და ინვენტარით) - 100%; „ინფექციური პათოლოგიის, შიდსისა და კლინიკური იმუნოლოგიის სამეცნიერო-პრაქტიკული ცენტრის“ აღჭურვა სამედიცინო აპარატურით და სამედიცინო ავეჯით - 100%; ,,უნივერსალური სამედიცინო ცენტრის" აღჭურვა სამედიცინო აპარატურით და სამედიცინო ავეჯით - 100%; თბილისის, ქუთაისისა და რუსთავის ,,სისხლის ბანკების" რეაბილიტაცია/აღჭურვა - 100%; პირველადი ჯანდაცვის ცენტრების აღჭურვა - 100%; ფსიქიატრიული და ადიქტოლოგიური სერვისების მიმწოდებელი დაწესებულებების აღჭურვა - 80%; ბაკურიანსა და გუდაურში გადაუდებელი სამედიცინო დახმარების ცენტრების (ემერჯენსი) მშენებლობა და აღჭურვა - 100%; სსიპ – საგანგებო სიტუაციების კოორდინაციისა და გადაუდებელი დახმარების ცენტრის ადმინისტრაციული შენობის მშენებლობა - 100%; სსიპ – საგანგებო სიტუაციების კოორდინაციისა და გადაუდებელი დახმარების ცენტრის რეგიონალური ოფისების აღჭურვა ავეჯით, საოჯახო ტექნიკითა და ინვენტარით - 100%; სასწრაფო სამედიცინო დახმარების ავტოპარკის შევსება/განახლება - 100%</t>
  </si>
  <si>
    <t>დასაქმების ხელშეწყობის მომსახურებათა განვითარების პროგრამით გათვალისწინებული ღონისძიებების შედეგად დასაქმებულთა რაოდენობის ზრდა; ამაღლებულია შრომის კანონმდებლობისა და შრომის უსაფრთხოების დაცვის, საწარმოო სანიტარული და ჰიგიენური პირობების, ასევე ტრეფიკინგის საფრთხეების შესახებ დამსაქმებელთა და დასაქმებულთა ცნობიერება; მომზადებულია სამუშაო ადგილზე შრომის უსაფრთხოებისა და ჯანმრთელობის დაცვის შესახებ სტანდარტები; შრომის ბაზრის მოთხოვნების შესაბამისად სამუშაოს მაძიებელთა პროფესიული უნარ-ჩვევების ამაღლება და მათი კონკურენტუნარიანობის გაზრდა, ქალთა მომატებული მაჩვენებლით.</t>
  </si>
  <si>
    <t xml:space="preserve">დასაქმების ხელშეწყობის სხვადასხვა აქტივობების შედეგად დასაქმებულების რაოდენობის 10%-ით ზრდა; </t>
  </si>
  <si>
    <t xml:space="preserve">პროგრამის განხორციელების შედეგად მომზადებული რეკომენდაციების რაოდენობა 2019 წელს - 200, 2020 წელს - 250, 2021 წელს - 300, 2022 წელს - 350; მომზადებული სტანდარტების რაოდენობა 2019 წელს - 4, 2020 წელს - 4, 2021 წელს - 4; 2022 წლის ბოლოს სამუშაო ადგილზე შრომის უსაფრთხოებისა და ჯანმრთელობის დაცვასთან დაკავშირებით სამართლებრივ ბაზაზე მუშაობა დასრულებულია; </t>
  </si>
  <si>
    <t xml:space="preserve">პროგრამის ფარგლებში გადამზადებულთა რაოდენობა 1500-2000, მათ შორის მოსარგებლე ქალთა რაოდენობა - 70 %; </t>
  </si>
  <si>
    <t>პროგრამის ფარგლებში შემოწმდა 224 კომპანია/ობიექტი და მომზადდა 1757 რეკომენდაცია; პროგრამის ფარგლებში გადამზადებულთა რაოდენობა 1500-2000 (მათ შორის საქართველოს სოფლის განვითარების 2017-2020  წლების სტრატეგიის ფარგლებში რეგიონებში მინიმუმ 200-350 ბენეფიციარი)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</si>
</sst>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L_a_r_i_-;\-* #,##0.00\ _L_a_r_i_-;_-* &quot;-&quot;??\ _L_a_r_i_-;_-@_-"/>
    <numFmt numFmtId="165" formatCode="#,##0.0"/>
  </numFmts>
  <fonts count="49"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
      <scheme val="minor"/>
    </font>
    <font>
      <b/>
      <sz val="11"/>
      <name val="Sylfaen"/>
      <family val="1"/>
    </font>
    <font>
      <b/>
      <sz val="11"/>
      <name val="Calibri"/>
      <family val="2"/>
      <scheme val="minor"/>
    </font>
    <font>
      <sz val="11"/>
      <name val="Sylfaen"/>
      <family val="1"/>
    </font>
    <font>
      <sz val="10"/>
      <name val="Arial"/>
      <family val="2"/>
    </font>
    <font>
      <b/>
      <sz val="12"/>
      <name val="Sylfaen"/>
      <family val="1"/>
    </font>
    <font>
      <sz val="11"/>
      <color indexed="8"/>
      <name val="Calibri"/>
      <family val="2"/>
    </font>
    <font>
      <sz val="11"/>
      <color rgb="FF000000"/>
      <name val="Calibri"/>
      <family val="2"/>
      <scheme val="minor"/>
    </font>
    <font>
      <b/>
      <i/>
      <u/>
      <sz val="14"/>
      <name val="Sylfaen"/>
      <family val="1"/>
    </font>
    <font>
      <i/>
      <sz val="14"/>
      <name val="Sylfaen"/>
      <family val="1"/>
    </font>
    <font>
      <b/>
      <sz val="12"/>
      <name val="Calibri"/>
      <family val="2"/>
      <scheme val="minor"/>
    </font>
    <font>
      <sz val="12"/>
      <name val="Calibri"/>
      <family val="2"/>
      <scheme val="minor"/>
    </font>
    <font>
      <b/>
      <i/>
      <sz val="14"/>
      <name val="Sylfaen"/>
      <family val="1"/>
    </font>
    <font>
      <b/>
      <i/>
      <sz val="9"/>
      <name val="Sylfaen"/>
      <family val="1"/>
    </font>
    <font>
      <sz val="11"/>
      <name val="Calibri"/>
      <family val="2"/>
      <scheme val="minor"/>
    </font>
    <font>
      <b/>
      <sz val="16"/>
      <name val="Sylfaen"/>
      <family val="1"/>
    </font>
    <font>
      <b/>
      <sz val="16"/>
      <name val="Calibri"/>
      <family val="2"/>
      <scheme val="minor"/>
    </font>
    <font>
      <b/>
      <vertAlign val="superscript"/>
      <sz val="11"/>
      <name val="Sylfaen"/>
      <family val="1"/>
    </font>
    <font>
      <sz val="11"/>
      <name val="Sylfaen"/>
      <family val="1"/>
      <charset val="204"/>
    </font>
    <font>
      <sz val="11"/>
      <name val="Calibri"/>
      <family val="1"/>
      <scheme val="minor"/>
    </font>
    <font>
      <sz val="12"/>
      <name val="Sylfaen"/>
      <family val="1"/>
    </font>
    <font>
      <sz val="10"/>
      <name val="Sylfaen"/>
      <family val="1"/>
      <charset val="204"/>
    </font>
    <font>
      <b/>
      <sz val="12"/>
      <name val="Calibri"/>
      <family val="2"/>
      <charset val="204"/>
      <scheme val="minor"/>
    </font>
    <font>
      <b/>
      <sz val="15"/>
      <color theme="3"/>
      <name val="Calibri"/>
      <family val="2"/>
      <scheme val="minor"/>
    </font>
    <font>
      <b/>
      <sz val="15"/>
      <color theme="3"/>
      <name val="Sylfaen"/>
      <family val="1"/>
    </font>
    <font>
      <b/>
      <sz val="11"/>
      <color theme="3"/>
      <name val="Calibri"/>
      <family val="2"/>
      <scheme val="minor"/>
    </font>
    <font>
      <sz val="11"/>
      <color theme="1"/>
      <name val="Sylfaen"/>
      <family val="1"/>
      <charset val="204"/>
    </font>
    <font>
      <sz val="11"/>
      <name val="Calibri"/>
      <family val="2"/>
      <charset val="204"/>
      <scheme val="minor"/>
    </font>
    <font>
      <b/>
      <sz val="11"/>
      <name val="Sylfaen"/>
      <family val="1"/>
      <charset val="204"/>
    </font>
    <font>
      <b/>
      <sz val="11"/>
      <name val="Calibri"/>
      <family val="1"/>
      <scheme val="minor"/>
    </font>
    <font>
      <sz val="12"/>
      <name val="Calibri"/>
      <family val="2"/>
      <charset val="204"/>
      <scheme val="minor"/>
    </font>
    <font>
      <u/>
      <sz val="12"/>
      <name val="Sylfaen"/>
      <family val="1"/>
    </font>
    <font>
      <sz val="11"/>
      <color theme="3"/>
      <name val="Calibri"/>
      <family val="2"/>
      <scheme val="minor"/>
    </font>
    <font>
      <sz val="16"/>
      <color rgb="FFFF0000"/>
      <name val="Calibri"/>
      <family val="2"/>
      <charset val="204"/>
      <scheme val="minor"/>
    </font>
    <font>
      <sz val="11"/>
      <color theme="3"/>
      <name val="Calibri"/>
      <family val="2"/>
      <charset val="204"/>
      <scheme val="minor"/>
    </font>
    <font>
      <b/>
      <sz val="10"/>
      <color rgb="FF000000"/>
      <name val="Arial"/>
    </font>
    <font>
      <b/>
      <sz val="11"/>
      <color rgb="FF000000"/>
      <name val="Sylfaen"/>
    </font>
    <font>
      <sz val="10"/>
      <color theme="1"/>
      <name val="Sylfaen"/>
      <family val="1"/>
    </font>
    <font>
      <sz val="10"/>
      <color rgb="FF000000"/>
      <name val="Sylfaen"/>
      <family val="1"/>
    </font>
    <font>
      <sz val="12"/>
      <color theme="1"/>
      <name val="Sylfaen"/>
      <family val="1"/>
    </font>
    <font>
      <sz val="7"/>
      <color theme="1"/>
      <name val="Times New Roman"/>
      <family val="1"/>
    </font>
    <font>
      <sz val="11"/>
      <color theme="1"/>
      <name val="Calibri"/>
      <family val="2"/>
    </font>
    <font>
      <sz val="12"/>
      <color theme="1"/>
      <name val="Calibri"/>
      <family val="2"/>
      <scheme val="minor"/>
    </font>
    <font>
      <sz val="11"/>
      <color theme="1"/>
      <name val="Calibri"/>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thin">
        <color rgb="FFD3D3D3"/>
      </left>
      <right style="thin">
        <color rgb="FFD3D3D3"/>
      </right>
      <top style="thin">
        <color rgb="FFD3D3D3"/>
      </top>
      <bottom style="double">
        <color rgb="FFD3D3D3"/>
      </bottom>
      <diagonal/>
    </border>
  </borders>
  <cellStyleXfs count="17">
    <xf numFmtId="0" fontId="0" fillId="0" borderId="0"/>
    <xf numFmtId="43" fontId="11"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12" fillId="0" borderId="0"/>
    <xf numFmtId="0" fontId="9" fillId="0" borderId="0"/>
    <xf numFmtId="9" fontId="5" fillId="0" borderId="0" applyFont="0" applyFill="0" applyBorder="0" applyAlignment="0" applyProtection="0"/>
    <xf numFmtId="164" fontId="5" fillId="0" borderId="0" applyFont="0" applyFill="0" applyBorder="0" applyAlignment="0" applyProtection="0"/>
    <xf numFmtId="0" fontId="3" fillId="0" borderId="0"/>
    <xf numFmtId="43" fontId="3"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cellStyleXfs>
  <cellXfs count="135">
    <xf numFmtId="0" fontId="0" fillId="0" borderId="0" xfId="0"/>
    <xf numFmtId="0" fontId="8" fillId="2" borderId="0" xfId="0" applyFont="1" applyFill="1" applyAlignment="1">
      <alignment vertical="center" wrapText="1"/>
    </xf>
    <xf numFmtId="0" fontId="8" fillId="2" borderId="0" xfId="0" applyFont="1" applyFill="1" applyAlignment="1">
      <alignment horizontal="center" vertical="center" wrapText="1"/>
    </xf>
    <xf numFmtId="0" fontId="6" fillId="2" borderId="0" xfId="0" applyFont="1" applyFill="1" applyAlignment="1">
      <alignment vertical="center" wrapText="1"/>
    </xf>
    <xf numFmtId="0" fontId="6" fillId="2" borderId="0" xfId="0" applyFont="1" applyFill="1" applyAlignment="1">
      <alignment horizontal="right" vertical="center" wrapText="1"/>
    </xf>
    <xf numFmtId="0" fontId="8" fillId="2" borderId="0" xfId="0" applyFont="1" applyFill="1" applyBorder="1" applyAlignment="1">
      <alignment horizontal="center" vertical="center" wrapText="1"/>
    </xf>
    <xf numFmtId="0" fontId="14" fillId="2" borderId="0" xfId="0" applyFont="1" applyFill="1" applyAlignment="1">
      <alignment vertical="center" wrapText="1"/>
    </xf>
    <xf numFmtId="49" fontId="6" fillId="2" borderId="0" xfId="0" applyNumberFormat="1" applyFont="1" applyFill="1" applyBorder="1" applyAlignment="1">
      <alignment horizontal="center" vertical="center" wrapText="1"/>
    </xf>
    <xf numFmtId="49" fontId="18" fillId="2" borderId="0" xfId="0" applyNumberFormat="1" applyFont="1" applyFill="1" applyBorder="1" applyAlignment="1">
      <alignment horizontal="center" vertical="center" wrapText="1"/>
    </xf>
    <xf numFmtId="0" fontId="18" fillId="2" borderId="0" xfId="0" applyFont="1" applyFill="1" applyAlignment="1">
      <alignment vertical="center" wrapText="1"/>
    </xf>
    <xf numFmtId="0" fontId="17" fillId="2" borderId="0" xfId="0" applyFont="1" applyFill="1" applyAlignment="1">
      <alignment vertical="center" wrapText="1"/>
    </xf>
    <xf numFmtId="0" fontId="8"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8" fillId="2" borderId="0"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0" fillId="2" borderId="1" xfId="0" applyFont="1" applyFill="1" applyBorder="1" applyAlignment="1">
      <alignment vertical="center" wrapText="1"/>
    </xf>
    <xf numFmtId="165" fontId="19" fillId="2"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8" fillId="2" borderId="1" xfId="0" applyFont="1" applyFill="1" applyBorder="1" applyAlignment="1">
      <alignment vertical="center" wrapText="1"/>
    </xf>
    <xf numFmtId="165" fontId="24" fillId="2" borderId="1" xfId="0" applyNumberFormat="1" applyFont="1" applyFill="1" applyBorder="1" applyAlignment="1">
      <alignment horizontal="center" vertical="center" wrapText="1"/>
    </xf>
    <xf numFmtId="49" fontId="26" fillId="2" borderId="1" xfId="0" applyNumberFormat="1" applyFont="1" applyFill="1" applyBorder="1" applyAlignment="1">
      <alignment vertical="center" wrapText="1"/>
    </xf>
    <xf numFmtId="0" fontId="24"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left" vertical="center" wrapText="1"/>
    </xf>
    <xf numFmtId="0" fontId="8" fillId="2" borderId="0"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0" fillId="3" borderId="1" xfId="0" applyFont="1" applyFill="1" applyBorder="1" applyAlignment="1">
      <alignment vertical="center" wrapText="1"/>
    </xf>
    <xf numFmtId="165" fontId="21" fillId="3"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0" fontId="10" fillId="3" borderId="1" xfId="0" applyFont="1" applyFill="1" applyBorder="1" applyAlignment="1">
      <alignment vertical="center" wrapText="1"/>
    </xf>
    <xf numFmtId="49" fontId="26" fillId="3" borderId="1" xfId="0" applyNumberFormat="1" applyFont="1" applyFill="1" applyBorder="1" applyAlignment="1">
      <alignment vertical="center" wrapText="1"/>
    </xf>
    <xf numFmtId="4" fontId="21" fillId="3" borderId="1" xfId="0" applyNumberFormat="1" applyFont="1" applyFill="1" applyBorder="1" applyAlignment="1">
      <alignment horizontal="center" vertical="center" wrapText="1"/>
    </xf>
    <xf numFmtId="4" fontId="16" fillId="2" borderId="1" xfId="0" applyNumberFormat="1" applyFont="1" applyFill="1" applyBorder="1" applyAlignment="1">
      <alignment horizontal="center" vertical="center" wrapText="1"/>
    </xf>
    <xf numFmtId="4" fontId="27" fillId="2" borderId="1" xfId="0" applyNumberFormat="1" applyFont="1" applyFill="1" applyBorder="1" applyAlignment="1">
      <alignment horizontal="center" vertical="center" wrapText="1"/>
    </xf>
    <xf numFmtId="4" fontId="15" fillId="2" borderId="1" xfId="0" applyNumberFormat="1" applyFont="1" applyFill="1" applyBorder="1" applyAlignment="1">
      <alignment horizontal="center" vertical="center" wrapText="1"/>
    </xf>
    <xf numFmtId="4" fontId="19" fillId="2" borderId="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 fontId="27" fillId="3" borderId="1" xfId="0" applyNumberFormat="1" applyFont="1" applyFill="1" applyBorder="1" applyAlignment="1">
      <alignment horizontal="center" vertical="center" wrapText="1"/>
    </xf>
    <xf numFmtId="4" fontId="7" fillId="2" borderId="1" xfId="0" applyNumberFormat="1" applyFont="1" applyFill="1" applyBorder="1" applyAlignment="1">
      <alignment horizontal="center" vertical="center" wrapText="1"/>
    </xf>
    <xf numFmtId="0" fontId="28" fillId="3" borderId="1" xfId="0" applyFont="1" applyFill="1" applyBorder="1" applyAlignment="1">
      <alignment horizontal="center" vertical="center" wrapText="1"/>
    </xf>
    <xf numFmtId="0" fontId="29" fillId="3" borderId="1" xfId="0" applyFont="1" applyFill="1" applyBorder="1" applyAlignment="1">
      <alignment vertical="center" wrapText="1"/>
    </xf>
    <xf numFmtId="4" fontId="28" fillId="3" borderId="1" xfId="0" applyNumberFormat="1" applyFont="1" applyFill="1" applyBorder="1" applyAlignment="1">
      <alignment horizontal="center" vertical="center" wrapText="1"/>
    </xf>
    <xf numFmtId="0" fontId="8" fillId="2" borderId="0" xfId="0" applyFont="1" applyFill="1" applyBorder="1" applyAlignment="1">
      <alignment horizontal="center" vertical="center" wrapText="1"/>
    </xf>
    <xf numFmtId="49" fontId="30" fillId="3" borderId="1" xfId="0" applyNumberFormat="1" applyFont="1" applyFill="1" applyBorder="1" applyAlignment="1">
      <alignment horizontal="center" vertical="center" wrapText="1"/>
    </xf>
    <xf numFmtId="0" fontId="31" fillId="0" borderId="0" xfId="0" applyFont="1" applyAlignment="1">
      <alignment horizontal="center" vertical="center" wrapText="1"/>
    </xf>
    <xf numFmtId="49" fontId="7"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23" fillId="2" borderId="1" xfId="0" applyNumberFormat="1" applyFont="1" applyFill="1" applyBorder="1" applyAlignment="1">
      <alignment vertical="center" wrapText="1"/>
    </xf>
    <xf numFmtId="49" fontId="8" fillId="2" borderId="1" xfId="0" applyNumberFormat="1" applyFont="1" applyFill="1" applyBorder="1" applyAlignment="1">
      <alignment vertical="center" wrapText="1"/>
    </xf>
    <xf numFmtId="49" fontId="19" fillId="2" borderId="1" xfId="0" applyNumberFormat="1" applyFont="1" applyFill="1" applyBorder="1" applyAlignment="1">
      <alignment horizontal="left" vertical="center" wrapText="1"/>
    </xf>
    <xf numFmtId="49" fontId="23" fillId="2" borderId="1" xfId="0" applyNumberFormat="1" applyFont="1" applyFill="1" applyBorder="1" applyAlignment="1">
      <alignment horizontal="left" vertical="center" wrapText="1"/>
    </xf>
    <xf numFmtId="49" fontId="19" fillId="2" borderId="1" xfId="11" applyNumberFormat="1" applyFont="1" applyFill="1" applyBorder="1" applyAlignment="1">
      <alignment horizontal="left" vertical="center" wrapText="1"/>
    </xf>
    <xf numFmtId="49" fontId="24" fillId="2" borderId="1" xfId="0" applyNumberFormat="1" applyFont="1" applyFill="1" applyBorder="1" applyAlignment="1">
      <alignment horizontal="left" vertical="center" wrapText="1"/>
    </xf>
    <xf numFmtId="49" fontId="23" fillId="3" borderId="1" xfId="0" applyNumberFormat="1" applyFont="1" applyFill="1" applyBorder="1" applyAlignment="1">
      <alignment vertical="center" wrapText="1"/>
    </xf>
    <xf numFmtId="4" fontId="33" fillId="2" borderId="1" xfId="0" applyNumberFormat="1" applyFont="1" applyFill="1" applyBorder="1" applyAlignment="1">
      <alignment horizontal="center" vertical="center" wrapText="1"/>
    </xf>
    <xf numFmtId="4" fontId="23" fillId="2" borderId="1" xfId="0"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4" fontId="35" fillId="2" borderId="1" xfId="0"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33" fillId="2" borderId="1" xfId="0" applyFont="1" applyFill="1" applyBorder="1" applyAlignment="1">
      <alignment horizontal="left" vertical="center" wrapText="1"/>
    </xf>
    <xf numFmtId="49" fontId="24" fillId="2" borderId="1" xfId="0" applyNumberFormat="1" applyFont="1" applyFill="1" applyBorder="1" applyAlignment="1">
      <alignment vertical="center" wrapText="1"/>
    </xf>
    <xf numFmtId="0" fontId="33" fillId="2" borderId="1" xfId="0" applyFont="1" applyFill="1" applyBorder="1" applyAlignment="1">
      <alignment horizontal="left" vertical="center"/>
    </xf>
    <xf numFmtId="0" fontId="23" fillId="2" borderId="1" xfId="0" applyFont="1" applyFill="1" applyBorder="1" applyAlignment="1">
      <alignment horizontal="center" vertical="center"/>
    </xf>
    <xf numFmtId="0" fontId="35" fillId="2" borderId="1" xfId="0" applyFont="1" applyFill="1" applyBorder="1" applyAlignment="1">
      <alignment horizontal="center" vertical="center" wrapText="1"/>
    </xf>
    <xf numFmtId="49" fontId="36" fillId="2" borderId="0" xfId="0" applyNumberFormat="1" applyFont="1" applyFill="1" applyBorder="1" applyAlignment="1">
      <alignment horizontal="center" vertical="center" wrapText="1"/>
    </xf>
    <xf numFmtId="49" fontId="37" fillId="3" borderId="1" xfId="0" applyNumberFormat="1" applyFont="1" applyFill="1" applyBorder="1" applyAlignment="1">
      <alignment horizontal="left" vertical="center" wrapText="1"/>
    </xf>
    <xf numFmtId="0" fontId="36" fillId="2" borderId="0" xfId="0" applyFont="1" applyFill="1" applyAlignment="1">
      <alignment vertical="center" wrapText="1"/>
    </xf>
    <xf numFmtId="165" fontId="38" fillId="3" borderId="1" xfId="0" applyNumberFormat="1" applyFont="1" applyFill="1" applyBorder="1" applyAlignment="1">
      <alignment horizontal="center" vertical="center" wrapText="1"/>
    </xf>
    <xf numFmtId="49" fontId="39" fillId="3" borderId="1" xfId="0" applyNumberFormat="1" applyFont="1" applyFill="1" applyBorder="1" applyAlignment="1">
      <alignment horizontal="left" vertical="center" wrapText="1"/>
    </xf>
    <xf numFmtId="49" fontId="32" fillId="2" borderId="1" xfId="0" applyNumberFormat="1" applyFont="1" applyFill="1" applyBorder="1" applyAlignment="1">
      <alignment horizontal="left" vertical="center" wrapText="1"/>
    </xf>
    <xf numFmtId="0" fontId="8" fillId="2" borderId="0" xfId="0" applyFont="1" applyFill="1" applyBorder="1" applyAlignment="1">
      <alignment horizontal="center" vertical="center" wrapText="1"/>
    </xf>
    <xf numFmtId="49" fontId="19" fillId="2" borderId="3" xfId="0" applyNumberFormat="1" applyFont="1" applyFill="1" applyBorder="1" applyAlignment="1">
      <alignment horizontal="center" vertical="center" wrapText="1"/>
    </xf>
    <xf numFmtId="49" fontId="24" fillId="2" borderId="4" xfId="0" applyNumberFormat="1" applyFont="1" applyFill="1" applyBorder="1" applyAlignment="1">
      <alignment horizontal="center" vertical="center" wrapText="1"/>
    </xf>
    <xf numFmtId="49" fontId="24" fillId="2" borderId="2" xfId="0" applyNumberFormat="1" applyFont="1" applyFill="1" applyBorder="1" applyAlignment="1">
      <alignment horizontal="left" vertical="center" wrapText="1"/>
    </xf>
    <xf numFmtId="0" fontId="8" fillId="2" borderId="0" xfId="0" applyFont="1" applyFill="1" applyBorder="1" applyAlignment="1">
      <alignment horizontal="center" vertical="center" wrapText="1"/>
    </xf>
    <xf numFmtId="0" fontId="40" fillId="0" borderId="5" xfId="0" applyNumberFormat="1" applyFont="1" applyFill="1" applyBorder="1" applyAlignment="1">
      <alignment horizontal="center" vertical="center" wrapText="1" readingOrder="1"/>
    </xf>
    <xf numFmtId="0" fontId="41" fillId="0" borderId="5" xfId="0" applyNumberFormat="1" applyFont="1" applyFill="1" applyBorder="1" applyAlignment="1">
      <alignment vertical="center" wrapText="1" readingOrder="1"/>
    </xf>
    <xf numFmtId="49" fontId="24" fillId="2" borderId="2" xfId="0" applyNumberFormat="1" applyFont="1" applyFill="1" applyBorder="1" applyAlignment="1">
      <alignment vertical="center" wrapText="1"/>
    </xf>
    <xf numFmtId="49" fontId="24" fillId="2" borderId="3" xfId="0" applyNumberFormat="1" applyFont="1" applyFill="1" applyBorder="1" applyAlignment="1">
      <alignment vertical="center" wrapText="1"/>
    </xf>
    <xf numFmtId="0" fontId="8" fillId="0" borderId="1" xfId="0" applyFont="1" applyFill="1" applyBorder="1" applyAlignment="1">
      <alignment vertical="center" wrapText="1"/>
    </xf>
    <xf numFmtId="0" fontId="25" fillId="2" borderId="1" xfId="0" applyFont="1" applyFill="1" applyBorder="1" applyAlignment="1">
      <alignment vertical="center" wrapText="1"/>
    </xf>
    <xf numFmtId="0" fontId="8" fillId="2" borderId="2" xfId="0" applyFont="1" applyFill="1" applyBorder="1" applyAlignment="1">
      <alignment horizontal="left" vertical="center" wrapText="1"/>
    </xf>
    <xf numFmtId="0" fontId="16" fillId="2" borderId="1" xfId="0" applyFont="1" applyFill="1" applyBorder="1" applyAlignment="1">
      <alignment horizontal="center" vertical="center" wrapText="1"/>
    </xf>
    <xf numFmtId="49" fontId="23" fillId="0" borderId="1" xfId="0" applyNumberFormat="1" applyFont="1" applyFill="1" applyBorder="1" applyAlignment="1">
      <alignment vertical="center" wrapText="1"/>
    </xf>
    <xf numFmtId="0" fontId="16" fillId="0" borderId="1" xfId="0" applyFont="1" applyFill="1" applyBorder="1" applyAlignment="1">
      <alignment horizontal="center" vertical="center" wrapText="1"/>
    </xf>
    <xf numFmtId="0" fontId="25" fillId="0" borderId="1" xfId="0" applyFont="1" applyFill="1" applyBorder="1" applyAlignment="1">
      <alignment vertical="center" wrapText="1"/>
    </xf>
    <xf numFmtId="4" fontId="35" fillId="0" borderId="1" xfId="0" applyNumberFormat="1" applyFont="1" applyFill="1" applyBorder="1" applyAlignment="1">
      <alignment horizontal="center" vertical="center" wrapText="1"/>
    </xf>
    <xf numFmtId="4" fontId="15" fillId="0" borderId="1" xfId="0" applyNumberFormat="1" applyFont="1" applyFill="1" applyBorder="1" applyAlignment="1">
      <alignment horizontal="center" vertical="center" wrapText="1"/>
    </xf>
    <xf numFmtId="165" fontId="19" fillId="4" borderId="1" xfId="0" applyNumberFormat="1" applyFont="1" applyFill="1" applyBorder="1" applyAlignment="1">
      <alignment horizontal="center" vertical="center" wrapText="1"/>
    </xf>
    <xf numFmtId="0" fontId="25" fillId="4" borderId="1" xfId="0" applyFont="1" applyFill="1" applyBorder="1" applyAlignment="1">
      <alignment horizontal="center" vertical="center" wrapText="1"/>
    </xf>
    <xf numFmtId="0" fontId="31" fillId="4" borderId="0" xfId="0" applyFont="1" applyFill="1" applyAlignment="1">
      <alignment horizontal="justify" vertical="center"/>
    </xf>
    <xf numFmtId="165" fontId="44" fillId="2"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0" fontId="31" fillId="2" borderId="0" xfId="0" applyFont="1" applyFill="1" applyAlignment="1">
      <alignment vertical="center"/>
    </xf>
    <xf numFmtId="0" fontId="44" fillId="2" borderId="0" xfId="0" applyFont="1" applyFill="1" applyAlignment="1">
      <alignment horizontal="center" vertical="center" wrapText="1"/>
    </xf>
    <xf numFmtId="0" fontId="31" fillId="2" borderId="0" xfId="0" applyFont="1" applyFill="1" applyAlignment="1">
      <alignment horizontal="center" vertical="center" wrapText="1"/>
    </xf>
    <xf numFmtId="49" fontId="23" fillId="4" borderId="1" xfId="0" applyNumberFormat="1" applyFont="1" applyFill="1" applyBorder="1" applyAlignment="1">
      <alignment vertical="center" wrapText="1"/>
    </xf>
    <xf numFmtId="49" fontId="46" fillId="2" borderId="1" xfId="0" applyNumberFormat="1" applyFont="1" applyFill="1" applyBorder="1" applyAlignment="1">
      <alignment horizontal="left" vertical="center" wrapText="1"/>
    </xf>
    <xf numFmtId="49" fontId="8" fillId="0" borderId="1" xfId="0" applyNumberFormat="1" applyFont="1" applyFill="1" applyBorder="1" applyAlignment="1">
      <alignment vertical="center" wrapText="1"/>
    </xf>
    <xf numFmtId="49" fontId="19" fillId="4" borderId="1" xfId="0" applyNumberFormat="1" applyFont="1" applyFill="1" applyBorder="1" applyAlignment="1">
      <alignment horizontal="left" vertical="center" wrapText="1"/>
    </xf>
    <xf numFmtId="49" fontId="23" fillId="4" borderId="1" xfId="0" applyNumberFormat="1" applyFont="1" applyFill="1" applyBorder="1" applyAlignment="1">
      <alignment horizontal="left" vertical="center" wrapText="1"/>
    </xf>
    <xf numFmtId="49" fontId="19" fillId="4" borderId="1" xfId="11" applyNumberFormat="1" applyFont="1" applyFill="1" applyBorder="1" applyAlignment="1">
      <alignment horizontal="left" vertical="center" wrapText="1"/>
    </xf>
    <xf numFmtId="49" fontId="24" fillId="2" borderId="4" xfId="0" applyNumberFormat="1" applyFont="1" applyFill="1" applyBorder="1" applyAlignment="1">
      <alignment vertical="center" wrapText="1"/>
    </xf>
    <xf numFmtId="49" fontId="24" fillId="4" borderId="1" xfId="0" applyNumberFormat="1" applyFont="1" applyFill="1" applyBorder="1" applyAlignment="1">
      <alignment horizontal="left" vertical="center" wrapText="1"/>
    </xf>
    <xf numFmtId="0" fontId="43" fillId="0" borderId="0" xfId="0" applyFont="1"/>
    <xf numFmtId="49" fontId="24" fillId="2" borderId="2" xfId="0" applyNumberFormat="1" applyFont="1" applyFill="1" applyBorder="1" applyAlignment="1">
      <alignment horizontal="left" vertical="center" wrapText="1"/>
    </xf>
    <xf numFmtId="49" fontId="24" fillId="2" borderId="4" xfId="0" applyNumberFormat="1" applyFont="1" applyFill="1" applyBorder="1" applyAlignment="1">
      <alignment horizontal="left" vertical="center" wrapText="1"/>
    </xf>
    <xf numFmtId="49" fontId="24" fillId="2" borderId="3" xfId="0" applyNumberFormat="1" applyFont="1" applyFill="1" applyBorder="1" applyAlignment="1">
      <alignment horizontal="left" vertical="center" wrapText="1"/>
    </xf>
    <xf numFmtId="49" fontId="24" fillId="2" borderId="2" xfId="0" applyNumberFormat="1" applyFont="1" applyFill="1" applyBorder="1" applyAlignment="1">
      <alignment horizontal="center" vertical="center" wrapText="1"/>
    </xf>
    <xf numFmtId="49" fontId="24" fillId="2" borderId="4" xfId="0" applyNumberFormat="1" applyFont="1" applyFill="1" applyBorder="1" applyAlignment="1">
      <alignment horizontal="center" vertical="center" wrapText="1"/>
    </xf>
    <xf numFmtId="49" fontId="24" fillId="2" borderId="3" xfId="0" applyNumberFormat="1" applyFont="1" applyFill="1" applyBorder="1" applyAlignment="1">
      <alignment horizontal="center" vertical="center" wrapText="1"/>
    </xf>
    <xf numFmtId="49" fontId="32" fillId="2" borderId="2" xfId="0" applyNumberFormat="1" applyFont="1" applyFill="1" applyBorder="1" applyAlignment="1">
      <alignment horizontal="center" vertical="center" wrapText="1"/>
    </xf>
    <xf numFmtId="49" fontId="32" fillId="2" borderId="3" xfId="0" applyNumberFormat="1" applyFont="1" applyFill="1" applyBorder="1" applyAlignment="1">
      <alignment horizontal="center" vertical="center" wrapText="1"/>
    </xf>
    <xf numFmtId="0" fontId="20" fillId="2" borderId="0" xfId="0" applyFont="1" applyFill="1" applyAlignment="1">
      <alignment horizontal="center" vertical="center" wrapText="1"/>
    </xf>
    <xf numFmtId="49" fontId="32" fillId="2" borderId="4" xfId="0" applyNumberFormat="1" applyFont="1" applyFill="1" applyBorder="1" applyAlignment="1">
      <alignment horizontal="center" vertical="center" wrapText="1"/>
    </xf>
    <xf numFmtId="49" fontId="23" fillId="2" borderId="2" xfId="0" applyNumberFormat="1" applyFont="1" applyFill="1" applyBorder="1" applyAlignment="1">
      <alignment horizontal="center" vertical="center" wrapText="1"/>
    </xf>
    <xf numFmtId="49" fontId="23" fillId="2" borderId="4"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49" fontId="48" fillId="2" borderId="2" xfId="0" applyNumberFormat="1" applyFont="1" applyFill="1" applyBorder="1" applyAlignment="1">
      <alignment horizontal="left" vertical="center" wrapText="1"/>
    </xf>
    <xf numFmtId="0" fontId="8" fillId="2" borderId="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0" fontId="31" fillId="0" borderId="2" xfId="0" applyFont="1" applyBorder="1" applyAlignment="1">
      <alignment horizontal="center" vertical="center"/>
    </xf>
    <xf numFmtId="0" fontId="31" fillId="0" borderId="4" xfId="0" applyFont="1" applyBorder="1" applyAlignment="1">
      <alignment horizontal="center" vertical="center"/>
    </xf>
    <xf numFmtId="0" fontId="31" fillId="0" borderId="3" xfId="0" applyFont="1" applyBorder="1" applyAlignment="1">
      <alignment horizontal="center" vertical="center"/>
    </xf>
    <xf numFmtId="49" fontId="24" fillId="2" borderId="1" xfId="0" applyNumberFormat="1" applyFont="1" applyFill="1" applyBorder="1" applyAlignment="1">
      <alignment horizontal="center" vertical="center" wrapText="1"/>
    </xf>
    <xf numFmtId="49" fontId="19" fillId="2" borderId="4" xfId="0" applyNumberFormat="1" applyFont="1" applyFill="1" applyBorder="1" applyAlignment="1">
      <alignment horizontal="center" vertical="center" wrapText="1"/>
    </xf>
    <xf numFmtId="49" fontId="19" fillId="2" borderId="2" xfId="0" applyNumberFormat="1" applyFont="1" applyFill="1" applyBorder="1" applyAlignment="1">
      <alignment horizontal="center" vertical="center" wrapText="1"/>
    </xf>
    <xf numFmtId="49" fontId="19" fillId="2" borderId="3" xfId="0" applyNumberFormat="1" applyFont="1" applyFill="1" applyBorder="1" applyAlignment="1">
      <alignment horizontal="center" vertical="center" wrapText="1"/>
    </xf>
    <xf numFmtId="49" fontId="19" fillId="2" borderId="4" xfId="0" applyNumberFormat="1" applyFont="1" applyFill="1" applyBorder="1" applyAlignment="1">
      <alignment horizontal="left" vertical="center" wrapText="1"/>
    </xf>
  </cellXfs>
  <cellStyles count="17">
    <cellStyle name="Comma" xfId="11" builtinId="3"/>
    <cellStyle name="Comma 2" xfId="1"/>
    <cellStyle name="Comma 3" xfId="2"/>
    <cellStyle name="Comma 3 2" xfId="12"/>
    <cellStyle name="Comma 4" xfId="8"/>
    <cellStyle name="Comma 5" xfId="10"/>
    <cellStyle name="Comma 5 2" xfId="13"/>
    <cellStyle name="Normal" xfId="0" builtinId="0"/>
    <cellStyle name="Normal 2" xfId="3"/>
    <cellStyle name="Normal 2 2" xfId="4"/>
    <cellStyle name="Normal 2 2 2" xfId="14"/>
    <cellStyle name="Normal 2 3" xfId="15"/>
    <cellStyle name="Normal 3" xfId="5"/>
    <cellStyle name="Normal 4" xfId="6"/>
    <cellStyle name="Normal 5" xfId="9"/>
    <cellStyle name="Normal 5 2" xfId="16"/>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2:H214"/>
  <sheetViews>
    <sheetView tabSelected="1" view="pageBreakPreview" zoomScale="73" zoomScaleNormal="100" zoomScaleSheetLayoutView="73" workbookViewId="0">
      <pane xSplit="3" ySplit="7" topLeftCell="D197" activePane="bottomRight" state="frozen"/>
      <selection pane="topRight" activeCell="E1" sqref="E1"/>
      <selection pane="bottomLeft" activeCell="A8" sqref="A8"/>
      <selection pane="bottomRight" activeCell="G203" sqref="G203"/>
    </sheetView>
  </sheetViews>
  <sheetFormatPr defaultColWidth="9.140625" defaultRowHeight="15" x14ac:dyDescent="0.25"/>
  <cols>
    <col min="1" max="1" width="4" style="5" hidden="1" customWidth="1"/>
    <col min="2" max="2" width="14.42578125" style="2" customWidth="1"/>
    <col min="3" max="3" width="67.140625" style="1" customWidth="1"/>
    <col min="4" max="4" width="23.85546875" style="1" customWidth="1"/>
    <col min="5" max="5" width="23" style="1" customWidth="1"/>
    <col min="6" max="6" width="80.140625" style="1" customWidth="1"/>
    <col min="7" max="7" width="80.7109375" style="1" customWidth="1"/>
    <col min="8" max="8" width="72" style="1" customWidth="1"/>
    <col min="9" max="9" width="9.140625" style="1"/>
    <col min="10" max="10" width="62.42578125" style="1" customWidth="1"/>
    <col min="11" max="16384" width="9.140625" style="1"/>
  </cols>
  <sheetData>
    <row r="2" spans="1:8" ht="42.75" customHeight="1" x14ac:dyDescent="0.25">
      <c r="H2" s="4" t="s">
        <v>39</v>
      </c>
    </row>
    <row r="3" spans="1:8" ht="31.5" customHeight="1" x14ac:dyDescent="0.25">
      <c r="B3" s="116" t="s">
        <v>414</v>
      </c>
      <c r="C3" s="116"/>
      <c r="D3" s="116"/>
      <c r="E3" s="116"/>
      <c r="F3" s="116"/>
      <c r="G3" s="116"/>
      <c r="H3" s="116"/>
    </row>
    <row r="4" spans="1:8" ht="18" customHeight="1" x14ac:dyDescent="0.25"/>
    <row r="5" spans="1:8" ht="29.25" customHeight="1" x14ac:dyDescent="0.25">
      <c r="A5" s="122"/>
      <c r="B5" s="123" t="s">
        <v>287</v>
      </c>
      <c r="C5" s="123"/>
      <c r="D5" s="124" t="s">
        <v>288</v>
      </c>
      <c r="E5" s="124" t="s">
        <v>35</v>
      </c>
      <c r="F5" s="124" t="s">
        <v>291</v>
      </c>
      <c r="G5" s="124" t="s">
        <v>36</v>
      </c>
      <c r="H5" s="124"/>
    </row>
    <row r="6" spans="1:8" ht="30.75" customHeight="1" x14ac:dyDescent="0.25">
      <c r="A6" s="122"/>
      <c r="B6" s="123"/>
      <c r="C6" s="123"/>
      <c r="D6" s="124"/>
      <c r="E6" s="124"/>
      <c r="F6" s="124"/>
      <c r="G6" s="124"/>
      <c r="H6" s="124"/>
    </row>
    <row r="7" spans="1:8" ht="52.5" customHeight="1" x14ac:dyDescent="0.25">
      <c r="A7" s="122"/>
      <c r="B7" s="14" t="s">
        <v>0</v>
      </c>
      <c r="C7" s="15" t="s">
        <v>34</v>
      </c>
      <c r="D7" s="124"/>
      <c r="E7" s="124"/>
      <c r="F7" s="124"/>
      <c r="G7" s="15" t="s">
        <v>38</v>
      </c>
      <c r="H7" s="15" t="s">
        <v>37</v>
      </c>
    </row>
    <row r="8" spans="1:8" s="6" customFormat="1" ht="86.25" customHeight="1" x14ac:dyDescent="0.25">
      <c r="A8" s="12"/>
      <c r="B8" s="27" t="s">
        <v>368</v>
      </c>
      <c r="C8" s="28" t="s">
        <v>1</v>
      </c>
      <c r="D8" s="33">
        <f>D9+D36+D67+D195+D197+D202</f>
        <v>3969500</v>
      </c>
      <c r="E8" s="33">
        <f>E9+E36+E67+E195+E197+E202</f>
        <v>3968400</v>
      </c>
      <c r="F8" s="29"/>
      <c r="G8" s="29"/>
      <c r="H8" s="70"/>
    </row>
    <row r="9" spans="1:8" s="69" customFormat="1" ht="330" customHeight="1" x14ac:dyDescent="0.25">
      <c r="A9" s="67"/>
      <c r="B9" s="41" t="s">
        <v>289</v>
      </c>
      <c r="C9" s="42" t="s">
        <v>290</v>
      </c>
      <c r="D9" s="43">
        <f>D10+D15+D20+D22+D27+D29+D31</f>
        <v>58903</v>
      </c>
      <c r="E9" s="43">
        <f>E10+E15+E20+E22+E27+E29+E31</f>
        <v>57803</v>
      </c>
      <c r="F9" s="68" t="s">
        <v>450</v>
      </c>
      <c r="G9" s="68" t="s">
        <v>451</v>
      </c>
      <c r="H9" s="68" t="s">
        <v>452</v>
      </c>
    </row>
    <row r="10" spans="1:8" s="3" customFormat="1" ht="54" x14ac:dyDescent="0.25">
      <c r="A10" s="7"/>
      <c r="B10" s="16" t="s">
        <v>292</v>
      </c>
      <c r="C10" s="17" t="s">
        <v>293</v>
      </c>
      <c r="D10" s="36">
        <f>SUM(D11:D14)</f>
        <v>11850</v>
      </c>
      <c r="E10" s="36">
        <f>SUM(E11:E14)</f>
        <v>11850</v>
      </c>
      <c r="F10" s="18"/>
      <c r="G10" s="18"/>
      <c r="H10" s="18" t="s">
        <v>280</v>
      </c>
    </row>
    <row r="11" spans="1:8" ht="90" x14ac:dyDescent="0.25">
      <c r="A11" s="13"/>
      <c r="B11" s="19"/>
      <c r="C11" s="82" t="s">
        <v>41</v>
      </c>
      <c r="D11" s="34">
        <v>5000</v>
      </c>
      <c r="E11" s="34">
        <v>5000</v>
      </c>
      <c r="F11" s="94" t="s">
        <v>465</v>
      </c>
      <c r="G11" s="18" t="s">
        <v>462</v>
      </c>
      <c r="H11" s="18" t="s">
        <v>463</v>
      </c>
    </row>
    <row r="12" spans="1:8" ht="102.75" customHeight="1" x14ac:dyDescent="0.25">
      <c r="A12" s="13"/>
      <c r="B12" s="19"/>
      <c r="C12" s="82" t="s">
        <v>42</v>
      </c>
      <c r="D12" s="34">
        <v>2300</v>
      </c>
      <c r="E12" s="34">
        <v>2300</v>
      </c>
      <c r="F12" s="18" t="s">
        <v>457</v>
      </c>
      <c r="G12" s="18" t="s">
        <v>461</v>
      </c>
      <c r="H12" s="18" t="s">
        <v>453</v>
      </c>
    </row>
    <row r="13" spans="1:8" ht="60" x14ac:dyDescent="0.25">
      <c r="A13" s="13"/>
      <c r="B13" s="19"/>
      <c r="C13" s="82" t="s">
        <v>43</v>
      </c>
      <c r="D13" s="34">
        <v>2200</v>
      </c>
      <c r="E13" s="34">
        <v>2200</v>
      </c>
      <c r="F13" s="18" t="s">
        <v>454</v>
      </c>
      <c r="G13" s="18" t="s">
        <v>455</v>
      </c>
      <c r="H13" s="18" t="s">
        <v>456</v>
      </c>
    </row>
    <row r="14" spans="1:8" ht="36" x14ac:dyDescent="0.25">
      <c r="A14" s="13"/>
      <c r="B14" s="19"/>
      <c r="C14" s="82" t="s">
        <v>415</v>
      </c>
      <c r="D14" s="34">
        <v>2350</v>
      </c>
      <c r="E14" s="34">
        <v>2350</v>
      </c>
      <c r="F14" s="95" t="s">
        <v>458</v>
      </c>
      <c r="G14" s="18" t="s">
        <v>459</v>
      </c>
      <c r="H14" s="18" t="s">
        <v>460</v>
      </c>
    </row>
    <row r="15" spans="1:8" s="3" customFormat="1" ht="18" x14ac:dyDescent="0.25">
      <c r="A15" s="7"/>
      <c r="B15" s="16" t="s">
        <v>294</v>
      </c>
      <c r="C15" s="17" t="s">
        <v>2</v>
      </c>
      <c r="D15" s="35">
        <f>SUM(D16:D19)</f>
        <v>4020</v>
      </c>
      <c r="E15" s="35">
        <f>SUM(E16:E19)</f>
        <v>4020</v>
      </c>
      <c r="F15" s="18"/>
      <c r="G15" s="18"/>
      <c r="H15" s="18"/>
    </row>
    <row r="16" spans="1:8" ht="165" customHeight="1" x14ac:dyDescent="0.25">
      <c r="A16" s="13"/>
      <c r="B16" s="19"/>
      <c r="C16" s="20" t="s">
        <v>295</v>
      </c>
      <c r="D16" s="34">
        <v>2705</v>
      </c>
      <c r="E16" s="34">
        <v>2705</v>
      </c>
      <c r="F16" s="96" t="s">
        <v>57</v>
      </c>
      <c r="G16" s="95" t="s">
        <v>464</v>
      </c>
      <c r="H16" s="18" t="s">
        <v>464</v>
      </c>
    </row>
    <row r="17" spans="1:8" ht="41.25" customHeight="1" x14ac:dyDescent="0.25">
      <c r="A17" s="13"/>
      <c r="B17" s="19"/>
      <c r="C17" s="20" t="s">
        <v>296</v>
      </c>
      <c r="D17" s="34">
        <v>100</v>
      </c>
      <c r="E17" s="34">
        <v>100</v>
      </c>
      <c r="F17" s="18" t="s">
        <v>58</v>
      </c>
      <c r="G17" s="18"/>
      <c r="H17" s="18"/>
    </row>
    <row r="18" spans="1:8" ht="41.25" customHeight="1" x14ac:dyDescent="0.25">
      <c r="A18" s="13"/>
      <c r="B18" s="19"/>
      <c r="C18" s="20" t="s">
        <v>416</v>
      </c>
      <c r="D18" s="34">
        <v>1065</v>
      </c>
      <c r="E18" s="34">
        <v>1065</v>
      </c>
      <c r="F18" s="18"/>
      <c r="G18" s="18"/>
      <c r="H18" s="18"/>
    </row>
    <row r="19" spans="1:8" ht="39" customHeight="1" x14ac:dyDescent="0.25">
      <c r="A19" s="13"/>
      <c r="B19" s="19"/>
      <c r="C19" s="20" t="s">
        <v>297</v>
      </c>
      <c r="D19" s="34">
        <v>150</v>
      </c>
      <c r="E19" s="34">
        <v>150</v>
      </c>
      <c r="F19" s="18" t="s">
        <v>59</v>
      </c>
      <c r="G19" s="18"/>
      <c r="H19" s="18"/>
    </row>
    <row r="20" spans="1:8" ht="57" customHeight="1" x14ac:dyDescent="0.25">
      <c r="B20" s="16" t="s">
        <v>298</v>
      </c>
      <c r="C20" s="17" t="s">
        <v>5</v>
      </c>
      <c r="D20" s="35">
        <f t="shared" ref="D20:E20" si="0">D21</f>
        <v>11958</v>
      </c>
      <c r="E20" s="35">
        <f t="shared" si="0"/>
        <v>11258</v>
      </c>
      <c r="F20" s="18"/>
      <c r="G20" s="18"/>
      <c r="H20" s="18"/>
    </row>
    <row r="21" spans="1:8" s="3" customFormat="1" ht="251.25" customHeight="1" x14ac:dyDescent="0.25">
      <c r="A21" s="7"/>
      <c r="B21" s="19"/>
      <c r="C21" s="20" t="s">
        <v>6</v>
      </c>
      <c r="D21" s="34">
        <v>11958</v>
      </c>
      <c r="E21" s="34">
        <v>11258</v>
      </c>
      <c r="F21" s="94" t="s">
        <v>466</v>
      </c>
      <c r="G21" s="21" t="s">
        <v>467</v>
      </c>
      <c r="H21" s="21" t="s">
        <v>468</v>
      </c>
    </row>
    <row r="22" spans="1:8" ht="36" x14ac:dyDescent="0.25">
      <c r="B22" s="16" t="s">
        <v>299</v>
      </c>
      <c r="C22" s="17" t="s">
        <v>9</v>
      </c>
      <c r="D22" s="35">
        <f>SUM(D23:D26)</f>
        <v>26330</v>
      </c>
      <c r="E22" s="35">
        <f>SUM(E23:E26)</f>
        <v>26290</v>
      </c>
      <c r="F22" s="91"/>
      <c r="G22" s="91"/>
      <c r="H22" s="91"/>
    </row>
    <row r="23" spans="1:8" ht="217.5" customHeight="1" x14ac:dyDescent="0.25">
      <c r="A23" s="13"/>
      <c r="B23" s="19"/>
      <c r="C23" s="20" t="s">
        <v>10</v>
      </c>
      <c r="D23" s="34">
        <v>10830</v>
      </c>
      <c r="E23" s="34">
        <v>10790</v>
      </c>
      <c r="F23" s="92" t="s">
        <v>60</v>
      </c>
      <c r="G23" s="92" t="s">
        <v>61</v>
      </c>
      <c r="H23" s="93" t="s">
        <v>62</v>
      </c>
    </row>
    <row r="24" spans="1:8" ht="180" x14ac:dyDescent="0.25">
      <c r="A24" s="13"/>
      <c r="B24" s="19"/>
      <c r="C24" s="20" t="s">
        <v>7</v>
      </c>
      <c r="D24" s="34">
        <v>9800</v>
      </c>
      <c r="E24" s="34">
        <v>9800</v>
      </c>
      <c r="F24" s="92" t="s">
        <v>63</v>
      </c>
      <c r="G24" s="92" t="s">
        <v>64</v>
      </c>
      <c r="H24" s="92" t="s">
        <v>65</v>
      </c>
    </row>
    <row r="25" spans="1:8" ht="180" x14ac:dyDescent="0.25">
      <c r="A25" s="13"/>
      <c r="B25" s="19"/>
      <c r="C25" s="20" t="s">
        <v>8</v>
      </c>
      <c r="D25" s="34">
        <v>2000</v>
      </c>
      <c r="E25" s="34">
        <v>2000</v>
      </c>
      <c r="F25" s="92" t="s">
        <v>66</v>
      </c>
      <c r="G25" s="92" t="s">
        <v>67</v>
      </c>
      <c r="H25" s="92" t="s">
        <v>68</v>
      </c>
    </row>
    <row r="26" spans="1:8" ht="30" x14ac:dyDescent="0.25">
      <c r="A26" s="13"/>
      <c r="B26" s="19"/>
      <c r="C26" s="20" t="s">
        <v>417</v>
      </c>
      <c r="D26" s="34">
        <v>3700</v>
      </c>
      <c r="E26" s="34">
        <v>3700</v>
      </c>
      <c r="F26" s="92"/>
      <c r="G26" s="92"/>
      <c r="H26" s="92"/>
    </row>
    <row r="27" spans="1:8" s="3" customFormat="1" ht="54" x14ac:dyDescent="0.25">
      <c r="A27" s="7"/>
      <c r="B27" s="16" t="s">
        <v>300</v>
      </c>
      <c r="C27" s="17" t="s">
        <v>301</v>
      </c>
      <c r="D27" s="35">
        <f>SUM(D28)</f>
        <v>1115</v>
      </c>
      <c r="E27" s="35">
        <f>SUM(E28)</f>
        <v>1100</v>
      </c>
      <c r="F27" s="91"/>
      <c r="G27" s="91"/>
      <c r="H27" s="91"/>
    </row>
    <row r="28" spans="1:8" ht="267" customHeight="1" x14ac:dyDescent="0.25">
      <c r="A28" s="13"/>
      <c r="B28" s="19"/>
      <c r="C28" s="20" t="s">
        <v>3</v>
      </c>
      <c r="D28" s="34">
        <v>1115</v>
      </c>
      <c r="E28" s="34">
        <v>1100</v>
      </c>
      <c r="F28" s="92" t="s">
        <v>282</v>
      </c>
      <c r="G28" s="92" t="s">
        <v>283</v>
      </c>
      <c r="H28" s="92" t="s">
        <v>284</v>
      </c>
    </row>
    <row r="29" spans="1:8" ht="53.25" customHeight="1" x14ac:dyDescent="0.25">
      <c r="B29" s="16" t="s">
        <v>302</v>
      </c>
      <c r="C29" s="17" t="s">
        <v>44</v>
      </c>
      <c r="D29" s="36">
        <f>D30</f>
        <v>2945</v>
      </c>
      <c r="E29" s="36">
        <f>E30</f>
        <v>2600</v>
      </c>
      <c r="F29" s="18"/>
      <c r="G29" s="18"/>
      <c r="H29" s="18"/>
    </row>
    <row r="30" spans="1:8" ht="72" x14ac:dyDescent="0.25">
      <c r="B30" s="19"/>
      <c r="C30" s="20" t="s">
        <v>4</v>
      </c>
      <c r="D30" s="34">
        <v>2945</v>
      </c>
      <c r="E30" s="34">
        <v>2600</v>
      </c>
      <c r="F30" s="97" t="s">
        <v>469</v>
      </c>
      <c r="G30" s="98" t="s">
        <v>470</v>
      </c>
      <c r="H30" s="98" t="s">
        <v>471</v>
      </c>
    </row>
    <row r="31" spans="1:8" ht="35.25" customHeight="1" x14ac:dyDescent="0.25">
      <c r="A31" s="73"/>
      <c r="B31" s="16" t="s">
        <v>303</v>
      </c>
      <c r="C31" s="17" t="s">
        <v>304</v>
      </c>
      <c r="D31" s="36">
        <f>SUM(D32:D35)</f>
        <v>685</v>
      </c>
      <c r="E31" s="36">
        <f>SUM(E32:E35)</f>
        <v>685</v>
      </c>
      <c r="F31" s="46"/>
      <c r="G31" s="46"/>
      <c r="H31" s="46"/>
    </row>
    <row r="32" spans="1:8" ht="35.25" customHeight="1" x14ac:dyDescent="0.25">
      <c r="A32" s="77"/>
      <c r="B32" s="16"/>
      <c r="C32" s="83" t="s">
        <v>418</v>
      </c>
      <c r="D32" s="34">
        <v>150</v>
      </c>
      <c r="E32" s="34">
        <v>150</v>
      </c>
      <c r="F32" s="46"/>
      <c r="G32" s="46"/>
      <c r="H32" s="46"/>
    </row>
    <row r="33" spans="1:8" ht="35.25" customHeight="1" x14ac:dyDescent="0.25">
      <c r="A33" s="77"/>
      <c r="B33" s="16"/>
      <c r="C33" s="83" t="s">
        <v>419</v>
      </c>
      <c r="D33" s="34">
        <v>68</v>
      </c>
      <c r="E33" s="34">
        <v>68</v>
      </c>
      <c r="F33" s="46"/>
      <c r="G33" s="46"/>
      <c r="H33" s="46"/>
    </row>
    <row r="34" spans="1:8" ht="35.25" customHeight="1" x14ac:dyDescent="0.25">
      <c r="A34" s="77"/>
      <c r="B34" s="16"/>
      <c r="C34" s="83" t="s">
        <v>420</v>
      </c>
      <c r="D34" s="34">
        <v>67</v>
      </c>
      <c r="E34" s="34">
        <v>67</v>
      </c>
      <c r="F34" s="46"/>
      <c r="G34" s="46"/>
      <c r="H34" s="46"/>
    </row>
    <row r="35" spans="1:8" ht="35.25" customHeight="1" x14ac:dyDescent="0.25">
      <c r="A35" s="77"/>
      <c r="B35" s="16"/>
      <c r="C35" s="83" t="s">
        <v>421</v>
      </c>
      <c r="D35" s="34">
        <v>400</v>
      </c>
      <c r="E35" s="34">
        <v>400</v>
      </c>
      <c r="F35" s="46"/>
      <c r="G35" s="46"/>
      <c r="H35" s="46"/>
    </row>
    <row r="36" spans="1:8" ht="192.75" customHeight="1" x14ac:dyDescent="0.25">
      <c r="B36" s="41" t="s">
        <v>305</v>
      </c>
      <c r="C36" s="42" t="s">
        <v>11</v>
      </c>
      <c r="D36" s="43">
        <f>D37+D40+D50+D65+D66</f>
        <v>2783892</v>
      </c>
      <c r="E36" s="43">
        <f>E37+E40+E50+E65+E66</f>
        <v>2783892</v>
      </c>
      <c r="F36" s="71" t="s">
        <v>472</v>
      </c>
      <c r="G36" s="71" t="s">
        <v>509</v>
      </c>
      <c r="H36" s="71" t="s">
        <v>473</v>
      </c>
    </row>
    <row r="37" spans="1:8" ht="45" customHeight="1" x14ac:dyDescent="0.25">
      <c r="B37" s="16" t="s">
        <v>306</v>
      </c>
      <c r="C37" s="17" t="s">
        <v>12</v>
      </c>
      <c r="D37" s="34">
        <f>SUM(D38:D39)</f>
        <v>1925000</v>
      </c>
      <c r="E37" s="34">
        <f>SUM(E38:E39)</f>
        <v>1925000</v>
      </c>
      <c r="F37" s="47"/>
      <c r="G37" s="47"/>
      <c r="H37" s="47"/>
    </row>
    <row r="38" spans="1:8" ht="123.75" customHeight="1" x14ac:dyDescent="0.25">
      <c r="B38" s="19"/>
      <c r="C38" s="20" t="s">
        <v>13</v>
      </c>
      <c r="D38" s="34">
        <v>1812000</v>
      </c>
      <c r="E38" s="34">
        <v>1812000</v>
      </c>
      <c r="F38" s="125" t="s">
        <v>69</v>
      </c>
      <c r="G38" s="48" t="s">
        <v>510</v>
      </c>
      <c r="H38" s="125" t="s">
        <v>474</v>
      </c>
    </row>
    <row r="39" spans="1:8" ht="67.5" customHeight="1" x14ac:dyDescent="0.25">
      <c r="B39" s="19"/>
      <c r="C39" s="20" t="s">
        <v>45</v>
      </c>
      <c r="D39" s="34">
        <v>113000</v>
      </c>
      <c r="E39" s="34">
        <v>113000</v>
      </c>
      <c r="F39" s="126"/>
      <c r="G39" s="48" t="s">
        <v>511</v>
      </c>
      <c r="H39" s="126"/>
    </row>
    <row r="40" spans="1:8" ht="36" x14ac:dyDescent="0.25">
      <c r="B40" s="16" t="s">
        <v>307</v>
      </c>
      <c r="C40" s="17" t="s">
        <v>14</v>
      </c>
      <c r="D40" s="36">
        <f>SUM(D41:D49)</f>
        <v>770002</v>
      </c>
      <c r="E40" s="36">
        <f>SUM(E41:E49)</f>
        <v>770002</v>
      </c>
      <c r="F40" s="127" t="s">
        <v>70</v>
      </c>
      <c r="G40" s="47"/>
      <c r="H40" s="47"/>
    </row>
    <row r="41" spans="1:8" ht="89.25" customHeight="1" x14ac:dyDescent="0.25">
      <c r="B41" s="19"/>
      <c r="C41" s="20" t="s">
        <v>15</v>
      </c>
      <c r="D41" s="34">
        <v>345850</v>
      </c>
      <c r="E41" s="34">
        <v>345850</v>
      </c>
      <c r="F41" s="128"/>
      <c r="G41" s="49" t="s">
        <v>512</v>
      </c>
      <c r="H41" s="118" t="s">
        <v>475</v>
      </c>
    </row>
    <row r="42" spans="1:8" ht="45" x14ac:dyDescent="0.25">
      <c r="B42" s="19"/>
      <c r="C42" s="20" t="s">
        <v>24</v>
      </c>
      <c r="D42" s="34">
        <v>252302</v>
      </c>
      <c r="E42" s="34">
        <v>252302</v>
      </c>
      <c r="F42" s="128"/>
      <c r="G42" s="49" t="s">
        <v>513</v>
      </c>
      <c r="H42" s="119"/>
    </row>
    <row r="43" spans="1:8" ht="60" x14ac:dyDescent="0.25">
      <c r="B43" s="19"/>
      <c r="C43" s="20" t="s">
        <v>23</v>
      </c>
      <c r="D43" s="34">
        <v>126000</v>
      </c>
      <c r="E43" s="34">
        <v>126000</v>
      </c>
      <c r="F43" s="128"/>
      <c r="G43" s="49" t="s">
        <v>514</v>
      </c>
      <c r="H43" s="120"/>
    </row>
    <row r="44" spans="1:8" ht="30" x14ac:dyDescent="0.25">
      <c r="B44" s="19"/>
      <c r="C44" s="20" t="s">
        <v>22</v>
      </c>
      <c r="D44" s="34">
        <v>510</v>
      </c>
      <c r="E44" s="34">
        <v>510</v>
      </c>
      <c r="F44" s="128"/>
      <c r="G44" s="49" t="s">
        <v>515</v>
      </c>
      <c r="H44" s="49" t="s">
        <v>476</v>
      </c>
    </row>
    <row r="45" spans="1:8" ht="57" customHeight="1" x14ac:dyDescent="0.25">
      <c r="B45" s="19"/>
      <c r="C45" s="20" t="s">
        <v>16</v>
      </c>
      <c r="D45" s="34">
        <v>23500</v>
      </c>
      <c r="E45" s="34">
        <v>23500</v>
      </c>
      <c r="F45" s="128"/>
      <c r="G45" s="49" t="s">
        <v>516</v>
      </c>
      <c r="H45" s="49" t="s">
        <v>71</v>
      </c>
    </row>
    <row r="46" spans="1:8" ht="45" x14ac:dyDescent="0.25">
      <c r="B46" s="19"/>
      <c r="C46" s="20" t="s">
        <v>21</v>
      </c>
      <c r="D46" s="34">
        <v>13500</v>
      </c>
      <c r="E46" s="34">
        <v>13500</v>
      </c>
      <c r="F46" s="128"/>
      <c r="G46" s="86" t="s">
        <v>517</v>
      </c>
      <c r="H46" s="86" t="s">
        <v>71</v>
      </c>
    </row>
    <row r="47" spans="1:8" ht="45" x14ac:dyDescent="0.25">
      <c r="B47" s="19"/>
      <c r="C47" s="20" t="s">
        <v>20</v>
      </c>
      <c r="D47" s="34">
        <v>1500</v>
      </c>
      <c r="E47" s="34">
        <v>1500</v>
      </c>
      <c r="F47" s="128"/>
      <c r="G47" s="86" t="s">
        <v>518</v>
      </c>
      <c r="H47" s="86" t="s">
        <v>71</v>
      </c>
    </row>
    <row r="48" spans="1:8" ht="45" x14ac:dyDescent="0.25">
      <c r="B48" s="19"/>
      <c r="C48" s="20" t="s">
        <v>17</v>
      </c>
      <c r="D48" s="34">
        <v>5400</v>
      </c>
      <c r="E48" s="34">
        <v>5400</v>
      </c>
      <c r="F48" s="128"/>
      <c r="G48" s="82" t="s">
        <v>519</v>
      </c>
      <c r="H48" s="86" t="s">
        <v>71</v>
      </c>
    </row>
    <row r="49" spans="2:8" ht="30" x14ac:dyDescent="0.25">
      <c r="B49" s="19"/>
      <c r="C49" s="20" t="s">
        <v>18</v>
      </c>
      <c r="D49" s="34">
        <v>1440</v>
      </c>
      <c r="E49" s="34">
        <v>1440</v>
      </c>
      <c r="F49" s="129"/>
      <c r="G49" s="101" t="s">
        <v>520</v>
      </c>
      <c r="H49" s="86" t="s">
        <v>72</v>
      </c>
    </row>
    <row r="50" spans="2:8" ht="163.5" customHeight="1" x14ac:dyDescent="0.25">
      <c r="B50" s="16" t="s">
        <v>308</v>
      </c>
      <c r="C50" s="17" t="s">
        <v>19</v>
      </c>
      <c r="D50" s="36">
        <f t="shared" ref="D50:E50" si="1">SUM(D51:D64)</f>
        <v>35890</v>
      </c>
      <c r="E50" s="36">
        <f t="shared" si="1"/>
        <v>35890</v>
      </c>
      <c r="F50" s="47" t="s">
        <v>73</v>
      </c>
      <c r="G50" s="47" t="s">
        <v>521</v>
      </c>
      <c r="H50" s="47" t="s">
        <v>477</v>
      </c>
    </row>
    <row r="51" spans="2:8" ht="138" customHeight="1" x14ac:dyDescent="0.25">
      <c r="B51" s="19"/>
      <c r="C51" s="20" t="s">
        <v>422</v>
      </c>
      <c r="D51" s="37">
        <v>2000</v>
      </c>
      <c r="E51" s="37">
        <v>2000</v>
      </c>
      <c r="F51" s="51" t="s">
        <v>478</v>
      </c>
      <c r="G51" s="102" t="s">
        <v>479</v>
      </c>
      <c r="H51" s="50" t="s">
        <v>480</v>
      </c>
    </row>
    <row r="52" spans="2:8" ht="74.25" customHeight="1" x14ac:dyDescent="0.25">
      <c r="B52" s="19"/>
      <c r="C52" s="20" t="s">
        <v>46</v>
      </c>
      <c r="D52" s="37">
        <v>2500</v>
      </c>
      <c r="E52" s="37">
        <v>2500</v>
      </c>
      <c r="F52" s="51" t="s">
        <v>481</v>
      </c>
      <c r="G52" s="102" t="s">
        <v>482</v>
      </c>
      <c r="H52" s="52" t="s">
        <v>483</v>
      </c>
    </row>
    <row r="53" spans="2:8" ht="90" customHeight="1" x14ac:dyDescent="0.25">
      <c r="B53" s="19"/>
      <c r="C53" s="20" t="s">
        <v>423</v>
      </c>
      <c r="D53" s="37">
        <v>3500</v>
      </c>
      <c r="E53" s="37">
        <v>3500</v>
      </c>
      <c r="F53" s="51" t="s">
        <v>74</v>
      </c>
      <c r="G53" s="102" t="s">
        <v>484</v>
      </c>
      <c r="H53" s="52" t="s">
        <v>485</v>
      </c>
    </row>
    <row r="54" spans="2:8" ht="75" x14ac:dyDescent="0.25">
      <c r="B54" s="19"/>
      <c r="C54" s="20" t="s">
        <v>47</v>
      </c>
      <c r="D54" s="37">
        <v>40</v>
      </c>
      <c r="E54" s="37">
        <v>40</v>
      </c>
      <c r="F54" s="51" t="s">
        <v>486</v>
      </c>
      <c r="G54" s="103" t="s">
        <v>487</v>
      </c>
      <c r="H54" s="72" t="s">
        <v>285</v>
      </c>
    </row>
    <row r="55" spans="2:8" ht="45" x14ac:dyDescent="0.25">
      <c r="B55" s="19"/>
      <c r="C55" s="20" t="s">
        <v>48</v>
      </c>
      <c r="D55" s="37">
        <v>6500</v>
      </c>
      <c r="E55" s="37">
        <v>6500</v>
      </c>
      <c r="F55" s="51" t="s">
        <v>488</v>
      </c>
      <c r="G55" s="102" t="s">
        <v>489</v>
      </c>
      <c r="H55" s="52" t="s">
        <v>490</v>
      </c>
    </row>
    <row r="56" spans="2:8" ht="64.5" customHeight="1" x14ac:dyDescent="0.25">
      <c r="B56" s="19"/>
      <c r="C56" s="20" t="s">
        <v>49</v>
      </c>
      <c r="D56" s="37">
        <v>5500</v>
      </c>
      <c r="E56" s="37">
        <v>5500</v>
      </c>
      <c r="F56" s="51" t="s">
        <v>491</v>
      </c>
      <c r="G56" s="102" t="s">
        <v>492</v>
      </c>
      <c r="H56" s="49" t="s">
        <v>493</v>
      </c>
    </row>
    <row r="57" spans="2:8" ht="54.75" customHeight="1" x14ac:dyDescent="0.25">
      <c r="B57" s="19"/>
      <c r="C57" s="20" t="s">
        <v>50</v>
      </c>
      <c r="D57" s="37">
        <v>50</v>
      </c>
      <c r="E57" s="37">
        <v>50</v>
      </c>
      <c r="F57" s="100" t="s">
        <v>494</v>
      </c>
      <c r="G57" s="104" t="s">
        <v>75</v>
      </c>
      <c r="H57" s="53" t="s">
        <v>81</v>
      </c>
    </row>
    <row r="58" spans="2:8" ht="105" x14ac:dyDescent="0.25">
      <c r="B58" s="19"/>
      <c r="C58" s="20" t="s">
        <v>51</v>
      </c>
      <c r="D58" s="37">
        <v>380</v>
      </c>
      <c r="E58" s="37">
        <v>380</v>
      </c>
      <c r="F58" s="51" t="s">
        <v>495</v>
      </c>
      <c r="G58" s="102" t="s">
        <v>82</v>
      </c>
      <c r="H58" s="52" t="s">
        <v>82</v>
      </c>
    </row>
    <row r="59" spans="2:8" ht="78.75" customHeight="1" x14ac:dyDescent="0.25">
      <c r="B59" s="19"/>
      <c r="C59" s="20" t="s">
        <v>52</v>
      </c>
      <c r="D59" s="37">
        <v>9200</v>
      </c>
      <c r="E59" s="37">
        <v>9200</v>
      </c>
      <c r="F59" s="51" t="s">
        <v>496</v>
      </c>
      <c r="G59" s="102" t="s">
        <v>83</v>
      </c>
      <c r="H59" s="51" t="s">
        <v>497</v>
      </c>
    </row>
    <row r="60" spans="2:8" ht="189.75" customHeight="1" x14ac:dyDescent="0.25">
      <c r="B60" s="19"/>
      <c r="C60" s="20" t="s">
        <v>53</v>
      </c>
      <c r="D60" s="37">
        <v>2700</v>
      </c>
      <c r="E60" s="37">
        <v>2700</v>
      </c>
      <c r="F60" s="51" t="s">
        <v>76</v>
      </c>
      <c r="G60" s="102" t="s">
        <v>498</v>
      </c>
      <c r="H60" s="52" t="s">
        <v>498</v>
      </c>
    </row>
    <row r="61" spans="2:8" ht="107.25" customHeight="1" x14ac:dyDescent="0.25">
      <c r="B61" s="19"/>
      <c r="C61" s="20" t="s">
        <v>54</v>
      </c>
      <c r="D61" s="37">
        <v>900</v>
      </c>
      <c r="E61" s="37">
        <v>900</v>
      </c>
      <c r="F61" s="51" t="s">
        <v>77</v>
      </c>
      <c r="G61" s="102" t="s">
        <v>499</v>
      </c>
      <c r="H61" s="50" t="s">
        <v>84</v>
      </c>
    </row>
    <row r="62" spans="2:8" ht="105" customHeight="1" x14ac:dyDescent="0.25">
      <c r="B62" s="19"/>
      <c r="C62" s="20" t="s">
        <v>55</v>
      </c>
      <c r="D62" s="37">
        <v>2100</v>
      </c>
      <c r="E62" s="37">
        <v>2100</v>
      </c>
      <c r="F62" s="51" t="s">
        <v>78</v>
      </c>
      <c r="G62" s="102" t="s">
        <v>500</v>
      </c>
      <c r="H62" s="50" t="s">
        <v>500</v>
      </c>
    </row>
    <row r="63" spans="2:8" ht="45" x14ac:dyDescent="0.25">
      <c r="B63" s="19"/>
      <c r="C63" s="20" t="s">
        <v>501</v>
      </c>
      <c r="D63" s="37">
        <v>260</v>
      </c>
      <c r="E63" s="37">
        <v>260</v>
      </c>
      <c r="F63" s="51" t="s">
        <v>79</v>
      </c>
      <c r="G63" s="102" t="s">
        <v>502</v>
      </c>
      <c r="H63" s="50" t="s">
        <v>503</v>
      </c>
    </row>
    <row r="64" spans="2:8" ht="30" x14ac:dyDescent="0.25">
      <c r="B64" s="19"/>
      <c r="C64" s="20" t="s">
        <v>424</v>
      </c>
      <c r="D64" s="37">
        <v>260</v>
      </c>
      <c r="E64" s="37">
        <v>260</v>
      </c>
      <c r="F64" s="51" t="s">
        <v>80</v>
      </c>
      <c r="G64" s="104" t="s">
        <v>85</v>
      </c>
      <c r="H64" s="50" t="s">
        <v>85</v>
      </c>
    </row>
    <row r="65" spans="1:8" ht="80.25" customHeight="1" x14ac:dyDescent="0.25">
      <c r="B65" s="16" t="s">
        <v>309</v>
      </c>
      <c r="C65" s="17" t="s">
        <v>33</v>
      </c>
      <c r="D65" s="35">
        <v>46500</v>
      </c>
      <c r="E65" s="35">
        <v>46500</v>
      </c>
      <c r="F65" s="51" t="s">
        <v>504</v>
      </c>
      <c r="G65" s="99" t="s">
        <v>505</v>
      </c>
      <c r="H65" s="49" t="s">
        <v>71</v>
      </c>
    </row>
    <row r="66" spans="1:8" ht="262.5" customHeight="1" x14ac:dyDescent="0.25">
      <c r="A66" s="11"/>
      <c r="B66" s="16" t="s">
        <v>310</v>
      </c>
      <c r="C66" s="17" t="s">
        <v>311</v>
      </c>
      <c r="D66" s="35">
        <v>6500</v>
      </c>
      <c r="E66" s="35">
        <v>6500</v>
      </c>
      <c r="F66" s="51" t="s">
        <v>506</v>
      </c>
      <c r="G66" s="102" t="s">
        <v>507</v>
      </c>
      <c r="H66" s="51" t="s">
        <v>508</v>
      </c>
    </row>
    <row r="67" spans="1:8" ht="42.75" customHeight="1" x14ac:dyDescent="0.25">
      <c r="B67" s="41" t="s">
        <v>312</v>
      </c>
      <c r="C67" s="42" t="s">
        <v>313</v>
      </c>
      <c r="D67" s="43">
        <f>D68+D69+D142+D193</f>
        <v>1044565</v>
      </c>
      <c r="E67" s="43">
        <f>E68+E69+E142+E193</f>
        <v>1044565</v>
      </c>
      <c r="F67" s="45"/>
      <c r="G67" s="45"/>
      <c r="H67" s="45"/>
    </row>
    <row r="68" spans="1:8" ht="99" customHeight="1" x14ac:dyDescent="0.25">
      <c r="B68" s="16" t="s">
        <v>314</v>
      </c>
      <c r="C68" s="17" t="s">
        <v>25</v>
      </c>
      <c r="D68" s="36">
        <v>754000</v>
      </c>
      <c r="E68" s="36">
        <v>754000</v>
      </c>
      <c r="F68" s="49" t="s">
        <v>86</v>
      </c>
      <c r="G68" s="49" t="s">
        <v>522</v>
      </c>
      <c r="H68" s="49" t="s">
        <v>523</v>
      </c>
    </row>
    <row r="69" spans="1:8" ht="30.75" customHeight="1" x14ac:dyDescent="0.25">
      <c r="B69" s="16" t="s">
        <v>315</v>
      </c>
      <c r="C69" s="17" t="s">
        <v>6</v>
      </c>
      <c r="D69" s="36">
        <f>D70+D78+D85+D91+D96+D99+D107+D112+D119+D127+D137</f>
        <v>89400</v>
      </c>
      <c r="E69" s="36">
        <f>E70+E78+E85+E91+E96+E99+E107+E112+E119+E127+E137</f>
        <v>89400</v>
      </c>
      <c r="F69" s="22"/>
      <c r="G69" s="49"/>
      <c r="H69" s="49"/>
    </row>
    <row r="70" spans="1:8" ht="38.25" customHeight="1" x14ac:dyDescent="0.25">
      <c r="B70" s="16" t="s">
        <v>316</v>
      </c>
      <c r="C70" s="14" t="s">
        <v>317</v>
      </c>
      <c r="D70" s="56">
        <f>SUM(D71:D77)</f>
        <v>1800</v>
      </c>
      <c r="E70" s="56">
        <f>SUM(E71:E77)</f>
        <v>1800</v>
      </c>
      <c r="F70" s="54"/>
      <c r="G70" s="54"/>
      <c r="H70" s="54"/>
    </row>
    <row r="71" spans="1:8" ht="64.5" customHeight="1" x14ac:dyDescent="0.25">
      <c r="A71" s="26"/>
      <c r="B71" s="23" t="s">
        <v>110</v>
      </c>
      <c r="C71" s="54" t="s">
        <v>87</v>
      </c>
      <c r="D71" s="36">
        <v>920</v>
      </c>
      <c r="E71" s="38">
        <v>920</v>
      </c>
      <c r="F71" s="108" t="s">
        <v>96</v>
      </c>
      <c r="G71" s="108" t="s">
        <v>525</v>
      </c>
      <c r="H71" s="108" t="s">
        <v>528</v>
      </c>
    </row>
    <row r="72" spans="1:8" ht="96" customHeight="1" x14ac:dyDescent="0.25">
      <c r="A72" s="26"/>
      <c r="B72" s="23" t="s">
        <v>111</v>
      </c>
      <c r="C72" s="54" t="s">
        <v>88</v>
      </c>
      <c r="D72" s="36">
        <v>33</v>
      </c>
      <c r="E72" s="38">
        <v>33</v>
      </c>
      <c r="F72" s="110"/>
      <c r="G72" s="110"/>
      <c r="H72" s="110"/>
    </row>
    <row r="73" spans="1:8" ht="125.25" customHeight="1" x14ac:dyDescent="0.25">
      <c r="A73" s="26"/>
      <c r="B73" s="23" t="s">
        <v>112</v>
      </c>
      <c r="C73" s="54" t="s">
        <v>89</v>
      </c>
      <c r="D73" s="36">
        <v>83</v>
      </c>
      <c r="E73" s="38">
        <v>83</v>
      </c>
      <c r="F73" s="54" t="s">
        <v>93</v>
      </c>
      <c r="G73" s="54" t="s">
        <v>526</v>
      </c>
      <c r="H73" s="54" t="s">
        <v>529</v>
      </c>
    </row>
    <row r="74" spans="1:8" ht="160.5" customHeight="1" x14ac:dyDescent="0.25">
      <c r="A74" s="26"/>
      <c r="B74" s="23" t="s">
        <v>113</v>
      </c>
      <c r="C74" s="54" t="s">
        <v>90</v>
      </c>
      <c r="D74" s="36">
        <v>345</v>
      </c>
      <c r="E74" s="38">
        <v>345</v>
      </c>
      <c r="F74" s="54" t="s">
        <v>94</v>
      </c>
      <c r="G74" s="54" t="s">
        <v>527</v>
      </c>
      <c r="H74" s="54" t="s">
        <v>530</v>
      </c>
    </row>
    <row r="75" spans="1:8" ht="99" customHeight="1" x14ac:dyDescent="0.25">
      <c r="A75" s="26"/>
      <c r="B75" s="23" t="s">
        <v>114</v>
      </c>
      <c r="C75" s="54" t="s">
        <v>91</v>
      </c>
      <c r="D75" s="36">
        <v>117</v>
      </c>
      <c r="E75" s="38">
        <v>117</v>
      </c>
      <c r="F75" s="54" t="s">
        <v>95</v>
      </c>
      <c r="G75" s="54" t="s">
        <v>97</v>
      </c>
      <c r="H75" s="54" t="s">
        <v>530</v>
      </c>
    </row>
    <row r="76" spans="1:8" ht="30" x14ac:dyDescent="0.25">
      <c r="A76" s="26"/>
      <c r="B76" s="23" t="s">
        <v>115</v>
      </c>
      <c r="C76" s="54" t="s">
        <v>92</v>
      </c>
      <c r="D76" s="36">
        <v>202</v>
      </c>
      <c r="E76" s="38">
        <v>202</v>
      </c>
      <c r="F76" s="121" t="s">
        <v>524</v>
      </c>
      <c r="G76" s="54"/>
      <c r="H76" s="54"/>
    </row>
    <row r="77" spans="1:8" ht="30" x14ac:dyDescent="0.25">
      <c r="A77" s="73"/>
      <c r="B77" s="23" t="s">
        <v>369</v>
      </c>
      <c r="C77" s="54" t="s">
        <v>370</v>
      </c>
      <c r="D77" s="36">
        <v>100</v>
      </c>
      <c r="E77" s="38">
        <v>100</v>
      </c>
      <c r="F77" s="110"/>
      <c r="G77" s="54"/>
      <c r="H77" s="54"/>
    </row>
    <row r="78" spans="1:8" ht="40.5" customHeight="1" x14ac:dyDescent="0.25">
      <c r="B78" s="58" t="s">
        <v>318</v>
      </c>
      <c r="C78" s="14" t="s">
        <v>40</v>
      </c>
      <c r="D78" s="60">
        <f>SUM(D79:D84)</f>
        <v>22400</v>
      </c>
      <c r="E78" s="60">
        <f>SUM(E79:E84)</f>
        <v>22400</v>
      </c>
      <c r="F78" s="108" t="s">
        <v>116</v>
      </c>
      <c r="G78" s="54"/>
      <c r="H78" s="54"/>
    </row>
    <row r="79" spans="1:8" ht="90" x14ac:dyDescent="0.25">
      <c r="A79" s="26"/>
      <c r="B79" s="23" t="s">
        <v>98</v>
      </c>
      <c r="C79" s="20" t="s">
        <v>99</v>
      </c>
      <c r="D79" s="59">
        <v>16410</v>
      </c>
      <c r="E79" s="38">
        <v>16410</v>
      </c>
      <c r="F79" s="109"/>
      <c r="G79" s="54" t="s">
        <v>532</v>
      </c>
      <c r="H79" s="54" t="s">
        <v>531</v>
      </c>
    </row>
    <row r="80" spans="1:8" ht="105" x14ac:dyDescent="0.25">
      <c r="A80" s="26"/>
      <c r="B80" s="23" t="s">
        <v>100</v>
      </c>
      <c r="C80" s="20" t="s">
        <v>101</v>
      </c>
      <c r="D80" s="59">
        <v>160</v>
      </c>
      <c r="E80" s="38">
        <v>160</v>
      </c>
      <c r="F80" s="109"/>
      <c r="G80" s="54" t="s">
        <v>533</v>
      </c>
      <c r="H80" s="54" t="s">
        <v>117</v>
      </c>
    </row>
    <row r="81" spans="1:8" ht="105" x14ac:dyDescent="0.25">
      <c r="A81" s="26"/>
      <c r="B81" s="23" t="s">
        <v>102</v>
      </c>
      <c r="C81" s="20" t="s">
        <v>103</v>
      </c>
      <c r="D81" s="59">
        <v>4020</v>
      </c>
      <c r="E81" s="38">
        <v>4020</v>
      </c>
      <c r="F81" s="109"/>
      <c r="G81" s="54" t="s">
        <v>534</v>
      </c>
      <c r="H81" s="54" t="s">
        <v>118</v>
      </c>
    </row>
    <row r="82" spans="1:8" ht="45" x14ac:dyDescent="0.25">
      <c r="A82" s="26"/>
      <c r="B82" s="23" t="s">
        <v>104</v>
      </c>
      <c r="C82" s="20" t="s">
        <v>105</v>
      </c>
      <c r="D82" s="59">
        <v>1280</v>
      </c>
      <c r="E82" s="38">
        <v>1280</v>
      </c>
      <c r="F82" s="109"/>
      <c r="G82" s="54" t="s">
        <v>535</v>
      </c>
      <c r="H82" s="54" t="s">
        <v>119</v>
      </c>
    </row>
    <row r="83" spans="1:8" ht="75" x14ac:dyDescent="0.25">
      <c r="A83" s="26"/>
      <c r="B83" s="23" t="s">
        <v>106</v>
      </c>
      <c r="C83" s="20" t="s">
        <v>107</v>
      </c>
      <c r="D83" s="59">
        <v>30</v>
      </c>
      <c r="E83" s="38">
        <v>30</v>
      </c>
      <c r="F83" s="109"/>
      <c r="G83" s="54" t="s">
        <v>536</v>
      </c>
      <c r="H83" s="54" t="s">
        <v>120</v>
      </c>
    </row>
    <row r="84" spans="1:8" ht="81" customHeight="1" x14ac:dyDescent="0.25">
      <c r="A84" s="26"/>
      <c r="B84" s="23" t="s">
        <v>108</v>
      </c>
      <c r="C84" s="20" t="s">
        <v>109</v>
      </c>
      <c r="D84" s="59">
        <v>500</v>
      </c>
      <c r="E84" s="38">
        <v>500</v>
      </c>
      <c r="F84" s="110"/>
      <c r="G84" s="54" t="s">
        <v>281</v>
      </c>
      <c r="H84" s="54" t="s">
        <v>121</v>
      </c>
    </row>
    <row r="85" spans="1:8" x14ac:dyDescent="0.25">
      <c r="B85" s="58" t="s">
        <v>319</v>
      </c>
      <c r="C85" s="14" t="s">
        <v>320</v>
      </c>
      <c r="D85" s="60">
        <f>SUM(D86:D90)</f>
        <v>1700</v>
      </c>
      <c r="E85" s="60">
        <f>SUM(E86:E90)</f>
        <v>1700</v>
      </c>
      <c r="F85" s="54"/>
      <c r="G85" s="54"/>
      <c r="H85" s="54"/>
    </row>
    <row r="86" spans="1:8" ht="226.5" customHeight="1" x14ac:dyDescent="0.25">
      <c r="A86" s="26"/>
      <c r="B86" s="23" t="s">
        <v>122</v>
      </c>
      <c r="C86" s="20" t="s">
        <v>371</v>
      </c>
      <c r="D86" s="36">
        <v>553.5</v>
      </c>
      <c r="E86" s="57">
        <v>553.5</v>
      </c>
      <c r="F86" s="54" t="s">
        <v>133</v>
      </c>
      <c r="G86" s="54" t="s">
        <v>538</v>
      </c>
      <c r="H86" s="54" t="s">
        <v>135</v>
      </c>
    </row>
    <row r="87" spans="1:8" ht="75" x14ac:dyDescent="0.25">
      <c r="A87" s="26"/>
      <c r="B87" s="23" t="s">
        <v>123</v>
      </c>
      <c r="C87" s="20" t="s">
        <v>372</v>
      </c>
      <c r="D87" s="36">
        <v>976.5</v>
      </c>
      <c r="E87" s="57">
        <v>976.5</v>
      </c>
      <c r="F87" s="54" t="s">
        <v>132</v>
      </c>
      <c r="G87" s="54" t="s">
        <v>539</v>
      </c>
      <c r="H87" s="54" t="s">
        <v>135</v>
      </c>
    </row>
    <row r="88" spans="1:8" ht="105" x14ac:dyDescent="0.25">
      <c r="A88" s="26"/>
      <c r="B88" s="23" t="s">
        <v>124</v>
      </c>
      <c r="C88" s="20" t="s">
        <v>125</v>
      </c>
      <c r="D88" s="36">
        <v>30</v>
      </c>
      <c r="E88" s="57">
        <v>30</v>
      </c>
      <c r="F88" s="54" t="s">
        <v>131</v>
      </c>
      <c r="G88" s="54" t="s">
        <v>540</v>
      </c>
      <c r="H88" s="54" t="s">
        <v>135</v>
      </c>
    </row>
    <row r="89" spans="1:8" ht="90" x14ac:dyDescent="0.25">
      <c r="A89" s="26"/>
      <c r="B89" s="23" t="s">
        <v>126</v>
      </c>
      <c r="C89" s="20" t="s">
        <v>127</v>
      </c>
      <c r="D89" s="36">
        <v>30</v>
      </c>
      <c r="E89" s="57">
        <v>30</v>
      </c>
      <c r="F89" s="54" t="s">
        <v>130</v>
      </c>
      <c r="G89" s="54" t="s">
        <v>541</v>
      </c>
      <c r="H89" s="54" t="s">
        <v>537</v>
      </c>
    </row>
    <row r="90" spans="1:8" ht="95.25" customHeight="1" x14ac:dyDescent="0.25">
      <c r="A90" s="26"/>
      <c r="B90" s="23" t="s">
        <v>128</v>
      </c>
      <c r="C90" s="20" t="s">
        <v>373</v>
      </c>
      <c r="D90" s="36">
        <v>110</v>
      </c>
      <c r="E90" s="57">
        <v>110</v>
      </c>
      <c r="F90" s="54" t="s">
        <v>129</v>
      </c>
      <c r="G90" s="54" t="s">
        <v>542</v>
      </c>
      <c r="H90" s="54" t="s">
        <v>135</v>
      </c>
    </row>
    <row r="91" spans="1:8" ht="45" customHeight="1" x14ac:dyDescent="0.25">
      <c r="B91" s="58" t="s">
        <v>321</v>
      </c>
      <c r="C91" s="14" t="s">
        <v>322</v>
      </c>
      <c r="D91" s="60">
        <f>SUM(D92:D95)</f>
        <v>1800</v>
      </c>
      <c r="E91" s="60">
        <f>SUM(E92:E95)</f>
        <v>1800</v>
      </c>
      <c r="F91" s="54"/>
      <c r="G91" s="54"/>
      <c r="H91" s="54"/>
    </row>
    <row r="92" spans="1:8" ht="45" customHeight="1" x14ac:dyDescent="0.25">
      <c r="A92" s="26"/>
      <c r="B92" s="23" t="s">
        <v>136</v>
      </c>
      <c r="C92" s="20" t="s">
        <v>137</v>
      </c>
      <c r="D92" s="34">
        <v>1460</v>
      </c>
      <c r="E92" s="38">
        <v>1460</v>
      </c>
      <c r="F92" s="111" t="s">
        <v>543</v>
      </c>
      <c r="G92" s="54" t="s">
        <v>545</v>
      </c>
      <c r="H92" s="108" t="s">
        <v>134</v>
      </c>
    </row>
    <row r="93" spans="1:8" ht="219" customHeight="1" x14ac:dyDescent="0.25">
      <c r="A93" s="26"/>
      <c r="B93" s="23" t="s">
        <v>138</v>
      </c>
      <c r="C93" s="20" t="s">
        <v>375</v>
      </c>
      <c r="D93" s="34">
        <v>128</v>
      </c>
      <c r="E93" s="38">
        <v>128</v>
      </c>
      <c r="F93" s="112"/>
      <c r="G93" s="54" t="s">
        <v>546</v>
      </c>
      <c r="H93" s="110"/>
    </row>
    <row r="94" spans="1:8" ht="75" x14ac:dyDescent="0.25">
      <c r="A94" s="26"/>
      <c r="B94" s="23" t="s">
        <v>139</v>
      </c>
      <c r="C94" s="20" t="s">
        <v>376</v>
      </c>
      <c r="D94" s="34">
        <v>200</v>
      </c>
      <c r="E94" s="38">
        <v>200</v>
      </c>
      <c r="F94" s="112"/>
      <c r="G94" s="54" t="s">
        <v>547</v>
      </c>
      <c r="H94" s="54" t="s">
        <v>544</v>
      </c>
    </row>
    <row r="95" spans="1:8" ht="30" x14ac:dyDescent="0.25">
      <c r="A95" s="73"/>
      <c r="B95" s="23" t="s">
        <v>374</v>
      </c>
      <c r="C95" s="20" t="s">
        <v>377</v>
      </c>
      <c r="D95" s="34">
        <v>12</v>
      </c>
      <c r="E95" s="38">
        <v>12</v>
      </c>
      <c r="F95" s="113"/>
      <c r="G95" s="54"/>
      <c r="H95" s="54"/>
    </row>
    <row r="96" spans="1:8" ht="217.5" customHeight="1" x14ac:dyDescent="0.25">
      <c r="B96" s="58" t="s">
        <v>323</v>
      </c>
      <c r="C96" s="14" t="s">
        <v>324</v>
      </c>
      <c r="D96" s="35">
        <f>D97+D98</f>
        <v>260</v>
      </c>
      <c r="E96" s="35">
        <f>E97+E98</f>
        <v>260</v>
      </c>
      <c r="F96" s="111" t="s">
        <v>140</v>
      </c>
      <c r="G96" s="111" t="s">
        <v>549</v>
      </c>
      <c r="H96" s="111" t="s">
        <v>548</v>
      </c>
    </row>
    <row r="97" spans="1:8" ht="57" customHeight="1" x14ac:dyDescent="0.25">
      <c r="A97" s="77"/>
      <c r="B97" s="23" t="s">
        <v>425</v>
      </c>
      <c r="C97" s="20" t="s">
        <v>426</v>
      </c>
      <c r="D97" s="35">
        <v>170</v>
      </c>
      <c r="E97" s="60">
        <v>170</v>
      </c>
      <c r="F97" s="112"/>
      <c r="G97" s="112"/>
      <c r="H97" s="112"/>
    </row>
    <row r="98" spans="1:8" ht="58.5" customHeight="1" x14ac:dyDescent="0.25">
      <c r="A98" s="77"/>
      <c r="B98" s="23" t="s">
        <v>427</v>
      </c>
      <c r="C98" s="20" t="s">
        <v>428</v>
      </c>
      <c r="D98" s="35">
        <v>90</v>
      </c>
      <c r="E98" s="60">
        <v>90</v>
      </c>
      <c r="F98" s="113"/>
      <c r="G98" s="113"/>
      <c r="H98" s="113"/>
    </row>
    <row r="99" spans="1:8" ht="27.75" customHeight="1" x14ac:dyDescent="0.25">
      <c r="B99" s="16" t="s">
        <v>325</v>
      </c>
      <c r="C99" s="62" t="s">
        <v>326</v>
      </c>
      <c r="D99" s="56">
        <f>SUM(D100:D106)</f>
        <v>15670</v>
      </c>
      <c r="E99" s="56">
        <f>SUM(E100:E106)</f>
        <v>15670</v>
      </c>
      <c r="F99" s="54"/>
      <c r="G99" s="54"/>
      <c r="H99" s="54"/>
    </row>
    <row r="100" spans="1:8" ht="118.5" customHeight="1" x14ac:dyDescent="0.25">
      <c r="A100" s="26"/>
      <c r="B100" s="24" t="s">
        <v>141</v>
      </c>
      <c r="C100" s="25" t="s">
        <v>378</v>
      </c>
      <c r="D100" s="59">
        <v>3121</v>
      </c>
      <c r="E100" s="38">
        <v>3121</v>
      </c>
      <c r="F100" s="108" t="s">
        <v>557</v>
      </c>
      <c r="G100" s="54" t="s">
        <v>550</v>
      </c>
      <c r="H100" s="106" t="s">
        <v>559</v>
      </c>
    </row>
    <row r="101" spans="1:8" ht="177.75" customHeight="1" x14ac:dyDescent="0.25">
      <c r="A101" s="26"/>
      <c r="B101" s="24" t="s">
        <v>142</v>
      </c>
      <c r="C101" s="25" t="s">
        <v>381</v>
      </c>
      <c r="D101" s="59">
        <v>1312</v>
      </c>
      <c r="E101" s="38">
        <v>1312</v>
      </c>
      <c r="F101" s="109"/>
      <c r="G101" s="54" t="s">
        <v>552</v>
      </c>
      <c r="H101" s="54"/>
    </row>
    <row r="102" spans="1:8" ht="45" customHeight="1" x14ac:dyDescent="0.25">
      <c r="A102" s="26"/>
      <c r="B102" s="24" t="s">
        <v>143</v>
      </c>
      <c r="C102" s="25" t="s">
        <v>144</v>
      </c>
      <c r="D102" s="59">
        <v>9500</v>
      </c>
      <c r="E102" s="38">
        <v>9500</v>
      </c>
      <c r="F102" s="109"/>
      <c r="G102" s="54" t="s">
        <v>553</v>
      </c>
      <c r="H102" s="54" t="s">
        <v>151</v>
      </c>
    </row>
    <row r="103" spans="1:8" ht="60.75" customHeight="1" x14ac:dyDescent="0.25">
      <c r="A103" s="26"/>
      <c r="B103" s="24" t="s">
        <v>145</v>
      </c>
      <c r="C103" s="25" t="s">
        <v>146</v>
      </c>
      <c r="D103" s="59">
        <v>39.200000000000003</v>
      </c>
      <c r="E103" s="38">
        <v>39.200000000000003</v>
      </c>
      <c r="F103" s="109"/>
      <c r="G103" s="54" t="s">
        <v>551</v>
      </c>
      <c r="H103" s="54" t="s">
        <v>152</v>
      </c>
    </row>
    <row r="104" spans="1:8" ht="60" x14ac:dyDescent="0.25">
      <c r="A104" s="26"/>
      <c r="B104" s="24" t="s">
        <v>147</v>
      </c>
      <c r="C104" s="25" t="s">
        <v>148</v>
      </c>
      <c r="D104" s="59">
        <v>37.799999999999997</v>
      </c>
      <c r="E104" s="38">
        <v>37.799999999999997</v>
      </c>
      <c r="F104" s="109"/>
      <c r="G104" s="54" t="s">
        <v>554</v>
      </c>
      <c r="H104" s="54" t="s">
        <v>153</v>
      </c>
    </row>
    <row r="105" spans="1:8" ht="114" customHeight="1" x14ac:dyDescent="0.25">
      <c r="A105" s="26"/>
      <c r="B105" s="24" t="s">
        <v>149</v>
      </c>
      <c r="C105" s="25" t="s">
        <v>379</v>
      </c>
      <c r="D105" s="59">
        <v>1250</v>
      </c>
      <c r="E105" s="38">
        <v>1250</v>
      </c>
      <c r="F105" s="109"/>
      <c r="G105" s="54" t="s">
        <v>555</v>
      </c>
      <c r="H105" s="54" t="s">
        <v>558</v>
      </c>
    </row>
    <row r="106" spans="1:8" ht="75" x14ac:dyDescent="0.25">
      <c r="A106" s="26"/>
      <c r="B106" s="24" t="s">
        <v>150</v>
      </c>
      <c r="C106" s="25" t="s">
        <v>380</v>
      </c>
      <c r="D106" s="59">
        <v>410</v>
      </c>
      <c r="E106" s="38">
        <v>410</v>
      </c>
      <c r="F106" s="110"/>
      <c r="G106" s="54" t="s">
        <v>556</v>
      </c>
      <c r="H106" s="54" t="s">
        <v>548</v>
      </c>
    </row>
    <row r="107" spans="1:8" ht="35.25" customHeight="1" thickBot="1" x14ac:dyDescent="0.3">
      <c r="B107" s="78" t="s">
        <v>327</v>
      </c>
      <c r="C107" s="79" t="s">
        <v>328</v>
      </c>
      <c r="D107" s="56">
        <f>SUM(D108:D111)</f>
        <v>12520</v>
      </c>
      <c r="E107" s="56">
        <f>SUM(E108:E111)</f>
        <v>12520</v>
      </c>
      <c r="F107" s="54"/>
      <c r="G107" s="54"/>
      <c r="H107" s="54"/>
    </row>
    <row r="108" spans="1:8" ht="319.5" customHeight="1" thickTop="1" x14ac:dyDescent="0.25">
      <c r="A108" s="44"/>
      <c r="B108" s="66" t="s">
        <v>154</v>
      </c>
      <c r="C108" s="25" t="s">
        <v>155</v>
      </c>
      <c r="D108" s="59">
        <v>3880</v>
      </c>
      <c r="E108" s="38">
        <v>3880</v>
      </c>
      <c r="F108" s="111" t="s">
        <v>564</v>
      </c>
      <c r="G108" s="63" t="s">
        <v>560</v>
      </c>
      <c r="H108" s="54" t="s">
        <v>565</v>
      </c>
    </row>
    <row r="109" spans="1:8" ht="45" customHeight="1" x14ac:dyDescent="0.25">
      <c r="A109" s="44"/>
      <c r="B109" s="24" t="s">
        <v>156</v>
      </c>
      <c r="C109" s="25" t="s">
        <v>157</v>
      </c>
      <c r="D109" s="59">
        <v>4000</v>
      </c>
      <c r="E109" s="38">
        <v>4000</v>
      </c>
      <c r="F109" s="112"/>
      <c r="G109" s="80" t="s">
        <v>561</v>
      </c>
      <c r="H109" s="108" t="s">
        <v>548</v>
      </c>
    </row>
    <row r="110" spans="1:8" ht="68.25" customHeight="1" x14ac:dyDescent="0.25">
      <c r="A110" s="44"/>
      <c r="B110" s="24" t="s">
        <v>158</v>
      </c>
      <c r="C110" s="25" t="s">
        <v>159</v>
      </c>
      <c r="D110" s="59">
        <v>2450</v>
      </c>
      <c r="E110" s="38">
        <v>2450</v>
      </c>
      <c r="F110" s="112"/>
      <c r="G110" s="81" t="s">
        <v>562</v>
      </c>
      <c r="H110" s="109"/>
    </row>
    <row r="111" spans="1:8" ht="60.75" customHeight="1" x14ac:dyDescent="0.25">
      <c r="A111" s="44"/>
      <c r="B111" s="24" t="s">
        <v>160</v>
      </c>
      <c r="C111" s="25" t="s">
        <v>382</v>
      </c>
      <c r="D111" s="36">
        <v>2190</v>
      </c>
      <c r="E111" s="38">
        <v>2190</v>
      </c>
      <c r="F111" s="113"/>
      <c r="G111" s="63" t="s">
        <v>563</v>
      </c>
      <c r="H111" s="110"/>
    </row>
    <row r="112" spans="1:8" ht="37.5" customHeight="1" x14ac:dyDescent="0.25">
      <c r="B112" s="16" t="s">
        <v>329</v>
      </c>
      <c r="C112" s="61" t="s">
        <v>330</v>
      </c>
      <c r="D112" s="56">
        <f>SUM(D113:D118)</f>
        <v>8000</v>
      </c>
      <c r="E112" s="56">
        <f>SUM(E113:E118)</f>
        <v>8000</v>
      </c>
      <c r="F112" s="54"/>
      <c r="G112" s="54"/>
      <c r="H112" s="54"/>
    </row>
    <row r="113" spans="1:8" ht="120" customHeight="1" x14ac:dyDescent="0.25">
      <c r="A113" s="44"/>
      <c r="B113" s="24" t="s">
        <v>161</v>
      </c>
      <c r="C113" s="25" t="s">
        <v>162</v>
      </c>
      <c r="D113" s="59">
        <v>5963</v>
      </c>
      <c r="E113" s="38">
        <v>5963</v>
      </c>
      <c r="F113" s="114" t="s">
        <v>566</v>
      </c>
      <c r="G113" s="54" t="s">
        <v>570</v>
      </c>
      <c r="H113" s="54" t="s">
        <v>567</v>
      </c>
    </row>
    <row r="114" spans="1:8" ht="105.75" customHeight="1" x14ac:dyDescent="0.25">
      <c r="A114" s="44"/>
      <c r="B114" s="24" t="s">
        <v>163</v>
      </c>
      <c r="C114" s="25" t="s">
        <v>164</v>
      </c>
      <c r="D114" s="59">
        <v>413</v>
      </c>
      <c r="E114" s="38">
        <v>413</v>
      </c>
      <c r="F114" s="117"/>
      <c r="G114" s="54" t="s">
        <v>571</v>
      </c>
      <c r="H114" s="54" t="s">
        <v>572</v>
      </c>
    </row>
    <row r="115" spans="1:8" ht="60" x14ac:dyDescent="0.25">
      <c r="A115" s="44"/>
      <c r="B115" s="24" t="s">
        <v>165</v>
      </c>
      <c r="C115" s="25" t="s">
        <v>383</v>
      </c>
      <c r="D115" s="59">
        <v>374</v>
      </c>
      <c r="E115" s="38">
        <v>374</v>
      </c>
      <c r="F115" s="117"/>
      <c r="G115" s="54" t="s">
        <v>573</v>
      </c>
      <c r="H115" s="54" t="s">
        <v>565</v>
      </c>
    </row>
    <row r="116" spans="1:8" ht="45" x14ac:dyDescent="0.25">
      <c r="A116" s="44"/>
      <c r="B116" s="24" t="s">
        <v>166</v>
      </c>
      <c r="C116" s="25" t="s">
        <v>167</v>
      </c>
      <c r="D116" s="59">
        <v>900</v>
      </c>
      <c r="E116" s="38">
        <v>900</v>
      </c>
      <c r="F116" s="117"/>
      <c r="G116" s="54" t="s">
        <v>574</v>
      </c>
      <c r="H116" s="54" t="s">
        <v>565</v>
      </c>
    </row>
    <row r="117" spans="1:8" ht="30" x14ac:dyDescent="0.3">
      <c r="A117" s="44"/>
      <c r="B117" s="24" t="s">
        <v>168</v>
      </c>
      <c r="C117" s="25" t="s">
        <v>169</v>
      </c>
      <c r="D117" s="59">
        <v>100</v>
      </c>
      <c r="E117" s="38">
        <v>100</v>
      </c>
      <c r="F117" s="117"/>
      <c r="G117" s="54" t="s">
        <v>575</v>
      </c>
      <c r="H117" s="107" t="s">
        <v>568</v>
      </c>
    </row>
    <row r="118" spans="1:8" ht="133.5" customHeight="1" x14ac:dyDescent="0.25">
      <c r="A118" s="44"/>
      <c r="B118" s="24" t="s">
        <v>170</v>
      </c>
      <c r="C118" s="25" t="s">
        <v>384</v>
      </c>
      <c r="D118" s="59">
        <v>250</v>
      </c>
      <c r="E118" s="38">
        <v>250</v>
      </c>
      <c r="F118" s="115"/>
      <c r="G118" s="54" t="s">
        <v>576</v>
      </c>
      <c r="H118" s="54" t="s">
        <v>569</v>
      </c>
    </row>
    <row r="119" spans="1:8" ht="36.75" customHeight="1" x14ac:dyDescent="0.25">
      <c r="B119" s="16" t="s">
        <v>331</v>
      </c>
      <c r="C119" s="61" t="s">
        <v>332</v>
      </c>
      <c r="D119" s="60">
        <f>SUM(D120:D126)</f>
        <v>12150</v>
      </c>
      <c r="E119" s="60">
        <f>SUM(E120:E126)</f>
        <v>12150</v>
      </c>
      <c r="F119" s="54"/>
      <c r="G119" s="54"/>
      <c r="H119" s="54"/>
    </row>
    <row r="120" spans="1:8" ht="105" customHeight="1" x14ac:dyDescent="0.25">
      <c r="A120" s="44"/>
      <c r="B120" s="24" t="s">
        <v>171</v>
      </c>
      <c r="C120" s="25" t="s">
        <v>172</v>
      </c>
      <c r="D120" s="36">
        <v>3200</v>
      </c>
      <c r="E120" s="38">
        <v>3200</v>
      </c>
      <c r="F120" s="111" t="s">
        <v>583</v>
      </c>
      <c r="G120" s="80" t="s">
        <v>577</v>
      </c>
      <c r="H120" s="54" t="s">
        <v>584</v>
      </c>
    </row>
    <row r="121" spans="1:8" ht="78.75" customHeight="1" x14ac:dyDescent="0.25">
      <c r="A121" s="44"/>
      <c r="B121" s="24" t="s">
        <v>173</v>
      </c>
      <c r="C121" s="25" t="s">
        <v>385</v>
      </c>
      <c r="D121" s="36">
        <v>7140</v>
      </c>
      <c r="E121" s="38">
        <v>7140</v>
      </c>
      <c r="F121" s="112"/>
      <c r="G121" s="63" t="s">
        <v>578</v>
      </c>
      <c r="H121" s="54" t="s">
        <v>183</v>
      </c>
    </row>
    <row r="122" spans="1:8" ht="45" x14ac:dyDescent="0.25">
      <c r="A122" s="44"/>
      <c r="B122" s="24" t="s">
        <v>174</v>
      </c>
      <c r="C122" s="25" t="s">
        <v>386</v>
      </c>
      <c r="D122" s="36">
        <v>300</v>
      </c>
      <c r="E122" s="38">
        <v>300</v>
      </c>
      <c r="F122" s="112"/>
      <c r="G122" s="63" t="s">
        <v>579</v>
      </c>
      <c r="H122" s="54" t="s">
        <v>184</v>
      </c>
    </row>
    <row r="123" spans="1:8" ht="30" x14ac:dyDescent="0.25">
      <c r="A123" s="44"/>
      <c r="B123" s="24" t="s">
        <v>176</v>
      </c>
      <c r="C123" s="25" t="s">
        <v>175</v>
      </c>
      <c r="D123" s="36">
        <v>1054</v>
      </c>
      <c r="E123" s="38">
        <v>1054</v>
      </c>
      <c r="F123" s="112"/>
      <c r="G123" s="130" t="s">
        <v>580</v>
      </c>
      <c r="H123" s="54" t="s">
        <v>586</v>
      </c>
    </row>
    <row r="124" spans="1:8" ht="60" x14ac:dyDescent="0.25">
      <c r="A124" s="44"/>
      <c r="B124" s="24" t="s">
        <v>178</v>
      </c>
      <c r="C124" s="25" t="s">
        <v>177</v>
      </c>
      <c r="D124" s="36">
        <v>36</v>
      </c>
      <c r="E124" s="38">
        <v>36</v>
      </c>
      <c r="F124" s="112"/>
      <c r="G124" s="130"/>
      <c r="H124" s="106" t="s">
        <v>185</v>
      </c>
    </row>
    <row r="125" spans="1:8" ht="60" x14ac:dyDescent="0.25">
      <c r="A125" s="44"/>
      <c r="B125" s="24" t="s">
        <v>180</v>
      </c>
      <c r="C125" s="25" t="s">
        <v>179</v>
      </c>
      <c r="D125" s="36">
        <v>120</v>
      </c>
      <c r="E125" s="38">
        <v>120</v>
      </c>
      <c r="F125" s="112"/>
      <c r="G125" s="63" t="s">
        <v>581</v>
      </c>
      <c r="H125" s="106" t="s">
        <v>186</v>
      </c>
    </row>
    <row r="126" spans="1:8" ht="45.75" customHeight="1" x14ac:dyDescent="0.25">
      <c r="A126" s="44"/>
      <c r="B126" s="24" t="s">
        <v>182</v>
      </c>
      <c r="C126" s="25" t="s">
        <v>181</v>
      </c>
      <c r="D126" s="36">
        <v>300</v>
      </c>
      <c r="E126" s="38">
        <v>300</v>
      </c>
      <c r="F126" s="113"/>
      <c r="G126" s="63" t="s">
        <v>582</v>
      </c>
      <c r="H126" s="54" t="s">
        <v>585</v>
      </c>
    </row>
    <row r="127" spans="1:8" ht="45.75" customHeight="1" x14ac:dyDescent="0.25">
      <c r="B127" s="16" t="s">
        <v>333</v>
      </c>
      <c r="C127" s="61" t="s">
        <v>334</v>
      </c>
      <c r="D127" s="36">
        <f>SUM(D128:D136)</f>
        <v>2100</v>
      </c>
      <c r="E127" s="36">
        <f>SUM(E128:E136)</f>
        <v>2100</v>
      </c>
      <c r="F127" s="54"/>
      <c r="G127" s="54"/>
      <c r="H127" s="54"/>
    </row>
    <row r="128" spans="1:8" ht="45" customHeight="1" x14ac:dyDescent="0.25">
      <c r="A128" s="44"/>
      <c r="B128" s="24" t="s">
        <v>187</v>
      </c>
      <c r="C128" s="25" t="s">
        <v>188</v>
      </c>
      <c r="D128" s="59">
        <v>900</v>
      </c>
      <c r="E128" s="38">
        <v>900</v>
      </c>
      <c r="F128" s="111" t="s">
        <v>197</v>
      </c>
      <c r="G128" s="111" t="s">
        <v>587</v>
      </c>
      <c r="H128" s="111" t="s">
        <v>588</v>
      </c>
    </row>
    <row r="129" spans="1:8" ht="53.25" customHeight="1" x14ac:dyDescent="0.25">
      <c r="A129" s="44"/>
      <c r="B129" s="24" t="s">
        <v>189</v>
      </c>
      <c r="C129" s="25" t="s">
        <v>387</v>
      </c>
      <c r="D129" s="59">
        <v>90</v>
      </c>
      <c r="E129" s="38">
        <v>90</v>
      </c>
      <c r="F129" s="112"/>
      <c r="G129" s="112"/>
      <c r="H129" s="112"/>
    </row>
    <row r="130" spans="1:8" ht="58.5" customHeight="1" x14ac:dyDescent="0.25">
      <c r="A130" s="44"/>
      <c r="B130" s="24" t="s">
        <v>190</v>
      </c>
      <c r="C130" s="25" t="s">
        <v>388</v>
      </c>
      <c r="D130" s="59">
        <v>90</v>
      </c>
      <c r="E130" s="38">
        <v>90</v>
      </c>
      <c r="F130" s="112"/>
      <c r="G130" s="112"/>
      <c r="H130" s="112"/>
    </row>
    <row r="131" spans="1:8" ht="57" customHeight="1" x14ac:dyDescent="0.25">
      <c r="A131" s="44"/>
      <c r="B131" s="16" t="s">
        <v>191</v>
      </c>
      <c r="C131" s="25" t="s">
        <v>192</v>
      </c>
      <c r="D131" s="59">
        <v>100</v>
      </c>
      <c r="E131" s="38">
        <v>100</v>
      </c>
      <c r="F131" s="112"/>
      <c r="G131" s="112"/>
      <c r="H131" s="112"/>
    </row>
    <row r="132" spans="1:8" ht="57" customHeight="1" x14ac:dyDescent="0.25">
      <c r="A132" s="44"/>
      <c r="B132" s="24" t="s">
        <v>193</v>
      </c>
      <c r="C132" s="25" t="s">
        <v>194</v>
      </c>
      <c r="D132" s="59">
        <v>250</v>
      </c>
      <c r="E132" s="38">
        <v>250</v>
      </c>
      <c r="F132" s="112"/>
      <c r="G132" s="112"/>
      <c r="H132" s="112"/>
    </row>
    <row r="133" spans="1:8" ht="57" customHeight="1" x14ac:dyDescent="0.25">
      <c r="A133" s="44"/>
      <c r="B133" s="24" t="s">
        <v>195</v>
      </c>
      <c r="C133" s="25" t="s">
        <v>389</v>
      </c>
      <c r="D133" s="59">
        <v>140</v>
      </c>
      <c r="E133" s="38">
        <v>140</v>
      </c>
      <c r="F133" s="112"/>
      <c r="G133" s="112"/>
      <c r="H133" s="112"/>
    </row>
    <row r="134" spans="1:8" ht="57" customHeight="1" x14ac:dyDescent="0.25">
      <c r="A134" s="77"/>
      <c r="B134" s="24" t="s">
        <v>196</v>
      </c>
      <c r="C134" s="25" t="s">
        <v>390</v>
      </c>
      <c r="D134" s="59">
        <v>180</v>
      </c>
      <c r="E134" s="38">
        <v>180</v>
      </c>
      <c r="F134" s="112"/>
      <c r="G134" s="112"/>
      <c r="H134" s="112"/>
    </row>
    <row r="135" spans="1:8" ht="57" customHeight="1" x14ac:dyDescent="0.25">
      <c r="A135" s="77"/>
      <c r="B135" s="24" t="s">
        <v>393</v>
      </c>
      <c r="C135" s="25" t="s">
        <v>391</v>
      </c>
      <c r="D135" s="59">
        <v>70</v>
      </c>
      <c r="E135" s="38">
        <v>70</v>
      </c>
      <c r="F135" s="112"/>
      <c r="G135" s="112"/>
      <c r="H135" s="112"/>
    </row>
    <row r="136" spans="1:8" ht="86.25" customHeight="1" x14ac:dyDescent="0.25">
      <c r="A136" s="44"/>
      <c r="B136" s="24" t="s">
        <v>394</v>
      </c>
      <c r="C136" s="25" t="s">
        <v>392</v>
      </c>
      <c r="D136" s="59">
        <v>280</v>
      </c>
      <c r="E136" s="38">
        <v>280</v>
      </c>
      <c r="F136" s="113"/>
      <c r="G136" s="113"/>
      <c r="H136" s="113"/>
    </row>
    <row r="137" spans="1:8" ht="15.75" x14ac:dyDescent="0.25">
      <c r="B137" s="16" t="s">
        <v>335</v>
      </c>
      <c r="C137" s="64" t="s">
        <v>336</v>
      </c>
      <c r="D137" s="56">
        <f>SUM(D138:D141)</f>
        <v>11000</v>
      </c>
      <c r="E137" s="56">
        <f>SUM(E138:E141)</f>
        <v>11000</v>
      </c>
      <c r="F137" s="54"/>
      <c r="G137" s="54"/>
      <c r="H137" s="54"/>
    </row>
    <row r="138" spans="1:8" ht="46.5" customHeight="1" x14ac:dyDescent="0.25">
      <c r="A138" s="44"/>
      <c r="B138" s="24" t="s">
        <v>198</v>
      </c>
      <c r="C138" s="25" t="s">
        <v>395</v>
      </c>
      <c r="D138" s="36">
        <v>1100</v>
      </c>
      <c r="E138" s="38">
        <v>1100</v>
      </c>
      <c r="F138" s="111" t="s">
        <v>202</v>
      </c>
      <c r="G138" s="63" t="s">
        <v>593</v>
      </c>
      <c r="H138" s="54" t="s">
        <v>589</v>
      </c>
    </row>
    <row r="139" spans="1:8" ht="52.5" customHeight="1" x14ac:dyDescent="0.25">
      <c r="A139" s="44"/>
      <c r="B139" s="24" t="s">
        <v>199</v>
      </c>
      <c r="C139" s="25" t="s">
        <v>396</v>
      </c>
      <c r="D139" s="36">
        <v>7900</v>
      </c>
      <c r="E139" s="38">
        <v>7900</v>
      </c>
      <c r="F139" s="112"/>
      <c r="G139" s="63" t="s">
        <v>594</v>
      </c>
      <c r="H139" s="54" t="s">
        <v>590</v>
      </c>
    </row>
    <row r="140" spans="1:8" ht="50.25" customHeight="1" x14ac:dyDescent="0.25">
      <c r="A140" s="44"/>
      <c r="B140" s="24" t="s">
        <v>200</v>
      </c>
      <c r="C140" s="25" t="s">
        <v>397</v>
      </c>
      <c r="D140" s="36">
        <v>800</v>
      </c>
      <c r="E140" s="38">
        <v>800</v>
      </c>
      <c r="F140" s="112"/>
      <c r="G140" s="63" t="s">
        <v>595</v>
      </c>
      <c r="H140" s="54" t="s">
        <v>591</v>
      </c>
    </row>
    <row r="141" spans="1:8" ht="55.5" customHeight="1" x14ac:dyDescent="0.25">
      <c r="A141" s="44"/>
      <c r="B141" s="24" t="s">
        <v>201</v>
      </c>
      <c r="C141" s="25" t="s">
        <v>398</v>
      </c>
      <c r="D141" s="36">
        <v>1200</v>
      </c>
      <c r="E141" s="38">
        <v>1200</v>
      </c>
      <c r="F141" s="113"/>
      <c r="G141" s="63" t="s">
        <v>596</v>
      </c>
      <c r="H141" s="54" t="s">
        <v>592</v>
      </c>
    </row>
    <row r="142" spans="1:8" ht="36" x14ac:dyDescent="0.25">
      <c r="B142" s="30" t="s">
        <v>337</v>
      </c>
      <c r="C142" s="31" t="s">
        <v>338</v>
      </c>
      <c r="D142" s="39">
        <f>D143+D152+D158+D160+D167+D172+D177+D180+D185+D188+D191</f>
        <v>200365</v>
      </c>
      <c r="E142" s="39">
        <f>E143+E152+E158+E160+E167+E172+E177+E180+E185+E188+E191</f>
        <v>200365</v>
      </c>
      <c r="F142" s="32"/>
      <c r="G142" s="55"/>
      <c r="H142" s="55"/>
    </row>
    <row r="143" spans="1:8" ht="15.75" x14ac:dyDescent="0.25">
      <c r="B143" s="16" t="s">
        <v>339</v>
      </c>
      <c r="C143" s="61" t="s">
        <v>340</v>
      </c>
      <c r="D143" s="60">
        <f>SUM(D144:D151)</f>
        <v>24000</v>
      </c>
      <c r="E143" s="60">
        <f>SUM(E144:E151)</f>
        <v>24000</v>
      </c>
      <c r="F143" s="54"/>
      <c r="G143" s="54"/>
      <c r="H143" s="54"/>
    </row>
    <row r="144" spans="1:8" ht="49.5" customHeight="1" x14ac:dyDescent="0.25">
      <c r="A144" s="44"/>
      <c r="B144" s="24" t="s">
        <v>203</v>
      </c>
      <c r="C144" s="25" t="s">
        <v>399</v>
      </c>
      <c r="D144" s="36">
        <v>6850</v>
      </c>
      <c r="E144" s="38">
        <v>6850</v>
      </c>
      <c r="F144" s="111" t="s">
        <v>604</v>
      </c>
      <c r="G144" s="54" t="s">
        <v>597</v>
      </c>
      <c r="H144" s="54" t="s">
        <v>214</v>
      </c>
    </row>
    <row r="145" spans="1:8" ht="61.5" customHeight="1" x14ac:dyDescent="0.25">
      <c r="A145" s="44"/>
      <c r="B145" s="24" t="s">
        <v>204</v>
      </c>
      <c r="C145" s="25" t="s">
        <v>400</v>
      </c>
      <c r="D145" s="36">
        <v>88</v>
      </c>
      <c r="E145" s="38">
        <v>88</v>
      </c>
      <c r="F145" s="112"/>
      <c r="G145" s="54" t="s">
        <v>598</v>
      </c>
      <c r="H145" s="106" t="s">
        <v>215</v>
      </c>
    </row>
    <row r="146" spans="1:8" ht="66" customHeight="1" x14ac:dyDescent="0.25">
      <c r="A146" s="44"/>
      <c r="B146" s="24" t="s">
        <v>205</v>
      </c>
      <c r="C146" s="25" t="s">
        <v>401</v>
      </c>
      <c r="D146" s="36">
        <v>151</v>
      </c>
      <c r="E146" s="38">
        <v>151</v>
      </c>
      <c r="F146" s="112"/>
      <c r="G146" s="54" t="s">
        <v>599</v>
      </c>
      <c r="H146" s="54" t="s">
        <v>216</v>
      </c>
    </row>
    <row r="147" spans="1:8" ht="62.25" customHeight="1" x14ac:dyDescent="0.25">
      <c r="A147" s="44"/>
      <c r="B147" s="24" t="s">
        <v>206</v>
      </c>
      <c r="C147" s="25" t="s">
        <v>402</v>
      </c>
      <c r="D147" s="36">
        <v>662.3</v>
      </c>
      <c r="E147" s="38">
        <v>662.3</v>
      </c>
      <c r="F147" s="112"/>
      <c r="G147" s="54" t="s">
        <v>600</v>
      </c>
      <c r="H147" s="54" t="s">
        <v>214</v>
      </c>
    </row>
    <row r="148" spans="1:8" ht="33.75" customHeight="1" x14ac:dyDescent="0.25">
      <c r="A148" s="44"/>
      <c r="B148" s="24" t="s">
        <v>207</v>
      </c>
      <c r="C148" s="25" t="s">
        <v>403</v>
      </c>
      <c r="D148" s="36">
        <v>1718.2</v>
      </c>
      <c r="E148" s="38">
        <v>1718.2</v>
      </c>
      <c r="F148" s="112"/>
      <c r="G148" s="54" t="s">
        <v>213</v>
      </c>
      <c r="H148" s="54" t="s">
        <v>217</v>
      </c>
    </row>
    <row r="149" spans="1:8" ht="53.25" customHeight="1" x14ac:dyDescent="0.25">
      <c r="A149" s="44"/>
      <c r="B149" s="24" t="s">
        <v>208</v>
      </c>
      <c r="C149" s="25" t="s">
        <v>209</v>
      </c>
      <c r="D149" s="36">
        <v>13550</v>
      </c>
      <c r="E149" s="38">
        <v>13550</v>
      </c>
      <c r="F149" s="112"/>
      <c r="G149" s="111" t="s">
        <v>601</v>
      </c>
      <c r="H149" s="114" t="s">
        <v>286</v>
      </c>
    </row>
    <row r="150" spans="1:8" ht="53.25" customHeight="1" x14ac:dyDescent="0.25">
      <c r="A150" s="44"/>
      <c r="B150" s="24" t="s">
        <v>210</v>
      </c>
      <c r="C150" s="25" t="s">
        <v>212</v>
      </c>
      <c r="D150" s="36">
        <v>360</v>
      </c>
      <c r="E150" s="38">
        <v>360</v>
      </c>
      <c r="F150" s="112"/>
      <c r="G150" s="113"/>
      <c r="H150" s="115"/>
    </row>
    <row r="151" spans="1:8" ht="48" customHeight="1" x14ac:dyDescent="0.25">
      <c r="A151" s="44"/>
      <c r="B151" s="24" t="s">
        <v>211</v>
      </c>
      <c r="C151" s="25" t="s">
        <v>404</v>
      </c>
      <c r="D151" s="36">
        <v>620.5</v>
      </c>
      <c r="E151" s="38">
        <v>620.5</v>
      </c>
      <c r="F151" s="112"/>
      <c r="G151" s="54" t="s">
        <v>602</v>
      </c>
      <c r="H151" s="54" t="s">
        <v>603</v>
      </c>
    </row>
    <row r="152" spans="1:8" ht="30.75" customHeight="1" x14ac:dyDescent="0.25">
      <c r="B152" s="16" t="s">
        <v>341</v>
      </c>
      <c r="C152" s="61" t="s">
        <v>342</v>
      </c>
      <c r="D152" s="60">
        <f>SUM(D153:D157)</f>
        <v>13500</v>
      </c>
      <c r="E152" s="60">
        <f>SUM(E153:E157)</f>
        <v>13500</v>
      </c>
      <c r="F152" s="54"/>
      <c r="G152" s="54"/>
      <c r="H152" s="54"/>
    </row>
    <row r="153" spans="1:8" ht="39.75" customHeight="1" x14ac:dyDescent="0.25">
      <c r="A153" s="44"/>
      <c r="B153" s="24" t="s">
        <v>218</v>
      </c>
      <c r="C153" s="25" t="s">
        <v>405</v>
      </c>
      <c r="D153" s="34">
        <v>1540</v>
      </c>
      <c r="E153" s="38">
        <v>1540</v>
      </c>
      <c r="F153" s="111" t="s">
        <v>227</v>
      </c>
      <c r="G153" s="111" t="s">
        <v>605</v>
      </c>
      <c r="H153" s="54" t="s">
        <v>228</v>
      </c>
    </row>
    <row r="154" spans="1:8" ht="39.75" customHeight="1" x14ac:dyDescent="0.25">
      <c r="A154" s="44"/>
      <c r="B154" s="24" t="s">
        <v>219</v>
      </c>
      <c r="C154" s="25" t="s">
        <v>220</v>
      </c>
      <c r="D154" s="34">
        <v>810</v>
      </c>
      <c r="E154" s="38">
        <v>810</v>
      </c>
      <c r="F154" s="112"/>
      <c r="G154" s="112"/>
      <c r="H154" s="108" t="s">
        <v>229</v>
      </c>
    </row>
    <row r="155" spans="1:8" ht="39.75" customHeight="1" x14ac:dyDescent="0.25">
      <c r="A155" s="44"/>
      <c r="B155" s="24" t="s">
        <v>221</v>
      </c>
      <c r="C155" s="25" t="s">
        <v>222</v>
      </c>
      <c r="D155" s="34">
        <v>10733</v>
      </c>
      <c r="E155" s="38">
        <v>10733</v>
      </c>
      <c r="F155" s="112"/>
      <c r="G155" s="112"/>
      <c r="H155" s="109"/>
    </row>
    <row r="156" spans="1:8" ht="39.75" customHeight="1" x14ac:dyDescent="0.25">
      <c r="A156" s="44"/>
      <c r="B156" s="24" t="s">
        <v>223</v>
      </c>
      <c r="C156" s="25" t="s">
        <v>224</v>
      </c>
      <c r="D156" s="34">
        <v>213</v>
      </c>
      <c r="E156" s="38">
        <v>213</v>
      </c>
      <c r="F156" s="112"/>
      <c r="G156" s="112"/>
      <c r="H156" s="109"/>
    </row>
    <row r="157" spans="1:8" ht="39.75" customHeight="1" x14ac:dyDescent="0.25">
      <c r="A157" s="44"/>
      <c r="B157" s="24" t="s">
        <v>225</v>
      </c>
      <c r="C157" s="25" t="s">
        <v>226</v>
      </c>
      <c r="D157" s="34">
        <v>204</v>
      </c>
      <c r="E157" s="38">
        <v>204</v>
      </c>
      <c r="F157" s="113"/>
      <c r="G157" s="113"/>
      <c r="H157" s="110"/>
    </row>
    <row r="158" spans="1:8" ht="26.25" customHeight="1" x14ac:dyDescent="0.25">
      <c r="B158" s="16" t="s">
        <v>343</v>
      </c>
      <c r="C158" s="61" t="s">
        <v>26</v>
      </c>
      <c r="D158" s="56">
        <f>D159</f>
        <v>2000</v>
      </c>
      <c r="E158" s="56">
        <f>E159</f>
        <v>2000</v>
      </c>
      <c r="F158" s="54"/>
      <c r="G158" s="54"/>
      <c r="H158" s="54"/>
    </row>
    <row r="159" spans="1:8" ht="102" customHeight="1" x14ac:dyDescent="0.25">
      <c r="A159" s="44"/>
      <c r="B159" s="24" t="s">
        <v>230</v>
      </c>
      <c r="C159" s="25" t="s">
        <v>231</v>
      </c>
      <c r="D159" s="34">
        <v>2000</v>
      </c>
      <c r="E159" s="38">
        <v>2000</v>
      </c>
      <c r="F159" s="54" t="s">
        <v>232</v>
      </c>
      <c r="G159" s="54" t="s">
        <v>606</v>
      </c>
      <c r="H159" s="54" t="s">
        <v>607</v>
      </c>
    </row>
    <row r="160" spans="1:8" ht="25.5" customHeight="1" x14ac:dyDescent="0.25">
      <c r="B160" s="16" t="s">
        <v>344</v>
      </c>
      <c r="C160" s="62" t="s">
        <v>27</v>
      </c>
      <c r="D160" s="56">
        <f>SUM(D161:D166)</f>
        <v>36340</v>
      </c>
      <c r="E160" s="56">
        <f>SUM(E161:E166)</f>
        <v>36340</v>
      </c>
      <c r="F160" s="54"/>
      <c r="G160" s="54"/>
      <c r="H160" s="54"/>
    </row>
    <row r="161" spans="1:8" ht="33" customHeight="1" x14ac:dyDescent="0.25">
      <c r="A161" s="44"/>
      <c r="B161" s="24" t="s">
        <v>233</v>
      </c>
      <c r="C161" s="25" t="s">
        <v>234</v>
      </c>
      <c r="D161" s="59">
        <v>15974</v>
      </c>
      <c r="E161" s="38">
        <v>15974</v>
      </c>
      <c r="F161" s="111" t="s">
        <v>245</v>
      </c>
      <c r="G161" s="80" t="s">
        <v>611</v>
      </c>
      <c r="H161" s="54" t="s">
        <v>246</v>
      </c>
    </row>
    <row r="162" spans="1:8" ht="33" customHeight="1" x14ac:dyDescent="0.25">
      <c r="A162" s="44"/>
      <c r="B162" s="24" t="s">
        <v>235</v>
      </c>
      <c r="C162" s="25" t="s">
        <v>236</v>
      </c>
      <c r="D162" s="59">
        <v>110</v>
      </c>
      <c r="E162" s="38">
        <v>110</v>
      </c>
      <c r="F162" s="112"/>
      <c r="G162" s="105" t="s">
        <v>612</v>
      </c>
      <c r="H162" s="54" t="s">
        <v>247</v>
      </c>
    </row>
    <row r="163" spans="1:8" ht="63.75" customHeight="1" x14ac:dyDescent="0.25">
      <c r="A163" s="44"/>
      <c r="B163" s="24" t="s">
        <v>237</v>
      </c>
      <c r="C163" s="25" t="s">
        <v>238</v>
      </c>
      <c r="D163" s="59">
        <v>19070</v>
      </c>
      <c r="E163" s="38">
        <v>19070</v>
      </c>
      <c r="F163" s="112"/>
      <c r="G163" s="105" t="s">
        <v>613</v>
      </c>
      <c r="H163" s="54" t="s">
        <v>608</v>
      </c>
    </row>
    <row r="164" spans="1:8" ht="33" customHeight="1" x14ac:dyDescent="0.25">
      <c r="A164" s="44"/>
      <c r="B164" s="24" t="s">
        <v>239</v>
      </c>
      <c r="C164" s="25" t="s">
        <v>240</v>
      </c>
      <c r="D164" s="59">
        <v>500</v>
      </c>
      <c r="E164" s="38">
        <v>500</v>
      </c>
      <c r="F164" s="112"/>
      <c r="G164" s="105" t="s">
        <v>614</v>
      </c>
      <c r="H164" s="54" t="s">
        <v>609</v>
      </c>
    </row>
    <row r="165" spans="1:8" ht="33" customHeight="1" x14ac:dyDescent="0.25">
      <c r="A165" s="44"/>
      <c r="B165" s="24" t="s">
        <v>241</v>
      </c>
      <c r="C165" s="25" t="s">
        <v>242</v>
      </c>
      <c r="D165" s="59">
        <v>650</v>
      </c>
      <c r="E165" s="38">
        <v>650</v>
      </c>
      <c r="F165" s="112"/>
      <c r="G165" s="112" t="s">
        <v>615</v>
      </c>
      <c r="H165" s="111" t="s">
        <v>610</v>
      </c>
    </row>
    <row r="166" spans="1:8" ht="33" customHeight="1" x14ac:dyDescent="0.25">
      <c r="A166" s="44"/>
      <c r="B166" s="24" t="s">
        <v>243</v>
      </c>
      <c r="C166" s="25" t="s">
        <v>244</v>
      </c>
      <c r="D166" s="59">
        <v>36</v>
      </c>
      <c r="E166" s="38">
        <v>36</v>
      </c>
      <c r="F166" s="113"/>
      <c r="G166" s="113"/>
      <c r="H166" s="113"/>
    </row>
    <row r="167" spans="1:8" ht="33" customHeight="1" x14ac:dyDescent="0.25">
      <c r="B167" s="16" t="s">
        <v>345</v>
      </c>
      <c r="C167" s="61" t="s">
        <v>346</v>
      </c>
      <c r="D167" s="60">
        <f>SUM(D168:D171)</f>
        <v>3000</v>
      </c>
      <c r="E167" s="60">
        <f>SUM(E168:E171)</f>
        <v>3000</v>
      </c>
      <c r="F167" s="54"/>
      <c r="G167" s="54"/>
      <c r="H167" s="54"/>
    </row>
    <row r="168" spans="1:8" ht="60" x14ac:dyDescent="0.25">
      <c r="A168" s="44"/>
      <c r="B168" s="24" t="s">
        <v>248</v>
      </c>
      <c r="C168" s="25" t="s">
        <v>249</v>
      </c>
      <c r="D168" s="36">
        <v>364</v>
      </c>
      <c r="E168" s="38">
        <v>364</v>
      </c>
      <c r="F168" s="111" t="s">
        <v>255</v>
      </c>
      <c r="G168" s="80" t="s">
        <v>616</v>
      </c>
      <c r="H168" s="54" t="s">
        <v>619</v>
      </c>
    </row>
    <row r="169" spans="1:8" ht="45" x14ac:dyDescent="0.25">
      <c r="A169" s="44"/>
      <c r="B169" s="24" t="s">
        <v>250</v>
      </c>
      <c r="C169" s="25" t="s">
        <v>251</v>
      </c>
      <c r="D169" s="36">
        <v>1749</v>
      </c>
      <c r="E169" s="38">
        <v>1749</v>
      </c>
      <c r="F169" s="112"/>
      <c r="G169" s="105" t="s">
        <v>617</v>
      </c>
      <c r="H169" s="54" t="s">
        <v>256</v>
      </c>
    </row>
    <row r="170" spans="1:8" ht="75.75" customHeight="1" x14ac:dyDescent="0.25">
      <c r="A170" s="44"/>
      <c r="B170" s="24" t="s">
        <v>252</v>
      </c>
      <c r="C170" s="25" t="s">
        <v>253</v>
      </c>
      <c r="D170" s="36">
        <v>601</v>
      </c>
      <c r="E170" s="38">
        <v>601</v>
      </c>
      <c r="F170" s="112"/>
      <c r="G170" s="109" t="s">
        <v>618</v>
      </c>
      <c r="H170" s="108" t="s">
        <v>620</v>
      </c>
    </row>
    <row r="171" spans="1:8" ht="75.75" customHeight="1" x14ac:dyDescent="0.25">
      <c r="A171" s="77"/>
      <c r="B171" s="24" t="s">
        <v>254</v>
      </c>
      <c r="C171" s="25" t="s">
        <v>226</v>
      </c>
      <c r="D171" s="36">
        <v>286</v>
      </c>
      <c r="E171" s="38">
        <v>286</v>
      </c>
      <c r="F171" s="75"/>
      <c r="G171" s="110"/>
      <c r="H171" s="110"/>
    </row>
    <row r="172" spans="1:8" ht="45" x14ac:dyDescent="0.25">
      <c r="B172" s="16" t="s">
        <v>347</v>
      </c>
      <c r="C172" s="61" t="s">
        <v>348</v>
      </c>
      <c r="D172" s="60">
        <f>SUM(D173:D176)</f>
        <v>9800</v>
      </c>
      <c r="E172" s="60">
        <f>SUM(E173:E176)</f>
        <v>9800</v>
      </c>
      <c r="F172" s="54"/>
      <c r="G172" s="54"/>
      <c r="H172" s="54"/>
    </row>
    <row r="173" spans="1:8" ht="75" customHeight="1" x14ac:dyDescent="0.25">
      <c r="A173" s="44"/>
      <c r="B173" s="65" t="s">
        <v>257</v>
      </c>
      <c r="C173" s="25" t="s">
        <v>406</v>
      </c>
      <c r="D173" s="36">
        <v>70</v>
      </c>
      <c r="E173" s="57">
        <v>70</v>
      </c>
      <c r="F173" s="111" t="s">
        <v>263</v>
      </c>
      <c r="G173" s="80" t="s">
        <v>624</v>
      </c>
      <c r="H173" s="54" t="s">
        <v>621</v>
      </c>
    </row>
    <row r="174" spans="1:8" ht="75" x14ac:dyDescent="0.25">
      <c r="A174" s="44"/>
      <c r="B174" s="65" t="s">
        <v>258</v>
      </c>
      <c r="C174" s="25" t="s">
        <v>259</v>
      </c>
      <c r="D174" s="36">
        <v>400</v>
      </c>
      <c r="E174" s="57">
        <v>400</v>
      </c>
      <c r="F174" s="112"/>
      <c r="G174" s="105" t="s">
        <v>625</v>
      </c>
      <c r="H174" s="54" t="s">
        <v>622</v>
      </c>
    </row>
    <row r="175" spans="1:8" ht="75" customHeight="1" x14ac:dyDescent="0.25">
      <c r="A175" s="44"/>
      <c r="B175" s="65" t="s">
        <v>260</v>
      </c>
      <c r="C175" s="25" t="s">
        <v>261</v>
      </c>
      <c r="D175" s="36">
        <v>200</v>
      </c>
      <c r="E175" s="57">
        <v>200</v>
      </c>
      <c r="F175" s="112"/>
      <c r="G175" s="105" t="s">
        <v>626</v>
      </c>
      <c r="H175" s="54" t="s">
        <v>264</v>
      </c>
    </row>
    <row r="176" spans="1:8" ht="88.5" customHeight="1" x14ac:dyDescent="0.25">
      <c r="A176" s="44"/>
      <c r="B176" s="65" t="s">
        <v>262</v>
      </c>
      <c r="C176" s="25" t="s">
        <v>407</v>
      </c>
      <c r="D176" s="36">
        <v>9130</v>
      </c>
      <c r="E176" s="57">
        <v>9130</v>
      </c>
      <c r="F176" s="112"/>
      <c r="G176" s="105" t="s">
        <v>627</v>
      </c>
      <c r="H176" s="54" t="s">
        <v>623</v>
      </c>
    </row>
    <row r="177" spans="1:8" ht="48.75" customHeight="1" x14ac:dyDescent="0.25">
      <c r="B177" s="16" t="s">
        <v>349</v>
      </c>
      <c r="C177" s="61" t="s">
        <v>350</v>
      </c>
      <c r="D177" s="60">
        <f>SUM(D178:D179)</f>
        <v>44725</v>
      </c>
      <c r="E177" s="60">
        <f>SUM(E178:E179)</f>
        <v>44725</v>
      </c>
      <c r="F177" s="54"/>
      <c r="G177" s="54"/>
      <c r="H177" s="54"/>
    </row>
    <row r="178" spans="1:8" ht="147.75" customHeight="1" x14ac:dyDescent="0.25">
      <c r="A178" s="44"/>
      <c r="B178" s="24" t="s">
        <v>265</v>
      </c>
      <c r="C178" s="25" t="s">
        <v>408</v>
      </c>
      <c r="D178" s="34">
        <v>725</v>
      </c>
      <c r="E178" s="38">
        <v>725</v>
      </c>
      <c r="F178" s="111" t="s">
        <v>267</v>
      </c>
      <c r="G178" s="111" t="s">
        <v>628</v>
      </c>
      <c r="H178" s="111" t="s">
        <v>629</v>
      </c>
    </row>
    <row r="179" spans="1:8" ht="109.5" customHeight="1" x14ac:dyDescent="0.25">
      <c r="A179" s="44"/>
      <c r="B179" s="16" t="s">
        <v>266</v>
      </c>
      <c r="C179" s="25" t="s">
        <v>409</v>
      </c>
      <c r="D179" s="34">
        <v>44000</v>
      </c>
      <c r="E179" s="38">
        <v>44000</v>
      </c>
      <c r="F179" s="113"/>
      <c r="G179" s="113"/>
      <c r="H179" s="113"/>
    </row>
    <row r="180" spans="1:8" ht="15.75" x14ac:dyDescent="0.25">
      <c r="B180" s="16" t="s">
        <v>351</v>
      </c>
      <c r="C180" s="61" t="s">
        <v>352</v>
      </c>
      <c r="D180" s="56">
        <f>SUM(D181:D184)</f>
        <v>26000</v>
      </c>
      <c r="E180" s="56">
        <f>SUM(E181:E184)</f>
        <v>26000</v>
      </c>
      <c r="F180" s="54"/>
      <c r="G180" s="54"/>
      <c r="H180" s="54"/>
    </row>
    <row r="181" spans="1:8" ht="75" x14ac:dyDescent="0.25">
      <c r="A181" s="44"/>
      <c r="B181" s="24" t="s">
        <v>268</v>
      </c>
      <c r="C181" s="25" t="s">
        <v>410</v>
      </c>
      <c r="D181" s="34">
        <v>19325.8</v>
      </c>
      <c r="E181" s="38">
        <v>19325.8</v>
      </c>
      <c r="F181" s="111" t="s">
        <v>630</v>
      </c>
      <c r="G181" s="111" t="s">
        <v>632</v>
      </c>
      <c r="H181" s="111" t="s">
        <v>631</v>
      </c>
    </row>
    <row r="182" spans="1:8" ht="39" customHeight="1" x14ac:dyDescent="0.25">
      <c r="A182" s="44"/>
      <c r="B182" s="24" t="s">
        <v>269</v>
      </c>
      <c r="C182" s="25" t="s">
        <v>411</v>
      </c>
      <c r="D182" s="34">
        <v>3738.5</v>
      </c>
      <c r="E182" s="38">
        <v>3738.5</v>
      </c>
      <c r="F182" s="112"/>
      <c r="G182" s="112"/>
      <c r="H182" s="112"/>
    </row>
    <row r="183" spans="1:8" ht="42" customHeight="1" x14ac:dyDescent="0.25">
      <c r="A183" s="44"/>
      <c r="B183" s="24" t="s">
        <v>270</v>
      </c>
      <c r="C183" s="25" t="s">
        <v>412</v>
      </c>
      <c r="D183" s="34">
        <v>209.7</v>
      </c>
      <c r="E183" s="38">
        <v>209.7</v>
      </c>
      <c r="F183" s="112"/>
      <c r="G183" s="112"/>
      <c r="H183" s="112"/>
    </row>
    <row r="184" spans="1:8" ht="60" x14ac:dyDescent="0.25">
      <c r="A184" s="44"/>
      <c r="B184" s="24" t="s">
        <v>271</v>
      </c>
      <c r="C184" s="25" t="s">
        <v>413</v>
      </c>
      <c r="D184" s="34">
        <v>2726</v>
      </c>
      <c r="E184" s="38">
        <v>2726</v>
      </c>
      <c r="F184" s="113"/>
      <c r="G184" s="113"/>
      <c r="H184" s="113"/>
    </row>
    <row r="185" spans="1:8" ht="25.5" customHeight="1" x14ac:dyDescent="0.25">
      <c r="B185" s="16" t="s">
        <v>353</v>
      </c>
      <c r="C185" s="64" t="s">
        <v>354</v>
      </c>
      <c r="D185" s="56">
        <f>D186+D187</f>
        <v>20000</v>
      </c>
      <c r="E185" s="56">
        <f>E186+E187</f>
        <v>20000</v>
      </c>
      <c r="F185" s="54"/>
      <c r="G185" s="54"/>
      <c r="H185" s="54"/>
    </row>
    <row r="186" spans="1:8" ht="91.5" customHeight="1" x14ac:dyDescent="0.25">
      <c r="A186" s="44"/>
      <c r="B186" s="24" t="s">
        <v>272</v>
      </c>
      <c r="C186" s="25" t="s">
        <v>273</v>
      </c>
      <c r="D186" s="36">
        <v>19995</v>
      </c>
      <c r="E186" s="38">
        <v>19995</v>
      </c>
      <c r="F186" s="111" t="s">
        <v>276</v>
      </c>
      <c r="G186" s="111" t="s">
        <v>633</v>
      </c>
      <c r="H186" s="111" t="s">
        <v>277</v>
      </c>
    </row>
    <row r="187" spans="1:8" ht="48.75" customHeight="1" x14ac:dyDescent="0.25">
      <c r="A187" s="44"/>
      <c r="B187" s="24" t="s">
        <v>274</v>
      </c>
      <c r="C187" s="25" t="s">
        <v>275</v>
      </c>
      <c r="D187" s="36">
        <v>5</v>
      </c>
      <c r="E187" s="38">
        <v>5</v>
      </c>
      <c r="F187" s="113"/>
      <c r="G187" s="113"/>
      <c r="H187" s="113"/>
    </row>
    <row r="188" spans="1:8" ht="46.5" customHeight="1" x14ac:dyDescent="0.25">
      <c r="B188" s="16" t="s">
        <v>355</v>
      </c>
      <c r="C188" s="61" t="s">
        <v>356</v>
      </c>
      <c r="D188" s="36">
        <f>SUM(D189:D190)</f>
        <v>1000</v>
      </c>
      <c r="E188" s="36">
        <f>SUM(E189:E190)</f>
        <v>1000</v>
      </c>
      <c r="F188" s="54"/>
      <c r="G188" s="54"/>
      <c r="H188" s="25"/>
    </row>
    <row r="189" spans="1:8" ht="69" customHeight="1" x14ac:dyDescent="0.25">
      <c r="A189" s="77"/>
      <c r="B189" s="85" t="s">
        <v>429</v>
      </c>
      <c r="C189" s="25" t="s">
        <v>430</v>
      </c>
      <c r="D189" s="34">
        <v>800</v>
      </c>
      <c r="E189" s="38">
        <v>800</v>
      </c>
      <c r="F189" s="108" t="s">
        <v>634</v>
      </c>
      <c r="G189" s="76" t="s">
        <v>637</v>
      </c>
      <c r="H189" s="84" t="s">
        <v>635</v>
      </c>
    </row>
    <row r="190" spans="1:8" ht="52.5" customHeight="1" x14ac:dyDescent="0.25">
      <c r="A190" s="77"/>
      <c r="B190" s="85" t="s">
        <v>431</v>
      </c>
      <c r="C190" s="25" t="s">
        <v>432</v>
      </c>
      <c r="D190" s="34">
        <v>200</v>
      </c>
      <c r="E190" s="38">
        <v>200</v>
      </c>
      <c r="F190" s="110"/>
      <c r="G190" s="76" t="s">
        <v>638</v>
      </c>
      <c r="H190" s="84" t="s">
        <v>636</v>
      </c>
    </row>
    <row r="191" spans="1:8" ht="41.25" customHeight="1" x14ac:dyDescent="0.25">
      <c r="A191" s="11"/>
      <c r="B191" s="16" t="s">
        <v>357</v>
      </c>
      <c r="C191" s="61" t="s">
        <v>56</v>
      </c>
      <c r="D191" s="36">
        <f>SUM(D192:D192)</f>
        <v>20000</v>
      </c>
      <c r="E191" s="36">
        <f>SUM(E192:E192)</f>
        <v>20000</v>
      </c>
      <c r="F191" s="63"/>
      <c r="G191" s="63"/>
      <c r="H191" s="63"/>
    </row>
    <row r="192" spans="1:8" ht="66.75" customHeight="1" x14ac:dyDescent="0.25">
      <c r="A192" s="44"/>
      <c r="B192" s="24" t="s">
        <v>278</v>
      </c>
      <c r="C192" s="25" t="s">
        <v>433</v>
      </c>
      <c r="D192" s="34">
        <v>20000</v>
      </c>
      <c r="E192" s="38">
        <v>20000</v>
      </c>
      <c r="F192" s="63" t="s">
        <v>640</v>
      </c>
      <c r="G192" s="63" t="s">
        <v>639</v>
      </c>
      <c r="H192" s="63" t="s">
        <v>641</v>
      </c>
    </row>
    <row r="193" spans="1:8" ht="54" customHeight="1" x14ac:dyDescent="0.25">
      <c r="B193" s="30" t="s">
        <v>358</v>
      </c>
      <c r="C193" s="31" t="s">
        <v>359</v>
      </c>
      <c r="D193" s="39">
        <f>D194</f>
        <v>800</v>
      </c>
      <c r="E193" s="39">
        <f>E194</f>
        <v>800</v>
      </c>
      <c r="F193" s="55"/>
      <c r="G193" s="55"/>
      <c r="H193" s="55"/>
    </row>
    <row r="194" spans="1:8" ht="202.5" customHeight="1" x14ac:dyDescent="0.25">
      <c r="A194" s="77"/>
      <c r="B194" s="87" t="s">
        <v>434</v>
      </c>
      <c r="C194" s="88" t="s">
        <v>435</v>
      </c>
      <c r="D194" s="90">
        <v>800</v>
      </c>
      <c r="E194" s="89">
        <v>800</v>
      </c>
      <c r="F194" s="86" t="s">
        <v>642</v>
      </c>
      <c r="G194" s="86" t="s">
        <v>644</v>
      </c>
      <c r="H194" s="86" t="s">
        <v>643</v>
      </c>
    </row>
    <row r="195" spans="1:8" ht="66.75" customHeight="1" x14ac:dyDescent="0.25">
      <c r="B195" s="41" t="s">
        <v>360</v>
      </c>
      <c r="C195" s="42" t="s">
        <v>361</v>
      </c>
      <c r="D195" s="43">
        <f t="shared" ref="D195:E195" si="2">D196</f>
        <v>20000</v>
      </c>
      <c r="E195" s="43">
        <f t="shared" si="2"/>
        <v>20000</v>
      </c>
      <c r="F195" s="45"/>
      <c r="G195" s="45"/>
      <c r="H195" s="45"/>
    </row>
    <row r="196" spans="1:8" ht="327.75" customHeight="1" x14ac:dyDescent="0.25">
      <c r="B196" s="19" t="s">
        <v>436</v>
      </c>
      <c r="C196" s="20" t="s">
        <v>32</v>
      </c>
      <c r="D196" s="40">
        <v>20000</v>
      </c>
      <c r="E196" s="40">
        <v>20000</v>
      </c>
      <c r="F196" s="51" t="s">
        <v>279</v>
      </c>
      <c r="G196" s="51" t="s">
        <v>645</v>
      </c>
      <c r="H196" s="51" t="s">
        <v>646</v>
      </c>
    </row>
    <row r="197" spans="1:8" ht="40.5" x14ac:dyDescent="0.25">
      <c r="A197" s="73"/>
      <c r="B197" s="41" t="s">
        <v>362</v>
      </c>
      <c r="C197" s="42" t="s">
        <v>28</v>
      </c>
      <c r="D197" s="43">
        <f>SUM(D198:D200)</f>
        <v>4290</v>
      </c>
      <c r="E197" s="43">
        <f>SUM(E198:E200)</f>
        <v>4290</v>
      </c>
      <c r="F197" s="45"/>
      <c r="G197" s="45"/>
      <c r="H197" s="45"/>
    </row>
    <row r="198" spans="1:8" s="9" customFormat="1" ht="66" customHeight="1" x14ac:dyDescent="0.25">
      <c r="A198" s="8"/>
      <c r="B198" s="19" t="s">
        <v>437</v>
      </c>
      <c r="C198" s="20" t="s">
        <v>29</v>
      </c>
      <c r="D198" s="40">
        <v>700</v>
      </c>
      <c r="E198" s="37">
        <v>700</v>
      </c>
      <c r="F198" s="132" t="s">
        <v>647</v>
      </c>
      <c r="G198" s="132" t="s">
        <v>651</v>
      </c>
      <c r="H198" s="134" t="s">
        <v>648</v>
      </c>
    </row>
    <row r="199" spans="1:8" s="9" customFormat="1" ht="118.5" customHeight="1" x14ac:dyDescent="0.25">
      <c r="A199" s="8"/>
      <c r="B199" s="19" t="s">
        <v>438</v>
      </c>
      <c r="C199" s="20" t="s">
        <v>30</v>
      </c>
      <c r="D199" s="40">
        <v>1500</v>
      </c>
      <c r="E199" s="37">
        <v>1500</v>
      </c>
      <c r="F199" s="131"/>
      <c r="G199" s="131"/>
      <c r="H199" s="134" t="s">
        <v>649</v>
      </c>
    </row>
    <row r="200" spans="1:8" s="10" customFormat="1" ht="63.75" customHeight="1" x14ac:dyDescent="0.25">
      <c r="A200" s="12"/>
      <c r="B200" s="19" t="s">
        <v>439</v>
      </c>
      <c r="C200" s="20" t="s">
        <v>31</v>
      </c>
      <c r="D200" s="40">
        <v>2090</v>
      </c>
      <c r="E200" s="37">
        <v>2090</v>
      </c>
      <c r="F200" s="131"/>
      <c r="G200" s="133"/>
      <c r="H200" s="74" t="s">
        <v>650</v>
      </c>
    </row>
    <row r="201" spans="1:8" s="10" customFormat="1" ht="63.75" customHeight="1" x14ac:dyDescent="0.25">
      <c r="A201" s="12"/>
      <c r="B201" s="19"/>
      <c r="C201" s="20" t="s">
        <v>440</v>
      </c>
      <c r="D201" s="40">
        <v>300</v>
      </c>
      <c r="E201" s="37">
        <v>300</v>
      </c>
      <c r="F201" s="133"/>
      <c r="G201" s="74"/>
      <c r="H201" s="74"/>
    </row>
    <row r="202" spans="1:8" ht="56.25" customHeight="1" x14ac:dyDescent="0.25">
      <c r="A202" s="73"/>
      <c r="B202" s="41" t="s">
        <v>363</v>
      </c>
      <c r="C202" s="42" t="s">
        <v>364</v>
      </c>
      <c r="D202" s="43">
        <f>D203+D204+D207</f>
        <v>57850</v>
      </c>
      <c r="E202" s="43">
        <f>E203+E204+E207</f>
        <v>57850</v>
      </c>
      <c r="F202" s="45"/>
      <c r="G202" s="45"/>
      <c r="H202" s="45"/>
    </row>
    <row r="203" spans="1:8" s="9" customFormat="1" ht="66" customHeight="1" x14ac:dyDescent="0.25">
      <c r="A203" s="8"/>
      <c r="B203" s="30" t="s">
        <v>441</v>
      </c>
      <c r="C203" s="31" t="s">
        <v>365</v>
      </c>
      <c r="D203" s="39">
        <v>650</v>
      </c>
      <c r="E203" s="39">
        <v>650</v>
      </c>
      <c r="F203" s="55"/>
      <c r="G203" s="55"/>
      <c r="H203" s="55"/>
    </row>
    <row r="204" spans="1:8" s="9" customFormat="1" ht="46.5" customHeight="1" x14ac:dyDescent="0.25">
      <c r="A204" s="8"/>
      <c r="B204" s="30" t="s">
        <v>442</v>
      </c>
      <c r="C204" s="31" t="s">
        <v>366</v>
      </c>
      <c r="D204" s="39">
        <f>D205</f>
        <v>4500</v>
      </c>
      <c r="E204" s="39">
        <f>E205</f>
        <v>4500</v>
      </c>
      <c r="F204" s="55"/>
      <c r="G204" s="55"/>
      <c r="H204" s="55"/>
    </row>
    <row r="205" spans="1:8" s="10" customFormat="1" ht="63.75" customHeight="1" x14ac:dyDescent="0.25">
      <c r="A205" s="12"/>
      <c r="B205" s="19" t="s">
        <v>443</v>
      </c>
      <c r="C205" s="20" t="s">
        <v>444</v>
      </c>
      <c r="D205" s="40">
        <v>4500</v>
      </c>
      <c r="E205" s="40">
        <v>4500</v>
      </c>
      <c r="F205" s="74"/>
      <c r="G205" s="74"/>
      <c r="H205" s="74"/>
    </row>
    <row r="206" spans="1:8" s="10" customFormat="1" ht="63.75" customHeight="1" x14ac:dyDescent="0.25">
      <c r="A206" s="12"/>
      <c r="B206" s="19"/>
      <c r="C206" s="20" t="s">
        <v>445</v>
      </c>
      <c r="D206" s="40">
        <v>2250</v>
      </c>
      <c r="E206" s="40">
        <v>2250</v>
      </c>
      <c r="F206" s="74"/>
      <c r="G206" s="74"/>
      <c r="H206" s="74"/>
    </row>
    <row r="207" spans="1:8" ht="60" customHeight="1" x14ac:dyDescent="0.25">
      <c r="B207" s="30" t="s">
        <v>446</v>
      </c>
      <c r="C207" s="31" t="s">
        <v>367</v>
      </c>
      <c r="D207" s="39">
        <f>D208</f>
        <v>52700</v>
      </c>
      <c r="E207" s="39">
        <f>E208</f>
        <v>52700</v>
      </c>
      <c r="F207" s="55"/>
      <c r="G207" s="55"/>
      <c r="H207" s="55"/>
    </row>
    <row r="208" spans="1:8" ht="30" x14ac:dyDescent="0.25">
      <c r="B208" s="19" t="s">
        <v>447</v>
      </c>
      <c r="C208" s="20" t="s">
        <v>448</v>
      </c>
      <c r="D208" s="40">
        <v>52700</v>
      </c>
      <c r="E208" s="40">
        <v>52700</v>
      </c>
      <c r="F208" s="74"/>
      <c r="G208" s="74"/>
      <c r="H208" s="74"/>
    </row>
    <row r="209" spans="2:8" ht="30" x14ac:dyDescent="0.25">
      <c r="B209" s="19"/>
      <c r="C209" s="20" t="s">
        <v>449</v>
      </c>
      <c r="D209" s="40">
        <v>4200</v>
      </c>
      <c r="E209" s="40">
        <v>4200</v>
      </c>
      <c r="F209" s="74"/>
      <c r="G209" s="74"/>
      <c r="H209" s="74"/>
    </row>
    <row r="210" spans="2:8" x14ac:dyDescent="0.25">
      <c r="B210" s="19"/>
      <c r="C210" s="20"/>
      <c r="D210" s="40"/>
      <c r="E210" s="40"/>
      <c r="F210" s="74"/>
      <c r="G210" s="74"/>
      <c r="H210" s="74"/>
    </row>
    <row r="211" spans="2:8" x14ac:dyDescent="0.25">
      <c r="B211" s="19"/>
      <c r="C211" s="20"/>
      <c r="D211" s="40"/>
      <c r="E211" s="40"/>
      <c r="F211" s="74"/>
      <c r="G211" s="74"/>
      <c r="H211" s="74"/>
    </row>
    <row r="212" spans="2:8" x14ac:dyDescent="0.25">
      <c r="B212" s="19"/>
      <c r="C212" s="20"/>
      <c r="D212" s="40"/>
      <c r="E212" s="40"/>
      <c r="F212" s="74"/>
      <c r="G212" s="74"/>
      <c r="H212" s="74"/>
    </row>
    <row r="213" spans="2:8" x14ac:dyDescent="0.25">
      <c r="B213" s="19"/>
      <c r="C213" s="20"/>
      <c r="D213" s="40"/>
      <c r="E213" s="40"/>
      <c r="F213" s="74"/>
      <c r="G213" s="74"/>
      <c r="H213" s="74"/>
    </row>
    <row r="214" spans="2:8" x14ac:dyDescent="0.25">
      <c r="B214" s="19"/>
      <c r="C214" s="20"/>
      <c r="D214" s="40"/>
      <c r="E214" s="40"/>
      <c r="F214" s="74"/>
      <c r="G214" s="74"/>
      <c r="H214" s="74"/>
    </row>
  </sheetData>
  <autoFilter ref="A8:H8"/>
  <mergeCells count="56">
    <mergeCell ref="H170:H171"/>
    <mergeCell ref="H181:H184"/>
    <mergeCell ref="F189:F190"/>
    <mergeCell ref="F198:F201"/>
    <mergeCell ref="G198:G200"/>
    <mergeCell ref="F186:F187"/>
    <mergeCell ref="G186:G187"/>
    <mergeCell ref="H186:H187"/>
    <mergeCell ref="F178:F179"/>
    <mergeCell ref="H178:H179"/>
    <mergeCell ref="G178:G179"/>
    <mergeCell ref="F181:F184"/>
    <mergeCell ref="G181:G184"/>
    <mergeCell ref="F168:F170"/>
    <mergeCell ref="F173:F176"/>
    <mergeCell ref="F153:F157"/>
    <mergeCell ref="G153:G157"/>
    <mergeCell ref="G165:G166"/>
    <mergeCell ref="G170:G171"/>
    <mergeCell ref="H154:H157"/>
    <mergeCell ref="F161:F166"/>
    <mergeCell ref="H165:H166"/>
    <mergeCell ref="A5:A7"/>
    <mergeCell ref="B5:C6"/>
    <mergeCell ref="E5:E7"/>
    <mergeCell ref="F5:F7"/>
    <mergeCell ref="D5:D7"/>
    <mergeCell ref="G5:H6"/>
    <mergeCell ref="F38:F39"/>
    <mergeCell ref="H38:H39"/>
    <mergeCell ref="F40:F49"/>
    <mergeCell ref="F71:F72"/>
    <mergeCell ref="G71:G72"/>
    <mergeCell ref="H71:H72"/>
    <mergeCell ref="B3:H3"/>
    <mergeCell ref="F113:F118"/>
    <mergeCell ref="F120:F126"/>
    <mergeCell ref="F128:F136"/>
    <mergeCell ref="H128:H136"/>
    <mergeCell ref="G128:G136"/>
    <mergeCell ref="H41:H43"/>
    <mergeCell ref="F76:F77"/>
    <mergeCell ref="F92:F95"/>
    <mergeCell ref="H92:H93"/>
    <mergeCell ref="F96:F98"/>
    <mergeCell ref="H96:H98"/>
    <mergeCell ref="G96:G98"/>
    <mergeCell ref="F100:F106"/>
    <mergeCell ref="F108:F111"/>
    <mergeCell ref="F78:F84"/>
    <mergeCell ref="H109:H111"/>
    <mergeCell ref="F138:F141"/>
    <mergeCell ref="F144:F151"/>
    <mergeCell ref="G149:G150"/>
    <mergeCell ref="H149:H150"/>
    <mergeCell ref="G123:G124"/>
  </mergeCells>
  <printOptions horizontalCentered="1"/>
  <pageMargins left="0.11811023622047245" right="0.11811023622047245" top="0.15748031496062992" bottom="0.15748031496062992" header="0" footer="0"/>
  <pageSetup paperSize="9" scale="40"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დანართი N2 (ნაერთი)</vt:lpstr>
      <vt:lpstr>'დანართი N2 (ნაერთი)'!Print_Area</vt:lpstr>
      <vt:lpstr>'დანართი N2 (ნაერთი)'!Print_Titles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Natia Gulua</dc:creator>
  <cp:lastModifiedBy>Maia Zhordania</cp:lastModifiedBy>
  <cp:lastPrinted>2019-03-13T05:33:03Z</cp:lastPrinted>
  <dcterms:created xsi:type="dcterms:W3CDTF">2015-11-13T09:57:34Z</dcterms:created>
  <dcterms:modified xsi:type="dcterms:W3CDTF">2019-03-18T06:17:11Z</dcterms:modified>
</cp:coreProperties>
</file>