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"/>
    </mc:Choice>
  </mc:AlternateContent>
  <bookViews>
    <workbookView xWindow="240" yWindow="105" windowWidth="20115" windowHeight="8760"/>
  </bookViews>
  <sheets>
    <sheet name="danarti" sheetId="4" r:id="rId1"/>
    <sheet name="Sheet1" sheetId="1" r:id="rId2"/>
    <sheet name="Sheet3" sheetId="3" r:id="rId3"/>
  </sheets>
  <definedNames>
    <definedName name="_xlnm._FilterDatabase" localSheetId="0" hidden="1">danarti!$A$9:$H$63</definedName>
    <definedName name="_xlnm.Print_Area" localSheetId="0">danarti!$B$5:$H$63</definedName>
    <definedName name="_xlnm.Print_Titles" localSheetId="1">Sheet1!$4:$4</definedName>
  </definedNames>
  <calcPr calcId="162913"/>
</workbook>
</file>

<file path=xl/calcChain.xml><?xml version="1.0" encoding="utf-8"?>
<calcChain xmlns="http://schemas.openxmlformats.org/spreadsheetml/2006/main">
  <c r="D61" i="4" l="1"/>
  <c r="A61" i="4"/>
  <c r="D60" i="4"/>
  <c r="A60" i="4"/>
  <c r="D59" i="4"/>
  <c r="A59" i="4"/>
  <c r="D58" i="4"/>
  <c r="A58" i="4"/>
  <c r="D57" i="4"/>
  <c r="A57" i="4"/>
  <c r="D56" i="4"/>
  <c r="A56" i="4"/>
  <c r="D55" i="4"/>
  <c r="A55" i="4"/>
  <c r="D54" i="4"/>
  <c r="A54" i="4"/>
  <c r="D53" i="4"/>
  <c r="A53" i="4"/>
  <c r="D52" i="4"/>
  <c r="A52" i="4"/>
  <c r="H51" i="4"/>
  <c r="G51" i="4"/>
  <c r="F51" i="4"/>
  <c r="F49" i="4" s="1"/>
  <c r="E51" i="4"/>
  <c r="A51" i="4" s="1"/>
  <c r="D50" i="4"/>
  <c r="A50" i="4"/>
  <c r="H49" i="4"/>
  <c r="G49" i="4"/>
  <c r="D48" i="4"/>
  <c r="A48" i="4"/>
  <c r="D47" i="4"/>
  <c r="A47" i="4"/>
  <c r="D46" i="4"/>
  <c r="A46" i="4"/>
  <c r="D45" i="4"/>
  <c r="A45" i="4"/>
  <c r="D44" i="4"/>
  <c r="A44" i="4"/>
  <c r="D43" i="4"/>
  <c r="A43" i="4"/>
  <c r="D42" i="4"/>
  <c r="A42" i="4"/>
  <c r="D41" i="4"/>
  <c r="A41" i="4"/>
  <c r="D40" i="4"/>
  <c r="A40" i="4"/>
  <c r="D39" i="4"/>
  <c r="A39" i="4"/>
  <c r="H38" i="4"/>
  <c r="H36" i="4" s="1"/>
  <c r="G38" i="4"/>
  <c r="G36" i="4" s="1"/>
  <c r="F38" i="4"/>
  <c r="F36" i="4" s="1"/>
  <c r="E38" i="4"/>
  <c r="D37" i="4"/>
  <c r="A37" i="4"/>
  <c r="D35" i="4"/>
  <c r="A35" i="4"/>
  <c r="D34" i="4"/>
  <c r="A34" i="4"/>
  <c r="D33" i="4"/>
  <c r="A33" i="4"/>
  <c r="D32" i="4"/>
  <c r="A32" i="4"/>
  <c r="D31" i="4"/>
  <c r="A31" i="4"/>
  <c r="D30" i="4"/>
  <c r="A30" i="4"/>
  <c r="D29" i="4"/>
  <c r="A29" i="4"/>
  <c r="D28" i="4"/>
  <c r="A28" i="4"/>
  <c r="D27" i="4"/>
  <c r="A27" i="4"/>
  <c r="D26" i="4"/>
  <c r="A26" i="4"/>
  <c r="H25" i="4"/>
  <c r="H23" i="4" s="1"/>
  <c r="G25" i="4"/>
  <c r="G23" i="4" s="1"/>
  <c r="F25" i="4"/>
  <c r="F23" i="4" s="1"/>
  <c r="E25" i="4"/>
  <c r="E23" i="4" s="1"/>
  <c r="D24" i="4"/>
  <c r="A24" i="4"/>
  <c r="D38" i="4" l="1"/>
  <c r="D36" i="4" s="1"/>
  <c r="D51" i="4"/>
  <c r="D49" i="4" s="1"/>
  <c r="E49" i="4"/>
  <c r="A25" i="4"/>
  <c r="A38" i="4"/>
  <c r="D25" i="4"/>
  <c r="D23" i="4" s="1"/>
  <c r="E36" i="4"/>
  <c r="D22" i="4"/>
  <c r="A22" i="4"/>
  <c r="D21" i="4"/>
  <c r="A21" i="4"/>
  <c r="D20" i="4"/>
  <c r="A20" i="4"/>
  <c r="D19" i="4"/>
  <c r="A19" i="4"/>
  <c r="D18" i="4"/>
  <c r="A18" i="4"/>
  <c r="D17" i="4"/>
  <c r="A17" i="4"/>
  <c r="D16" i="4"/>
  <c r="A16" i="4"/>
  <c r="D15" i="4"/>
  <c r="A15" i="4"/>
  <c r="D14" i="4"/>
  <c r="A14" i="4"/>
  <c r="D13" i="4"/>
  <c r="A13" i="4"/>
  <c r="H12" i="4"/>
  <c r="H10" i="4" s="1"/>
  <c r="H62" i="4" s="1"/>
  <c r="G12" i="4"/>
  <c r="G10" i="4" s="1"/>
  <c r="G62" i="4" s="1"/>
  <c r="F12" i="4"/>
  <c r="F10" i="4" s="1"/>
  <c r="F62" i="4" s="1"/>
  <c r="E12" i="4"/>
  <c r="E10" i="4" s="1"/>
  <c r="E62" i="4" s="1"/>
  <c r="D11" i="4"/>
  <c r="A11" i="4"/>
  <c r="D62" i="4" l="1"/>
  <c r="D12" i="4"/>
  <c r="D10" i="4" s="1"/>
  <c r="A12" i="4"/>
  <c r="F42" i="1" l="1"/>
  <c r="D42" i="1"/>
  <c r="E40" i="1"/>
  <c r="F40" i="1"/>
  <c r="G40" i="1"/>
  <c r="D40" i="1"/>
  <c r="C41" i="1"/>
  <c r="C39" i="1"/>
  <c r="E38" i="1"/>
  <c r="F38" i="1"/>
  <c r="G38" i="1"/>
  <c r="D38" i="1"/>
  <c r="C37" i="1"/>
  <c r="E36" i="1"/>
  <c r="F36" i="1"/>
  <c r="G36" i="1"/>
  <c r="D36" i="1"/>
  <c r="C35" i="1"/>
  <c r="E34" i="1"/>
  <c r="F34" i="1"/>
  <c r="G34" i="1"/>
  <c r="D34" i="1"/>
  <c r="C33" i="1"/>
  <c r="F30" i="1"/>
  <c r="D30" i="1"/>
  <c r="D28" i="1"/>
  <c r="C27" i="1"/>
  <c r="C29" i="1"/>
  <c r="F26" i="1"/>
  <c r="D26" i="1"/>
  <c r="G32" i="1"/>
  <c r="G31" i="1" s="1"/>
  <c r="F31" i="1"/>
  <c r="E32" i="1"/>
  <c r="E31" i="1" s="1"/>
  <c r="D31" i="1"/>
  <c r="G28" i="1"/>
  <c r="G26" i="1" s="1"/>
  <c r="E28" i="1"/>
  <c r="C28" i="1" s="1"/>
  <c r="C25" i="1"/>
  <c r="G24" i="1"/>
  <c r="F24" i="1"/>
  <c r="E24" i="1"/>
  <c r="E23" i="1" s="1"/>
  <c r="D24" i="1"/>
  <c r="C24" i="1"/>
  <c r="G23" i="1"/>
  <c r="F23" i="1"/>
  <c r="D23" i="1"/>
  <c r="C23" i="1"/>
  <c r="C22" i="1"/>
  <c r="C21" i="1" s="1"/>
  <c r="C20" i="1" s="1"/>
  <c r="G21" i="1"/>
  <c r="F21" i="1"/>
  <c r="E21" i="1"/>
  <c r="D21" i="1"/>
  <c r="D20" i="1" s="1"/>
  <c r="G20" i="1"/>
  <c r="F20" i="1"/>
  <c r="E20" i="1"/>
  <c r="C19" i="1"/>
  <c r="G18" i="1"/>
  <c r="G17" i="1" s="1"/>
  <c r="F18" i="1"/>
  <c r="E18" i="1"/>
  <c r="D18" i="1"/>
  <c r="C18" i="1"/>
  <c r="F17" i="1"/>
  <c r="E17" i="1"/>
  <c r="D17" i="1"/>
  <c r="C17" i="1"/>
  <c r="C16" i="1"/>
  <c r="G15" i="1"/>
  <c r="G14" i="1" s="1"/>
  <c r="F15" i="1"/>
  <c r="F14" i="1" s="1"/>
  <c r="E15" i="1"/>
  <c r="E14" i="1" s="1"/>
  <c r="D15" i="1"/>
  <c r="C15" i="1"/>
  <c r="D14" i="1"/>
  <c r="C14" i="1"/>
  <c r="C13" i="1"/>
  <c r="C12" i="1"/>
  <c r="C11" i="1"/>
  <c r="G10" i="1"/>
  <c r="G9" i="1" s="1"/>
  <c r="F10" i="1"/>
  <c r="E10" i="1"/>
  <c r="E9" i="1" s="1"/>
  <c r="D10" i="1"/>
  <c r="C10" i="1"/>
  <c r="F9" i="1"/>
  <c r="D9" i="1"/>
  <c r="C8" i="1"/>
  <c r="D7" i="1"/>
  <c r="C7" i="1"/>
  <c r="G6" i="1"/>
  <c r="F6" i="1"/>
  <c r="F5" i="1" s="1"/>
  <c r="E6" i="1"/>
  <c r="E5" i="1" s="1"/>
  <c r="D6" i="1"/>
  <c r="D5" i="1" s="1"/>
  <c r="G5" i="1"/>
  <c r="D44" i="1" l="1"/>
  <c r="F44" i="1"/>
  <c r="C38" i="1"/>
  <c r="C36" i="1"/>
  <c r="G30" i="1"/>
  <c r="C31" i="1"/>
  <c r="E30" i="1"/>
  <c r="C30" i="1" s="1"/>
  <c r="C32" i="1"/>
  <c r="C9" i="1"/>
  <c r="C6" i="1"/>
  <c r="C5" i="1" s="1"/>
  <c r="C40" i="1"/>
  <c r="C34" i="1"/>
  <c r="E26" i="1"/>
  <c r="C26" i="1" s="1"/>
  <c r="E42" i="1"/>
  <c r="C43" i="1"/>
  <c r="G42" i="1"/>
  <c r="C42" i="1" s="1"/>
  <c r="G44" i="1" l="1"/>
  <c r="E44" i="1"/>
  <c r="C44" i="1" s="1"/>
</calcChain>
</file>

<file path=xl/sharedStrings.xml><?xml version="1.0" encoding="utf-8"?>
<sst xmlns="http://schemas.openxmlformats.org/spreadsheetml/2006/main" count="131" uniqueCount="70">
  <si>
    <t xml:space="preserve">სსიპ - „ლ. საყვარელიძის სახელობის დაავდებათა კონტროლისა და საზოგადოებრივი ჯანმრთელობის ეროვნული  ცენტრი“ </t>
  </si>
  <si>
    <t>დანართი #1</t>
  </si>
  <si>
    <t>პროგრამული კოდი</t>
  </si>
  <si>
    <t>დ ა ს ა ხ ე ლ ე ბ ა</t>
  </si>
  <si>
    <t xml:space="preserve">სულ </t>
  </si>
  <si>
    <t xml:space="preserve">I
კვარტალი  </t>
  </si>
  <si>
    <t xml:space="preserve"> II
კვარტალი </t>
  </si>
  <si>
    <t xml:space="preserve">III
კვარტალი </t>
  </si>
  <si>
    <t xml:space="preserve">IV
კვარტალი </t>
  </si>
  <si>
    <t>35 03 02 02 01</t>
  </si>
  <si>
    <t>იმუნიზაცია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</si>
  <si>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ხარჯები</t>
  </si>
  <si>
    <t>საქონელი და მომსახურება</t>
  </si>
  <si>
    <t>სოციალური უზრუნველყოფა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</si>
  <si>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</si>
  <si>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</si>
  <si>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არაფინანსური აქტივების ზრდა</t>
  </si>
  <si>
    <t>35 03 02 01</t>
  </si>
  <si>
    <t>დაავადებათა ადრეული გამოვლენა და სკრინინგი</t>
  </si>
  <si>
    <t>35 03 02 04</t>
  </si>
  <si>
    <t>უსაფრთხო სისხლი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</si>
  <si>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</si>
  <si>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</si>
  <si>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35 03 02 11</t>
  </si>
  <si>
    <t>ჯანმრთელობის ხელშეწყობის პროგრამა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</si>
  <si>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</si>
  <si>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</si>
  <si>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 xml:space="preserve">   საქონელი და მომსახურება</t>
  </si>
  <si>
    <t>35 01 07</t>
  </si>
  <si>
    <t>ნარკომანიისა და ფსიქიკური ჯანმრთელობის პოლიტიკისა და პროგრამების მართვის პროგრამა</t>
  </si>
  <si>
    <t xml:space="preserve">   შრომის ანაზღაურება</t>
  </si>
  <si>
    <t>35 03 02 06 02</t>
  </si>
  <si>
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</si>
  <si>
    <t xml:space="preserve">   სოციალური უზრუნველყოფა</t>
  </si>
  <si>
    <t>35 03 03 04 02</t>
  </si>
  <si>
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</si>
  <si>
    <t>35 03 03 09</t>
  </si>
  <si>
    <t>რეფერალური მომსახურება</t>
  </si>
  <si>
    <t>35 03 04 01</t>
  </si>
  <si>
    <t>დიპლომისშემდგომი სამედიცინო განათლების რეფორმის მხარდაჭერა</t>
  </si>
  <si>
    <t>35 05</t>
  </si>
  <si>
    <t>შრომისა და დასაქმების სისტემის რეფორმების პროგრამა</t>
  </si>
  <si>
    <t xml:space="preserve">ს უ ლ 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</si>
  <si>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</si>
  <si>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</si>
  <si>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</si>
  <si>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</si>
  <si>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</si>
  <si>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</si>
  <si>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</si>
  <si>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</si>
  <si>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</si>
  <si>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</si>
  <si>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</si>
  <si>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</si>
  <si>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</si>
  <si>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</si>
  <si>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</si>
  <si>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</si>
  <si>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მაია გოტიაშვილი</t>
  </si>
  <si>
    <t>35 03 02 02</t>
  </si>
  <si>
    <t>იმუნიზაცია</t>
  </si>
  <si>
    <t>ეკონომიკური დეპარტამენტის საფინანსო-საბიუჯეტო სამმართველოს უფროსი, მეორადი სტრუქტურული ერთეულის ხელმძღვანელი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</si>
  <si>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</si>
  <si>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27 02 02</t>
  </si>
  <si>
    <t>მოსახლეობის მიზნობრივი ჯგუფების სოციალური დახმარება</t>
  </si>
  <si>
    <t>C ჰეპატიტის მართვა</t>
  </si>
  <si>
    <t xml:space="preserve">27 03 02 11 01 </t>
  </si>
  <si>
    <t>27 03 03 11</t>
  </si>
  <si>
    <t>ქრონიკული დაავადებების სამკურნალო მედიკამენტებით უზრუნველყოფა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</si>
</sst>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L_a_r_i_-;\-* #,##0.00\ _L_a_r_i_-;_-* &quot;-&quot;??\ _L_a_r_i_-;_-@_-"/>
    <numFmt numFmtId="165" formatCode="#,##0.0"/>
    <numFmt numFmtId="166" formatCode="#,##0.00_р_."/>
    <numFmt numFmtId="167" formatCode="_(* #,##0_);_(* \(#,##0\);_(* &quot;-&quot;??_);_(@_)"/>
  </numFmts>
  <fonts count="3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002060"/>
      <name val="Sylfae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</font>
    <font>
      <b/>
      <sz val="10"/>
      <color theme="3" tint="-0.249977111117893"/>
      <name val="Sylfaen"/>
      <family val="1"/>
      <charset val="204"/>
    </font>
    <font>
      <b/>
      <sz val="12"/>
      <color theme="7" tint="-0.499984740745262"/>
      <name val="Calibri"/>
      <family val="2"/>
      <charset val="204"/>
      <scheme val="minor"/>
    </font>
    <font>
      <sz val="10"/>
      <color theme="7" tint="-0.49998474074526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0"/>
      <color theme="3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3" tint="-0.249977111117893"/>
      <name val="Sylfaen"/>
      <family val="1"/>
      <charset val="204"/>
    </font>
    <font>
      <sz val="11"/>
      <color theme="3" tint="-0.249977111117893"/>
      <name val="Calibri"/>
      <family val="2"/>
      <charset val="204"/>
      <scheme val="minor"/>
    </font>
    <font>
      <sz val="12"/>
      <color theme="3" tint="-0.249977111117893"/>
      <name val="Calibri"/>
      <family val="2"/>
      <scheme val="minor"/>
    </font>
    <font>
      <sz val="12"/>
      <color rgb="FF5F6366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 tint="-0.24994659260841701"/>
      </left>
      <right style="thin">
        <color theme="3" tint="-0.499984740745262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3" tint="-0.2499465926084170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</cellStyleXfs>
  <cellXfs count="113">
    <xf numFmtId="0" fontId="0" fillId="0" borderId="0" xfId="0"/>
    <xf numFmtId="0" fontId="0" fillId="0" borderId="0" xfId="0" applyFont="1" applyFill="1" applyBorder="1"/>
    <xf numFmtId="0" fontId="0" fillId="0" borderId="0" xfId="0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6" fontId="7" fillId="0" borderId="4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4" xfId="1" applyNumberFormat="1" applyFont="1" applyFill="1" applyBorder="1" applyAlignment="1" applyProtection="1">
      <alignment vertical="center" wrapText="1"/>
    </xf>
    <xf numFmtId="4" fontId="0" fillId="0" borderId="0" xfId="0" applyNumberFormat="1" applyFont="1" applyFill="1" applyBorder="1"/>
    <xf numFmtId="167" fontId="0" fillId="0" borderId="0" xfId="1" applyNumberFormat="1" applyFont="1" applyFill="1" applyBorder="1"/>
    <xf numFmtId="166" fontId="11" fillId="0" borderId="5" xfId="2" applyNumberFormat="1" applyFont="1" applyFill="1" applyBorder="1" applyAlignment="1" applyProtection="1">
      <alignment horizontal="left" vertical="center" wrapText="1" indent="1"/>
    </xf>
    <xf numFmtId="165" fontId="8" fillId="0" borderId="6" xfId="1" applyNumberFormat="1" applyFont="1" applyFill="1" applyBorder="1" applyAlignment="1" applyProtection="1">
      <alignment vertical="center" wrapText="1"/>
    </xf>
    <xf numFmtId="166" fontId="12" fillId="0" borderId="0" xfId="2" applyNumberFormat="1" applyFont="1" applyFill="1" applyBorder="1" applyAlignment="1" applyProtection="1">
      <alignment horizontal="center" vertical="center" wrapText="1"/>
    </xf>
    <xf numFmtId="166" fontId="13" fillId="0" borderId="5" xfId="2" applyNumberFormat="1" applyFont="1" applyFill="1" applyBorder="1" applyAlignment="1" applyProtection="1">
      <alignment horizontal="left" vertical="center" wrapText="1" indent="2"/>
    </xf>
    <xf numFmtId="165" fontId="14" fillId="0" borderId="6" xfId="1" applyNumberFormat="1" applyFont="1" applyFill="1" applyBorder="1" applyAlignment="1" applyProtection="1">
      <alignment vertical="center" wrapText="1"/>
    </xf>
    <xf numFmtId="165" fontId="14" fillId="0" borderId="7" xfId="1" applyNumberFormat="1" applyFont="1" applyFill="1" applyBorder="1" applyAlignment="1" applyProtection="1">
      <alignment vertical="center" wrapText="1"/>
    </xf>
    <xf numFmtId="165" fontId="8" fillId="0" borderId="5" xfId="1" applyNumberFormat="1" applyFont="1" applyFill="1" applyBorder="1" applyAlignment="1" applyProtection="1">
      <alignment vertical="center" wrapText="1"/>
    </xf>
    <xf numFmtId="165" fontId="8" fillId="0" borderId="8" xfId="1" applyNumberFormat="1" applyFont="1" applyBorder="1" applyAlignment="1">
      <alignment vertical="center" wrapText="1"/>
    </xf>
    <xf numFmtId="167" fontId="0" fillId="0" borderId="0" xfId="0" applyNumberFormat="1" applyFont="1" applyFill="1" applyBorder="1"/>
    <xf numFmtId="166" fontId="13" fillId="0" borderId="9" xfId="2" applyNumberFormat="1" applyFont="1" applyFill="1" applyBorder="1" applyAlignment="1" applyProtection="1">
      <alignment horizontal="left" vertical="center" wrapText="1" indent="2"/>
    </xf>
    <xf numFmtId="165" fontId="14" fillId="0" borderId="10" xfId="1" applyNumberFormat="1" applyFont="1" applyFill="1" applyBorder="1" applyAlignment="1" applyProtection="1">
      <alignment vertical="center" wrapText="1"/>
    </xf>
    <xf numFmtId="166" fontId="7" fillId="0" borderId="17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17" xfId="1" applyNumberFormat="1" applyFont="1" applyFill="1" applyBorder="1" applyAlignment="1" applyProtection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 readingOrder="1"/>
      <protection locked="0"/>
    </xf>
    <xf numFmtId="165" fontId="8" fillId="0" borderId="19" xfId="1" applyNumberFormat="1" applyFont="1" applyFill="1" applyBorder="1" applyAlignment="1" applyProtection="1">
      <alignment vertical="center" wrapText="1"/>
    </xf>
    <xf numFmtId="0" fontId="10" fillId="0" borderId="20" xfId="2" applyFont="1" applyFill="1" applyBorder="1" applyAlignment="1">
      <alignment horizontal="center" vertical="center" wrapText="1"/>
    </xf>
    <xf numFmtId="165" fontId="8" fillId="0" borderId="21" xfId="1" applyNumberFormat="1" applyFont="1" applyFill="1" applyBorder="1" applyAlignment="1" applyProtection="1">
      <alignment vertical="center" wrapText="1"/>
    </xf>
    <xf numFmtId="165" fontId="14" fillId="0" borderId="21" xfId="1" applyNumberFormat="1" applyFont="1" applyFill="1" applyBorder="1" applyAlignment="1" applyProtection="1">
      <alignment vertical="center" wrapText="1"/>
    </xf>
    <xf numFmtId="166" fontId="7" fillId="0" borderId="22" xfId="0" applyNumberFormat="1" applyFont="1" applyBorder="1" applyAlignment="1" applyProtection="1">
      <alignment horizontal="center" vertical="center" wrapText="1" readingOrder="1"/>
      <protection locked="0"/>
    </xf>
    <xf numFmtId="165" fontId="8" fillId="0" borderId="23" xfId="1" applyNumberFormat="1" applyFont="1" applyFill="1" applyBorder="1" applyAlignment="1" applyProtection="1">
      <alignment vertical="center" wrapText="1"/>
    </xf>
    <xf numFmtId="0" fontId="7" fillId="2" borderId="22" xfId="0" applyNumberFormat="1" applyFont="1" applyFill="1" applyBorder="1" applyAlignment="1">
      <alignment horizontal="center" vertical="center" wrapText="1" readingOrder="1"/>
    </xf>
    <xf numFmtId="165" fontId="8" fillId="0" borderId="24" xfId="1" applyNumberFormat="1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6" fillId="0" borderId="25" xfId="0" applyFont="1" applyFill="1" applyBorder="1"/>
    <xf numFmtId="0" fontId="16" fillId="0" borderId="26" xfId="0" applyFont="1" applyFill="1" applyBorder="1"/>
    <xf numFmtId="165" fontId="14" fillId="0" borderId="27" xfId="1" applyNumberFormat="1" applyFont="1" applyFill="1" applyBorder="1" applyAlignment="1" applyProtection="1">
      <alignment vertical="center" wrapText="1"/>
    </xf>
    <xf numFmtId="166" fontId="7" fillId="2" borderId="22" xfId="0" applyNumberFormat="1" applyFont="1" applyFill="1" applyBorder="1" applyAlignment="1" applyProtection="1">
      <alignment horizontal="center" vertical="center" wrapText="1" readingOrder="1"/>
      <protection locked="0"/>
    </xf>
    <xf numFmtId="166" fontId="7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165" fontId="8" fillId="2" borderId="4" xfId="1" applyNumberFormat="1" applyFont="1" applyFill="1" applyBorder="1" applyAlignment="1" applyProtection="1">
      <alignment vertical="center" wrapText="1"/>
    </xf>
    <xf numFmtId="165" fontId="8" fillId="2" borderId="23" xfId="1" applyNumberFormat="1" applyFont="1" applyFill="1" applyBorder="1" applyAlignment="1" applyProtection="1">
      <alignment vertical="center" wrapText="1"/>
    </xf>
    <xf numFmtId="0" fontId="16" fillId="2" borderId="25" xfId="0" applyFont="1" applyFill="1" applyBorder="1"/>
    <xf numFmtId="166" fontId="11" fillId="2" borderId="5" xfId="2" applyNumberFormat="1" applyFont="1" applyFill="1" applyBorder="1" applyAlignment="1" applyProtection="1">
      <alignment horizontal="left" vertical="center" wrapText="1" indent="1"/>
    </xf>
    <xf numFmtId="165" fontId="8" fillId="2" borderId="6" xfId="1" applyNumberFormat="1" applyFont="1" applyFill="1" applyBorder="1" applyAlignment="1" applyProtection="1">
      <alignment vertical="center" wrapText="1"/>
    </xf>
    <xf numFmtId="165" fontId="8" fillId="2" borderId="21" xfId="1" applyNumberFormat="1" applyFont="1" applyFill="1" applyBorder="1" applyAlignment="1" applyProtection="1">
      <alignment vertical="center" wrapText="1"/>
    </xf>
    <xf numFmtId="0" fontId="15" fillId="2" borderId="25" xfId="0" applyFont="1" applyFill="1" applyBorder="1" applyAlignment="1">
      <alignment vertical="center" wrapText="1"/>
    </xf>
    <xf numFmtId="166" fontId="17" fillId="2" borderId="5" xfId="2" applyNumberFormat="1" applyFont="1" applyFill="1" applyBorder="1" applyAlignment="1" applyProtection="1">
      <alignment horizontal="left" vertical="center" wrapText="1" indent="1"/>
    </xf>
    <xf numFmtId="165" fontId="14" fillId="2" borderId="6" xfId="1" applyNumberFormat="1" applyFont="1" applyFill="1" applyBorder="1" applyAlignment="1" applyProtection="1">
      <alignment vertical="center" wrapText="1"/>
    </xf>
    <xf numFmtId="165" fontId="14" fillId="2" borderId="21" xfId="1" applyNumberFormat="1" applyFont="1" applyFill="1" applyBorder="1" applyAlignment="1" applyProtection="1">
      <alignment vertical="center" wrapText="1"/>
    </xf>
    <xf numFmtId="165" fontId="14" fillId="2" borderId="10" xfId="1" applyNumberFormat="1" applyFont="1" applyFill="1" applyBorder="1" applyAlignment="1" applyProtection="1">
      <alignment vertical="center" wrapText="1"/>
    </xf>
    <xf numFmtId="165" fontId="18" fillId="2" borderId="4" xfId="1" applyNumberFormat="1" applyFont="1" applyFill="1" applyBorder="1" applyAlignment="1" applyProtection="1">
      <alignment vertical="center" wrapText="1"/>
    </xf>
    <xf numFmtId="165" fontId="18" fillId="2" borderId="6" xfId="1" applyNumberFormat="1" applyFont="1" applyFill="1" applyBorder="1" applyAlignment="1" applyProtection="1">
      <alignment vertical="center" wrapText="1"/>
    </xf>
    <xf numFmtId="165" fontId="18" fillId="2" borderId="21" xfId="1" applyNumberFormat="1" applyFont="1" applyFill="1" applyBorder="1" applyAlignment="1" applyProtection="1">
      <alignment vertical="center" wrapText="1"/>
    </xf>
    <xf numFmtId="0" fontId="16" fillId="2" borderId="28" xfId="0" applyFont="1" applyFill="1" applyBorder="1"/>
    <xf numFmtId="166" fontId="17" fillId="2" borderId="11" xfId="2" applyNumberFormat="1" applyFont="1" applyFill="1" applyBorder="1" applyAlignment="1" applyProtection="1">
      <alignment horizontal="left" vertical="center" wrapText="1" indent="1"/>
    </xf>
    <xf numFmtId="165" fontId="18" fillId="2" borderId="12" xfId="1" applyNumberFormat="1" applyFont="1" applyFill="1" applyBorder="1" applyAlignment="1" applyProtection="1">
      <alignment vertical="center" wrapText="1"/>
    </xf>
    <xf numFmtId="165" fontId="18" fillId="2" borderId="13" xfId="1" applyNumberFormat="1" applyFont="1" applyFill="1" applyBorder="1" applyAlignment="1" applyProtection="1">
      <alignment vertical="center" wrapText="1"/>
    </xf>
    <xf numFmtId="165" fontId="18" fillId="2" borderId="29" xfId="1" applyNumberFormat="1" applyFont="1" applyFill="1" applyBorder="1" applyAlignment="1" applyProtection="1">
      <alignment vertical="center" wrapText="1"/>
    </xf>
    <xf numFmtId="0" fontId="3" fillId="2" borderId="14" xfId="0" applyFont="1" applyFill="1" applyBorder="1"/>
    <xf numFmtId="166" fontId="7" fillId="2" borderId="15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2" borderId="15" xfId="0" applyNumberFormat="1" applyFont="1" applyFill="1" applyBorder="1"/>
    <xf numFmtId="165" fontId="3" fillId="2" borderId="16" xfId="0" applyNumberFormat="1" applyFont="1" applyFill="1" applyBorder="1"/>
    <xf numFmtId="0" fontId="19" fillId="0" borderId="0" xfId="3" applyFont="1" applyAlignment="1">
      <alignment vertical="center" wrapText="1"/>
    </xf>
    <xf numFmtId="4" fontId="19" fillId="0" borderId="0" xfId="3" applyNumberFormat="1" applyFont="1" applyAlignment="1">
      <alignment horizontal="center" vertical="center" wrapText="1"/>
    </xf>
    <xf numFmtId="0" fontId="20" fillId="0" borderId="0" xfId="3" applyFont="1"/>
    <xf numFmtId="0" fontId="19" fillId="2" borderId="0" xfId="3" applyFont="1" applyFill="1" applyAlignment="1">
      <alignment vertical="center" wrapText="1"/>
    </xf>
    <xf numFmtId="4" fontId="19" fillId="2" borderId="0" xfId="3" applyNumberFormat="1" applyFont="1" applyFill="1" applyAlignment="1">
      <alignment horizontal="center" vertical="center" wrapText="1"/>
    </xf>
    <xf numFmtId="0" fontId="21" fillId="2" borderId="0" xfId="3" applyFont="1" applyFill="1" applyAlignment="1">
      <alignment horizontal="center" vertical="center" wrapText="1"/>
    </xf>
    <xf numFmtId="0" fontId="22" fillId="0" borderId="30" xfId="3" applyFont="1" applyBorder="1" applyAlignment="1">
      <alignment horizontal="center" vertical="center" wrapText="1"/>
    </xf>
    <xf numFmtId="0" fontId="22" fillId="0" borderId="31" xfId="3" applyFont="1" applyBorder="1" applyAlignment="1">
      <alignment horizontal="center" vertical="center" wrapText="1"/>
    </xf>
    <xf numFmtId="0" fontId="22" fillId="0" borderId="32" xfId="3" applyFont="1" applyBorder="1" applyAlignment="1">
      <alignment horizontal="center" vertical="center" wrapText="1"/>
    </xf>
    <xf numFmtId="0" fontId="23" fillId="0" borderId="0" xfId="4" applyFont="1" applyFill="1" applyBorder="1"/>
    <xf numFmtId="0" fontId="24" fillId="0" borderId="0" xfId="4" applyFont="1" applyFill="1" applyBorder="1"/>
    <xf numFmtId="165" fontId="25" fillId="0" borderId="25" xfId="3" applyNumberFormat="1" applyFont="1" applyBorder="1" applyAlignment="1">
      <alignment vertical="center" wrapText="1"/>
    </xf>
    <xf numFmtId="165" fontId="26" fillId="0" borderId="5" xfId="2" applyNumberFormat="1" applyFont="1" applyFill="1" applyBorder="1" applyAlignment="1" applyProtection="1">
      <alignment horizontal="left" vertical="center" wrapText="1" indent="1"/>
    </xf>
    <xf numFmtId="0" fontId="25" fillId="0" borderId="0" xfId="3" applyFont="1" applyAlignment="1">
      <alignment vertical="center" wrapText="1"/>
    </xf>
    <xf numFmtId="165" fontId="19" fillId="0" borderId="25" xfId="3" applyNumberFormat="1" applyFont="1" applyBorder="1" applyAlignment="1">
      <alignment vertical="center" wrapText="1"/>
    </xf>
    <xf numFmtId="165" fontId="27" fillId="0" borderId="5" xfId="2" applyNumberFormat="1" applyFont="1" applyFill="1" applyBorder="1" applyAlignment="1" applyProtection="1">
      <alignment horizontal="left" vertical="center" wrapText="1" indent="1"/>
    </xf>
    <xf numFmtId="165" fontId="28" fillId="0" borderId="5" xfId="2" applyNumberFormat="1" applyFont="1" applyFill="1" applyBorder="1" applyAlignment="1" applyProtection="1">
      <alignment horizontal="left" vertical="center" wrapText="1" indent="2"/>
    </xf>
    <xf numFmtId="165" fontId="29" fillId="0" borderId="5" xfId="2" applyNumberFormat="1" applyFont="1" applyFill="1" applyBorder="1" applyAlignment="1" applyProtection="1">
      <alignment horizontal="left" vertical="center" wrapText="1" indent="2"/>
    </xf>
    <xf numFmtId="165" fontId="30" fillId="0" borderId="6" xfId="2" applyNumberFormat="1" applyFont="1" applyFill="1" applyBorder="1" applyAlignment="1" applyProtection="1">
      <alignment horizontal="center" vertical="center" wrapText="1"/>
    </xf>
    <xf numFmtId="165" fontId="25" fillId="0" borderId="0" xfId="3" applyNumberFormat="1" applyFont="1" applyAlignment="1">
      <alignment vertical="center" wrapText="1"/>
    </xf>
    <xf numFmtId="165" fontId="31" fillId="0" borderId="5" xfId="2" applyNumberFormat="1" applyFont="1" applyFill="1" applyBorder="1" applyAlignment="1" applyProtection="1">
      <alignment horizontal="left" vertical="center" wrapText="1" indent="1"/>
    </xf>
    <xf numFmtId="165" fontId="25" fillId="0" borderId="36" xfId="3" applyNumberFormat="1" applyFont="1" applyBorder="1" applyAlignment="1">
      <alignment vertical="center" wrapText="1"/>
    </xf>
    <xf numFmtId="165" fontId="31" fillId="0" borderId="37" xfId="2" applyNumberFormat="1" applyFont="1" applyFill="1" applyBorder="1" applyAlignment="1" applyProtection="1">
      <alignment horizontal="left" vertical="center" wrapText="1" indent="1"/>
    </xf>
    <xf numFmtId="0" fontId="32" fillId="2" borderId="0" xfId="3" applyFont="1" applyFill="1" applyAlignment="1">
      <alignment vertical="center" wrapText="1"/>
    </xf>
    <xf numFmtId="165" fontId="33" fillId="0" borderId="6" xfId="2" applyNumberFormat="1" applyFont="1" applyFill="1" applyBorder="1" applyAlignment="1" applyProtection="1">
      <alignment horizontal="center" vertical="center" wrapText="1"/>
    </xf>
    <xf numFmtId="165" fontId="33" fillId="0" borderId="21" xfId="2" applyNumberFormat="1" applyFont="1" applyFill="1" applyBorder="1" applyAlignment="1" applyProtection="1">
      <alignment horizontal="center" vertical="center" wrapText="1"/>
    </xf>
    <xf numFmtId="165" fontId="21" fillId="0" borderId="6" xfId="2" applyNumberFormat="1" applyFont="1" applyFill="1" applyBorder="1" applyAlignment="1" applyProtection="1">
      <alignment horizontal="center" vertical="center" wrapText="1"/>
    </xf>
    <xf numFmtId="165" fontId="21" fillId="0" borderId="21" xfId="2" applyNumberFormat="1" applyFont="1" applyFill="1" applyBorder="1" applyAlignment="1" applyProtection="1">
      <alignment horizontal="center" vertical="center" wrapText="1"/>
    </xf>
    <xf numFmtId="165" fontId="21" fillId="0" borderId="38" xfId="2" applyNumberFormat="1" applyFont="1" applyFill="1" applyBorder="1" applyAlignment="1" applyProtection="1">
      <alignment horizontal="center" vertical="center" wrapText="1"/>
    </xf>
    <xf numFmtId="0" fontId="34" fillId="0" borderId="31" xfId="3" applyFont="1" applyBorder="1" applyAlignment="1">
      <alignment horizontal="center" vertical="center" wrapText="1"/>
    </xf>
    <xf numFmtId="165" fontId="34" fillId="0" borderId="34" xfId="3" applyNumberFormat="1" applyFont="1" applyBorder="1" applyAlignment="1">
      <alignment horizontal="center" vertical="center" wrapText="1"/>
    </xf>
    <xf numFmtId="165" fontId="34" fillId="0" borderId="35" xfId="3" applyNumberFormat="1" applyFont="1" applyBorder="1" applyAlignment="1">
      <alignment horizontal="center" vertical="center" wrapText="1"/>
    </xf>
    <xf numFmtId="0" fontId="34" fillId="0" borderId="33" xfId="3" applyFont="1" applyBorder="1" applyAlignment="1">
      <alignment horizontal="center" vertical="center" wrapText="1"/>
    </xf>
    <xf numFmtId="165" fontId="30" fillId="0" borderId="21" xfId="2" applyNumberFormat="1" applyFont="1" applyFill="1" applyBorder="1" applyAlignment="1" applyProtection="1">
      <alignment horizontal="center" vertical="center" wrapText="1"/>
    </xf>
    <xf numFmtId="165" fontId="30" fillId="0" borderId="38" xfId="2" applyNumberFormat="1" applyFont="1" applyFill="1" applyBorder="1" applyAlignment="1" applyProtection="1">
      <alignment horizontal="center" vertical="center" wrapText="1"/>
    </xf>
    <xf numFmtId="165" fontId="30" fillId="0" borderId="39" xfId="2" applyNumberFormat="1" applyFont="1" applyFill="1" applyBorder="1" applyAlignment="1" applyProtection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22" fillId="2" borderId="34" xfId="3" applyFont="1" applyFill="1" applyBorder="1" applyAlignment="1">
      <alignment horizontal="center" vertical="center" wrapText="1"/>
    </xf>
    <xf numFmtId="0" fontId="19" fillId="2" borderId="14" xfId="3" applyFont="1" applyFill="1" applyBorder="1" applyAlignment="1">
      <alignment vertical="center" wrapText="1"/>
    </xf>
    <xf numFmtId="165" fontId="32" fillId="0" borderId="40" xfId="3" applyNumberFormat="1" applyFont="1" applyBorder="1" applyAlignment="1">
      <alignment horizontal="center" vertical="center" wrapText="1"/>
    </xf>
    <xf numFmtId="4" fontId="22" fillId="2" borderId="15" xfId="3" applyNumberFormat="1" applyFont="1" applyFill="1" applyBorder="1" applyAlignment="1">
      <alignment horizontal="center" vertical="center" wrapText="1"/>
    </xf>
    <xf numFmtId="0" fontId="35" fillId="2" borderId="0" xfId="3" applyFont="1" applyFill="1" applyAlignment="1">
      <alignment horizontal="center" vertical="center" wrapText="1"/>
    </xf>
    <xf numFmtId="0" fontId="32" fillId="2" borderId="0" xfId="3" applyFont="1" applyFill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3"/>
    <cellStyle name="Normal_cxrili 2008 20.12.2007" xfId="4"/>
    <cellStyle name="Normal_cxrili 30.12.2008 BOLOOOO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I65"/>
  <sheetViews>
    <sheetView tabSelected="1" view="pageBreakPreview" zoomScaleNormal="100" zoomScaleSheetLayoutView="100" workbookViewId="0">
      <selection activeCell="E41" sqref="E41"/>
    </sheetView>
  </sheetViews>
  <sheetFormatPr defaultRowHeight="15.75" x14ac:dyDescent="0.25"/>
  <cols>
    <col min="1" max="1" width="3.85546875" style="66" customWidth="1"/>
    <col min="2" max="2" width="18.42578125" style="66" customWidth="1"/>
    <col min="3" max="3" width="52.42578125" style="66" customWidth="1"/>
    <col min="4" max="4" width="16.42578125" style="67" customWidth="1"/>
    <col min="5" max="5" width="15.5703125" style="66" customWidth="1"/>
    <col min="6" max="6" width="16.28515625" style="66" customWidth="1"/>
    <col min="7" max="8" width="17.85546875" style="66" customWidth="1"/>
    <col min="9" max="9" width="11.5703125" style="66" bestFit="1" customWidth="1"/>
    <col min="10" max="10" width="11.85546875" style="66" bestFit="1" customWidth="1"/>
    <col min="11" max="16384" width="9.140625" style="66"/>
  </cols>
  <sheetData>
    <row r="3" spans="1:9" x14ac:dyDescent="0.2">
      <c r="H3" s="68"/>
    </row>
    <row r="4" spans="1:9" ht="9" customHeight="1" x14ac:dyDescent="0.25"/>
    <row r="5" spans="1:9" ht="23.25" customHeight="1" x14ac:dyDescent="0.25">
      <c r="B5" s="107" t="s">
        <v>43</v>
      </c>
      <c r="C5" s="107"/>
      <c r="D5" s="107"/>
      <c r="E5" s="107"/>
      <c r="F5" s="107"/>
      <c r="G5" s="107"/>
      <c r="H5" s="107"/>
    </row>
    <row r="6" spans="1:9" ht="52.5" customHeight="1" x14ac:dyDescent="0.25">
      <c r="B6" s="108" t="s">
        <v>63</v>
      </c>
      <c r="C6" s="108"/>
      <c r="D6" s="108"/>
      <c r="E6" s="108"/>
      <c r="F6" s="108"/>
      <c r="G6" s="108"/>
      <c r="H6" s="108"/>
    </row>
    <row r="7" spans="1:9" ht="3" customHeight="1" thickBot="1" x14ac:dyDescent="0.3">
      <c r="B7" s="69"/>
      <c r="C7" s="69"/>
      <c r="D7" s="70"/>
      <c r="E7" s="69"/>
      <c r="F7" s="69"/>
      <c r="G7" s="69"/>
      <c r="H7" s="69"/>
    </row>
    <row r="8" spans="1:9" ht="16.5" hidden="1" thickBot="1" x14ac:dyDescent="0.3">
      <c r="B8" s="69"/>
      <c r="C8" s="69"/>
      <c r="D8" s="70"/>
      <c r="E8" s="69"/>
      <c r="F8" s="69"/>
      <c r="G8" s="69"/>
      <c r="H8" s="71" t="s">
        <v>44</v>
      </c>
    </row>
    <row r="9" spans="1:9" ht="51.75" customHeight="1" thickBot="1" x14ac:dyDescent="0.3">
      <c r="B9" s="72" t="s">
        <v>2</v>
      </c>
      <c r="C9" s="95" t="s">
        <v>45</v>
      </c>
      <c r="D9" s="73" t="s">
        <v>46</v>
      </c>
      <c r="E9" s="73" t="s">
        <v>47</v>
      </c>
      <c r="F9" s="73" t="s">
        <v>48</v>
      </c>
      <c r="G9" s="73" t="s">
        <v>49</v>
      </c>
      <c r="H9" s="74" t="s">
        <v>50</v>
      </c>
    </row>
    <row r="10" spans="1:9" ht="42.75" customHeight="1" thickTop="1" thickBot="1" x14ac:dyDescent="0.25">
      <c r="A10" s="75"/>
      <c r="B10" s="98" t="s">
        <v>64</v>
      </c>
      <c r="C10" s="103" t="s">
        <v>65</v>
      </c>
      <c r="D10" s="96">
        <f t="shared" ref="D10:H10" si="0">D12+D20+D21+D22</f>
        <v>0</v>
      </c>
      <c r="E10" s="96">
        <f t="shared" si="0"/>
        <v>-2200000</v>
      </c>
      <c r="F10" s="96">
        <f t="shared" si="0"/>
        <v>700000</v>
      </c>
      <c r="G10" s="96">
        <f t="shared" si="0"/>
        <v>1500000</v>
      </c>
      <c r="H10" s="97">
        <f t="shared" si="0"/>
        <v>0</v>
      </c>
    </row>
    <row r="11" spans="1:9" s="79" customFormat="1" ht="17.25" hidden="1" customHeight="1" thickTop="1" x14ac:dyDescent="0.2">
      <c r="A11" s="76" t="str">
        <f t="shared" ref="A11:A22" si="1">IF(OR(E11&lt;&gt;0,F11&lt;&gt;0,G11&lt;&gt;0,H11&lt;&gt;0),"a","b")</f>
        <v>b</v>
      </c>
      <c r="B11" s="77"/>
      <c r="C11" s="78" t="s">
        <v>51</v>
      </c>
      <c r="D11" s="90">
        <f>SUM(E11:H11)</f>
        <v>0</v>
      </c>
      <c r="E11" s="90"/>
      <c r="F11" s="90"/>
      <c r="G11" s="90"/>
      <c r="H11" s="91"/>
    </row>
    <row r="12" spans="1:9" ht="19.5" customHeight="1" thickTop="1" x14ac:dyDescent="0.2">
      <c r="A12" s="75" t="str">
        <f t="shared" si="1"/>
        <v>a</v>
      </c>
      <c r="B12" s="80"/>
      <c r="C12" s="81" t="s">
        <v>11</v>
      </c>
      <c r="D12" s="92">
        <f t="shared" ref="D12:H12" si="2">SUM(D13:D19)</f>
        <v>0</v>
      </c>
      <c r="E12" s="92">
        <f t="shared" si="2"/>
        <v>-2200000</v>
      </c>
      <c r="F12" s="92">
        <f t="shared" si="2"/>
        <v>700000</v>
      </c>
      <c r="G12" s="92">
        <f t="shared" si="2"/>
        <v>1500000</v>
      </c>
      <c r="H12" s="93">
        <f t="shared" si="2"/>
        <v>0</v>
      </c>
    </row>
    <row r="13" spans="1:9" s="79" customFormat="1" ht="17.25" hidden="1" customHeight="1" x14ac:dyDescent="0.2">
      <c r="A13" s="76" t="str">
        <f t="shared" si="1"/>
        <v>b</v>
      </c>
      <c r="B13" s="77"/>
      <c r="C13" s="82" t="s">
        <v>52</v>
      </c>
      <c r="D13" s="84">
        <f t="shared" ref="D13:D22" si="3">SUM(E13:H13)</f>
        <v>0</v>
      </c>
      <c r="E13" s="84"/>
      <c r="F13" s="84"/>
      <c r="G13" s="84"/>
      <c r="H13" s="99"/>
    </row>
    <row r="14" spans="1:9" s="79" customFormat="1" ht="20.25" hidden="1" customHeight="1" x14ac:dyDescent="0.2">
      <c r="A14" s="76" t="str">
        <f t="shared" si="1"/>
        <v>b</v>
      </c>
      <c r="B14" s="77"/>
      <c r="C14" s="83" t="s">
        <v>12</v>
      </c>
      <c r="D14" s="84">
        <f t="shared" si="3"/>
        <v>0</v>
      </c>
      <c r="E14" s="84"/>
      <c r="F14" s="84"/>
      <c r="G14" s="84"/>
      <c r="H14" s="99"/>
    </row>
    <row r="15" spans="1:9" s="79" customFormat="1" ht="17.25" hidden="1" customHeight="1" x14ac:dyDescent="0.2">
      <c r="A15" s="76" t="str">
        <f t="shared" si="1"/>
        <v>b</v>
      </c>
      <c r="B15" s="77"/>
      <c r="C15" s="82" t="s">
        <v>53</v>
      </c>
      <c r="D15" s="84">
        <f t="shared" si="3"/>
        <v>0</v>
      </c>
      <c r="E15" s="84"/>
      <c r="F15" s="84"/>
      <c r="G15" s="84"/>
      <c r="H15" s="99"/>
      <c r="I15" s="85"/>
    </row>
    <row r="16" spans="1:9" s="79" customFormat="1" ht="17.25" hidden="1" customHeight="1" x14ac:dyDescent="0.2">
      <c r="A16" s="76" t="str">
        <f t="shared" si="1"/>
        <v>b</v>
      </c>
      <c r="B16" s="77"/>
      <c r="C16" s="82" t="s">
        <v>54</v>
      </c>
      <c r="D16" s="84">
        <f t="shared" si="3"/>
        <v>0</v>
      </c>
      <c r="E16" s="84"/>
      <c r="F16" s="84"/>
      <c r="G16" s="84"/>
      <c r="H16" s="99"/>
    </row>
    <row r="17" spans="1:9" s="79" customFormat="1" ht="17.25" hidden="1" customHeight="1" x14ac:dyDescent="0.2">
      <c r="A17" s="76" t="str">
        <f t="shared" si="1"/>
        <v>b</v>
      </c>
      <c r="B17" s="77"/>
      <c r="C17" s="82" t="s">
        <v>55</v>
      </c>
      <c r="D17" s="84">
        <f t="shared" si="3"/>
        <v>0</v>
      </c>
      <c r="E17" s="84"/>
      <c r="F17" s="84"/>
      <c r="G17" s="84"/>
      <c r="H17" s="99"/>
    </row>
    <row r="18" spans="1:9" ht="16.5" customHeight="1" thickBot="1" x14ac:dyDescent="0.25">
      <c r="A18" s="75" t="str">
        <f t="shared" si="1"/>
        <v>a</v>
      </c>
      <c r="B18" s="80"/>
      <c r="C18" s="82" t="s">
        <v>13</v>
      </c>
      <c r="D18" s="84">
        <f t="shared" si="3"/>
        <v>0</v>
      </c>
      <c r="E18" s="84">
        <v>-2200000</v>
      </c>
      <c r="F18" s="84">
        <v>700000</v>
      </c>
      <c r="G18" s="84">
        <v>1500000</v>
      </c>
      <c r="H18" s="99"/>
    </row>
    <row r="19" spans="1:9" s="79" customFormat="1" ht="17.25" hidden="1" customHeight="1" x14ac:dyDescent="0.25">
      <c r="A19" s="76" t="str">
        <f t="shared" si="1"/>
        <v>b</v>
      </c>
      <c r="B19" s="77"/>
      <c r="C19" s="82" t="s">
        <v>56</v>
      </c>
      <c r="D19" s="84">
        <f t="shared" si="3"/>
        <v>0</v>
      </c>
      <c r="E19" s="84"/>
      <c r="F19" s="84"/>
      <c r="G19" s="84"/>
      <c r="H19" s="99"/>
    </row>
    <row r="20" spans="1:9" s="79" customFormat="1" ht="19.5" hidden="1" customHeight="1" x14ac:dyDescent="0.25">
      <c r="A20" s="76" t="str">
        <f t="shared" si="1"/>
        <v>b</v>
      </c>
      <c r="B20" s="80"/>
      <c r="C20" s="81" t="s">
        <v>16</v>
      </c>
      <c r="D20" s="92">
        <f t="shared" si="3"/>
        <v>0</v>
      </c>
      <c r="E20" s="92"/>
      <c r="F20" s="92"/>
      <c r="G20" s="92"/>
      <c r="H20" s="93"/>
    </row>
    <row r="21" spans="1:9" s="79" customFormat="1" ht="17.25" hidden="1" customHeight="1" x14ac:dyDescent="0.25">
      <c r="A21" s="76" t="str">
        <f t="shared" si="1"/>
        <v>b</v>
      </c>
      <c r="B21" s="77"/>
      <c r="C21" s="86" t="s">
        <v>57</v>
      </c>
      <c r="D21" s="92">
        <f t="shared" si="3"/>
        <v>0</v>
      </c>
      <c r="E21" s="84"/>
      <c r="F21" s="84"/>
      <c r="G21" s="84"/>
      <c r="H21" s="99"/>
    </row>
    <row r="22" spans="1:9" s="79" customFormat="1" ht="17.25" hidden="1" customHeight="1" thickBot="1" x14ac:dyDescent="0.25">
      <c r="A22" s="76" t="str">
        <f t="shared" si="1"/>
        <v>b</v>
      </c>
      <c r="B22" s="87"/>
      <c r="C22" s="88" t="s">
        <v>58</v>
      </c>
      <c r="D22" s="94">
        <f t="shared" si="3"/>
        <v>0</v>
      </c>
      <c r="E22" s="100"/>
      <c r="F22" s="100"/>
      <c r="G22" s="100"/>
      <c r="H22" s="101"/>
    </row>
    <row r="23" spans="1:9" ht="42.75" customHeight="1" thickTop="1" thickBot="1" x14ac:dyDescent="0.25">
      <c r="A23" s="75"/>
      <c r="B23" s="98" t="s">
        <v>60</v>
      </c>
      <c r="C23" s="103" t="s">
        <v>61</v>
      </c>
      <c r="D23" s="96">
        <f t="shared" ref="D23:H23" si="4">D25+D33+D34+D35</f>
        <v>0</v>
      </c>
      <c r="E23" s="96">
        <f t="shared" si="4"/>
        <v>3650000</v>
      </c>
      <c r="F23" s="96">
        <f t="shared" si="4"/>
        <v>-1500000</v>
      </c>
      <c r="G23" s="96">
        <f t="shared" si="4"/>
        <v>-2150000</v>
      </c>
      <c r="H23" s="97">
        <f t="shared" si="4"/>
        <v>0</v>
      </c>
    </row>
    <row r="24" spans="1:9" s="79" customFormat="1" ht="17.25" hidden="1" customHeight="1" thickTop="1" x14ac:dyDescent="0.2">
      <c r="A24" s="76" t="str">
        <f t="shared" ref="A24:A35" si="5">IF(OR(E24&lt;&gt;0,F24&lt;&gt;0,G24&lt;&gt;0,H24&lt;&gt;0),"a","b")</f>
        <v>b</v>
      </c>
      <c r="B24" s="77"/>
      <c r="C24" s="78" t="s">
        <v>51</v>
      </c>
      <c r="D24" s="90">
        <f>SUM(E24:H24)</f>
        <v>0</v>
      </c>
      <c r="E24" s="90"/>
      <c r="F24" s="90"/>
      <c r="G24" s="90"/>
      <c r="H24" s="91"/>
    </row>
    <row r="25" spans="1:9" ht="19.5" customHeight="1" thickTop="1" x14ac:dyDescent="0.2">
      <c r="A25" s="75" t="str">
        <f t="shared" si="5"/>
        <v>a</v>
      </c>
      <c r="B25" s="80"/>
      <c r="C25" s="81" t="s">
        <v>11</v>
      </c>
      <c r="D25" s="92">
        <f t="shared" ref="D25:H25" si="6">SUM(D26:D32)</f>
        <v>0</v>
      </c>
      <c r="E25" s="92">
        <f t="shared" si="6"/>
        <v>3650000</v>
      </c>
      <c r="F25" s="92">
        <f t="shared" si="6"/>
        <v>-1500000</v>
      </c>
      <c r="G25" s="92">
        <f t="shared" si="6"/>
        <v>-2150000</v>
      </c>
      <c r="H25" s="93">
        <f t="shared" si="6"/>
        <v>0</v>
      </c>
    </row>
    <row r="26" spans="1:9" s="79" customFormat="1" ht="17.25" hidden="1" customHeight="1" x14ac:dyDescent="0.2">
      <c r="A26" s="76" t="str">
        <f t="shared" si="5"/>
        <v>b</v>
      </c>
      <c r="B26" s="77"/>
      <c r="C26" s="82" t="s">
        <v>52</v>
      </c>
      <c r="D26" s="84">
        <f t="shared" ref="D26:D35" si="7">SUM(E26:H26)</f>
        <v>0</v>
      </c>
      <c r="E26" s="84"/>
      <c r="F26" s="84"/>
      <c r="G26" s="84"/>
      <c r="H26" s="99"/>
    </row>
    <row r="27" spans="1:9" s="79" customFormat="1" ht="20.25" customHeight="1" thickBot="1" x14ac:dyDescent="0.25">
      <c r="A27" s="76" t="str">
        <f t="shared" si="5"/>
        <v>a</v>
      </c>
      <c r="B27" s="77"/>
      <c r="C27" s="83" t="s">
        <v>12</v>
      </c>
      <c r="D27" s="84">
        <f t="shared" si="7"/>
        <v>0</v>
      </c>
      <c r="E27" s="84">
        <v>3650000</v>
      </c>
      <c r="F27" s="84">
        <v>-1500000</v>
      </c>
      <c r="G27" s="84">
        <v>-2150000</v>
      </c>
      <c r="H27" s="99"/>
    </row>
    <row r="28" spans="1:9" s="79" customFormat="1" ht="17.25" hidden="1" customHeight="1" x14ac:dyDescent="0.25">
      <c r="A28" s="76" t="str">
        <f t="shared" si="5"/>
        <v>b</v>
      </c>
      <c r="B28" s="77"/>
      <c r="C28" s="82" t="s">
        <v>53</v>
      </c>
      <c r="D28" s="84">
        <f t="shared" si="7"/>
        <v>0</v>
      </c>
      <c r="E28" s="84"/>
      <c r="F28" s="84"/>
      <c r="G28" s="84"/>
      <c r="H28" s="99"/>
      <c r="I28" s="85"/>
    </row>
    <row r="29" spans="1:9" s="79" customFormat="1" ht="17.25" hidden="1" customHeight="1" x14ac:dyDescent="0.25">
      <c r="A29" s="76" t="str">
        <f t="shared" si="5"/>
        <v>b</v>
      </c>
      <c r="B29" s="77"/>
      <c r="C29" s="82" t="s">
        <v>54</v>
      </c>
      <c r="D29" s="84">
        <f t="shared" si="7"/>
        <v>0</v>
      </c>
      <c r="E29" s="84"/>
      <c r="F29" s="84"/>
      <c r="G29" s="84"/>
      <c r="H29" s="99"/>
    </row>
    <row r="30" spans="1:9" s="79" customFormat="1" ht="17.25" hidden="1" customHeight="1" x14ac:dyDescent="0.25">
      <c r="A30" s="76" t="str">
        <f t="shared" si="5"/>
        <v>b</v>
      </c>
      <c r="B30" s="77"/>
      <c r="C30" s="82" t="s">
        <v>55</v>
      </c>
      <c r="D30" s="84">
        <f t="shared" si="7"/>
        <v>0</v>
      </c>
      <c r="E30" s="84"/>
      <c r="F30" s="84"/>
      <c r="G30" s="84"/>
      <c r="H30" s="99"/>
    </row>
    <row r="31" spans="1:9" ht="16.5" hidden="1" customHeight="1" x14ac:dyDescent="0.25">
      <c r="A31" s="75" t="str">
        <f t="shared" si="5"/>
        <v>b</v>
      </c>
      <c r="B31" s="80"/>
      <c r="C31" s="82" t="s">
        <v>13</v>
      </c>
      <c r="D31" s="84">
        <f t="shared" si="7"/>
        <v>0</v>
      </c>
      <c r="E31" s="84"/>
      <c r="F31" s="84"/>
      <c r="G31" s="84"/>
      <c r="H31" s="99"/>
    </row>
    <row r="32" spans="1:9" s="79" customFormat="1" ht="17.25" hidden="1" customHeight="1" x14ac:dyDescent="0.25">
      <c r="A32" s="76" t="str">
        <f t="shared" si="5"/>
        <v>b</v>
      </c>
      <c r="B32" s="77"/>
      <c r="C32" s="82" t="s">
        <v>56</v>
      </c>
      <c r="D32" s="84">
        <f t="shared" si="7"/>
        <v>0</v>
      </c>
      <c r="E32" s="84"/>
      <c r="F32" s="84"/>
      <c r="G32" s="84"/>
      <c r="H32" s="99"/>
    </row>
    <row r="33" spans="1:9" s="79" customFormat="1" ht="19.5" hidden="1" customHeight="1" x14ac:dyDescent="0.25">
      <c r="A33" s="76" t="str">
        <f t="shared" si="5"/>
        <v>b</v>
      </c>
      <c r="B33" s="80"/>
      <c r="C33" s="81" t="s">
        <v>16</v>
      </c>
      <c r="D33" s="92">
        <f t="shared" si="7"/>
        <v>0</v>
      </c>
      <c r="E33" s="92"/>
      <c r="F33" s="92"/>
      <c r="G33" s="92"/>
      <c r="H33" s="93"/>
    </row>
    <row r="34" spans="1:9" s="79" customFormat="1" ht="17.25" hidden="1" customHeight="1" x14ac:dyDescent="0.25">
      <c r="A34" s="76" t="str">
        <f t="shared" si="5"/>
        <v>b</v>
      </c>
      <c r="B34" s="77"/>
      <c r="C34" s="86" t="s">
        <v>57</v>
      </c>
      <c r="D34" s="92">
        <f t="shared" si="7"/>
        <v>0</v>
      </c>
      <c r="E34" s="84"/>
      <c r="F34" s="84"/>
      <c r="G34" s="84"/>
      <c r="H34" s="99"/>
    </row>
    <row r="35" spans="1:9" s="79" customFormat="1" ht="17.25" hidden="1" customHeight="1" thickBot="1" x14ac:dyDescent="0.25">
      <c r="A35" s="76" t="str">
        <f t="shared" si="5"/>
        <v>b</v>
      </c>
      <c r="B35" s="87"/>
      <c r="C35" s="88" t="s">
        <v>58</v>
      </c>
      <c r="D35" s="94">
        <f t="shared" si="7"/>
        <v>0</v>
      </c>
      <c r="E35" s="100"/>
      <c r="F35" s="100"/>
      <c r="G35" s="100"/>
      <c r="H35" s="101"/>
    </row>
    <row r="36" spans="1:9" ht="42.75" customHeight="1" thickTop="1" thickBot="1" x14ac:dyDescent="0.25">
      <c r="A36" s="75"/>
      <c r="B36" s="98" t="s">
        <v>67</v>
      </c>
      <c r="C36" s="103" t="s">
        <v>66</v>
      </c>
      <c r="D36" s="96">
        <f t="shared" ref="D36:H36" si="8">D38+D46+D47+D48</f>
        <v>0</v>
      </c>
      <c r="E36" s="96">
        <f t="shared" si="8"/>
        <v>-650000</v>
      </c>
      <c r="F36" s="96">
        <f t="shared" si="8"/>
        <v>0</v>
      </c>
      <c r="G36" s="96">
        <f t="shared" si="8"/>
        <v>650000</v>
      </c>
      <c r="H36" s="97">
        <f t="shared" si="8"/>
        <v>0</v>
      </c>
    </row>
    <row r="37" spans="1:9" s="79" customFormat="1" ht="17.25" hidden="1" customHeight="1" thickTop="1" x14ac:dyDescent="0.2">
      <c r="A37" s="76" t="str">
        <f t="shared" ref="A37:A48" si="9">IF(OR(E37&lt;&gt;0,F37&lt;&gt;0,G37&lt;&gt;0,H37&lt;&gt;0),"a","b")</f>
        <v>b</v>
      </c>
      <c r="B37" s="77"/>
      <c r="C37" s="78" t="s">
        <v>51</v>
      </c>
      <c r="D37" s="90">
        <f>SUM(E37:H37)</f>
        <v>0</v>
      </c>
      <c r="E37" s="90"/>
      <c r="F37" s="90"/>
      <c r="G37" s="90"/>
      <c r="H37" s="91"/>
    </row>
    <row r="38" spans="1:9" ht="19.5" customHeight="1" thickTop="1" x14ac:dyDescent="0.2">
      <c r="A38" s="75" t="str">
        <f t="shared" si="9"/>
        <v>a</v>
      </c>
      <c r="B38" s="80"/>
      <c r="C38" s="81" t="s">
        <v>11</v>
      </c>
      <c r="D38" s="92">
        <f t="shared" ref="D38:H38" si="10">SUM(D39:D45)</f>
        <v>0</v>
      </c>
      <c r="E38" s="92">
        <f t="shared" si="10"/>
        <v>-650000</v>
      </c>
      <c r="F38" s="92">
        <f t="shared" si="10"/>
        <v>0</v>
      </c>
      <c r="G38" s="92">
        <f t="shared" si="10"/>
        <v>650000</v>
      </c>
      <c r="H38" s="93">
        <f t="shared" si="10"/>
        <v>0</v>
      </c>
    </row>
    <row r="39" spans="1:9" s="79" customFormat="1" ht="17.25" hidden="1" customHeight="1" x14ac:dyDescent="0.2">
      <c r="A39" s="76" t="str">
        <f t="shared" si="9"/>
        <v>b</v>
      </c>
      <c r="B39" s="77"/>
      <c r="C39" s="82" t="s">
        <v>52</v>
      </c>
      <c r="D39" s="84">
        <f t="shared" ref="D39:D48" si="11">SUM(E39:H39)</f>
        <v>0</v>
      </c>
      <c r="E39" s="84"/>
      <c r="F39" s="84"/>
      <c r="G39" s="84"/>
      <c r="H39" s="99"/>
    </row>
    <row r="40" spans="1:9" s="79" customFormat="1" ht="20.25" customHeight="1" x14ac:dyDescent="0.2">
      <c r="A40" s="76" t="str">
        <f t="shared" si="9"/>
        <v>a</v>
      </c>
      <c r="B40" s="77"/>
      <c r="C40" s="83" t="s">
        <v>12</v>
      </c>
      <c r="D40" s="84">
        <f t="shared" si="11"/>
        <v>0</v>
      </c>
      <c r="E40" s="84">
        <v>-100000</v>
      </c>
      <c r="F40" s="84"/>
      <c r="G40" s="84">
        <v>100000</v>
      </c>
      <c r="H40" s="99"/>
    </row>
    <row r="41" spans="1:9" s="79" customFormat="1" ht="17.25" hidden="1" customHeight="1" x14ac:dyDescent="0.2">
      <c r="A41" s="76" t="str">
        <f t="shared" si="9"/>
        <v>b</v>
      </c>
      <c r="B41" s="77"/>
      <c r="C41" s="82" t="s">
        <v>53</v>
      </c>
      <c r="D41" s="84">
        <f t="shared" si="11"/>
        <v>0</v>
      </c>
      <c r="E41" s="84"/>
      <c r="F41" s="84"/>
      <c r="G41" s="84"/>
      <c r="H41" s="99"/>
      <c r="I41" s="85"/>
    </row>
    <row r="42" spans="1:9" s="79" customFormat="1" ht="17.25" hidden="1" customHeight="1" x14ac:dyDescent="0.2">
      <c r="A42" s="76" t="str">
        <f t="shared" si="9"/>
        <v>b</v>
      </c>
      <c r="B42" s="77"/>
      <c r="C42" s="82" t="s">
        <v>54</v>
      </c>
      <c r="D42" s="84">
        <f t="shared" si="11"/>
        <v>0</v>
      </c>
      <c r="E42" s="84"/>
      <c r="F42" s="84"/>
      <c r="G42" s="84"/>
      <c r="H42" s="99"/>
    </row>
    <row r="43" spans="1:9" s="79" customFormat="1" ht="17.25" hidden="1" customHeight="1" x14ac:dyDescent="0.2">
      <c r="A43" s="76" t="str">
        <f t="shared" si="9"/>
        <v>b</v>
      </c>
      <c r="B43" s="77"/>
      <c r="C43" s="82" t="s">
        <v>55</v>
      </c>
      <c r="D43" s="84">
        <f t="shared" si="11"/>
        <v>0</v>
      </c>
      <c r="E43" s="84"/>
      <c r="F43" s="84"/>
      <c r="G43" s="84"/>
      <c r="H43" s="99"/>
    </row>
    <row r="44" spans="1:9" ht="16.5" customHeight="1" thickBot="1" x14ac:dyDescent="0.25">
      <c r="A44" s="75" t="str">
        <f t="shared" si="9"/>
        <v>a</v>
      </c>
      <c r="B44" s="80"/>
      <c r="C44" s="82" t="s">
        <v>13</v>
      </c>
      <c r="D44" s="84">
        <f t="shared" si="11"/>
        <v>0</v>
      </c>
      <c r="E44" s="84">
        <v>-550000</v>
      </c>
      <c r="F44" s="84"/>
      <c r="G44" s="84">
        <v>550000</v>
      </c>
      <c r="H44" s="99"/>
    </row>
    <row r="45" spans="1:9" s="79" customFormat="1" ht="17.25" hidden="1" customHeight="1" x14ac:dyDescent="0.25">
      <c r="A45" s="76" t="str">
        <f t="shared" si="9"/>
        <v>b</v>
      </c>
      <c r="B45" s="77"/>
      <c r="C45" s="82" t="s">
        <v>56</v>
      </c>
      <c r="D45" s="84">
        <f t="shared" si="11"/>
        <v>0</v>
      </c>
      <c r="E45" s="84"/>
      <c r="F45" s="84"/>
      <c r="G45" s="84"/>
      <c r="H45" s="99"/>
    </row>
    <row r="46" spans="1:9" s="79" customFormat="1" ht="19.5" hidden="1" customHeight="1" x14ac:dyDescent="0.25">
      <c r="A46" s="76" t="str">
        <f t="shared" si="9"/>
        <v>b</v>
      </c>
      <c r="B46" s="80"/>
      <c r="C46" s="81" t="s">
        <v>16</v>
      </c>
      <c r="D46" s="92">
        <f t="shared" si="11"/>
        <v>0</v>
      </c>
      <c r="E46" s="92"/>
      <c r="F46" s="92"/>
      <c r="G46" s="92"/>
      <c r="H46" s="93"/>
    </row>
    <row r="47" spans="1:9" s="79" customFormat="1" ht="17.25" hidden="1" customHeight="1" x14ac:dyDescent="0.25">
      <c r="A47" s="76" t="str">
        <f t="shared" si="9"/>
        <v>b</v>
      </c>
      <c r="B47" s="77"/>
      <c r="C47" s="86" t="s">
        <v>57</v>
      </c>
      <c r="D47" s="92">
        <f t="shared" si="11"/>
        <v>0</v>
      </c>
      <c r="E47" s="84"/>
      <c r="F47" s="84"/>
      <c r="G47" s="84"/>
      <c r="H47" s="99"/>
    </row>
    <row r="48" spans="1:9" s="79" customFormat="1" ht="17.25" hidden="1" customHeight="1" thickBot="1" x14ac:dyDescent="0.25">
      <c r="A48" s="76" t="str">
        <f t="shared" si="9"/>
        <v>b</v>
      </c>
      <c r="B48" s="87"/>
      <c r="C48" s="88" t="s">
        <v>58</v>
      </c>
      <c r="D48" s="94">
        <f t="shared" si="11"/>
        <v>0</v>
      </c>
      <c r="E48" s="100"/>
      <c r="F48" s="100"/>
      <c r="G48" s="100"/>
      <c r="H48" s="101"/>
    </row>
    <row r="49" spans="1:9" ht="57.75" customHeight="1" thickTop="1" thickBot="1" x14ac:dyDescent="0.25">
      <c r="A49" s="75"/>
      <c r="B49" s="98" t="s">
        <v>68</v>
      </c>
      <c r="C49" s="103" t="s">
        <v>69</v>
      </c>
      <c r="D49" s="96">
        <f t="shared" ref="D49:H49" si="12">D51+D59+D60+D61</f>
        <v>0</v>
      </c>
      <c r="E49" s="96">
        <f t="shared" si="12"/>
        <v>-800000</v>
      </c>
      <c r="F49" s="96">
        <f t="shared" si="12"/>
        <v>800000</v>
      </c>
      <c r="G49" s="96">
        <f t="shared" si="12"/>
        <v>0</v>
      </c>
      <c r="H49" s="97">
        <f t="shared" si="12"/>
        <v>0</v>
      </c>
    </row>
    <row r="50" spans="1:9" s="79" customFormat="1" ht="17.25" hidden="1" customHeight="1" thickTop="1" x14ac:dyDescent="0.2">
      <c r="A50" s="76" t="str">
        <f t="shared" ref="A50:A61" si="13">IF(OR(E50&lt;&gt;0,F50&lt;&gt;0,G50&lt;&gt;0,H50&lt;&gt;0),"a","b")</f>
        <v>b</v>
      </c>
      <c r="B50" s="77"/>
      <c r="C50" s="78" t="s">
        <v>51</v>
      </c>
      <c r="D50" s="90">
        <f>SUM(E50:H50)</f>
        <v>0</v>
      </c>
      <c r="E50" s="90"/>
      <c r="F50" s="90"/>
      <c r="G50" s="90"/>
      <c r="H50" s="91"/>
    </row>
    <row r="51" spans="1:9" ht="19.5" customHeight="1" thickTop="1" x14ac:dyDescent="0.2">
      <c r="A51" s="75" t="str">
        <f t="shared" si="13"/>
        <v>a</v>
      </c>
      <c r="B51" s="80"/>
      <c r="C51" s="81" t="s">
        <v>11</v>
      </c>
      <c r="D51" s="92">
        <f t="shared" ref="D51:H51" si="14">SUM(D52:D58)</f>
        <v>0</v>
      </c>
      <c r="E51" s="92">
        <f t="shared" si="14"/>
        <v>-800000</v>
      </c>
      <c r="F51" s="92">
        <f t="shared" si="14"/>
        <v>800000</v>
      </c>
      <c r="G51" s="92">
        <f t="shared" si="14"/>
        <v>0</v>
      </c>
      <c r="H51" s="93">
        <f t="shared" si="14"/>
        <v>0</v>
      </c>
    </row>
    <row r="52" spans="1:9" s="79" customFormat="1" ht="17.25" hidden="1" customHeight="1" x14ac:dyDescent="0.2">
      <c r="A52" s="76" t="str">
        <f t="shared" si="13"/>
        <v>b</v>
      </c>
      <c r="B52" s="77"/>
      <c r="C52" s="82" t="s">
        <v>52</v>
      </c>
      <c r="D52" s="84">
        <f t="shared" ref="D52:D61" si="15">SUM(E52:H52)</f>
        <v>0</v>
      </c>
      <c r="E52" s="84"/>
      <c r="F52" s="84"/>
      <c r="G52" s="84"/>
      <c r="H52" s="99"/>
    </row>
    <row r="53" spans="1:9" s="79" customFormat="1" ht="20.25" hidden="1" customHeight="1" x14ac:dyDescent="0.2">
      <c r="A53" s="76" t="str">
        <f t="shared" si="13"/>
        <v>b</v>
      </c>
      <c r="B53" s="77"/>
      <c r="C53" s="83" t="s">
        <v>12</v>
      </c>
      <c r="D53" s="84">
        <f t="shared" si="15"/>
        <v>0</v>
      </c>
      <c r="E53" s="84"/>
      <c r="F53" s="84"/>
      <c r="G53" s="84"/>
      <c r="H53" s="99"/>
    </row>
    <row r="54" spans="1:9" s="79" customFormat="1" ht="17.25" hidden="1" customHeight="1" x14ac:dyDescent="0.2">
      <c r="A54" s="76" t="str">
        <f t="shared" si="13"/>
        <v>b</v>
      </c>
      <c r="B54" s="77"/>
      <c r="C54" s="82" t="s">
        <v>53</v>
      </c>
      <c r="D54" s="84">
        <f t="shared" si="15"/>
        <v>0</v>
      </c>
      <c r="E54" s="84"/>
      <c r="F54" s="84"/>
      <c r="G54" s="84"/>
      <c r="H54" s="99"/>
      <c r="I54" s="85"/>
    </row>
    <row r="55" spans="1:9" s="79" customFormat="1" ht="17.25" hidden="1" customHeight="1" x14ac:dyDescent="0.2">
      <c r="A55" s="76" t="str">
        <f t="shared" si="13"/>
        <v>b</v>
      </c>
      <c r="B55" s="77"/>
      <c r="C55" s="82" t="s">
        <v>54</v>
      </c>
      <c r="D55" s="84">
        <f t="shared" si="15"/>
        <v>0</v>
      </c>
      <c r="E55" s="84"/>
      <c r="F55" s="84"/>
      <c r="G55" s="84"/>
      <c r="H55" s="99"/>
    </row>
    <row r="56" spans="1:9" s="79" customFormat="1" ht="17.25" hidden="1" customHeight="1" x14ac:dyDescent="0.2">
      <c r="A56" s="76" t="str">
        <f t="shared" si="13"/>
        <v>b</v>
      </c>
      <c r="B56" s="77"/>
      <c r="C56" s="82" t="s">
        <v>55</v>
      </c>
      <c r="D56" s="84">
        <f t="shared" si="15"/>
        <v>0</v>
      </c>
      <c r="E56" s="84"/>
      <c r="F56" s="84"/>
      <c r="G56" s="84"/>
      <c r="H56" s="99"/>
    </row>
    <row r="57" spans="1:9" ht="16.5" customHeight="1" thickBot="1" x14ac:dyDescent="0.25">
      <c r="A57" s="75" t="str">
        <f t="shared" si="13"/>
        <v>a</v>
      </c>
      <c r="B57" s="80"/>
      <c r="C57" s="82" t="s">
        <v>13</v>
      </c>
      <c r="D57" s="84">
        <f t="shared" si="15"/>
        <v>0</v>
      </c>
      <c r="E57" s="84">
        <v>-800000</v>
      </c>
      <c r="F57" s="84">
        <v>800000</v>
      </c>
      <c r="G57" s="84"/>
      <c r="H57" s="99"/>
    </row>
    <row r="58" spans="1:9" s="79" customFormat="1" ht="17.25" hidden="1" customHeight="1" x14ac:dyDescent="0.25">
      <c r="A58" s="76" t="str">
        <f t="shared" si="13"/>
        <v>b</v>
      </c>
      <c r="B58" s="77"/>
      <c r="C58" s="82" t="s">
        <v>56</v>
      </c>
      <c r="D58" s="84">
        <f t="shared" si="15"/>
        <v>0</v>
      </c>
      <c r="E58" s="84"/>
      <c r="F58" s="84"/>
      <c r="G58" s="84"/>
      <c r="H58" s="99"/>
    </row>
    <row r="59" spans="1:9" s="79" customFormat="1" ht="19.5" hidden="1" customHeight="1" x14ac:dyDescent="0.25">
      <c r="A59" s="76" t="str">
        <f t="shared" si="13"/>
        <v>b</v>
      </c>
      <c r="B59" s="80"/>
      <c r="C59" s="81" t="s">
        <v>16</v>
      </c>
      <c r="D59" s="92">
        <f t="shared" si="15"/>
        <v>0</v>
      </c>
      <c r="E59" s="92"/>
      <c r="F59" s="92"/>
      <c r="G59" s="92"/>
      <c r="H59" s="93"/>
    </row>
    <row r="60" spans="1:9" s="79" customFormat="1" ht="17.25" hidden="1" customHeight="1" x14ac:dyDescent="0.25">
      <c r="A60" s="76" t="str">
        <f t="shared" si="13"/>
        <v>b</v>
      </c>
      <c r="B60" s="77"/>
      <c r="C60" s="86" t="s">
        <v>57</v>
      </c>
      <c r="D60" s="92">
        <f t="shared" si="15"/>
        <v>0</v>
      </c>
      <c r="E60" s="84"/>
      <c r="F60" s="84"/>
      <c r="G60" s="84"/>
      <c r="H60" s="99"/>
    </row>
    <row r="61" spans="1:9" s="79" customFormat="1" ht="17.25" hidden="1" customHeight="1" thickBot="1" x14ac:dyDescent="0.25">
      <c r="A61" s="76" t="str">
        <f t="shared" si="13"/>
        <v>b</v>
      </c>
      <c r="B61" s="87"/>
      <c r="C61" s="88" t="s">
        <v>58</v>
      </c>
      <c r="D61" s="94">
        <f t="shared" si="15"/>
        <v>0</v>
      </c>
      <c r="E61" s="100"/>
      <c r="F61" s="100"/>
      <c r="G61" s="100"/>
      <c r="H61" s="101"/>
    </row>
    <row r="62" spans="1:9" ht="19.5" thickBot="1" x14ac:dyDescent="0.3">
      <c r="B62" s="104"/>
      <c r="C62" s="105" t="s">
        <v>4</v>
      </c>
      <c r="D62" s="106">
        <f>E62+F62+G62+H62</f>
        <v>0</v>
      </c>
      <c r="E62" s="106">
        <f t="shared" ref="E62:H62" si="16">E10+E23+E36+E49</f>
        <v>0</v>
      </c>
      <c r="F62" s="106">
        <f t="shared" si="16"/>
        <v>0</v>
      </c>
      <c r="G62" s="106">
        <f t="shared" si="16"/>
        <v>0</v>
      </c>
      <c r="H62" s="106">
        <f t="shared" si="16"/>
        <v>0</v>
      </c>
    </row>
    <row r="63" spans="1:9" ht="85.5" customHeight="1" x14ac:dyDescent="0.25">
      <c r="B63" s="109" t="s">
        <v>62</v>
      </c>
      <c r="C63" s="109"/>
      <c r="D63" s="109"/>
      <c r="E63" s="109"/>
      <c r="F63" s="102"/>
      <c r="G63" s="109" t="s">
        <v>59</v>
      </c>
      <c r="H63" s="109"/>
    </row>
    <row r="64" spans="1:9" x14ac:dyDescent="0.25">
      <c r="B64" s="69"/>
      <c r="C64" s="69"/>
      <c r="D64" s="70"/>
      <c r="E64" s="69"/>
      <c r="F64" s="69"/>
      <c r="G64" s="69"/>
      <c r="H64" s="69"/>
    </row>
    <row r="65" spans="2:8" ht="64.5" customHeight="1" x14ac:dyDescent="0.25">
      <c r="B65" s="108"/>
      <c r="C65" s="108"/>
      <c r="D65" s="89"/>
      <c r="E65" s="89"/>
      <c r="F65" s="89"/>
      <c r="G65" s="108"/>
      <c r="H65" s="108"/>
    </row>
  </sheetData>
  <autoFilter ref="A9:H63">
    <filterColumn colId="0">
      <filters blank="1">
        <filter val="a"/>
      </filters>
    </filterColumn>
  </autoFilter>
  <mergeCells count="6">
    <mergeCell ref="B5:H5"/>
    <mergeCell ref="B6:H6"/>
    <mergeCell ref="B65:C65"/>
    <mergeCell ref="G65:H65"/>
    <mergeCell ref="G63:H63"/>
    <mergeCell ref="B63:E63"/>
  </mergeCells>
  <printOptions horizontalCentered="1"/>
  <pageMargins left="0" right="0" top="0.25" bottom="0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4"/>
  <sheetViews>
    <sheetView topLeftCell="A4" workbookViewId="0">
      <selection activeCell="D12" sqref="D12"/>
    </sheetView>
  </sheetViews>
  <sheetFormatPr defaultRowHeight="15" x14ac:dyDescent="0.25"/>
  <cols>
    <col min="1" max="1" width="16.85546875" style="1" customWidth="1"/>
    <col min="2" max="2" width="49.42578125" style="1" customWidth="1"/>
    <col min="3" max="3" width="13.85546875" style="1" customWidth="1"/>
    <col min="4" max="4" width="15.85546875" style="1" customWidth="1"/>
    <col min="5" max="5" width="14.140625" style="1" customWidth="1"/>
    <col min="6" max="6" width="14.85546875" style="1" customWidth="1"/>
    <col min="7" max="7" width="14.7109375" style="1" customWidth="1"/>
    <col min="8" max="8" width="8" style="1" customWidth="1"/>
    <col min="9" max="9" width="13.42578125" style="1" bestFit="1" customWidth="1"/>
    <col min="10" max="11" width="9.140625" style="1"/>
    <col min="12" max="13" width="13.28515625" style="1" bestFit="1" customWidth="1"/>
    <col min="14" max="16384" width="9.140625" style="1"/>
  </cols>
  <sheetData>
    <row r="2" spans="1:13" ht="25.5" customHeight="1" x14ac:dyDescent="0.25">
      <c r="A2" s="110" t="s">
        <v>0</v>
      </c>
      <c r="B2" s="111"/>
      <c r="C2" s="111"/>
      <c r="D2" s="111"/>
      <c r="E2" s="111"/>
      <c r="F2" s="111"/>
      <c r="G2" s="112"/>
      <c r="L2" s="2"/>
    </row>
    <row r="3" spans="1:13" ht="25.5" customHeight="1" thickBot="1" x14ac:dyDescent="0.3">
      <c r="A3" s="3"/>
      <c r="B3" s="4"/>
      <c r="C3" s="4"/>
      <c r="D3" s="4"/>
      <c r="E3" s="4"/>
      <c r="F3" s="4"/>
      <c r="G3" s="5" t="s">
        <v>1</v>
      </c>
      <c r="L3" s="2"/>
    </row>
    <row r="4" spans="1:13" ht="45.75" customHeight="1" thickBot="1" x14ac:dyDescent="0.3">
      <c r="A4" s="23" t="s">
        <v>2</v>
      </c>
      <c r="B4" s="24" t="s">
        <v>3</v>
      </c>
      <c r="C4" s="25" t="s">
        <v>4</v>
      </c>
      <c r="D4" s="26" t="s">
        <v>5</v>
      </c>
      <c r="E4" s="26" t="s">
        <v>6</v>
      </c>
      <c r="F4" s="26" t="s">
        <v>7</v>
      </c>
      <c r="G4" s="27" t="s">
        <v>8</v>
      </c>
    </row>
    <row r="5" spans="1:13" ht="50.25" customHeight="1" x14ac:dyDescent="0.25">
      <c r="A5" s="28" t="s">
        <v>9</v>
      </c>
      <c r="B5" s="21" t="s">
        <v>10</v>
      </c>
      <c r="C5" s="22">
        <f>C6</f>
        <v>0</v>
      </c>
      <c r="D5" s="22">
        <f>D6</f>
        <v>1808800</v>
      </c>
      <c r="E5" s="22">
        <f t="shared" ref="E5:G5" si="0">E6</f>
        <v>0</v>
      </c>
      <c r="F5" s="22">
        <f t="shared" si="0"/>
        <v>-1808800</v>
      </c>
      <c r="G5" s="29">
        <f t="shared" si="0"/>
        <v>0</v>
      </c>
      <c r="H5" s="8"/>
      <c r="L5" s="9"/>
      <c r="M5" s="9"/>
    </row>
    <row r="6" spans="1:13" ht="20.25" customHeight="1" x14ac:dyDescent="0.25">
      <c r="A6" s="30"/>
      <c r="B6" s="10" t="s">
        <v>11</v>
      </c>
      <c r="C6" s="11">
        <f>SUM(C7:C8)</f>
        <v>0</v>
      </c>
      <c r="D6" s="11">
        <f>SUM(D7:D8)</f>
        <v>1808800</v>
      </c>
      <c r="E6" s="11">
        <f>SUM(E7:E8)</f>
        <v>0</v>
      </c>
      <c r="F6" s="11">
        <f>SUM(F7:F8)</f>
        <v>-1808800</v>
      </c>
      <c r="G6" s="31">
        <f>SUM(G7:G8)</f>
        <v>0</v>
      </c>
      <c r="H6" s="12"/>
      <c r="I6" s="8"/>
    </row>
    <row r="7" spans="1:13" ht="15" customHeight="1" x14ac:dyDescent="0.25">
      <c r="A7" s="30"/>
      <c r="B7" s="13" t="s">
        <v>12</v>
      </c>
      <c r="C7" s="14">
        <f t="shared" ref="C7:C8" si="1">SUM(D7:G7)</f>
        <v>0</v>
      </c>
      <c r="D7" s="14">
        <f>1879800-48000-18000</f>
        <v>1813800</v>
      </c>
      <c r="E7" s="14">
        <v>0</v>
      </c>
      <c r="F7" s="14">
        <v>-1808800</v>
      </c>
      <c r="G7" s="32">
        <v>-5000</v>
      </c>
      <c r="H7" s="8"/>
      <c r="L7" s="9"/>
    </row>
    <row r="8" spans="1:13" ht="15" customHeight="1" x14ac:dyDescent="0.25">
      <c r="A8" s="30"/>
      <c r="B8" s="13" t="s">
        <v>13</v>
      </c>
      <c r="C8" s="14">
        <f t="shared" si="1"/>
        <v>0</v>
      </c>
      <c r="D8" s="14">
        <v>-5000</v>
      </c>
      <c r="E8" s="14">
        <v>0</v>
      </c>
      <c r="F8" s="14">
        <v>0</v>
      </c>
      <c r="G8" s="32">
        <v>5000</v>
      </c>
    </row>
    <row r="9" spans="1:13" ht="45" customHeight="1" x14ac:dyDescent="0.25">
      <c r="A9" s="33" t="s">
        <v>14</v>
      </c>
      <c r="B9" s="6" t="s">
        <v>15</v>
      </c>
      <c r="C9" s="7">
        <f>C10+C13</f>
        <v>0</v>
      </c>
      <c r="D9" s="7">
        <f>D10+D13</f>
        <v>-130800</v>
      </c>
      <c r="E9" s="7">
        <f>E10+E13</f>
        <v>0</v>
      </c>
      <c r="F9" s="7">
        <f>F10+F13</f>
        <v>130800</v>
      </c>
      <c r="G9" s="34">
        <f>G10+G13</f>
        <v>0</v>
      </c>
      <c r="H9" s="8"/>
      <c r="I9" s="8"/>
    </row>
    <row r="10" spans="1:13" ht="15" customHeight="1" x14ac:dyDescent="0.25">
      <c r="A10" s="30"/>
      <c r="B10" s="10" t="s">
        <v>11</v>
      </c>
      <c r="C10" s="11">
        <f>SUM(C11:C11)</f>
        <v>0</v>
      </c>
      <c r="D10" s="11">
        <f>SUM(D11:D12)</f>
        <v>-168800</v>
      </c>
      <c r="E10" s="11">
        <f t="shared" ref="E10:G10" si="2">SUM(E11:E12)</f>
        <v>38000</v>
      </c>
      <c r="F10" s="11">
        <f t="shared" si="2"/>
        <v>130800</v>
      </c>
      <c r="G10" s="31">
        <f t="shared" si="2"/>
        <v>0</v>
      </c>
    </row>
    <row r="11" spans="1:13" ht="15" customHeight="1" x14ac:dyDescent="0.25">
      <c r="A11" s="30"/>
      <c r="B11" s="13" t="s">
        <v>12</v>
      </c>
      <c r="C11" s="14">
        <f t="shared" ref="C11:C13" si="3">SUM(D11:G11)</f>
        <v>0</v>
      </c>
      <c r="D11" s="14">
        <v>-165000</v>
      </c>
      <c r="E11" s="14">
        <v>38000</v>
      </c>
      <c r="F11" s="14">
        <v>127000</v>
      </c>
      <c r="G11" s="32">
        <v>0</v>
      </c>
      <c r="H11" s="8"/>
    </row>
    <row r="12" spans="1:13" ht="15" customHeight="1" x14ac:dyDescent="0.25">
      <c r="A12" s="30"/>
      <c r="B12" s="13" t="s">
        <v>13</v>
      </c>
      <c r="C12" s="14">
        <f t="shared" si="3"/>
        <v>0</v>
      </c>
      <c r="D12" s="15">
        <v>-3800</v>
      </c>
      <c r="E12" s="15">
        <v>0</v>
      </c>
      <c r="F12" s="14">
        <v>3800</v>
      </c>
      <c r="G12" s="32">
        <v>0</v>
      </c>
      <c r="H12" s="8"/>
    </row>
    <row r="13" spans="1:13" ht="15" customHeight="1" x14ac:dyDescent="0.25">
      <c r="A13" s="30"/>
      <c r="B13" s="10" t="s">
        <v>16</v>
      </c>
      <c r="C13" s="11">
        <f t="shared" si="3"/>
        <v>0</v>
      </c>
      <c r="D13" s="16">
        <v>38000</v>
      </c>
      <c r="E13" s="16">
        <v>-38000</v>
      </c>
      <c r="F13" s="11">
        <v>0</v>
      </c>
      <c r="G13" s="31">
        <v>0</v>
      </c>
    </row>
    <row r="14" spans="1:13" ht="33" customHeight="1" x14ac:dyDescent="0.25">
      <c r="A14" s="35" t="s">
        <v>17</v>
      </c>
      <c r="B14" s="6" t="s">
        <v>18</v>
      </c>
      <c r="C14" s="17">
        <f>C15</f>
        <v>0</v>
      </c>
      <c r="D14" s="17">
        <f t="shared" ref="D14:G14" si="4">D15</f>
        <v>-65000</v>
      </c>
      <c r="E14" s="17">
        <f t="shared" si="4"/>
        <v>0</v>
      </c>
      <c r="F14" s="17">
        <f t="shared" si="4"/>
        <v>65000</v>
      </c>
      <c r="G14" s="36">
        <f t="shared" si="4"/>
        <v>0</v>
      </c>
      <c r="L14" s="18"/>
    </row>
    <row r="15" spans="1:13" x14ac:dyDescent="0.25">
      <c r="A15" s="37"/>
      <c r="B15" s="10" t="s">
        <v>11</v>
      </c>
      <c r="C15" s="11">
        <f>SUM(C16:C16)</f>
        <v>0</v>
      </c>
      <c r="D15" s="11">
        <f>SUM(D16:D16)</f>
        <v>-65000</v>
      </c>
      <c r="E15" s="11">
        <f>SUM(E16:E16)</f>
        <v>0</v>
      </c>
      <c r="F15" s="11">
        <f>SUM(F16:F16)</f>
        <v>65000</v>
      </c>
      <c r="G15" s="31">
        <f>SUM(G16:G16)</f>
        <v>0</v>
      </c>
    </row>
    <row r="16" spans="1:13" x14ac:dyDescent="0.25">
      <c r="A16" s="37"/>
      <c r="B16" s="13" t="s">
        <v>12</v>
      </c>
      <c r="C16" s="14">
        <f t="shared" ref="C16" si="5">SUM(D16:G16)</f>
        <v>0</v>
      </c>
      <c r="D16" s="14">
        <v>-65000</v>
      </c>
      <c r="E16" s="14">
        <v>0</v>
      </c>
      <c r="F16" s="14">
        <v>65000</v>
      </c>
      <c r="G16" s="32">
        <v>0</v>
      </c>
      <c r="L16" s="18"/>
    </row>
    <row r="17" spans="1:7" x14ac:dyDescent="0.25">
      <c r="A17" s="35" t="s">
        <v>19</v>
      </c>
      <c r="B17" s="6" t="s">
        <v>20</v>
      </c>
      <c r="C17" s="17">
        <f>C18</f>
        <v>0</v>
      </c>
      <c r="D17" s="17">
        <f t="shared" ref="D17:G17" si="6">D18</f>
        <v>-75000</v>
      </c>
      <c r="E17" s="17">
        <f t="shared" si="6"/>
        <v>0</v>
      </c>
      <c r="F17" s="17">
        <f t="shared" si="6"/>
        <v>75000</v>
      </c>
      <c r="G17" s="36">
        <f t="shared" si="6"/>
        <v>0</v>
      </c>
    </row>
    <row r="18" spans="1:7" x14ac:dyDescent="0.25">
      <c r="A18" s="37"/>
      <c r="B18" s="10" t="s">
        <v>11</v>
      </c>
      <c r="C18" s="11">
        <f>SUM(C19:C19)</f>
        <v>0</v>
      </c>
      <c r="D18" s="11">
        <f>SUM(D19:D19)</f>
        <v>-75000</v>
      </c>
      <c r="E18" s="11">
        <f>SUM(E19:E19)</f>
        <v>0</v>
      </c>
      <c r="F18" s="11">
        <f>SUM(F19:F19)</f>
        <v>75000</v>
      </c>
      <c r="G18" s="31">
        <f>SUM(G19:G19)</f>
        <v>0</v>
      </c>
    </row>
    <row r="19" spans="1:7" x14ac:dyDescent="0.25">
      <c r="A19" s="37"/>
      <c r="B19" s="13" t="s">
        <v>12</v>
      </c>
      <c r="C19" s="14">
        <f t="shared" ref="C19" si="7">SUM(D19:G19)</f>
        <v>0</v>
      </c>
      <c r="D19" s="14">
        <v>-75000</v>
      </c>
      <c r="E19" s="14">
        <v>0</v>
      </c>
      <c r="F19" s="14">
        <v>75000</v>
      </c>
      <c r="G19" s="32">
        <v>0</v>
      </c>
    </row>
    <row r="20" spans="1:7" ht="45" x14ac:dyDescent="0.25">
      <c r="A20" s="33" t="s">
        <v>21</v>
      </c>
      <c r="B20" s="6" t="s">
        <v>22</v>
      </c>
      <c r="C20" s="7">
        <f>C21</f>
        <v>0</v>
      </c>
      <c r="D20" s="7">
        <f t="shared" ref="D20:G20" si="8">D21</f>
        <v>-53000</v>
      </c>
      <c r="E20" s="7">
        <f t="shared" si="8"/>
        <v>0</v>
      </c>
      <c r="F20" s="7">
        <f t="shared" si="8"/>
        <v>53000</v>
      </c>
      <c r="G20" s="34">
        <f t="shared" si="8"/>
        <v>0</v>
      </c>
    </row>
    <row r="21" spans="1:7" x14ac:dyDescent="0.25">
      <c r="A21" s="38"/>
      <c r="B21" s="10" t="s">
        <v>11</v>
      </c>
      <c r="C21" s="11">
        <f>SUM(C22:C22)</f>
        <v>0</v>
      </c>
      <c r="D21" s="11">
        <f>SUM(D22:D22)</f>
        <v>-53000</v>
      </c>
      <c r="E21" s="11">
        <f>SUM(E22:E22)</f>
        <v>0</v>
      </c>
      <c r="F21" s="11">
        <f>SUM(F22:F22)</f>
        <v>53000</v>
      </c>
      <c r="G21" s="31">
        <f>SUM(G22:G22)</f>
        <v>0</v>
      </c>
    </row>
    <row r="22" spans="1:7" x14ac:dyDescent="0.25">
      <c r="A22" s="38"/>
      <c r="B22" s="13" t="s">
        <v>12</v>
      </c>
      <c r="C22" s="14">
        <f t="shared" ref="C22" si="9">SUM(D22:G22)</f>
        <v>0</v>
      </c>
      <c r="D22" s="14">
        <v>-53000</v>
      </c>
      <c r="E22" s="14">
        <v>0</v>
      </c>
      <c r="F22" s="14">
        <v>53000</v>
      </c>
      <c r="G22" s="32">
        <v>0</v>
      </c>
    </row>
    <row r="23" spans="1:7" x14ac:dyDescent="0.25">
      <c r="A23" s="33" t="s">
        <v>23</v>
      </c>
      <c r="B23" s="6" t="s">
        <v>24</v>
      </c>
      <c r="C23" s="7">
        <f>C24</f>
        <v>0</v>
      </c>
      <c r="D23" s="7">
        <f t="shared" ref="D23:G23" si="10">D24</f>
        <v>-15000</v>
      </c>
      <c r="E23" s="7">
        <f t="shared" si="10"/>
        <v>0</v>
      </c>
      <c r="F23" s="7">
        <f t="shared" si="10"/>
        <v>15000</v>
      </c>
      <c r="G23" s="34">
        <f t="shared" si="10"/>
        <v>0</v>
      </c>
    </row>
    <row r="24" spans="1:7" x14ac:dyDescent="0.25">
      <c r="A24" s="38"/>
      <c r="B24" s="10" t="s">
        <v>11</v>
      </c>
      <c r="C24" s="11">
        <f>SUM(C25:C25)</f>
        <v>0</v>
      </c>
      <c r="D24" s="11">
        <f>SUM(D25:D25)</f>
        <v>-15000</v>
      </c>
      <c r="E24" s="11">
        <f>SUM(E25:E25)</f>
        <v>0</v>
      </c>
      <c r="F24" s="11">
        <f>SUM(F25:F25)</f>
        <v>15000</v>
      </c>
      <c r="G24" s="31">
        <f>SUM(G25:G25)</f>
        <v>0</v>
      </c>
    </row>
    <row r="25" spans="1:7" x14ac:dyDescent="0.25">
      <c r="A25" s="39"/>
      <c r="B25" s="19" t="s">
        <v>12</v>
      </c>
      <c r="C25" s="20">
        <f t="shared" ref="C25" si="11">SUM(D25:G25)</f>
        <v>0</v>
      </c>
      <c r="D25" s="20">
        <v>-15000</v>
      </c>
      <c r="E25" s="20">
        <v>0</v>
      </c>
      <c r="F25" s="20">
        <v>15000</v>
      </c>
      <c r="G25" s="40">
        <v>0</v>
      </c>
    </row>
    <row r="26" spans="1:7" ht="45" x14ac:dyDescent="0.25">
      <c r="A26" s="41" t="s">
        <v>25</v>
      </c>
      <c r="B26" s="42" t="s">
        <v>26</v>
      </c>
      <c r="C26" s="43">
        <f>D26+E26+F26+G26</f>
        <v>0</v>
      </c>
      <c r="D26" s="43">
        <f>D28+D29</f>
        <v>-78000</v>
      </c>
      <c r="E26" s="43">
        <f t="shared" ref="E26:G26" si="12">E28+E29</f>
        <v>0</v>
      </c>
      <c r="F26" s="43">
        <f t="shared" si="12"/>
        <v>78000</v>
      </c>
      <c r="G26" s="44">
        <f t="shared" si="12"/>
        <v>0</v>
      </c>
    </row>
    <row r="27" spans="1:7" x14ac:dyDescent="0.25">
      <c r="A27" s="45"/>
      <c r="B27" s="46" t="s">
        <v>11</v>
      </c>
      <c r="C27" s="43">
        <f t="shared" ref="C27:C29" si="13">D27+E27+F27+G27</f>
        <v>0</v>
      </c>
      <c r="D27" s="47"/>
      <c r="E27" s="47"/>
      <c r="F27" s="47"/>
      <c r="G27" s="48"/>
    </row>
    <row r="28" spans="1:7" x14ac:dyDescent="0.25">
      <c r="A28" s="49"/>
      <c r="B28" s="50" t="s">
        <v>27</v>
      </c>
      <c r="C28" s="47">
        <f t="shared" si="13"/>
        <v>0</v>
      </c>
      <c r="D28" s="51">
        <f>-53000</f>
        <v>-53000</v>
      </c>
      <c r="E28" s="51">
        <f>SUM(E29:E29)</f>
        <v>0</v>
      </c>
      <c r="F28" s="51">
        <v>53000</v>
      </c>
      <c r="G28" s="52">
        <f>SUM(G29:G29)</f>
        <v>0</v>
      </c>
    </row>
    <row r="29" spans="1:7" x14ac:dyDescent="0.25">
      <c r="A29" s="49"/>
      <c r="B29" s="46" t="s">
        <v>16</v>
      </c>
      <c r="C29" s="53">
        <f t="shared" si="13"/>
        <v>0</v>
      </c>
      <c r="D29" s="51">
        <v>-25000</v>
      </c>
      <c r="E29" s="51">
        <v>0</v>
      </c>
      <c r="F29" s="51">
        <v>25000</v>
      </c>
      <c r="G29" s="52">
        <v>0</v>
      </c>
    </row>
    <row r="30" spans="1:7" ht="45" x14ac:dyDescent="0.25">
      <c r="A30" s="41" t="s">
        <v>28</v>
      </c>
      <c r="B30" s="42" t="s">
        <v>29</v>
      </c>
      <c r="C30" s="43">
        <f>D30+E30+F30+G30</f>
        <v>0</v>
      </c>
      <c r="D30" s="43">
        <f>D32+D33</f>
        <v>-42000</v>
      </c>
      <c r="E30" s="43">
        <f t="shared" ref="E30:G30" si="14">E32+E33</f>
        <v>0</v>
      </c>
      <c r="F30" s="43">
        <f t="shared" si="14"/>
        <v>42000</v>
      </c>
      <c r="G30" s="44">
        <f t="shared" si="14"/>
        <v>0</v>
      </c>
    </row>
    <row r="31" spans="1:7" x14ac:dyDescent="0.25">
      <c r="A31" s="45"/>
      <c r="B31" s="46" t="s">
        <v>11</v>
      </c>
      <c r="C31" s="43">
        <f t="shared" ref="C31:C33" si="15">D31+E31+F31+G31</f>
        <v>0</v>
      </c>
      <c r="D31" s="47">
        <f>SUM(D32:D32)</f>
        <v>-26280</v>
      </c>
      <c r="E31" s="47">
        <f>SUM(E32:E32)</f>
        <v>0</v>
      </c>
      <c r="F31" s="47">
        <f>SUM(F32:F32)</f>
        <v>26280</v>
      </c>
      <c r="G31" s="48">
        <f>SUM(G32:G32)</f>
        <v>0</v>
      </c>
    </row>
    <row r="32" spans="1:7" x14ac:dyDescent="0.25">
      <c r="A32" s="49"/>
      <c r="B32" s="50" t="s">
        <v>30</v>
      </c>
      <c r="C32" s="47">
        <f t="shared" si="15"/>
        <v>0</v>
      </c>
      <c r="D32" s="47">
        <v>-26280</v>
      </c>
      <c r="E32" s="47">
        <f>SUM(E33:E33)</f>
        <v>0</v>
      </c>
      <c r="F32" s="47">
        <v>26280</v>
      </c>
      <c r="G32" s="48">
        <f>SUM(G33:G33)</f>
        <v>0</v>
      </c>
    </row>
    <row r="33" spans="1:7" x14ac:dyDescent="0.25">
      <c r="A33" s="49"/>
      <c r="B33" s="50" t="s">
        <v>27</v>
      </c>
      <c r="C33" s="53">
        <f t="shared" si="15"/>
        <v>0</v>
      </c>
      <c r="D33" s="51">
        <v>-15720</v>
      </c>
      <c r="E33" s="51">
        <v>0</v>
      </c>
      <c r="F33" s="51">
        <v>15720</v>
      </c>
      <c r="G33" s="52">
        <v>0</v>
      </c>
    </row>
    <row r="34" spans="1:7" ht="60" x14ac:dyDescent="0.25">
      <c r="A34" s="41" t="s">
        <v>31</v>
      </c>
      <c r="B34" s="42" t="s">
        <v>32</v>
      </c>
      <c r="C34" s="43">
        <f t="shared" ref="C34:C44" si="16">D34+E34+F34+G34</f>
        <v>0</v>
      </c>
      <c r="D34" s="43">
        <f>D35</f>
        <v>-360000</v>
      </c>
      <c r="E34" s="43">
        <f t="shared" ref="E34:G34" si="17">E35</f>
        <v>0</v>
      </c>
      <c r="F34" s="43">
        <f t="shared" si="17"/>
        <v>360000</v>
      </c>
      <c r="G34" s="44">
        <f t="shared" si="17"/>
        <v>0</v>
      </c>
    </row>
    <row r="35" spans="1:7" x14ac:dyDescent="0.25">
      <c r="A35" s="45"/>
      <c r="B35" s="50" t="s">
        <v>33</v>
      </c>
      <c r="C35" s="54">
        <f t="shared" si="16"/>
        <v>0</v>
      </c>
      <c r="D35" s="55">
        <v>-360000</v>
      </c>
      <c r="E35" s="55">
        <v>0</v>
      </c>
      <c r="F35" s="55">
        <v>360000</v>
      </c>
      <c r="G35" s="56">
        <v>0</v>
      </c>
    </row>
    <row r="36" spans="1:7" ht="60" x14ac:dyDescent="0.25">
      <c r="A36" s="41" t="s">
        <v>34</v>
      </c>
      <c r="B36" s="42" t="s">
        <v>35</v>
      </c>
      <c r="C36" s="43">
        <f t="shared" si="16"/>
        <v>0</v>
      </c>
      <c r="D36" s="43">
        <f>D37</f>
        <v>-390000</v>
      </c>
      <c r="E36" s="43">
        <f t="shared" ref="E36:G36" si="18">E37</f>
        <v>0</v>
      </c>
      <c r="F36" s="43">
        <f t="shared" si="18"/>
        <v>390000</v>
      </c>
      <c r="G36" s="44">
        <f t="shared" si="18"/>
        <v>0</v>
      </c>
    </row>
    <row r="37" spans="1:7" x14ac:dyDescent="0.25">
      <c r="A37" s="45"/>
      <c r="B37" s="50" t="s">
        <v>33</v>
      </c>
      <c r="C37" s="54">
        <f t="shared" si="16"/>
        <v>0</v>
      </c>
      <c r="D37" s="55">
        <v>-390000</v>
      </c>
      <c r="E37" s="55">
        <v>0</v>
      </c>
      <c r="F37" s="55">
        <v>390000</v>
      </c>
      <c r="G37" s="48">
        <v>0</v>
      </c>
    </row>
    <row r="38" spans="1:7" x14ac:dyDescent="0.25">
      <c r="A38" s="41" t="s">
        <v>36</v>
      </c>
      <c r="B38" s="42" t="s">
        <v>37</v>
      </c>
      <c r="C38" s="43">
        <f t="shared" si="16"/>
        <v>0</v>
      </c>
      <c r="D38" s="43">
        <f>D39</f>
        <v>-300000</v>
      </c>
      <c r="E38" s="43">
        <f t="shared" ref="E38:G38" si="19">E39</f>
        <v>0</v>
      </c>
      <c r="F38" s="43">
        <f t="shared" si="19"/>
        <v>300000</v>
      </c>
      <c r="G38" s="44">
        <f t="shared" si="19"/>
        <v>0</v>
      </c>
    </row>
    <row r="39" spans="1:7" x14ac:dyDescent="0.25">
      <c r="A39" s="45"/>
      <c r="B39" s="50" t="s">
        <v>33</v>
      </c>
      <c r="C39" s="54">
        <f t="shared" si="16"/>
        <v>0</v>
      </c>
      <c r="D39" s="55">
        <v>-300000</v>
      </c>
      <c r="E39" s="55">
        <v>0</v>
      </c>
      <c r="F39" s="55">
        <v>300000</v>
      </c>
      <c r="G39" s="56">
        <v>0</v>
      </c>
    </row>
    <row r="40" spans="1:7" ht="30" x14ac:dyDescent="0.25">
      <c r="A40" s="41" t="s">
        <v>38</v>
      </c>
      <c r="B40" s="42" t="s">
        <v>39</v>
      </c>
      <c r="C40" s="43">
        <f t="shared" si="16"/>
        <v>0</v>
      </c>
      <c r="D40" s="43">
        <f>D41</f>
        <v>-100000</v>
      </c>
      <c r="E40" s="43">
        <f t="shared" ref="E40:G40" si="20">E41</f>
        <v>0</v>
      </c>
      <c r="F40" s="43">
        <f t="shared" si="20"/>
        <v>100000</v>
      </c>
      <c r="G40" s="44">
        <f t="shared" si="20"/>
        <v>0</v>
      </c>
    </row>
    <row r="41" spans="1:7" x14ac:dyDescent="0.25">
      <c r="A41" s="45"/>
      <c r="B41" s="50" t="s">
        <v>27</v>
      </c>
      <c r="C41" s="54">
        <f t="shared" si="16"/>
        <v>0</v>
      </c>
      <c r="D41" s="55">
        <v>-100000</v>
      </c>
      <c r="E41" s="55">
        <v>0</v>
      </c>
      <c r="F41" s="55">
        <v>100000</v>
      </c>
      <c r="G41" s="56">
        <v>0</v>
      </c>
    </row>
    <row r="42" spans="1:7" ht="30" x14ac:dyDescent="0.25">
      <c r="A42" s="41" t="s">
        <v>40</v>
      </c>
      <c r="B42" s="42" t="s">
        <v>41</v>
      </c>
      <c r="C42" s="43">
        <f t="shared" si="16"/>
        <v>0</v>
      </c>
      <c r="D42" s="43">
        <f>D43</f>
        <v>-200000</v>
      </c>
      <c r="E42" s="43">
        <f>E43</f>
        <v>0</v>
      </c>
      <c r="F42" s="43">
        <f t="shared" ref="F42:G42" si="21">F43</f>
        <v>200000</v>
      </c>
      <c r="G42" s="44">
        <f t="shared" si="21"/>
        <v>0</v>
      </c>
    </row>
    <row r="43" spans="1:7" ht="15.75" thickBot="1" x14ac:dyDescent="0.3">
      <c r="A43" s="57"/>
      <c r="B43" s="58" t="s">
        <v>27</v>
      </c>
      <c r="C43" s="59">
        <f t="shared" si="16"/>
        <v>0</v>
      </c>
      <c r="D43" s="60">
        <v>-200000</v>
      </c>
      <c r="E43" s="60">
        <v>0</v>
      </c>
      <c r="F43" s="60">
        <v>200000</v>
      </c>
      <c r="G43" s="61">
        <v>0</v>
      </c>
    </row>
    <row r="44" spans="1:7" ht="32.25" customHeight="1" thickBot="1" x14ac:dyDescent="0.3">
      <c r="A44" s="62"/>
      <c r="B44" s="63" t="s">
        <v>42</v>
      </c>
      <c r="C44" s="64">
        <f t="shared" si="16"/>
        <v>0</v>
      </c>
      <c r="D44" s="64">
        <f>D5+D9+D14+D17+D20+D23+D26+D30+D34+D36+D38+D40+D42</f>
        <v>0</v>
      </c>
      <c r="E44" s="64">
        <f>E5+E9+E14+E17+E20+E23+E26+E30+E34+E36+E38+E40+E42</f>
        <v>0</v>
      </c>
      <c r="F44" s="64">
        <f>F5+F9+F14+F17+F20+F23+F26+F30+F34+F36+F38+F40+F42</f>
        <v>0</v>
      </c>
      <c r="G44" s="65">
        <f>G5+G9+G14+G17+G20+G23+G26+G30+G34+G36+G38+G40+G42</f>
        <v>0</v>
      </c>
    </row>
  </sheetData>
  <mergeCells count="1">
    <mergeCell ref="A2:G2"/>
  </mergeCells>
  <pageMargins left="0" right="0" top="0" bottom="0" header="0" footer="0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danarti</vt:lpstr>
      <vt:lpstr>Sheet1</vt:lpstr>
      <vt:lpstr>Sheet3</vt:lpstr>
      <vt:lpstr>danarti!Print_Area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2018-08-10T07:06:18Z</cp:lastPrinted>
  <dcterms:created xsi:type="dcterms:W3CDTF">2015-03-13T11:20:15Z</dcterms:created>
  <dcterms:modified xsi:type="dcterms:W3CDTF">2019-01-31T13:51:50Z</dcterms:modified>
</cp:coreProperties>
</file>