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825"/>
  </bookViews>
  <sheets>
    <sheet name="მივლინება-2019" sheetId="1" r:id="rId1"/>
    <sheet name="სახელმწიფო ბიუჯეტი" sheetId="15" r:id="rId2"/>
    <sheet name="საკუთარი სახსრები" sheetId="16" r:id="rId3"/>
    <sheet name="მიზნობრივი გრანტი" sheetId="17" r:id="rId4"/>
    <sheet name="აპარატი" sheetId="4" r:id="rId5"/>
    <sheet name="რეგულირება" sheetId="5" r:id="rId6"/>
    <sheet name="წამლის სააგენტო" sheetId="6" r:id="rId7"/>
    <sheet name="საყვარელიძე" sheetId="7" r:id="rId8"/>
    <sheet name="სოც. სააგენტო" sheetId="8" r:id="rId9"/>
    <sheet name="ტრეფიკინგი" sheetId="9" r:id="rId10"/>
    <sheet name="საგანგებო სიტ." sheetId="10" r:id="rId11"/>
    <sheet name="საარსებო წყაროები" sheetId="11" r:id="rId12"/>
    <sheet name="პირადი" sheetId="13" r:id="rId13"/>
  </sheets>
  <definedNames>
    <definedName name="_xlnm._FilterDatabase" localSheetId="4" hidden="1">აპარატი!$C$4:$I$74</definedName>
    <definedName name="_xlnm._FilterDatabase" localSheetId="0" hidden="1">'მივლინება-2019'!$C$4:$I$74</definedName>
    <definedName name="_xlnm._FilterDatabase" localSheetId="3" hidden="1">'მიზნობრივი გრანტი'!$C$4:$I$7</definedName>
    <definedName name="_xlnm._FilterDatabase" localSheetId="5" hidden="1">რეგულირება!$C$4:$I$74</definedName>
    <definedName name="_xlnm._FilterDatabase" localSheetId="11" hidden="1">'საარსებო წყაროები'!$C$4:$I$74</definedName>
    <definedName name="_xlnm._FilterDatabase" localSheetId="10" hidden="1">'საგანგებო სიტ.'!$C$4:$I$74</definedName>
    <definedName name="_xlnm._FilterDatabase" localSheetId="2" hidden="1">'საკუთარი სახსრები'!$C$4:$I$7</definedName>
    <definedName name="_xlnm._FilterDatabase" localSheetId="7" hidden="1">საყვარელიძე!$C$4:$I$74</definedName>
    <definedName name="_xlnm._FilterDatabase" localSheetId="1" hidden="1">'სახელმწიფო ბიუჯეტი'!$C$4:$I$13</definedName>
    <definedName name="_xlnm._FilterDatabase" localSheetId="8" hidden="1">'სოც. სააგენტო'!$C$4:$I$74</definedName>
    <definedName name="_xlnm._FilterDatabase" localSheetId="9" hidden="1">ტრეფიკინგი!$C$4:$I$74</definedName>
    <definedName name="_xlnm._FilterDatabase" localSheetId="6" hidden="1">'წამლის სააგენტო'!$C$4:$I$74</definedName>
    <definedName name="_xlnm.Print_Area" localSheetId="4">აპარატი!$C$1:$G$74</definedName>
    <definedName name="_xlnm.Print_Area" localSheetId="0">'მივლინება-2019'!$C$1:$G$74</definedName>
    <definedName name="_xlnm.Print_Area" localSheetId="3">'მიზნობრივი გრანტი'!$C$1:$G$7</definedName>
    <definedName name="_xlnm.Print_Area" localSheetId="12">პირადი!$B$1:$D$6</definedName>
    <definedName name="_xlnm.Print_Area" localSheetId="5">რეგულირება!$C$1:$G$74</definedName>
    <definedName name="_xlnm.Print_Area" localSheetId="11">'საარსებო წყაროები'!$C$1:$G$74</definedName>
    <definedName name="_xlnm.Print_Area" localSheetId="10">'საგანგებო სიტ.'!$C$1:$G$74</definedName>
    <definedName name="_xlnm.Print_Area" localSheetId="2">'საკუთარი სახსრები'!$C$1:$G$7</definedName>
    <definedName name="_xlnm.Print_Area" localSheetId="7">საყვარელიძე!$C$1:$G$74</definedName>
    <definedName name="_xlnm.Print_Area" localSheetId="1">'სახელმწიფო ბიუჯეტი'!$C$1:$G$13</definedName>
    <definedName name="_xlnm.Print_Area" localSheetId="8">'სოც. სააგენტო'!$C$1:$G$74</definedName>
    <definedName name="_xlnm.Print_Area" localSheetId="9">ტრეფიკინგი!$C$1:$G$74</definedName>
    <definedName name="_xlnm.Print_Area" localSheetId="6">'წამლის სააგენტო'!$C$1:$G$74</definedName>
  </definedNames>
  <calcPr calcId="144525"/>
</workbook>
</file>

<file path=xl/calcChain.xml><?xml version="1.0" encoding="utf-8"?>
<calcChain xmlns="http://schemas.openxmlformats.org/spreadsheetml/2006/main">
  <c r="G77" i="7" l="1"/>
  <c r="F77" i="7"/>
  <c r="E7" i="17"/>
  <c r="E6" i="17"/>
  <c r="G5" i="17"/>
  <c r="F5" i="17"/>
  <c r="E7" i="16"/>
  <c r="E6" i="16"/>
  <c r="G5" i="16"/>
  <c r="F5" i="16"/>
  <c r="G5" i="15"/>
  <c r="F5" i="15"/>
  <c r="E7" i="15"/>
  <c r="E8" i="15"/>
  <c r="E9" i="15"/>
  <c r="E10" i="15"/>
  <c r="E11" i="15"/>
  <c r="E12" i="15"/>
  <c r="E13" i="15"/>
  <c r="E5" i="17" l="1"/>
  <c r="E5" i="16"/>
  <c r="E6" i="15"/>
  <c r="E5" i="15" s="1"/>
  <c r="D6" i="13"/>
  <c r="C6" i="13"/>
  <c r="F78" i="10" l="1"/>
  <c r="G78" i="10"/>
  <c r="E78" i="10"/>
  <c r="F77" i="10"/>
  <c r="G77" i="10"/>
  <c r="F76" i="10"/>
  <c r="G76" i="10"/>
  <c r="E77" i="10"/>
  <c r="E76" i="10"/>
  <c r="F78" i="9"/>
  <c r="G78" i="9"/>
  <c r="E78" i="9"/>
  <c r="G77" i="9"/>
  <c r="F77" i="9"/>
  <c r="E77" i="9"/>
  <c r="F76" i="9"/>
  <c r="G76" i="9"/>
  <c r="E76" i="9"/>
  <c r="F78" i="8"/>
  <c r="G78" i="8"/>
  <c r="E78" i="8"/>
  <c r="F77" i="8"/>
  <c r="G77" i="8"/>
  <c r="F76" i="8"/>
  <c r="G76" i="8"/>
  <c r="F78" i="7"/>
  <c r="G78" i="7"/>
  <c r="E78" i="7"/>
  <c r="E77" i="7"/>
  <c r="F76" i="7"/>
  <c r="G76" i="7"/>
  <c r="E76" i="7"/>
  <c r="F76" i="6"/>
  <c r="G76" i="6"/>
  <c r="E76" i="6"/>
  <c r="F76" i="5"/>
  <c r="G76" i="5"/>
  <c r="E76" i="5"/>
  <c r="F76" i="4"/>
  <c r="G76" i="4"/>
  <c r="E76" i="4"/>
  <c r="E74" i="11"/>
  <c r="G73" i="11"/>
  <c r="F73" i="11"/>
  <c r="E73" i="11"/>
  <c r="G72" i="11"/>
  <c r="F72" i="11"/>
  <c r="F71" i="11" s="1"/>
  <c r="G71" i="11"/>
  <c r="E70" i="11"/>
  <c r="E69" i="11" s="1"/>
  <c r="G69" i="11"/>
  <c r="F69" i="11"/>
  <c r="E68" i="11"/>
  <c r="E67" i="11" s="1"/>
  <c r="G67" i="11"/>
  <c r="F67" i="11"/>
  <c r="G66" i="11"/>
  <c r="G65" i="11" s="1"/>
  <c r="F66" i="11"/>
  <c r="E66" i="11" s="1"/>
  <c r="E65" i="11" s="1"/>
  <c r="E64" i="11"/>
  <c r="G63" i="11"/>
  <c r="F63" i="11"/>
  <c r="E63" i="11"/>
  <c r="E62" i="11"/>
  <c r="G61" i="11"/>
  <c r="F61" i="11"/>
  <c r="E61" i="11"/>
  <c r="E60" i="11"/>
  <c r="G59" i="11"/>
  <c r="F59" i="11"/>
  <c r="E59" i="11"/>
  <c r="E58" i="11"/>
  <c r="G57" i="11"/>
  <c r="F57" i="11"/>
  <c r="E57" i="11"/>
  <c r="E56" i="11"/>
  <c r="G55" i="11"/>
  <c r="F55" i="11"/>
  <c r="E55" i="11"/>
  <c r="G54" i="11"/>
  <c r="E54" i="11"/>
  <c r="E53" i="11" s="1"/>
  <c r="G53" i="11"/>
  <c r="F53" i="11"/>
  <c r="E52" i="11"/>
  <c r="E51" i="11" s="1"/>
  <c r="G51" i="11"/>
  <c r="F51" i="11"/>
  <c r="E50" i="11"/>
  <c r="G48" i="11"/>
  <c r="F48" i="11"/>
  <c r="G47" i="11"/>
  <c r="G46" i="11" s="1"/>
  <c r="F47" i="11"/>
  <c r="F46" i="11" s="1"/>
  <c r="E45" i="11"/>
  <c r="E44" i="11" s="1"/>
  <c r="G44" i="11"/>
  <c r="F44" i="11"/>
  <c r="E43" i="11"/>
  <c r="G42" i="11"/>
  <c r="F42" i="11"/>
  <c r="G41" i="11"/>
  <c r="G40" i="11" s="1"/>
  <c r="F41" i="11"/>
  <c r="F40" i="11"/>
  <c r="E39" i="11"/>
  <c r="E38" i="11" s="1"/>
  <c r="G38" i="11"/>
  <c r="F38" i="11"/>
  <c r="E37" i="11"/>
  <c r="E36" i="11" s="1"/>
  <c r="G36" i="11"/>
  <c r="F36" i="11"/>
  <c r="F35" i="11"/>
  <c r="E35" i="11"/>
  <c r="E34" i="11"/>
  <c r="E33" i="11" s="1"/>
  <c r="G33" i="11"/>
  <c r="F33" i="11"/>
  <c r="E32" i="11"/>
  <c r="E31" i="11"/>
  <c r="E30" i="11" s="1"/>
  <c r="G30" i="11"/>
  <c r="F30" i="11"/>
  <c r="G29" i="11"/>
  <c r="F29" i="11"/>
  <c r="F12" i="11" s="1"/>
  <c r="E29" i="11"/>
  <c r="E28" i="11"/>
  <c r="E27" i="11" s="1"/>
  <c r="G27" i="11"/>
  <c r="E26" i="11"/>
  <c r="E25" i="11" s="1"/>
  <c r="G25" i="11"/>
  <c r="F25" i="11"/>
  <c r="E24" i="11"/>
  <c r="E23" i="11" s="1"/>
  <c r="G23" i="11"/>
  <c r="F23" i="11"/>
  <c r="G22" i="11"/>
  <c r="F22" i="11"/>
  <c r="F21" i="11"/>
  <c r="E20" i="11"/>
  <c r="E19" i="11" s="1"/>
  <c r="G19" i="11"/>
  <c r="F19" i="11"/>
  <c r="E18" i="11"/>
  <c r="E17" i="11" s="1"/>
  <c r="G17" i="11"/>
  <c r="F17" i="11"/>
  <c r="F16" i="11"/>
  <c r="F15" i="11" s="1"/>
  <c r="E14" i="11"/>
  <c r="E13" i="11" s="1"/>
  <c r="G13" i="11"/>
  <c r="F13" i="11"/>
  <c r="G12" i="11"/>
  <c r="G11" i="11"/>
  <c r="F11" i="11"/>
  <c r="G8" i="11"/>
  <c r="G7" i="11"/>
  <c r="F7" i="11"/>
  <c r="E74" i="10"/>
  <c r="E73" i="10" s="1"/>
  <c r="G73" i="10"/>
  <c r="F73" i="10"/>
  <c r="G72" i="10"/>
  <c r="G71" i="10" s="1"/>
  <c r="F72" i="10"/>
  <c r="F71" i="10" s="1"/>
  <c r="E72" i="10"/>
  <c r="E71" i="10" s="1"/>
  <c r="E70" i="10"/>
  <c r="E69" i="10" s="1"/>
  <c r="G69" i="10"/>
  <c r="F69" i="10"/>
  <c r="E68" i="10"/>
  <c r="E67" i="10" s="1"/>
  <c r="G67" i="10"/>
  <c r="F67" i="10"/>
  <c r="G66" i="10"/>
  <c r="G65" i="10" s="1"/>
  <c r="F66" i="10"/>
  <c r="E64" i="10"/>
  <c r="E63" i="10" s="1"/>
  <c r="G63" i="10"/>
  <c r="F63" i="10"/>
  <c r="E62" i="10"/>
  <c r="E61" i="10" s="1"/>
  <c r="G61" i="10"/>
  <c r="F61" i="10"/>
  <c r="E60" i="10"/>
  <c r="E59" i="10" s="1"/>
  <c r="G59" i="10"/>
  <c r="F59" i="10"/>
  <c r="E58" i="10"/>
  <c r="E57" i="10" s="1"/>
  <c r="G57" i="10"/>
  <c r="F57" i="10"/>
  <c r="E56" i="10"/>
  <c r="E55" i="10" s="1"/>
  <c r="G55" i="10"/>
  <c r="F55" i="10"/>
  <c r="G54" i="10"/>
  <c r="E54" i="10" s="1"/>
  <c r="E53" i="10" s="1"/>
  <c r="G53" i="10"/>
  <c r="F53" i="10"/>
  <c r="E52" i="10"/>
  <c r="G51" i="10"/>
  <c r="F51" i="10"/>
  <c r="E51" i="10"/>
  <c r="E50" i="10"/>
  <c r="G48" i="10"/>
  <c r="G46" i="10" s="1"/>
  <c r="F48" i="10"/>
  <c r="G47" i="10"/>
  <c r="F47" i="10"/>
  <c r="F46" i="10" s="1"/>
  <c r="E47" i="10"/>
  <c r="E45" i="10"/>
  <c r="E44" i="10" s="1"/>
  <c r="G44" i="10"/>
  <c r="F44" i="10"/>
  <c r="E43" i="10"/>
  <c r="E42" i="10" s="1"/>
  <c r="G42" i="10"/>
  <c r="F42" i="10"/>
  <c r="G41" i="10"/>
  <c r="G40" i="10" s="1"/>
  <c r="F41" i="10"/>
  <c r="F40" i="10" s="1"/>
  <c r="E39" i="10"/>
  <c r="E38" i="10" s="1"/>
  <c r="G38" i="10"/>
  <c r="F38" i="10"/>
  <c r="E37" i="10"/>
  <c r="E36" i="10" s="1"/>
  <c r="G36" i="10"/>
  <c r="F36" i="10"/>
  <c r="F35" i="10"/>
  <c r="E35" i="10"/>
  <c r="E34" i="10"/>
  <c r="E33" i="10" s="1"/>
  <c r="G33" i="10"/>
  <c r="F33" i="10"/>
  <c r="E32" i="10"/>
  <c r="E31" i="10"/>
  <c r="E30" i="10" s="1"/>
  <c r="G30" i="10"/>
  <c r="F30" i="10"/>
  <c r="G29" i="10"/>
  <c r="F29" i="10"/>
  <c r="E29" i="10"/>
  <c r="E28" i="10"/>
  <c r="G27" i="10"/>
  <c r="F27" i="10"/>
  <c r="E26" i="10"/>
  <c r="E25" i="10" s="1"/>
  <c r="G25" i="10"/>
  <c r="F25" i="10"/>
  <c r="E24" i="10"/>
  <c r="E23" i="10" s="1"/>
  <c r="G23" i="10"/>
  <c r="F23" i="10"/>
  <c r="G22" i="10"/>
  <c r="G21" i="10" s="1"/>
  <c r="F22" i="10"/>
  <c r="F21" i="10"/>
  <c r="E20" i="10"/>
  <c r="G19" i="10"/>
  <c r="F19" i="10"/>
  <c r="E19" i="10"/>
  <c r="E18" i="10"/>
  <c r="G17" i="10"/>
  <c r="F17" i="10"/>
  <c r="E17" i="10"/>
  <c r="F16" i="10"/>
  <c r="F15" i="10" s="1"/>
  <c r="E14" i="10"/>
  <c r="E13" i="10" s="1"/>
  <c r="G13" i="10"/>
  <c r="F13" i="10"/>
  <c r="G12" i="10"/>
  <c r="F12" i="10"/>
  <c r="E12" i="10" s="1"/>
  <c r="G11" i="10"/>
  <c r="F11" i="10"/>
  <c r="E11" i="10" s="1"/>
  <c r="F10" i="10"/>
  <c r="G8" i="10"/>
  <c r="G7" i="10"/>
  <c r="F7" i="10"/>
  <c r="E7" i="10" s="1"/>
  <c r="E74" i="9"/>
  <c r="G73" i="9"/>
  <c r="F73" i="9"/>
  <c r="E73" i="9"/>
  <c r="G72" i="9"/>
  <c r="G71" i="9" s="1"/>
  <c r="F72" i="9"/>
  <c r="E72" i="9" s="1"/>
  <c r="E71" i="9" s="1"/>
  <c r="E70" i="9"/>
  <c r="G69" i="9"/>
  <c r="F69" i="9"/>
  <c r="E69" i="9"/>
  <c r="E68" i="9"/>
  <c r="G67" i="9"/>
  <c r="F67" i="9"/>
  <c r="E67" i="9"/>
  <c r="G66" i="9"/>
  <c r="F66" i="9"/>
  <c r="E66" i="9" s="1"/>
  <c r="E65" i="9" s="1"/>
  <c r="G65" i="9"/>
  <c r="E64" i="9"/>
  <c r="E63" i="9" s="1"/>
  <c r="G63" i="9"/>
  <c r="F63" i="9"/>
  <c r="E62" i="9"/>
  <c r="E61" i="9" s="1"/>
  <c r="G61" i="9"/>
  <c r="F61" i="9"/>
  <c r="E60" i="9"/>
  <c r="E59" i="9" s="1"/>
  <c r="G59" i="9"/>
  <c r="F59" i="9"/>
  <c r="E58" i="9"/>
  <c r="E57" i="9" s="1"/>
  <c r="G57" i="9"/>
  <c r="F57" i="9"/>
  <c r="E56" i="9"/>
  <c r="E55" i="9" s="1"/>
  <c r="G55" i="9"/>
  <c r="F55" i="9"/>
  <c r="G54" i="9"/>
  <c r="E54" i="9" s="1"/>
  <c r="E53" i="9" s="1"/>
  <c r="F53" i="9"/>
  <c r="E52" i="9"/>
  <c r="E51" i="9" s="1"/>
  <c r="G51" i="9"/>
  <c r="F51" i="9"/>
  <c r="E50" i="9"/>
  <c r="F48" i="9"/>
  <c r="G47" i="9"/>
  <c r="F47" i="9"/>
  <c r="E47" i="9"/>
  <c r="E45" i="9"/>
  <c r="E44" i="9" s="1"/>
  <c r="G44" i="9"/>
  <c r="F44" i="9"/>
  <c r="E43" i="9"/>
  <c r="E41" i="9" s="1"/>
  <c r="E40" i="9" s="1"/>
  <c r="G42" i="9"/>
  <c r="F42" i="9"/>
  <c r="G41" i="9"/>
  <c r="G40" i="9" s="1"/>
  <c r="F41" i="9"/>
  <c r="F40" i="9" s="1"/>
  <c r="E39" i="9"/>
  <c r="E38" i="9" s="1"/>
  <c r="G38" i="9"/>
  <c r="F38" i="9"/>
  <c r="E37" i="9"/>
  <c r="E36" i="9" s="1"/>
  <c r="G36" i="9"/>
  <c r="F36" i="9"/>
  <c r="F35" i="9"/>
  <c r="E35" i="9" s="1"/>
  <c r="E34" i="9"/>
  <c r="G33" i="9"/>
  <c r="F33" i="9"/>
  <c r="E32" i="9"/>
  <c r="E31" i="9"/>
  <c r="G30" i="9"/>
  <c r="F30" i="9"/>
  <c r="E30" i="9"/>
  <c r="G29" i="9"/>
  <c r="F29" i="9"/>
  <c r="E29" i="9" s="1"/>
  <c r="E28" i="9"/>
  <c r="G27" i="9"/>
  <c r="F27" i="9"/>
  <c r="E26" i="9"/>
  <c r="E25" i="9" s="1"/>
  <c r="G25" i="9"/>
  <c r="F25" i="9"/>
  <c r="E24" i="9"/>
  <c r="E23" i="9" s="1"/>
  <c r="G23" i="9"/>
  <c r="F23" i="9"/>
  <c r="G22" i="9"/>
  <c r="G16" i="9" s="1"/>
  <c r="F22" i="9"/>
  <c r="F21" i="9"/>
  <c r="E20" i="9"/>
  <c r="G19" i="9"/>
  <c r="F19" i="9"/>
  <c r="E19" i="9"/>
  <c r="E18" i="9"/>
  <c r="G17" i="9"/>
  <c r="F17" i="9"/>
  <c r="E17" i="9"/>
  <c r="E14" i="9"/>
  <c r="E13" i="9" s="1"/>
  <c r="G13" i="9"/>
  <c r="F13" i="9"/>
  <c r="G12" i="9"/>
  <c r="F12" i="9"/>
  <c r="G11" i="9"/>
  <c r="F11" i="9"/>
  <c r="G7" i="9"/>
  <c r="E74" i="8"/>
  <c r="E73" i="8" s="1"/>
  <c r="G73" i="8"/>
  <c r="F73" i="8"/>
  <c r="G72" i="8"/>
  <c r="F72" i="8"/>
  <c r="F71" i="8" s="1"/>
  <c r="E70" i="8"/>
  <c r="E69" i="8" s="1"/>
  <c r="G69" i="8"/>
  <c r="F69" i="8"/>
  <c r="E68" i="8"/>
  <c r="E67" i="8" s="1"/>
  <c r="G67" i="8"/>
  <c r="F67" i="8"/>
  <c r="G66" i="8"/>
  <c r="E66" i="8" s="1"/>
  <c r="E65" i="8" s="1"/>
  <c r="F66" i="8"/>
  <c r="F65" i="8"/>
  <c r="E64" i="8"/>
  <c r="E63" i="8" s="1"/>
  <c r="G63" i="8"/>
  <c r="F63" i="8"/>
  <c r="E62" i="8"/>
  <c r="E61" i="8" s="1"/>
  <c r="G61" i="8"/>
  <c r="F61" i="8"/>
  <c r="E60" i="8"/>
  <c r="E59" i="8" s="1"/>
  <c r="G59" i="8"/>
  <c r="F59" i="8"/>
  <c r="E58" i="8"/>
  <c r="E57" i="8" s="1"/>
  <c r="G57" i="8"/>
  <c r="F57" i="8"/>
  <c r="E56" i="8"/>
  <c r="E55" i="8" s="1"/>
  <c r="G55" i="8"/>
  <c r="F55" i="8"/>
  <c r="G54" i="8"/>
  <c r="E54" i="8" s="1"/>
  <c r="E53" i="8" s="1"/>
  <c r="G53" i="8"/>
  <c r="F53" i="8"/>
  <c r="E52" i="8"/>
  <c r="G51" i="8"/>
  <c r="F51" i="8"/>
  <c r="E51" i="8"/>
  <c r="E50" i="8"/>
  <c r="G48" i="8"/>
  <c r="F48" i="8"/>
  <c r="G47" i="8"/>
  <c r="F47" i="8"/>
  <c r="E45" i="8"/>
  <c r="E44" i="8" s="1"/>
  <c r="G44" i="8"/>
  <c r="F44" i="8"/>
  <c r="E43" i="8"/>
  <c r="E41" i="8" s="1"/>
  <c r="E40" i="8" s="1"/>
  <c r="G42" i="8"/>
  <c r="F42" i="8"/>
  <c r="G41" i="8"/>
  <c r="G40" i="8" s="1"/>
  <c r="F41" i="8"/>
  <c r="F40" i="8" s="1"/>
  <c r="E39" i="8"/>
  <c r="G38" i="8"/>
  <c r="F38" i="8"/>
  <c r="E38" i="8"/>
  <c r="E37" i="8"/>
  <c r="G36" i="8"/>
  <c r="F36" i="8"/>
  <c r="E36" i="8"/>
  <c r="F35" i="8"/>
  <c r="E35" i="8"/>
  <c r="E34" i="8"/>
  <c r="E33" i="8" s="1"/>
  <c r="G33" i="8"/>
  <c r="F33" i="8"/>
  <c r="E32" i="8"/>
  <c r="E77" i="8" s="1"/>
  <c r="E31" i="8"/>
  <c r="G30" i="8"/>
  <c r="F30" i="8"/>
  <c r="G29" i="8"/>
  <c r="F29" i="8"/>
  <c r="E29" i="8" s="1"/>
  <c r="E28" i="8"/>
  <c r="G27" i="8"/>
  <c r="F27" i="8"/>
  <c r="E26" i="8"/>
  <c r="E25" i="8" s="1"/>
  <c r="G25" i="8"/>
  <c r="F25" i="8"/>
  <c r="E24" i="8"/>
  <c r="E23" i="8" s="1"/>
  <c r="G23" i="8"/>
  <c r="F23" i="8"/>
  <c r="G22" i="8"/>
  <c r="G16" i="8" s="1"/>
  <c r="F22" i="8"/>
  <c r="E20" i="8"/>
  <c r="E19" i="8" s="1"/>
  <c r="G19" i="8"/>
  <c r="F19" i="8"/>
  <c r="E18" i="8"/>
  <c r="E17" i="8" s="1"/>
  <c r="G17" i="8"/>
  <c r="F17" i="8"/>
  <c r="F16" i="8"/>
  <c r="F15" i="8" s="1"/>
  <c r="E14" i="8"/>
  <c r="E13" i="8" s="1"/>
  <c r="G13" i="8"/>
  <c r="F13" i="8"/>
  <c r="G12" i="8"/>
  <c r="G8" i="8" s="1"/>
  <c r="F12" i="8"/>
  <c r="G11" i="8"/>
  <c r="F11" i="8"/>
  <c r="G7" i="8"/>
  <c r="F7" i="8"/>
  <c r="E74" i="7"/>
  <c r="G73" i="7"/>
  <c r="F73" i="7"/>
  <c r="E73" i="7"/>
  <c r="G72" i="7"/>
  <c r="F72" i="7"/>
  <c r="F71" i="7" s="1"/>
  <c r="G71" i="7"/>
  <c r="E70" i="7"/>
  <c r="E69" i="7" s="1"/>
  <c r="G69" i="7"/>
  <c r="F69" i="7"/>
  <c r="E68" i="7"/>
  <c r="E67" i="7" s="1"/>
  <c r="G67" i="7"/>
  <c r="F67" i="7"/>
  <c r="G66" i="7"/>
  <c r="G65" i="7" s="1"/>
  <c r="F66" i="7"/>
  <c r="E66" i="7" s="1"/>
  <c r="E65" i="7" s="1"/>
  <c r="E64" i="7"/>
  <c r="G63" i="7"/>
  <c r="F63" i="7"/>
  <c r="E63" i="7"/>
  <c r="E62" i="7"/>
  <c r="G61" i="7"/>
  <c r="F61" i="7"/>
  <c r="E61" i="7"/>
  <c r="E60" i="7"/>
  <c r="G59" i="7"/>
  <c r="F59" i="7"/>
  <c r="E59" i="7"/>
  <c r="E58" i="7"/>
  <c r="G57" i="7"/>
  <c r="F57" i="7"/>
  <c r="E57" i="7"/>
  <c r="E56" i="7"/>
  <c r="G55" i="7"/>
  <c r="F55" i="7"/>
  <c r="E55" i="7"/>
  <c r="G54" i="7"/>
  <c r="E54" i="7"/>
  <c r="E53" i="7" s="1"/>
  <c r="G53" i="7"/>
  <c r="F53" i="7"/>
  <c r="E52" i="7"/>
  <c r="E51" i="7" s="1"/>
  <c r="G51" i="7"/>
  <c r="F51" i="7"/>
  <c r="E50" i="7"/>
  <c r="G48" i="7"/>
  <c r="F48" i="7"/>
  <c r="E48" i="7" s="1"/>
  <c r="G47" i="7"/>
  <c r="G46" i="7" s="1"/>
  <c r="F47" i="7"/>
  <c r="E47" i="7" s="1"/>
  <c r="E46" i="7" s="1"/>
  <c r="E45" i="7"/>
  <c r="E44" i="7" s="1"/>
  <c r="G44" i="7"/>
  <c r="F44" i="7"/>
  <c r="E43" i="7"/>
  <c r="E42" i="7" s="1"/>
  <c r="G42" i="7"/>
  <c r="F42" i="7"/>
  <c r="G41" i="7"/>
  <c r="G40" i="7" s="1"/>
  <c r="F41" i="7"/>
  <c r="F40" i="7"/>
  <c r="E39" i="7"/>
  <c r="E38" i="7" s="1"/>
  <c r="G38" i="7"/>
  <c r="F38" i="7"/>
  <c r="E37" i="7"/>
  <c r="E36" i="7" s="1"/>
  <c r="G36" i="7"/>
  <c r="F36" i="7"/>
  <c r="F35" i="7"/>
  <c r="E35" i="7"/>
  <c r="E34" i="7"/>
  <c r="G33" i="7"/>
  <c r="F33" i="7"/>
  <c r="E32" i="7"/>
  <c r="E31" i="7"/>
  <c r="G30" i="7"/>
  <c r="F30" i="7"/>
  <c r="E30" i="7"/>
  <c r="G29" i="7"/>
  <c r="F29" i="7"/>
  <c r="F12" i="7" s="1"/>
  <c r="E29" i="7"/>
  <c r="E28" i="7"/>
  <c r="E27" i="7" s="1"/>
  <c r="G27" i="7"/>
  <c r="F27" i="7"/>
  <c r="E26" i="7"/>
  <c r="E25" i="7" s="1"/>
  <c r="G25" i="7"/>
  <c r="F25" i="7"/>
  <c r="E24" i="7"/>
  <c r="E23" i="7" s="1"/>
  <c r="G23" i="7"/>
  <c r="F23" i="7"/>
  <c r="G22" i="7"/>
  <c r="G21" i="7" s="1"/>
  <c r="F22" i="7"/>
  <c r="F21" i="7" s="1"/>
  <c r="E20" i="7"/>
  <c r="E19" i="7" s="1"/>
  <c r="G19" i="7"/>
  <c r="F19" i="7"/>
  <c r="E18" i="7"/>
  <c r="E17" i="7" s="1"/>
  <c r="G17" i="7"/>
  <c r="F17" i="7"/>
  <c r="F16" i="7"/>
  <c r="F10" i="7" s="1"/>
  <c r="E14" i="7"/>
  <c r="E13" i="7" s="1"/>
  <c r="G13" i="7"/>
  <c r="F13" i="7"/>
  <c r="G12" i="7"/>
  <c r="G8" i="7" s="1"/>
  <c r="G11" i="7"/>
  <c r="F11" i="7"/>
  <c r="E11" i="7" s="1"/>
  <c r="G7" i="7"/>
  <c r="E74" i="6"/>
  <c r="G73" i="6"/>
  <c r="F73" i="6"/>
  <c r="E73" i="6"/>
  <c r="G72" i="6"/>
  <c r="F72" i="6"/>
  <c r="E72" i="6" s="1"/>
  <c r="E71" i="6" s="1"/>
  <c r="G71" i="6"/>
  <c r="E70" i="6"/>
  <c r="E69" i="6" s="1"/>
  <c r="G69" i="6"/>
  <c r="F69" i="6"/>
  <c r="E68" i="6"/>
  <c r="E67" i="6" s="1"/>
  <c r="G67" i="6"/>
  <c r="F67" i="6"/>
  <c r="G66" i="6"/>
  <c r="G65" i="6" s="1"/>
  <c r="F66" i="6"/>
  <c r="E64" i="6"/>
  <c r="E63" i="6" s="1"/>
  <c r="G63" i="6"/>
  <c r="F63" i="6"/>
  <c r="E62" i="6"/>
  <c r="E61" i="6" s="1"/>
  <c r="G61" i="6"/>
  <c r="F61" i="6"/>
  <c r="E60" i="6"/>
  <c r="E59" i="6" s="1"/>
  <c r="G59" i="6"/>
  <c r="F59" i="6"/>
  <c r="E58" i="6"/>
  <c r="E57" i="6" s="1"/>
  <c r="G57" i="6"/>
  <c r="F57" i="6"/>
  <c r="E56" i="6"/>
  <c r="E55" i="6" s="1"/>
  <c r="G55" i="6"/>
  <c r="F55" i="6"/>
  <c r="G54" i="6"/>
  <c r="E54" i="6" s="1"/>
  <c r="E53" i="6" s="1"/>
  <c r="G53" i="6"/>
  <c r="F53" i="6"/>
  <c r="E52" i="6"/>
  <c r="G51" i="6"/>
  <c r="F51" i="6"/>
  <c r="E51" i="6"/>
  <c r="E50" i="6"/>
  <c r="G48" i="6"/>
  <c r="F48" i="6"/>
  <c r="G47" i="6"/>
  <c r="E47" i="6" s="1"/>
  <c r="F47" i="6"/>
  <c r="F46" i="6" s="1"/>
  <c r="E45" i="6"/>
  <c r="E44" i="6" s="1"/>
  <c r="G44" i="6"/>
  <c r="F44" i="6"/>
  <c r="E43" i="6"/>
  <c r="E41" i="6" s="1"/>
  <c r="E40" i="6" s="1"/>
  <c r="G42" i="6"/>
  <c r="F42" i="6"/>
  <c r="G41" i="6"/>
  <c r="G40" i="6" s="1"/>
  <c r="F41" i="6"/>
  <c r="F40" i="6" s="1"/>
  <c r="E39" i="6"/>
  <c r="E38" i="6" s="1"/>
  <c r="G38" i="6"/>
  <c r="F38" i="6"/>
  <c r="E37" i="6"/>
  <c r="E36" i="6" s="1"/>
  <c r="G36" i="6"/>
  <c r="F36" i="6"/>
  <c r="F35" i="6"/>
  <c r="E35" i="6"/>
  <c r="E34" i="6"/>
  <c r="G33" i="6"/>
  <c r="F33" i="6"/>
  <c r="E32" i="6"/>
  <c r="E31" i="6"/>
  <c r="G30" i="6"/>
  <c r="F30" i="6"/>
  <c r="E30" i="6"/>
  <c r="G29" i="6"/>
  <c r="F29" i="6"/>
  <c r="E29" i="6"/>
  <c r="E28" i="6"/>
  <c r="E27" i="6" s="1"/>
  <c r="G27" i="6"/>
  <c r="F27" i="6"/>
  <c r="E26" i="6"/>
  <c r="E25" i="6" s="1"/>
  <c r="G25" i="6"/>
  <c r="F25" i="6"/>
  <c r="E24" i="6"/>
  <c r="E23" i="6" s="1"/>
  <c r="G23" i="6"/>
  <c r="F23" i="6"/>
  <c r="G22" i="6"/>
  <c r="G16" i="6" s="1"/>
  <c r="F22" i="6"/>
  <c r="E22" i="6" s="1"/>
  <c r="E21" i="6" s="1"/>
  <c r="E20" i="6"/>
  <c r="E19" i="6" s="1"/>
  <c r="G19" i="6"/>
  <c r="F19" i="6"/>
  <c r="E18" i="6"/>
  <c r="E17" i="6" s="1"/>
  <c r="G17" i="6"/>
  <c r="F17" i="6"/>
  <c r="F16" i="6"/>
  <c r="F15" i="6" s="1"/>
  <c r="E14" i="6"/>
  <c r="E13" i="6" s="1"/>
  <c r="G13" i="6"/>
  <c r="F13" i="6"/>
  <c r="G12" i="6"/>
  <c r="G8" i="6" s="1"/>
  <c r="F12" i="6"/>
  <c r="G11" i="6"/>
  <c r="F11" i="6"/>
  <c r="F10" i="6"/>
  <c r="F9" i="6" s="1"/>
  <c r="G7" i="6"/>
  <c r="F7" i="6"/>
  <c r="E74" i="5"/>
  <c r="E73" i="5" s="1"/>
  <c r="G73" i="5"/>
  <c r="F73" i="5"/>
  <c r="G72" i="5"/>
  <c r="G71" i="5" s="1"/>
  <c r="F72" i="5"/>
  <c r="F71" i="5" s="1"/>
  <c r="E72" i="5"/>
  <c r="E71" i="5" s="1"/>
  <c r="E70" i="5"/>
  <c r="E69" i="5" s="1"/>
  <c r="G69" i="5"/>
  <c r="F69" i="5"/>
  <c r="E68" i="5"/>
  <c r="E67" i="5" s="1"/>
  <c r="G67" i="5"/>
  <c r="F67" i="5"/>
  <c r="G66" i="5"/>
  <c r="G65" i="5" s="1"/>
  <c r="F66" i="5"/>
  <c r="E64" i="5"/>
  <c r="G63" i="5"/>
  <c r="F63" i="5"/>
  <c r="E63" i="5"/>
  <c r="E62" i="5"/>
  <c r="E61" i="5" s="1"/>
  <c r="G61" i="5"/>
  <c r="F61" i="5"/>
  <c r="E60" i="5"/>
  <c r="E59" i="5" s="1"/>
  <c r="G59" i="5"/>
  <c r="F59" i="5"/>
  <c r="E58" i="5"/>
  <c r="E57" i="5" s="1"/>
  <c r="G57" i="5"/>
  <c r="F57" i="5"/>
  <c r="E56" i="5"/>
  <c r="G55" i="5"/>
  <c r="F55" i="5"/>
  <c r="E55" i="5"/>
  <c r="G54" i="5"/>
  <c r="E54" i="5"/>
  <c r="E53" i="5" s="1"/>
  <c r="G53" i="5"/>
  <c r="F53" i="5"/>
  <c r="E52" i="5"/>
  <c r="E51" i="5" s="1"/>
  <c r="G51" i="5"/>
  <c r="F51" i="5"/>
  <c r="E50" i="5"/>
  <c r="G48" i="5"/>
  <c r="F48" i="5"/>
  <c r="E48" i="5" s="1"/>
  <c r="G47" i="5"/>
  <c r="G46" i="5" s="1"/>
  <c r="F47" i="5"/>
  <c r="E45" i="5"/>
  <c r="E44" i="5" s="1"/>
  <c r="G44" i="5"/>
  <c r="F44" i="5"/>
  <c r="E43" i="5"/>
  <c r="E42" i="5" s="1"/>
  <c r="G42" i="5"/>
  <c r="F42" i="5"/>
  <c r="G41" i="5"/>
  <c r="G40" i="5" s="1"/>
  <c r="F41" i="5"/>
  <c r="F40" i="5"/>
  <c r="E39" i="5"/>
  <c r="E38" i="5" s="1"/>
  <c r="G38" i="5"/>
  <c r="F38" i="5"/>
  <c r="E37" i="5"/>
  <c r="E36" i="5" s="1"/>
  <c r="G36" i="5"/>
  <c r="F36" i="5"/>
  <c r="F35" i="5"/>
  <c r="E35" i="5"/>
  <c r="E34" i="5"/>
  <c r="E33" i="5" s="1"/>
  <c r="G33" i="5"/>
  <c r="F33" i="5"/>
  <c r="E32" i="5"/>
  <c r="E31" i="5"/>
  <c r="E30" i="5" s="1"/>
  <c r="G30" i="5"/>
  <c r="F30" i="5"/>
  <c r="G29" i="5"/>
  <c r="F29" i="5"/>
  <c r="F12" i="5" s="1"/>
  <c r="E29" i="5"/>
  <c r="E28" i="5"/>
  <c r="E27" i="5" s="1"/>
  <c r="G27" i="5"/>
  <c r="F27" i="5"/>
  <c r="E26" i="5"/>
  <c r="E25" i="5" s="1"/>
  <c r="G25" i="5"/>
  <c r="F25" i="5"/>
  <c r="E24" i="5"/>
  <c r="E23" i="5" s="1"/>
  <c r="G23" i="5"/>
  <c r="F23" i="5"/>
  <c r="G22" i="5"/>
  <c r="E22" i="5" s="1"/>
  <c r="E21" i="5" s="1"/>
  <c r="F22" i="5"/>
  <c r="F21" i="5" s="1"/>
  <c r="E20" i="5"/>
  <c r="E19" i="5" s="1"/>
  <c r="G19" i="5"/>
  <c r="F19" i="5"/>
  <c r="E18" i="5"/>
  <c r="E17" i="5" s="1"/>
  <c r="G17" i="5"/>
  <c r="F17" i="5"/>
  <c r="F16" i="5"/>
  <c r="F15" i="5" s="1"/>
  <c r="E14" i="5"/>
  <c r="E13" i="5" s="1"/>
  <c r="G13" i="5"/>
  <c r="F13" i="5"/>
  <c r="G12" i="5"/>
  <c r="G11" i="5"/>
  <c r="F11" i="5"/>
  <c r="E11" i="5" s="1"/>
  <c r="F10" i="5"/>
  <c r="G8" i="5"/>
  <c r="G7" i="5"/>
  <c r="F7" i="5"/>
  <c r="E7" i="5" s="1"/>
  <c r="E74" i="4"/>
  <c r="E73" i="4" s="1"/>
  <c r="G73" i="4"/>
  <c r="F73" i="4"/>
  <c r="G72" i="4"/>
  <c r="G71" i="4" s="1"/>
  <c r="F72" i="4"/>
  <c r="E72" i="4" s="1"/>
  <c r="E71" i="4" s="1"/>
  <c r="E70" i="4"/>
  <c r="E69" i="4" s="1"/>
  <c r="G69" i="4"/>
  <c r="F69" i="4"/>
  <c r="E68" i="4"/>
  <c r="E67" i="4" s="1"/>
  <c r="G67" i="4"/>
  <c r="F67" i="4"/>
  <c r="G66" i="4"/>
  <c r="G65" i="4" s="1"/>
  <c r="F66" i="4"/>
  <c r="E66" i="4" s="1"/>
  <c r="E65" i="4" s="1"/>
  <c r="E64" i="4"/>
  <c r="E63" i="4" s="1"/>
  <c r="G63" i="4"/>
  <c r="F63" i="4"/>
  <c r="E62" i="4"/>
  <c r="E61" i="4" s="1"/>
  <c r="G61" i="4"/>
  <c r="F61" i="4"/>
  <c r="E60" i="4"/>
  <c r="E59" i="4" s="1"/>
  <c r="G59" i="4"/>
  <c r="F59" i="4"/>
  <c r="E58" i="4"/>
  <c r="E57" i="4" s="1"/>
  <c r="G57" i="4"/>
  <c r="F57" i="4"/>
  <c r="E56" i="4"/>
  <c r="E55" i="4" s="1"/>
  <c r="G55" i="4"/>
  <c r="F55" i="4"/>
  <c r="G54" i="4"/>
  <c r="E54" i="4" s="1"/>
  <c r="E53" i="4" s="1"/>
  <c r="G53" i="4"/>
  <c r="F53" i="4"/>
  <c r="E52" i="4"/>
  <c r="E51" i="4" s="1"/>
  <c r="G51" i="4"/>
  <c r="F51" i="4"/>
  <c r="E50" i="4"/>
  <c r="G48" i="4"/>
  <c r="G46" i="4" s="1"/>
  <c r="F48" i="4"/>
  <c r="G47" i="4"/>
  <c r="F47" i="4"/>
  <c r="F46" i="4" s="1"/>
  <c r="E47" i="4"/>
  <c r="E45" i="4"/>
  <c r="E44" i="4" s="1"/>
  <c r="G44" i="4"/>
  <c r="F44" i="4"/>
  <c r="E43" i="4"/>
  <c r="E42" i="4" s="1"/>
  <c r="G42" i="4"/>
  <c r="F42" i="4"/>
  <c r="G41" i="4"/>
  <c r="G40" i="4" s="1"/>
  <c r="F41" i="4"/>
  <c r="F40" i="4" s="1"/>
  <c r="E39" i="4"/>
  <c r="E38" i="4" s="1"/>
  <c r="G38" i="4"/>
  <c r="F38" i="4"/>
  <c r="E37" i="4"/>
  <c r="E36" i="4" s="1"/>
  <c r="G36" i="4"/>
  <c r="F36" i="4"/>
  <c r="F35" i="4"/>
  <c r="E35" i="4"/>
  <c r="E34" i="4"/>
  <c r="E33" i="4" s="1"/>
  <c r="G33" i="4"/>
  <c r="F33" i="4"/>
  <c r="E32" i="4"/>
  <c r="E31" i="4"/>
  <c r="E30" i="4" s="1"/>
  <c r="G30" i="4"/>
  <c r="F30" i="4"/>
  <c r="G29" i="4"/>
  <c r="F29" i="4"/>
  <c r="E29" i="4"/>
  <c r="E28" i="4"/>
  <c r="E27" i="4" s="1"/>
  <c r="G27" i="4"/>
  <c r="F27" i="4"/>
  <c r="E26" i="4"/>
  <c r="E25" i="4" s="1"/>
  <c r="G25" i="4"/>
  <c r="F25" i="4"/>
  <c r="E24" i="4"/>
  <c r="E23" i="4" s="1"/>
  <c r="G23" i="4"/>
  <c r="F23" i="4"/>
  <c r="G22" i="4"/>
  <c r="G16" i="4" s="1"/>
  <c r="F22" i="4"/>
  <c r="F21" i="4" s="1"/>
  <c r="E20" i="4"/>
  <c r="E19" i="4" s="1"/>
  <c r="G19" i="4"/>
  <c r="F19" i="4"/>
  <c r="E18" i="4"/>
  <c r="E17" i="4" s="1"/>
  <c r="G17" i="4"/>
  <c r="F17" i="4"/>
  <c r="F16" i="4"/>
  <c r="F15" i="4" s="1"/>
  <c r="E14" i="4"/>
  <c r="E13" i="4" s="1"/>
  <c r="G13" i="4"/>
  <c r="F13" i="4"/>
  <c r="G12" i="4"/>
  <c r="F12" i="4"/>
  <c r="E12" i="4" s="1"/>
  <c r="G11" i="4"/>
  <c r="F11" i="4"/>
  <c r="E11" i="4" s="1"/>
  <c r="F10" i="4"/>
  <c r="G8" i="4"/>
  <c r="G7" i="4"/>
  <c r="F7" i="4"/>
  <c r="E7" i="4" s="1"/>
  <c r="G48" i="1"/>
  <c r="F48" i="1"/>
  <c r="G47" i="1"/>
  <c r="F47" i="1"/>
  <c r="F46" i="1" s="1"/>
  <c r="G72" i="1"/>
  <c r="G71" i="1" s="1"/>
  <c r="F72" i="1"/>
  <c r="F71" i="1" s="1"/>
  <c r="G66" i="1"/>
  <c r="G65" i="1" s="1"/>
  <c r="F66" i="1"/>
  <c r="F65" i="1" s="1"/>
  <c r="F73" i="1"/>
  <c r="G73" i="1"/>
  <c r="F69" i="1"/>
  <c r="G69" i="1"/>
  <c r="F67" i="1"/>
  <c r="G67" i="1"/>
  <c r="E74" i="1"/>
  <c r="E73" i="1" s="1"/>
  <c r="E70" i="1"/>
  <c r="E69" i="1" s="1"/>
  <c r="E68" i="1"/>
  <c r="E67" i="1" s="1"/>
  <c r="F63" i="1"/>
  <c r="G63" i="1"/>
  <c r="E64" i="1"/>
  <c r="E63" i="1" s="1"/>
  <c r="F61" i="1"/>
  <c r="G61" i="1"/>
  <c r="E62" i="1"/>
  <c r="E61" i="1" s="1"/>
  <c r="F59" i="1"/>
  <c r="G59" i="1"/>
  <c r="E60" i="1"/>
  <c r="E59" i="1" s="1"/>
  <c r="F57" i="1"/>
  <c r="G57" i="1"/>
  <c r="E58" i="1"/>
  <c r="E57" i="1" s="1"/>
  <c r="F55" i="1"/>
  <c r="G55" i="1"/>
  <c r="E56" i="1"/>
  <c r="E55" i="1" s="1"/>
  <c r="G54" i="1"/>
  <c r="E54" i="1" s="1"/>
  <c r="E53" i="1" s="1"/>
  <c r="F53" i="1"/>
  <c r="F51" i="1"/>
  <c r="G51" i="1"/>
  <c r="E52" i="1"/>
  <c r="E51" i="1" s="1"/>
  <c r="E50" i="1"/>
  <c r="F41" i="1"/>
  <c r="F40" i="1" s="1"/>
  <c r="G41" i="1"/>
  <c r="G40" i="1" s="1"/>
  <c r="F42" i="1"/>
  <c r="G42" i="1"/>
  <c r="F44" i="1"/>
  <c r="G44" i="1"/>
  <c r="E45" i="1"/>
  <c r="E44" i="1" s="1"/>
  <c r="E43" i="1"/>
  <c r="E42" i="1" s="1"/>
  <c r="G12" i="1"/>
  <c r="G8" i="1" s="1"/>
  <c r="F12" i="1"/>
  <c r="F8" i="1" s="1"/>
  <c r="E8" i="1" s="1"/>
  <c r="G11" i="1"/>
  <c r="G7" i="1" s="1"/>
  <c r="F11" i="1"/>
  <c r="F7" i="1" s="1"/>
  <c r="G29" i="1"/>
  <c r="F29" i="1"/>
  <c r="F38" i="1"/>
  <c r="G38" i="1"/>
  <c r="E39" i="1"/>
  <c r="E38" i="1" s="1"/>
  <c r="F36" i="1"/>
  <c r="G36" i="1"/>
  <c r="E37" i="1"/>
  <c r="E36" i="1" s="1"/>
  <c r="F35" i="1"/>
  <c r="F33" i="1" s="1"/>
  <c r="G33" i="1"/>
  <c r="F13" i="1"/>
  <c r="G13" i="1"/>
  <c r="F17" i="1"/>
  <c r="G17" i="1"/>
  <c r="F19" i="1"/>
  <c r="G19" i="1"/>
  <c r="F23" i="1"/>
  <c r="G23" i="1"/>
  <c r="F25" i="1"/>
  <c r="G25" i="1"/>
  <c r="F27" i="1"/>
  <c r="G27" i="1"/>
  <c r="F30" i="1"/>
  <c r="G30" i="1"/>
  <c r="E34" i="1"/>
  <c r="E32" i="1"/>
  <c r="E31" i="1"/>
  <c r="E29" i="1"/>
  <c r="E28" i="1"/>
  <c r="G22" i="1"/>
  <c r="G16" i="1" s="1"/>
  <c r="G15" i="1" s="1"/>
  <c r="F22" i="1"/>
  <c r="F21" i="1" s="1"/>
  <c r="E18" i="1"/>
  <c r="E17" i="1" s="1"/>
  <c r="E20" i="1"/>
  <c r="E19" i="1" s="1"/>
  <c r="E24" i="1"/>
  <c r="E23" i="1" s="1"/>
  <c r="E26" i="1"/>
  <c r="E25" i="1" s="1"/>
  <c r="E14" i="1"/>
  <c r="E13" i="1" s="1"/>
  <c r="E11" i="1"/>
  <c r="E47" i="1" l="1"/>
  <c r="E7" i="11"/>
  <c r="E11" i="11"/>
  <c r="E41" i="11"/>
  <c r="E40" i="11" s="1"/>
  <c r="E47" i="11"/>
  <c r="E46" i="11" s="1"/>
  <c r="E72" i="11"/>
  <c r="E71" i="11" s="1"/>
  <c r="F10" i="11"/>
  <c r="F9" i="11" s="1"/>
  <c r="E22" i="11"/>
  <c r="E21" i="11" s="1"/>
  <c r="E48" i="11"/>
  <c r="F9" i="10"/>
  <c r="E27" i="10"/>
  <c r="E66" i="10"/>
  <c r="E65" i="10" s="1"/>
  <c r="E22" i="10"/>
  <c r="E21" i="10" s="1"/>
  <c r="E48" i="10"/>
  <c r="E12" i="9"/>
  <c r="E27" i="9"/>
  <c r="E11" i="9"/>
  <c r="E22" i="9"/>
  <c r="E21" i="9" s="1"/>
  <c r="F71" i="9"/>
  <c r="G15" i="8"/>
  <c r="G10" i="8"/>
  <c r="G6" i="8" s="1"/>
  <c r="E7" i="8"/>
  <c r="E11" i="8"/>
  <c r="G21" i="8"/>
  <c r="E48" i="8"/>
  <c r="F10" i="8"/>
  <c r="F9" i="8" s="1"/>
  <c r="E30" i="8"/>
  <c r="F46" i="8"/>
  <c r="E76" i="8"/>
  <c r="E27" i="8"/>
  <c r="E12" i="8"/>
  <c r="E72" i="8"/>
  <c r="E71" i="8" s="1"/>
  <c r="F8" i="8"/>
  <c r="E8" i="8" s="1"/>
  <c r="E22" i="8"/>
  <c r="E21" i="8" s="1"/>
  <c r="E42" i="8"/>
  <c r="E33" i="7"/>
  <c r="E72" i="7"/>
  <c r="E71" i="7" s="1"/>
  <c r="F7" i="7"/>
  <c r="E7" i="7" s="1"/>
  <c r="F46" i="7"/>
  <c r="E12" i="6"/>
  <c r="E33" i="6"/>
  <c r="E66" i="6"/>
  <c r="E65" i="6" s="1"/>
  <c r="F71" i="6"/>
  <c r="E7" i="6"/>
  <c r="E11" i="6"/>
  <c r="F21" i="6"/>
  <c r="E48" i="6"/>
  <c r="E46" i="6" s="1"/>
  <c r="G46" i="6"/>
  <c r="E47" i="5"/>
  <c r="F46" i="5"/>
  <c r="E66" i="5"/>
  <c r="E65" i="5" s="1"/>
  <c r="F9" i="4"/>
  <c r="F71" i="4"/>
  <c r="E22" i="4"/>
  <c r="E21" i="4" s="1"/>
  <c r="E48" i="4"/>
  <c r="F8" i="11"/>
  <c r="E8" i="11" s="1"/>
  <c r="E12" i="11"/>
  <c r="F6" i="11"/>
  <c r="G21" i="11"/>
  <c r="E42" i="11"/>
  <c r="F65" i="11"/>
  <c r="G16" i="11"/>
  <c r="F27" i="11"/>
  <c r="E46" i="10"/>
  <c r="F6" i="10"/>
  <c r="F65" i="10"/>
  <c r="G16" i="10"/>
  <c r="E41" i="10"/>
  <c r="E40" i="10" s="1"/>
  <c r="F8" i="10"/>
  <c r="E8" i="10" s="1"/>
  <c r="G15" i="9"/>
  <c r="G10" i="9"/>
  <c r="E48" i="9"/>
  <c r="E46" i="9" s="1"/>
  <c r="E33" i="9"/>
  <c r="F16" i="9"/>
  <c r="G21" i="9"/>
  <c r="E42" i="9"/>
  <c r="G48" i="9"/>
  <c r="G53" i="9"/>
  <c r="F65" i="9"/>
  <c r="F46" i="9"/>
  <c r="F7" i="9"/>
  <c r="E7" i="9" s="1"/>
  <c r="F8" i="9"/>
  <c r="E10" i="8"/>
  <c r="E9" i="8" s="1"/>
  <c r="E16" i="8"/>
  <c r="E15" i="8" s="1"/>
  <c r="F21" i="8"/>
  <c r="E47" i="8"/>
  <c r="E46" i="8" s="1"/>
  <c r="G71" i="8"/>
  <c r="G65" i="8"/>
  <c r="G5" i="8"/>
  <c r="G9" i="8"/>
  <c r="G46" i="8"/>
  <c r="F8" i="7"/>
  <c r="E8" i="7" s="1"/>
  <c r="E12" i="7"/>
  <c r="F9" i="7"/>
  <c r="F6" i="7"/>
  <c r="F15" i="7"/>
  <c r="G16" i="7"/>
  <c r="E22" i="7"/>
  <c r="E21" i="7" s="1"/>
  <c r="E41" i="7"/>
  <c r="E40" i="7" s="1"/>
  <c r="F65" i="7"/>
  <c r="G15" i="6"/>
  <c r="E16" i="6"/>
  <c r="E15" i="6" s="1"/>
  <c r="G10" i="6"/>
  <c r="G21" i="6"/>
  <c r="E42" i="6"/>
  <c r="F65" i="6"/>
  <c r="F6" i="6"/>
  <c r="F8" i="6"/>
  <c r="E8" i="6" s="1"/>
  <c r="F8" i="5"/>
  <c r="E8" i="5" s="1"/>
  <c r="E12" i="5"/>
  <c r="F9" i="5"/>
  <c r="E46" i="5"/>
  <c r="F6" i="5"/>
  <c r="G21" i="5"/>
  <c r="G16" i="5"/>
  <c r="E41" i="5"/>
  <c r="E40" i="5" s="1"/>
  <c r="F65" i="5"/>
  <c r="E46" i="4"/>
  <c r="G15" i="4"/>
  <c r="G10" i="4"/>
  <c r="E16" i="4"/>
  <c r="E15" i="4" s="1"/>
  <c r="G21" i="4"/>
  <c r="F65" i="4"/>
  <c r="E41" i="4"/>
  <c r="E40" i="4" s="1"/>
  <c r="F6" i="4"/>
  <c r="F8" i="4"/>
  <c r="E8" i="4" s="1"/>
  <c r="F16" i="1"/>
  <c r="F15" i="1" s="1"/>
  <c r="E48" i="1"/>
  <c r="E7" i="1"/>
  <c r="E12" i="1"/>
  <c r="F10" i="1"/>
  <c r="G10" i="1"/>
  <c r="G9" i="1" s="1"/>
  <c r="E30" i="1"/>
  <c r="E72" i="1"/>
  <c r="E71" i="1" s="1"/>
  <c r="G46" i="1"/>
  <c r="E46" i="1"/>
  <c r="E66" i="1"/>
  <c r="E65" i="1" s="1"/>
  <c r="G53" i="1"/>
  <c r="E41" i="1"/>
  <c r="E40" i="1" s="1"/>
  <c r="E27" i="1"/>
  <c r="G21" i="1"/>
  <c r="E35" i="1"/>
  <c r="E33" i="1" s="1"/>
  <c r="E22" i="1"/>
  <c r="E21" i="1" s="1"/>
  <c r="E16" i="1"/>
  <c r="E15" i="1" s="1"/>
  <c r="F6" i="8" l="1"/>
  <c r="F5" i="8" s="1"/>
  <c r="E6" i="8"/>
  <c r="E5" i="8" s="1"/>
  <c r="G15" i="11"/>
  <c r="G10" i="11"/>
  <c r="E16" i="11"/>
  <c r="E15" i="11" s="1"/>
  <c r="F5" i="11"/>
  <c r="F5" i="10"/>
  <c r="G15" i="10"/>
  <c r="G10" i="10"/>
  <c r="E16" i="10"/>
  <c r="E15" i="10" s="1"/>
  <c r="F15" i="9"/>
  <c r="F10" i="9"/>
  <c r="E16" i="9"/>
  <c r="E15" i="9" s="1"/>
  <c r="G9" i="9"/>
  <c r="G6" i="9"/>
  <c r="G46" i="9"/>
  <c r="G8" i="9"/>
  <c r="E8" i="9" s="1"/>
  <c r="F5" i="7"/>
  <c r="G15" i="7"/>
  <c r="G10" i="7"/>
  <c r="E16" i="7"/>
  <c r="E15" i="7" s="1"/>
  <c r="F5" i="6"/>
  <c r="G9" i="6"/>
  <c r="E10" i="6"/>
  <c r="E9" i="6" s="1"/>
  <c r="G6" i="6"/>
  <c r="G5" i="6" s="1"/>
  <c r="G15" i="5"/>
  <c r="E16" i="5"/>
  <c r="E15" i="5" s="1"/>
  <c r="G10" i="5"/>
  <c r="F5" i="5"/>
  <c r="F5" i="4"/>
  <c r="G9" i="4"/>
  <c r="G6" i="4"/>
  <c r="G5" i="4" s="1"/>
  <c r="E10" i="4"/>
  <c r="E9" i="4" s="1"/>
  <c r="G6" i="1"/>
  <c r="G5" i="1" s="1"/>
  <c r="F6" i="1"/>
  <c r="E10" i="1"/>
  <c r="E9" i="1" s="1"/>
  <c r="F9" i="1"/>
  <c r="E6" i="6" l="1"/>
  <c r="E5" i="6" s="1"/>
  <c r="G9" i="11"/>
  <c r="G6" i="11"/>
  <c r="E10" i="11"/>
  <c r="E9" i="11" s="1"/>
  <c r="G9" i="10"/>
  <c r="G6" i="10"/>
  <c r="E10" i="10"/>
  <c r="E9" i="10" s="1"/>
  <c r="E10" i="9"/>
  <c r="E9" i="9" s="1"/>
  <c r="F9" i="9"/>
  <c r="F6" i="9"/>
  <c r="G5" i="9"/>
  <c r="G9" i="7"/>
  <c r="G6" i="7"/>
  <c r="E10" i="7"/>
  <c r="E9" i="7" s="1"/>
  <c r="G9" i="5"/>
  <c r="G6" i="5"/>
  <c r="E10" i="5"/>
  <c r="E9" i="5" s="1"/>
  <c r="E6" i="4"/>
  <c r="E5" i="4" s="1"/>
  <c r="F5" i="1"/>
  <c r="E6" i="1"/>
  <c r="E5" i="1" s="1"/>
  <c r="G5" i="11" l="1"/>
  <c r="E6" i="11"/>
  <c r="E5" i="11" s="1"/>
  <c r="G5" i="10"/>
  <c r="E6" i="10"/>
  <c r="E5" i="10" s="1"/>
  <c r="F5" i="9"/>
  <c r="E6" i="9"/>
  <c r="E5" i="9" s="1"/>
  <c r="G5" i="7"/>
  <c r="E6" i="7"/>
  <c r="E5" i="7" s="1"/>
  <c r="G5" i="5"/>
  <c r="E6" i="5"/>
  <c r="E5" i="5" s="1"/>
</calcChain>
</file>

<file path=xl/sharedStrings.xml><?xml version="1.0" encoding="utf-8"?>
<sst xmlns="http://schemas.openxmlformats.org/spreadsheetml/2006/main" count="1493" uniqueCount="95">
  <si>
    <t>პროგრამული კოდი</t>
  </si>
  <si>
    <t>დასახელება</t>
  </si>
  <si>
    <t>სულ მივლინება</t>
  </si>
  <si>
    <t>მივლინება ქვეყნის შიგნით</t>
  </si>
  <si>
    <t>მივლინება ქვეყნის გარეთ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</si>
  <si>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</si>
  <si>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</si>
  <si>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საკუთარი სახსრები</t>
  </si>
  <si>
    <t>მიზნობრივი გრანტი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</si>
  <si>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</si>
  <si>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</si>
  <si>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</si>
  <si>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</si>
  <si>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სახელმწიფო ბიუჯეტი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</si>
  <si>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</si>
  <si>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</si>
  <si>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</si>
  <si>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</si>
  <si>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</si>
  <si>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</si>
  <si>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</t>
  </si>
  <si>
    <t>სამკურნალო საშუალებების ხარისხის სახელმწიფო კონტროლის მართვა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</si>
  <si>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</si>
  <si>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</si>
  <si>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</si>
  <si>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</si>
  <si>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</si>
  <si>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</si>
  <si>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</si>
  <si>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</si>
  <si>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</si>
  <si>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</si>
  <si>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</si>
  <si>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</si>
  <si>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</si>
  <si>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მოსახლეობის სოციალური დაცვა</t>
  </si>
  <si>
    <t>27 02 02</t>
  </si>
  <si>
    <t>27 02 05</t>
  </si>
  <si>
    <t>მოსახლეობის მიზნობრივი ჯგუფების სოციალური დახმარება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</si>
  <si>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</si>
  <si>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</si>
  <si>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</si>
  <si>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</si>
  <si>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27 03 01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</si>
  <si>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</si>
  <si>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</si>
  <si>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</si>
  <si>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</si>
  <si>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27 03 02 11 01</t>
  </si>
  <si>
    <t>C ჰეპატიტის მართვა</t>
  </si>
  <si>
    <t>27 03 02 11 02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</si>
  <si>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</si>
  <si>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</si>
  <si>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</si>
  <si>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</si>
  <si>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</si>
  <si>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27 04</t>
  </si>
  <si>
    <t xml:space="preserve">სამედიცინო დაწესებულებათა რეაბილიტაცია და აღჭურვა </t>
  </si>
  <si>
    <t>27 05 01</t>
  </si>
  <si>
    <t>27 05 02</t>
  </si>
  <si>
    <t>27 06 03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</si>
  <si>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</si>
  <si>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</si>
  <si>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</si>
  <si>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27 05</t>
  </si>
  <si>
    <t>შრომისა და დასაქმების სისტემის რეფორმების პროგრამა</t>
  </si>
  <si>
    <t>27 06</t>
  </si>
  <si>
    <t>იძულებით გადაადგილებულ პირთა და მიგრანტთა ხელშეწყობა</t>
  </si>
  <si>
    <t>განმახორციელებელი</t>
  </si>
  <si>
    <t>აპარატი</t>
  </si>
  <si>
    <t>რეგულირება</t>
  </si>
  <si>
    <t>წამალი</t>
  </si>
  <si>
    <t>საყვარელიძე</t>
  </si>
  <si>
    <t>სოც. სააგენტო</t>
  </si>
  <si>
    <t>ტრეფიკინგი</t>
  </si>
  <si>
    <t xml:space="preserve">საგანგებო </t>
  </si>
  <si>
    <t>საარსებო წყაროები</t>
  </si>
  <si>
    <t>საგანგებო</t>
  </si>
  <si>
    <t>მივლინების ხარჯები - 2019 წელი</t>
  </si>
  <si>
    <t>სულ</t>
  </si>
  <si>
    <t>სულ სახელმწიფო ბიუჯეტი</t>
  </si>
  <si>
    <t>სულ მიზნობრივი გრანტი</t>
  </si>
  <si>
    <t>სულ საკუთარი სახსრები</t>
  </si>
  <si>
    <t>პირადი</t>
  </si>
  <si>
    <t>2018 წელი</t>
  </si>
  <si>
    <t>2019 წელი</t>
  </si>
  <si>
    <t>რეგულირება/წამალი</t>
  </si>
  <si>
    <t>სამინისტროს აპარატი</t>
  </si>
  <si>
    <t>სსიპ - სამედიცინო საქმიანობის სახელმწიფო რეგულირების სააგენტო</t>
  </si>
  <si>
    <t>სსიპ - წამლის სააგენტო</t>
  </si>
  <si>
    <t>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</si>
  <si>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სსიპ - სოციალური მომსახურების სააგენტო</t>
  </si>
  <si>
    <t>სსიპ - ადამიანით ვაჭრობის (ტრეფიკინგის) მსხვერპლთა, დაზარალებულთა დაცვისა და დახმარების სახელმწიფო ფონდი</t>
  </si>
  <si>
    <t>სსიპ - საგანგებო სიტუაციების კოორდინაციისა და გადაუდებელი დახმარების ცენტრი</t>
  </si>
  <si>
    <t>სსიპ - საარსებო წყაროებით უზრუნველყოფის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</si>
</sst>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474"/>
  <sheetViews>
    <sheetView tabSelected="1"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x14ac:dyDescent="0.25">
      <c r="C5" s="16" t="s">
        <v>22</v>
      </c>
      <c r="D5" s="17" t="s">
        <v>23</v>
      </c>
      <c r="E5" s="18">
        <f>E6+E7+E8</f>
        <v>1453168.32</v>
      </c>
      <c r="F5" s="18">
        <f t="shared" ref="F5:G5" si="0">F6+F7+F8</f>
        <v>1020422.26</v>
      </c>
      <c r="G5" s="18">
        <f t="shared" si="0"/>
        <v>432746.06</v>
      </c>
      <c r="I5" s="1"/>
    </row>
    <row r="6" spans="3:9" s="2" customFormat="1" x14ac:dyDescent="0.25">
      <c r="C6" s="16"/>
      <c r="D6" s="19" t="s">
        <v>13</v>
      </c>
      <c r="E6" s="20">
        <f>F6+G6</f>
        <v>580050.82000000007</v>
      </c>
      <c r="F6" s="20">
        <f>F10+F41+F47+F64+F66+F72</f>
        <v>483674.26</v>
      </c>
      <c r="G6" s="20">
        <f>G10+G41+G47+G64+G66+G72</f>
        <v>96376.56</v>
      </c>
      <c r="I6" s="1"/>
    </row>
    <row r="7" spans="3:9" s="2" customFormat="1" x14ac:dyDescent="0.25">
      <c r="C7" s="16"/>
      <c r="D7" s="19" t="s">
        <v>7</v>
      </c>
      <c r="E7" s="20">
        <f t="shared" ref="E7:E8" si="1">F7+G7</f>
        <v>25620.5</v>
      </c>
      <c r="F7" s="20">
        <f>F11</f>
        <v>20485</v>
      </c>
      <c r="G7" s="20">
        <f>G11</f>
        <v>5135.5</v>
      </c>
      <c r="I7" s="1"/>
    </row>
    <row r="8" spans="3:9" s="2" customFormat="1" x14ac:dyDescent="0.25">
      <c r="C8" s="16"/>
      <c r="D8" s="19" t="s">
        <v>8</v>
      </c>
      <c r="E8" s="20">
        <f t="shared" si="1"/>
        <v>847497</v>
      </c>
      <c r="F8" s="20">
        <f>F12+F48</f>
        <v>516263</v>
      </c>
      <c r="G8" s="20">
        <f>G12+G48</f>
        <v>331234</v>
      </c>
      <c r="I8" s="1"/>
    </row>
    <row r="9" spans="3:9" s="2" customFormat="1" ht="47.25" x14ac:dyDescent="0.25">
      <c r="C9" s="16" t="s">
        <v>5</v>
      </c>
      <c r="D9" s="17" t="s">
        <v>6</v>
      </c>
      <c r="E9" s="18">
        <f>E10+E11+E12</f>
        <v>1195407.32</v>
      </c>
      <c r="F9" s="18">
        <f t="shared" ref="F9:G9" si="2">F10+F11+F12</f>
        <v>830045.26</v>
      </c>
      <c r="G9" s="18">
        <f t="shared" si="2"/>
        <v>365362.06</v>
      </c>
      <c r="I9" s="1"/>
    </row>
    <row r="10" spans="3:9" x14ac:dyDescent="0.25">
      <c r="C10" s="16"/>
      <c r="D10" s="19" t="s">
        <v>13</v>
      </c>
      <c r="E10" s="20">
        <f>F10+G10</f>
        <v>406346.82</v>
      </c>
      <c r="F10" s="20">
        <f>F14+F16+F28+F31+F34+F39</f>
        <v>310839.26</v>
      </c>
      <c r="G10" s="20">
        <f>G14+G16+G28+G31+G34+G39</f>
        <v>95507.56</v>
      </c>
    </row>
    <row r="11" spans="3:9" x14ac:dyDescent="0.25">
      <c r="C11" s="16"/>
      <c r="D11" s="19" t="s">
        <v>7</v>
      </c>
      <c r="E11" s="20">
        <f t="shared" ref="E11:E12" si="3">F11+G11</f>
        <v>25620.5</v>
      </c>
      <c r="F11" s="20">
        <f>F32+F37</f>
        <v>20485</v>
      </c>
      <c r="G11" s="20">
        <f>G32+G37</f>
        <v>5135.5</v>
      </c>
    </row>
    <row r="12" spans="3:9" x14ac:dyDescent="0.25">
      <c r="C12" s="16"/>
      <c r="D12" s="19" t="s">
        <v>8</v>
      </c>
      <c r="E12" s="20">
        <f t="shared" si="3"/>
        <v>763440</v>
      </c>
      <c r="F12" s="20">
        <f>F29+F35</f>
        <v>498721</v>
      </c>
      <c r="G12" s="20">
        <f>G29+G35</f>
        <v>264719</v>
      </c>
    </row>
    <row r="13" spans="3:9" s="2" customFormat="1" ht="47.25" x14ac:dyDescent="0.25">
      <c r="C13" s="16" t="s">
        <v>9</v>
      </c>
      <c r="D13" s="17" t="s">
        <v>10</v>
      </c>
      <c r="E13" s="18">
        <f>E14</f>
        <v>97566.720000000001</v>
      </c>
      <c r="F13" s="18">
        <f t="shared" ref="F13:G13" si="4">F14</f>
        <v>43163.26</v>
      </c>
      <c r="G13" s="18">
        <f t="shared" si="4"/>
        <v>54403.46</v>
      </c>
      <c r="I13" s="1" t="s">
        <v>69</v>
      </c>
    </row>
    <row r="14" spans="3:9" x14ac:dyDescent="0.25">
      <c r="C14" s="16"/>
      <c r="D14" s="19" t="s">
        <v>13</v>
      </c>
      <c r="E14" s="20">
        <f>F14+G14</f>
        <v>97566.720000000001</v>
      </c>
      <c r="F14" s="20">
        <v>43163.26</v>
      </c>
      <c r="G14" s="20">
        <v>54403.46</v>
      </c>
      <c r="I14" s="1" t="s">
        <v>69</v>
      </c>
    </row>
    <row r="15" spans="3:9" s="2" customFormat="1" x14ac:dyDescent="0.25">
      <c r="C15" s="16" t="s">
        <v>11</v>
      </c>
      <c r="D15" s="17" t="s">
        <v>12</v>
      </c>
      <c r="E15" s="18">
        <f>E16</f>
        <v>76000.75</v>
      </c>
      <c r="F15" s="18">
        <f t="shared" ref="F15:G15" si="5">F16</f>
        <v>71126</v>
      </c>
      <c r="G15" s="18">
        <f t="shared" si="5"/>
        <v>4874.75</v>
      </c>
      <c r="I15" s="1" t="s">
        <v>86</v>
      </c>
    </row>
    <row r="16" spans="3:9" x14ac:dyDescent="0.25">
      <c r="C16" s="16"/>
      <c r="D16" s="19" t="s">
        <v>13</v>
      </c>
      <c r="E16" s="20">
        <f>F16+G16</f>
        <v>76000.75</v>
      </c>
      <c r="F16" s="20">
        <f>F18+F20+F22</f>
        <v>71126</v>
      </c>
      <c r="G16" s="20">
        <f>G18+G20+G22</f>
        <v>4874.75</v>
      </c>
      <c r="I16" s="1" t="s">
        <v>86</v>
      </c>
    </row>
    <row r="17" spans="3:9" s="2" customFormat="1" hidden="1" x14ac:dyDescent="0.25">
      <c r="C17" s="16" t="s">
        <v>14</v>
      </c>
      <c r="D17" s="17" t="s">
        <v>12</v>
      </c>
      <c r="E17" s="18">
        <f>E18</f>
        <v>55971.5</v>
      </c>
      <c r="F17" s="18">
        <f t="shared" ref="F17:G17" si="6">F18</f>
        <v>55971.5</v>
      </c>
      <c r="G17" s="18">
        <f t="shared" si="6"/>
        <v>0</v>
      </c>
      <c r="I17" s="1" t="s">
        <v>70</v>
      </c>
    </row>
    <row r="18" spans="3:9" hidden="1" x14ac:dyDescent="0.25">
      <c r="C18" s="16"/>
      <c r="D18" s="19" t="s">
        <v>13</v>
      </c>
      <c r="E18" s="20">
        <f>F18+G18</f>
        <v>55971.5</v>
      </c>
      <c r="F18" s="20">
        <v>55971.5</v>
      </c>
      <c r="G18" s="20"/>
      <c r="I18" s="1" t="s">
        <v>70</v>
      </c>
    </row>
    <row r="19" spans="3:9" s="2" customFormat="1" ht="31.5" hidden="1" x14ac:dyDescent="0.25">
      <c r="C19" s="16" t="s">
        <v>15</v>
      </c>
      <c r="D19" s="17" t="s">
        <v>16</v>
      </c>
      <c r="E19" s="18">
        <f>E20</f>
        <v>5124</v>
      </c>
      <c r="F19" s="18">
        <f t="shared" ref="F19:G19" si="7">F20</f>
        <v>5124</v>
      </c>
      <c r="G19" s="18">
        <f t="shared" si="7"/>
        <v>0</v>
      </c>
      <c r="I19" s="1" t="s">
        <v>70</v>
      </c>
    </row>
    <row r="20" spans="3:9" hidden="1" x14ac:dyDescent="0.25">
      <c r="C20" s="16"/>
      <c r="D20" s="19" t="s">
        <v>13</v>
      </c>
      <c r="E20" s="20">
        <f>F20+G20</f>
        <v>5124</v>
      </c>
      <c r="F20" s="20">
        <v>5124</v>
      </c>
      <c r="G20" s="20"/>
      <c r="I20" s="1" t="s">
        <v>70</v>
      </c>
    </row>
    <row r="21" spans="3:9" s="2" customFormat="1" ht="31.5" hidden="1" x14ac:dyDescent="0.25">
      <c r="C21" s="16" t="s">
        <v>17</v>
      </c>
      <c r="D21" s="17" t="s">
        <v>20</v>
      </c>
      <c r="E21" s="18">
        <f>E22</f>
        <v>14905.25</v>
      </c>
      <c r="F21" s="18">
        <f t="shared" ref="F21:G21" si="8">F22</f>
        <v>10030.5</v>
      </c>
      <c r="G21" s="18">
        <f t="shared" si="8"/>
        <v>4874.75</v>
      </c>
      <c r="I21" s="1" t="s">
        <v>71</v>
      </c>
    </row>
    <row r="22" spans="3:9" hidden="1" x14ac:dyDescent="0.25">
      <c r="C22" s="16"/>
      <c r="D22" s="19" t="s">
        <v>13</v>
      </c>
      <c r="E22" s="20">
        <f>F22+G22</f>
        <v>14905.25</v>
      </c>
      <c r="F22" s="20">
        <f>F24+F26</f>
        <v>10030.5</v>
      </c>
      <c r="G22" s="20">
        <f>G24+G26</f>
        <v>4874.75</v>
      </c>
      <c r="I22" s="1" t="s">
        <v>71</v>
      </c>
    </row>
    <row r="23" spans="3:9" s="2" customFormat="1" ht="31.5" hidden="1" x14ac:dyDescent="0.25">
      <c r="C23" s="16" t="s">
        <v>18</v>
      </c>
      <c r="D23" s="17" t="s">
        <v>21</v>
      </c>
      <c r="E23" s="18">
        <f>E24</f>
        <v>14905.25</v>
      </c>
      <c r="F23" s="18">
        <f t="shared" ref="F23:G23" si="9">F24</f>
        <v>10030.5</v>
      </c>
      <c r="G23" s="18">
        <f t="shared" si="9"/>
        <v>4874.75</v>
      </c>
      <c r="I23" s="1" t="s">
        <v>71</v>
      </c>
    </row>
    <row r="24" spans="3:9" hidden="1" x14ac:dyDescent="0.25">
      <c r="C24" s="16"/>
      <c r="D24" s="19" t="s">
        <v>13</v>
      </c>
      <c r="E24" s="20">
        <f>F24+G24</f>
        <v>14905.25</v>
      </c>
      <c r="F24" s="20">
        <v>10030.5</v>
      </c>
      <c r="G24" s="20">
        <v>4874.75</v>
      </c>
      <c r="I24" s="1" t="s">
        <v>71</v>
      </c>
    </row>
    <row r="25" spans="3:9" s="2" customFormat="1" ht="31.5" hidden="1" x14ac:dyDescent="0.25">
      <c r="C25" s="16" t="s">
        <v>19</v>
      </c>
      <c r="D25" s="17" t="s">
        <v>20</v>
      </c>
      <c r="E25" s="18">
        <f>E26</f>
        <v>0</v>
      </c>
      <c r="F25" s="18">
        <f t="shared" ref="F25:G25" si="10">F26</f>
        <v>0</v>
      </c>
      <c r="G25" s="18">
        <f t="shared" si="10"/>
        <v>0</v>
      </c>
      <c r="I25" s="1" t="s">
        <v>71</v>
      </c>
    </row>
    <row r="26" spans="3:9" hidden="1" x14ac:dyDescent="0.25">
      <c r="C26" s="16"/>
      <c r="D26" s="19" t="s">
        <v>13</v>
      </c>
      <c r="E26" s="20">
        <f>F26+G26</f>
        <v>0</v>
      </c>
      <c r="F26" s="20"/>
      <c r="G26" s="20"/>
      <c r="I26" s="1" t="s">
        <v>71</v>
      </c>
    </row>
    <row r="27" spans="3:9" s="2" customFormat="1" ht="31.5" x14ac:dyDescent="0.25">
      <c r="C27" s="16" t="s">
        <v>24</v>
      </c>
      <c r="D27" s="17" t="s">
        <v>25</v>
      </c>
      <c r="E27" s="18">
        <f>E28+E29</f>
        <v>812767.52</v>
      </c>
      <c r="F27" s="18">
        <f t="shared" ref="F27:G27" si="11">F28+F29</f>
        <v>538923.5</v>
      </c>
      <c r="G27" s="18">
        <f t="shared" si="11"/>
        <v>273844.02</v>
      </c>
      <c r="I27" s="1" t="s">
        <v>72</v>
      </c>
    </row>
    <row r="28" spans="3:9" x14ac:dyDescent="0.25">
      <c r="C28" s="16"/>
      <c r="D28" s="19" t="s">
        <v>13</v>
      </c>
      <c r="E28" s="20">
        <f>F28+G28</f>
        <v>54670.520000000004</v>
      </c>
      <c r="F28" s="20">
        <v>45545.5</v>
      </c>
      <c r="G28" s="20">
        <v>9125.02</v>
      </c>
      <c r="I28" s="1" t="s">
        <v>72</v>
      </c>
    </row>
    <row r="29" spans="3:9" x14ac:dyDescent="0.25">
      <c r="C29" s="16"/>
      <c r="D29" s="21" t="s">
        <v>8</v>
      </c>
      <c r="E29" s="20">
        <f>F29+G29</f>
        <v>758097</v>
      </c>
      <c r="F29" s="20">
        <f>24624+44407+1095+2189+6423+8212+3550+7813+42722+38596+2275+86439+20097+106337+14132+12933+4806+7032+10800+15941+14220+18735</f>
        <v>493378</v>
      </c>
      <c r="G29" s="20">
        <f>9125+23710+80257+19350+26726+9017+16536+14096+17329+15305+22413+4969+5886</f>
        <v>264719</v>
      </c>
      <c r="I29" s="1" t="s">
        <v>72</v>
      </c>
    </row>
    <row r="30" spans="3:9" s="2" customFormat="1" ht="31.5" x14ac:dyDescent="0.25">
      <c r="C30" s="16" t="s">
        <v>26</v>
      </c>
      <c r="D30" s="17" t="s">
        <v>27</v>
      </c>
      <c r="E30" s="18">
        <f>E31+E32</f>
        <v>170010.76</v>
      </c>
      <c r="F30" s="18">
        <f t="shared" ref="F30:G30" si="12">F31+F32</f>
        <v>150239.5</v>
      </c>
      <c r="G30" s="18">
        <f t="shared" si="12"/>
        <v>19771.259999999998</v>
      </c>
      <c r="I30" s="1" t="s">
        <v>73</v>
      </c>
    </row>
    <row r="31" spans="3:9" x14ac:dyDescent="0.25">
      <c r="C31" s="16"/>
      <c r="D31" s="19" t="s">
        <v>13</v>
      </c>
      <c r="E31" s="20">
        <f>F31+G31</f>
        <v>164790.76</v>
      </c>
      <c r="F31" s="20">
        <v>145019.5</v>
      </c>
      <c r="G31" s="20">
        <v>19771.259999999998</v>
      </c>
      <c r="I31" s="1" t="s">
        <v>73</v>
      </c>
    </row>
    <row r="32" spans="3:9" x14ac:dyDescent="0.25">
      <c r="C32" s="16"/>
      <c r="D32" s="19" t="s">
        <v>7</v>
      </c>
      <c r="E32" s="20">
        <f>F32+G32</f>
        <v>5220</v>
      </c>
      <c r="F32" s="20">
        <v>5220</v>
      </c>
      <c r="G32" s="20"/>
      <c r="I32" s="1" t="s">
        <v>73</v>
      </c>
    </row>
    <row r="33" spans="3:9" s="2" customFormat="1" ht="47.25" x14ac:dyDescent="0.25">
      <c r="C33" s="16" t="s">
        <v>28</v>
      </c>
      <c r="D33" s="17" t="s">
        <v>29</v>
      </c>
      <c r="E33" s="18">
        <f>E34+E35</f>
        <v>15486.07</v>
      </c>
      <c r="F33" s="18">
        <f t="shared" ref="F33:G33" si="13">F34+F35</f>
        <v>8153</v>
      </c>
      <c r="G33" s="18">
        <f t="shared" si="13"/>
        <v>7333.07</v>
      </c>
      <c r="I33" s="1" t="s">
        <v>74</v>
      </c>
    </row>
    <row r="34" spans="3:9" x14ac:dyDescent="0.25">
      <c r="C34" s="16"/>
      <c r="D34" s="19" t="s">
        <v>13</v>
      </c>
      <c r="E34" s="20">
        <f>F34+G34</f>
        <v>10143.07</v>
      </c>
      <c r="F34" s="20">
        <v>2810</v>
      </c>
      <c r="G34" s="20">
        <v>7333.07</v>
      </c>
      <c r="I34" s="1" t="s">
        <v>74</v>
      </c>
    </row>
    <row r="35" spans="3:9" x14ac:dyDescent="0.25">
      <c r="C35" s="16"/>
      <c r="D35" s="19" t="s">
        <v>8</v>
      </c>
      <c r="E35" s="20">
        <f t="shared" ref="E35" si="14">F35+G35</f>
        <v>5343</v>
      </c>
      <c r="F35" s="20">
        <f>3385+1958</f>
        <v>5343</v>
      </c>
      <c r="G35" s="20"/>
      <c r="I35" s="1" t="s">
        <v>74</v>
      </c>
    </row>
    <row r="36" spans="3:9" s="2" customFormat="1" ht="31.5" x14ac:dyDescent="0.25">
      <c r="C36" s="16" t="s">
        <v>30</v>
      </c>
      <c r="D36" s="17" t="s">
        <v>31</v>
      </c>
      <c r="E36" s="18">
        <f>E37</f>
        <v>20400.5</v>
      </c>
      <c r="F36" s="18">
        <f t="shared" ref="F36:G36" si="15">F37</f>
        <v>15265</v>
      </c>
      <c r="G36" s="18">
        <f t="shared" si="15"/>
        <v>5135.5</v>
      </c>
      <c r="I36" s="1" t="s">
        <v>75</v>
      </c>
    </row>
    <row r="37" spans="3:9" x14ac:dyDescent="0.25">
      <c r="C37" s="16"/>
      <c r="D37" s="19" t="s">
        <v>7</v>
      </c>
      <c r="E37" s="20">
        <f>F37+G37</f>
        <v>20400.5</v>
      </c>
      <c r="F37" s="20">
        <v>15265</v>
      </c>
      <c r="G37" s="20">
        <v>5135.5</v>
      </c>
      <c r="I37" s="1" t="s">
        <v>75</v>
      </c>
    </row>
    <row r="38" spans="3:9" s="2" customFormat="1" x14ac:dyDescent="0.25">
      <c r="C38" s="16" t="s">
        <v>32</v>
      </c>
      <c r="D38" s="17" t="s">
        <v>33</v>
      </c>
      <c r="E38" s="18">
        <f>E39</f>
        <v>3175</v>
      </c>
      <c r="F38" s="18">
        <f t="shared" ref="F38:G38" si="16">F39</f>
        <v>3175</v>
      </c>
      <c r="G38" s="18">
        <f t="shared" si="16"/>
        <v>0</v>
      </c>
      <c r="I38" s="1" t="s">
        <v>76</v>
      </c>
    </row>
    <row r="39" spans="3:9" x14ac:dyDescent="0.25">
      <c r="C39" s="16"/>
      <c r="D39" s="19" t="s">
        <v>13</v>
      </c>
      <c r="E39" s="20">
        <f>F39+G39</f>
        <v>3175</v>
      </c>
      <c r="F39" s="20">
        <v>3175</v>
      </c>
      <c r="G39" s="20"/>
      <c r="I39" s="1" t="s">
        <v>76</v>
      </c>
    </row>
    <row r="40" spans="3:9" s="2" customFormat="1" x14ac:dyDescent="0.25">
      <c r="C40" s="16" t="s">
        <v>34</v>
      </c>
      <c r="D40" s="17" t="s">
        <v>35</v>
      </c>
      <c r="E40" s="18">
        <f>E41</f>
        <v>3272</v>
      </c>
      <c r="F40" s="18">
        <f t="shared" ref="F40:G40" si="17">F41</f>
        <v>3272</v>
      </c>
      <c r="G40" s="18">
        <f t="shared" si="17"/>
        <v>0</v>
      </c>
      <c r="I40" s="1"/>
    </row>
    <row r="41" spans="3:9" x14ac:dyDescent="0.25">
      <c r="C41" s="16"/>
      <c r="D41" s="19" t="s">
        <v>13</v>
      </c>
      <c r="E41" s="20">
        <f>E43+E45</f>
        <v>3272</v>
      </c>
      <c r="F41" s="20">
        <f t="shared" ref="F41:G41" si="18">F43+F45</f>
        <v>3272</v>
      </c>
      <c r="G41" s="20">
        <f t="shared" si="18"/>
        <v>0</v>
      </c>
    </row>
    <row r="42" spans="3:9" s="2" customFormat="1" ht="31.5" x14ac:dyDescent="0.25">
      <c r="C42" s="16" t="s">
        <v>36</v>
      </c>
      <c r="D42" s="17" t="s">
        <v>38</v>
      </c>
      <c r="E42" s="18">
        <f>E43</f>
        <v>135</v>
      </c>
      <c r="F42" s="18">
        <f t="shared" ref="F42:G42" si="19">F43</f>
        <v>135</v>
      </c>
      <c r="G42" s="18">
        <f t="shared" si="19"/>
        <v>0</v>
      </c>
      <c r="I42" s="1" t="s">
        <v>73</v>
      </c>
    </row>
    <row r="43" spans="3:9" x14ac:dyDescent="0.25">
      <c r="C43" s="16"/>
      <c r="D43" s="19" t="s">
        <v>13</v>
      </c>
      <c r="E43" s="20">
        <f>F43+G43</f>
        <v>135</v>
      </c>
      <c r="F43" s="20">
        <v>135</v>
      </c>
      <c r="G43" s="20"/>
      <c r="I43" s="1" t="s">
        <v>73</v>
      </c>
    </row>
    <row r="44" spans="3:9" s="2" customFormat="1" ht="47.25" x14ac:dyDescent="0.25">
      <c r="C44" s="16" t="s">
        <v>37</v>
      </c>
      <c r="D44" s="17" t="s">
        <v>39</v>
      </c>
      <c r="E44" s="18">
        <f>E45</f>
        <v>3137</v>
      </c>
      <c r="F44" s="18">
        <f t="shared" ref="F44:G44" si="20">F45</f>
        <v>3137</v>
      </c>
      <c r="G44" s="18">
        <f t="shared" si="20"/>
        <v>0</v>
      </c>
      <c r="I44" s="1" t="s">
        <v>74</v>
      </c>
    </row>
    <row r="45" spans="3:9" x14ac:dyDescent="0.25">
      <c r="C45" s="16"/>
      <c r="D45" s="19" t="s">
        <v>13</v>
      </c>
      <c r="E45" s="20">
        <f>F45+G45</f>
        <v>3137</v>
      </c>
      <c r="F45" s="20">
        <v>3137</v>
      </c>
      <c r="G45" s="20"/>
      <c r="I45" s="1" t="s">
        <v>74</v>
      </c>
    </row>
    <row r="46" spans="3:9" s="2" customFormat="1" x14ac:dyDescent="0.25">
      <c r="C46" s="16" t="s">
        <v>40</v>
      </c>
      <c r="D46" s="17" t="s">
        <v>41</v>
      </c>
      <c r="E46" s="18">
        <f>E47+E48</f>
        <v>153786</v>
      </c>
      <c r="F46" s="18">
        <f t="shared" ref="F46:G46" si="21">F47+F48</f>
        <v>86402</v>
      </c>
      <c r="G46" s="18">
        <f t="shared" si="21"/>
        <v>67384</v>
      </c>
      <c r="I46" s="1"/>
    </row>
    <row r="47" spans="3:9" x14ac:dyDescent="0.25">
      <c r="C47" s="16"/>
      <c r="D47" s="19" t="s">
        <v>13</v>
      </c>
      <c r="E47" s="20">
        <f>F47+G47</f>
        <v>69729</v>
      </c>
      <c r="F47" s="20">
        <f>F50+F56+F58+F60+F62</f>
        <v>68860</v>
      </c>
      <c r="G47" s="20">
        <f>G50+G56+G58+G60+G62</f>
        <v>869</v>
      </c>
    </row>
    <row r="48" spans="3:9" x14ac:dyDescent="0.25">
      <c r="C48" s="16"/>
      <c r="D48" s="19" t="s">
        <v>8</v>
      </c>
      <c r="E48" s="20">
        <f>F48+G48</f>
        <v>84057</v>
      </c>
      <c r="F48" s="20">
        <f>F52+F54</f>
        <v>17542</v>
      </c>
      <c r="G48" s="20">
        <f>G52+G54</f>
        <v>66515</v>
      </c>
    </row>
    <row r="49" spans="3:9" s="2" customFormat="1" x14ac:dyDescent="0.25">
      <c r="C49" s="16" t="s">
        <v>43</v>
      </c>
      <c r="D49" s="17" t="s">
        <v>42</v>
      </c>
      <c r="E49" s="18"/>
      <c r="F49" s="18"/>
      <c r="G49" s="18"/>
      <c r="I49" s="1" t="s">
        <v>73</v>
      </c>
    </row>
    <row r="50" spans="3:9" x14ac:dyDescent="0.25">
      <c r="C50" s="16"/>
      <c r="D50" s="19" t="s">
        <v>13</v>
      </c>
      <c r="E50" s="20">
        <f>F50+G50</f>
        <v>57399</v>
      </c>
      <c r="F50" s="20">
        <v>57095</v>
      </c>
      <c r="G50" s="20">
        <v>304</v>
      </c>
      <c r="I50" s="1" t="s">
        <v>73</v>
      </c>
    </row>
    <row r="51" spans="3:9" s="2" customFormat="1" ht="47.25" x14ac:dyDescent="0.25">
      <c r="C51" s="16" t="s">
        <v>44</v>
      </c>
      <c r="D51" s="17" t="s">
        <v>45</v>
      </c>
      <c r="E51" s="18">
        <f>E52</f>
        <v>28477</v>
      </c>
      <c r="F51" s="18">
        <f t="shared" ref="F51:G51" si="22">F52</f>
        <v>2065</v>
      </c>
      <c r="G51" s="18">
        <f t="shared" si="22"/>
        <v>26412</v>
      </c>
      <c r="I51" s="1" t="s">
        <v>72</v>
      </c>
    </row>
    <row r="52" spans="3:9" x14ac:dyDescent="0.25">
      <c r="C52" s="16"/>
      <c r="D52" s="19" t="s">
        <v>8</v>
      </c>
      <c r="E52" s="20">
        <f>F52+G52</f>
        <v>28477</v>
      </c>
      <c r="F52" s="20">
        <v>2065</v>
      </c>
      <c r="G52" s="20">
        <v>26412</v>
      </c>
      <c r="I52" s="1" t="s">
        <v>72</v>
      </c>
    </row>
    <row r="53" spans="3:9" s="2" customFormat="1" ht="94.5" x14ac:dyDescent="0.25">
      <c r="C53" s="16" t="s">
        <v>46</v>
      </c>
      <c r="D53" s="17" t="s">
        <v>47</v>
      </c>
      <c r="E53" s="18">
        <f>E54</f>
        <v>55580</v>
      </c>
      <c r="F53" s="18">
        <f t="shared" ref="F53:G53" si="23">F54</f>
        <v>15477</v>
      </c>
      <c r="G53" s="18">
        <f t="shared" si="23"/>
        <v>40103</v>
      </c>
      <c r="I53" s="1" t="s">
        <v>72</v>
      </c>
    </row>
    <row r="54" spans="3:9" x14ac:dyDescent="0.25">
      <c r="C54" s="16"/>
      <c r="D54" s="19" t="s">
        <v>8</v>
      </c>
      <c r="E54" s="20">
        <f>F54+G54</f>
        <v>55580</v>
      </c>
      <c r="F54" s="20">
        <v>15477</v>
      </c>
      <c r="G54" s="20">
        <f>37140+2963</f>
        <v>40103</v>
      </c>
      <c r="I54" s="1" t="s">
        <v>72</v>
      </c>
    </row>
    <row r="55" spans="3:9" s="2" customFormat="1" x14ac:dyDescent="0.25">
      <c r="C55" s="16" t="s">
        <v>48</v>
      </c>
      <c r="D55" s="17" t="s">
        <v>49</v>
      </c>
      <c r="E55" s="18">
        <f>E56</f>
        <v>2106</v>
      </c>
      <c r="F55" s="18">
        <f t="shared" ref="F55:G55" si="24">F56</f>
        <v>2106</v>
      </c>
      <c r="G55" s="18">
        <f t="shared" si="24"/>
        <v>0</v>
      </c>
      <c r="I55" s="1" t="s">
        <v>73</v>
      </c>
    </row>
    <row r="56" spans="3:9" x14ac:dyDescent="0.25">
      <c r="C56" s="16"/>
      <c r="D56" s="19" t="s">
        <v>13</v>
      </c>
      <c r="E56" s="20">
        <f>F56+G56</f>
        <v>2106</v>
      </c>
      <c r="F56" s="20">
        <v>2106</v>
      </c>
      <c r="G56" s="20"/>
      <c r="I56" s="1" t="s">
        <v>73</v>
      </c>
    </row>
    <row r="57" spans="3:9" s="2" customFormat="1" ht="63" x14ac:dyDescent="0.25">
      <c r="C57" s="16" t="s">
        <v>50</v>
      </c>
      <c r="D57" s="17" t="s">
        <v>51</v>
      </c>
      <c r="E57" s="18">
        <f>E58</f>
        <v>5672</v>
      </c>
      <c r="F57" s="18">
        <f t="shared" ref="F57:G57" si="25">F58</f>
        <v>5672</v>
      </c>
      <c r="G57" s="18">
        <f t="shared" si="25"/>
        <v>0</v>
      </c>
      <c r="I57" s="1" t="s">
        <v>72</v>
      </c>
    </row>
    <row r="58" spans="3:9" x14ac:dyDescent="0.25">
      <c r="C58" s="16"/>
      <c r="D58" s="19" t="s">
        <v>13</v>
      </c>
      <c r="E58" s="20">
        <f>F58+G58</f>
        <v>5672</v>
      </c>
      <c r="F58" s="20">
        <v>5672</v>
      </c>
      <c r="G58" s="20"/>
      <c r="I58" s="1" t="s">
        <v>72</v>
      </c>
    </row>
    <row r="59" spans="3:9" s="2" customFormat="1" ht="31.5" x14ac:dyDescent="0.25">
      <c r="C59" s="16" t="s">
        <v>52</v>
      </c>
      <c r="D59" s="17" t="s">
        <v>53</v>
      </c>
      <c r="E59" s="18">
        <f>E60</f>
        <v>4188</v>
      </c>
      <c r="F59" s="18">
        <f t="shared" ref="F59:G59" si="26">F60</f>
        <v>3623</v>
      </c>
      <c r="G59" s="18">
        <f t="shared" si="26"/>
        <v>565</v>
      </c>
      <c r="I59" s="1" t="s">
        <v>77</v>
      </c>
    </row>
    <row r="60" spans="3:9" x14ac:dyDescent="0.25">
      <c r="C60" s="16"/>
      <c r="D60" s="19" t="s">
        <v>13</v>
      </c>
      <c r="E60" s="20">
        <f>F60+G60</f>
        <v>4188</v>
      </c>
      <c r="F60" s="20">
        <v>3623</v>
      </c>
      <c r="G60" s="20">
        <v>565</v>
      </c>
      <c r="I60" s="1" t="s">
        <v>77</v>
      </c>
    </row>
    <row r="61" spans="3:9" s="2" customFormat="1" x14ac:dyDescent="0.25">
      <c r="C61" s="16" t="s">
        <v>54</v>
      </c>
      <c r="D61" s="17" t="s">
        <v>55</v>
      </c>
      <c r="E61" s="18">
        <f>E62</f>
        <v>364</v>
      </c>
      <c r="F61" s="18">
        <f t="shared" ref="F61:G61" si="27">F62</f>
        <v>364</v>
      </c>
      <c r="G61" s="18">
        <f t="shared" si="27"/>
        <v>0</v>
      </c>
      <c r="I61" s="1" t="s">
        <v>73</v>
      </c>
    </row>
    <row r="62" spans="3:9" x14ac:dyDescent="0.25">
      <c r="C62" s="16"/>
      <c r="D62" s="19" t="s">
        <v>13</v>
      </c>
      <c r="E62" s="20">
        <f>F62+G62</f>
        <v>364</v>
      </c>
      <c r="F62" s="20">
        <v>364</v>
      </c>
      <c r="G62" s="20"/>
      <c r="I62" s="1" t="s">
        <v>73</v>
      </c>
    </row>
    <row r="63" spans="3:9" s="2" customFormat="1" ht="31.5" x14ac:dyDescent="0.25">
      <c r="C63" s="16" t="s">
        <v>56</v>
      </c>
      <c r="D63" s="17" t="s">
        <v>57</v>
      </c>
      <c r="E63" s="18">
        <f>E64</f>
        <v>150</v>
      </c>
      <c r="F63" s="18">
        <f t="shared" ref="F63:G63" si="28">F64</f>
        <v>150</v>
      </c>
      <c r="G63" s="18">
        <f t="shared" si="28"/>
        <v>0</v>
      </c>
      <c r="I63" s="1" t="s">
        <v>69</v>
      </c>
    </row>
    <row r="64" spans="3:9" x14ac:dyDescent="0.25">
      <c r="C64" s="16"/>
      <c r="D64" s="19" t="s">
        <v>13</v>
      </c>
      <c r="E64" s="20">
        <f>F64+G64</f>
        <v>150</v>
      </c>
      <c r="F64" s="20">
        <v>150</v>
      </c>
      <c r="G64" s="20"/>
      <c r="I64" s="1" t="s">
        <v>69</v>
      </c>
    </row>
    <row r="65" spans="3:9" s="2" customFormat="1" ht="31.5" x14ac:dyDescent="0.25">
      <c r="C65" s="16" t="s">
        <v>64</v>
      </c>
      <c r="D65" s="17" t="s">
        <v>65</v>
      </c>
      <c r="E65" s="18">
        <f>E66</f>
        <v>41783</v>
      </c>
      <c r="F65" s="18">
        <f t="shared" ref="F65:G65" si="29">F66</f>
        <v>41783</v>
      </c>
      <c r="G65" s="18">
        <f t="shared" si="29"/>
        <v>0</v>
      </c>
      <c r="I65" s="1"/>
    </row>
    <row r="66" spans="3:9" x14ac:dyDescent="0.25">
      <c r="C66" s="16"/>
      <c r="D66" s="19" t="s">
        <v>13</v>
      </c>
      <c r="E66" s="20">
        <f>F66+G66</f>
        <v>41783</v>
      </c>
      <c r="F66" s="20">
        <f>F68+F70</f>
        <v>41783</v>
      </c>
      <c r="G66" s="20">
        <f>G68+G70</f>
        <v>0</v>
      </c>
    </row>
    <row r="67" spans="3:9" s="2" customFormat="1" ht="31.5" x14ac:dyDescent="0.25">
      <c r="C67" s="16" t="s">
        <v>58</v>
      </c>
      <c r="D67" s="17" t="s">
        <v>61</v>
      </c>
      <c r="E67" s="18">
        <f>E68</f>
        <v>2033</v>
      </c>
      <c r="F67" s="18">
        <f t="shared" ref="F67:G67" si="30">F68</f>
        <v>2033</v>
      </c>
      <c r="G67" s="18">
        <f t="shared" si="30"/>
        <v>0</v>
      </c>
      <c r="I67" s="1" t="s">
        <v>73</v>
      </c>
    </row>
    <row r="68" spans="3:9" x14ac:dyDescent="0.25">
      <c r="C68" s="16"/>
      <c r="D68" s="19" t="s">
        <v>13</v>
      </c>
      <c r="E68" s="20">
        <f>F68+G68</f>
        <v>2033</v>
      </c>
      <c r="F68" s="20">
        <v>2033</v>
      </c>
      <c r="G68" s="20"/>
      <c r="I68" s="1" t="s">
        <v>73</v>
      </c>
    </row>
    <row r="69" spans="3:9" s="2" customFormat="1" x14ac:dyDescent="0.25">
      <c r="C69" s="16" t="s">
        <v>59</v>
      </c>
      <c r="D69" s="17" t="s">
        <v>62</v>
      </c>
      <c r="E69" s="18">
        <f>E70</f>
        <v>39750</v>
      </c>
      <c r="F69" s="18">
        <f t="shared" ref="F69:G69" si="31">F70</f>
        <v>39750</v>
      </c>
      <c r="G69" s="18">
        <f t="shared" si="31"/>
        <v>0</v>
      </c>
      <c r="I69" s="1" t="s">
        <v>69</v>
      </c>
    </row>
    <row r="70" spans="3:9" x14ac:dyDescent="0.25">
      <c r="C70" s="16"/>
      <c r="D70" s="19" t="s">
        <v>13</v>
      </c>
      <c r="E70" s="20">
        <f>F70+G70</f>
        <v>39750</v>
      </c>
      <c r="F70" s="20">
        <v>39750</v>
      </c>
      <c r="G70" s="20"/>
      <c r="I70" s="1" t="s">
        <v>69</v>
      </c>
    </row>
    <row r="71" spans="3:9" s="2" customFormat="1" ht="31.5" x14ac:dyDescent="0.25">
      <c r="C71" s="16" t="s">
        <v>66</v>
      </c>
      <c r="D71" s="17" t="s">
        <v>67</v>
      </c>
      <c r="E71" s="18">
        <f>E72</f>
        <v>58770</v>
      </c>
      <c r="F71" s="18">
        <f>F72</f>
        <v>58770</v>
      </c>
      <c r="G71" s="18">
        <f>G72</f>
        <v>0</v>
      </c>
      <c r="I71" s="1"/>
    </row>
    <row r="72" spans="3:9" x14ac:dyDescent="0.25">
      <c r="C72" s="16"/>
      <c r="D72" s="19" t="s">
        <v>13</v>
      </c>
      <c r="E72" s="20">
        <f>F72+G72</f>
        <v>58770</v>
      </c>
      <c r="F72" s="20">
        <f>F74</f>
        <v>58770</v>
      </c>
      <c r="G72" s="20">
        <f>G74</f>
        <v>0</v>
      </c>
    </row>
    <row r="73" spans="3:9" s="2" customFormat="1" ht="31.5" x14ac:dyDescent="0.25">
      <c r="C73" s="16" t="s">
        <v>60</v>
      </c>
      <c r="D73" s="17" t="s">
        <v>63</v>
      </c>
      <c r="E73" s="18">
        <f>E74</f>
        <v>58770</v>
      </c>
      <c r="F73" s="18">
        <f t="shared" ref="F73:G73" si="32">F74</f>
        <v>58770</v>
      </c>
      <c r="G73" s="18">
        <f t="shared" si="32"/>
        <v>0</v>
      </c>
      <c r="I73" s="1" t="s">
        <v>73</v>
      </c>
    </row>
    <row r="74" spans="3:9" x14ac:dyDescent="0.25">
      <c r="C74" s="16"/>
      <c r="D74" s="19" t="s">
        <v>13</v>
      </c>
      <c r="E74" s="20">
        <f>F74+G74</f>
        <v>58770</v>
      </c>
      <c r="F74" s="20">
        <v>58770</v>
      </c>
      <c r="G74" s="20"/>
      <c r="I74" s="1" t="s">
        <v>73</v>
      </c>
    </row>
    <row r="75" spans="3:9" x14ac:dyDescent="0.25">
      <c r="E75" s="6"/>
      <c r="F75" s="6"/>
      <c r="G75" s="6"/>
    </row>
    <row r="76" spans="3:9" x14ac:dyDescent="0.25">
      <c r="E76" s="6"/>
      <c r="F76" s="6"/>
      <c r="G76" s="6"/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/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x14ac:dyDescent="0.25">
      <c r="C33" s="16" t="s">
        <v>28</v>
      </c>
      <c r="D33" s="17" t="s">
        <v>29</v>
      </c>
      <c r="E33" s="18">
        <f>E34+E35</f>
        <v>15486.07</v>
      </c>
      <c r="F33" s="18">
        <f t="shared" ref="F33:G33" si="13">F34+F35</f>
        <v>8153</v>
      </c>
      <c r="G33" s="18">
        <f t="shared" si="13"/>
        <v>7333.07</v>
      </c>
      <c r="I33" s="1" t="s">
        <v>74</v>
      </c>
    </row>
    <row r="34" spans="3:9" x14ac:dyDescent="0.25">
      <c r="C34" s="16"/>
      <c r="D34" s="19" t="s">
        <v>13</v>
      </c>
      <c r="E34" s="20">
        <f>F34+G34</f>
        <v>10143.07</v>
      </c>
      <c r="F34" s="20">
        <v>2810</v>
      </c>
      <c r="G34" s="20">
        <v>7333.07</v>
      </c>
      <c r="I34" s="1" t="s">
        <v>74</v>
      </c>
    </row>
    <row r="35" spans="3:9" x14ac:dyDescent="0.25">
      <c r="C35" s="16"/>
      <c r="D35" s="19" t="s">
        <v>8</v>
      </c>
      <c r="E35" s="20">
        <f t="shared" ref="E35" si="14">F35+G35</f>
        <v>5343</v>
      </c>
      <c r="F35" s="20">
        <f>3385+1958</f>
        <v>5343</v>
      </c>
      <c r="G35" s="20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x14ac:dyDescent="0.25">
      <c r="C44" s="16" t="s">
        <v>37</v>
      </c>
      <c r="D44" s="17" t="s">
        <v>39</v>
      </c>
      <c r="E44" s="18">
        <f>E45</f>
        <v>3137</v>
      </c>
      <c r="F44" s="18">
        <f t="shared" ref="F44:G44" si="20">F45</f>
        <v>3137</v>
      </c>
      <c r="G44" s="18">
        <f t="shared" si="20"/>
        <v>0</v>
      </c>
      <c r="I44" s="1" t="s">
        <v>74</v>
      </c>
    </row>
    <row r="45" spans="3:9" x14ac:dyDescent="0.25">
      <c r="C45" s="16"/>
      <c r="D45" s="19" t="s">
        <v>13</v>
      </c>
      <c r="E45" s="20">
        <f>F45+G45</f>
        <v>3137</v>
      </c>
      <c r="F45" s="20">
        <v>3137</v>
      </c>
      <c r="G45" s="20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E34+E45</f>
        <v>13280.07</v>
      </c>
      <c r="F76" s="9">
        <f t="shared" ref="F76:G76" si="33">F34+F45</f>
        <v>5947</v>
      </c>
      <c r="G76" s="9">
        <f t="shared" si="33"/>
        <v>7333.07</v>
      </c>
    </row>
    <row r="77" spans="3:9" s="10" customFormat="1" x14ac:dyDescent="0.25">
      <c r="D77" s="8" t="s">
        <v>81</v>
      </c>
      <c r="E77" s="9">
        <f>E35</f>
        <v>5343</v>
      </c>
      <c r="F77" s="9">
        <f>F35</f>
        <v>5343</v>
      </c>
      <c r="G77" s="9">
        <f>G35</f>
        <v>0</v>
      </c>
    </row>
    <row r="78" spans="3:9" s="10" customFormat="1" x14ac:dyDescent="0.25">
      <c r="D78" s="8" t="s">
        <v>79</v>
      </c>
      <c r="E78" s="9">
        <f>E76+E77</f>
        <v>18623.07</v>
      </c>
      <c r="F78" s="9">
        <f t="shared" ref="F78:G78" si="34">F76+F77</f>
        <v>11290</v>
      </c>
      <c r="G78" s="9">
        <f t="shared" si="34"/>
        <v>7333.07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ტრეფიკინგ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x14ac:dyDescent="0.25">
      <c r="C36" s="16" t="s">
        <v>30</v>
      </c>
      <c r="D36" s="17" t="s">
        <v>31</v>
      </c>
      <c r="E36" s="18">
        <f>E37</f>
        <v>20400.5</v>
      </c>
      <c r="F36" s="18">
        <f t="shared" ref="F36:G36" si="15">F37</f>
        <v>15265</v>
      </c>
      <c r="G36" s="18">
        <f t="shared" si="15"/>
        <v>5135.5</v>
      </c>
      <c r="I36" s="1" t="s">
        <v>75</v>
      </c>
    </row>
    <row r="37" spans="3:9" x14ac:dyDescent="0.25">
      <c r="C37" s="16"/>
      <c r="D37" s="19" t="s">
        <v>7</v>
      </c>
      <c r="E37" s="20">
        <f>F37+G37</f>
        <v>20400.5</v>
      </c>
      <c r="F37" s="20">
        <v>15265</v>
      </c>
      <c r="G37" s="20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x14ac:dyDescent="0.25">
      <c r="C59" s="16" t="s">
        <v>52</v>
      </c>
      <c r="D59" s="17" t="s">
        <v>53</v>
      </c>
      <c r="E59" s="18">
        <f>E60</f>
        <v>4188</v>
      </c>
      <c r="F59" s="18">
        <f t="shared" ref="F59:G59" si="26">F60</f>
        <v>3623</v>
      </c>
      <c r="G59" s="18">
        <f t="shared" si="26"/>
        <v>565</v>
      </c>
      <c r="I59" s="1" t="s">
        <v>77</v>
      </c>
    </row>
    <row r="60" spans="3:9" x14ac:dyDescent="0.25">
      <c r="C60" s="16"/>
      <c r="D60" s="19" t="s">
        <v>13</v>
      </c>
      <c r="E60" s="20">
        <f>F60+G60</f>
        <v>4188</v>
      </c>
      <c r="F60" s="20">
        <v>3623</v>
      </c>
      <c r="G60" s="20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E60</f>
        <v>4188</v>
      </c>
      <c r="F76" s="9">
        <f t="shared" ref="F76:G76" si="33">F60</f>
        <v>3623</v>
      </c>
      <c r="G76" s="9">
        <f t="shared" si="33"/>
        <v>565</v>
      </c>
    </row>
    <row r="77" spans="3:9" s="10" customFormat="1" x14ac:dyDescent="0.25">
      <c r="D77" s="8" t="s">
        <v>82</v>
      </c>
      <c r="E77" s="9">
        <f>E37</f>
        <v>20400.5</v>
      </c>
      <c r="F77" s="9">
        <f t="shared" ref="F77:G77" si="34">F37</f>
        <v>15265</v>
      </c>
      <c r="G77" s="9">
        <f t="shared" si="34"/>
        <v>5135.5</v>
      </c>
    </row>
    <row r="78" spans="3:9" s="10" customFormat="1" x14ac:dyDescent="0.25">
      <c r="D78" s="8" t="s">
        <v>79</v>
      </c>
      <c r="E78" s="9">
        <f>E76+E77</f>
        <v>24588.5</v>
      </c>
      <c r="F78" s="9">
        <f t="shared" ref="F78:G78" si="35">F76+F77</f>
        <v>18888</v>
      </c>
      <c r="G78" s="9">
        <f t="shared" si="35"/>
        <v>5700.5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განგებო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x14ac:dyDescent="0.25">
      <c r="C38" s="16" t="s">
        <v>32</v>
      </c>
      <c r="D38" s="17" t="s">
        <v>33</v>
      </c>
      <c r="E38" s="18">
        <f>E39</f>
        <v>3175</v>
      </c>
      <c r="F38" s="18">
        <f t="shared" ref="F38:G38" si="16">F39</f>
        <v>3175</v>
      </c>
      <c r="G38" s="18">
        <f t="shared" si="16"/>
        <v>0</v>
      </c>
      <c r="I38" s="1" t="s">
        <v>76</v>
      </c>
    </row>
    <row r="39" spans="3:9" x14ac:dyDescent="0.25">
      <c r="C39" s="16"/>
      <c r="D39" s="19" t="s">
        <v>13</v>
      </c>
      <c r="E39" s="20">
        <f>F39+G39</f>
        <v>3175</v>
      </c>
      <c r="F39" s="20">
        <v>3175</v>
      </c>
      <c r="G39" s="20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E76" s="6"/>
      <c r="F76" s="6"/>
      <c r="G76" s="6"/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არსებო წყაროებ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"/>
  <sheetViews>
    <sheetView view="pageBreakPreview" zoomScale="120" zoomScaleNormal="100" zoomScaleSheetLayoutView="120" workbookViewId="0">
      <selection activeCell="D16" sqref="D16"/>
    </sheetView>
  </sheetViews>
  <sheetFormatPr defaultRowHeight="15" x14ac:dyDescent="0.25"/>
  <cols>
    <col min="2" max="2" width="33.42578125" bestFit="1" customWidth="1"/>
    <col min="3" max="4" width="16.140625" customWidth="1"/>
  </cols>
  <sheetData>
    <row r="1" spans="2:4" x14ac:dyDescent="0.25">
      <c r="B1" s="15" t="s">
        <v>83</v>
      </c>
      <c r="C1" s="15"/>
      <c r="D1" s="15"/>
    </row>
    <row r="3" spans="2:4" ht="15.75" x14ac:dyDescent="0.25">
      <c r="B3" s="11"/>
      <c r="C3" s="12" t="s">
        <v>84</v>
      </c>
      <c r="D3" s="12" t="s">
        <v>85</v>
      </c>
    </row>
    <row r="4" spans="2:4" ht="15.75" x14ac:dyDescent="0.25">
      <c r="B4" s="11" t="s">
        <v>3</v>
      </c>
      <c r="C4" s="13">
        <v>1448.52</v>
      </c>
      <c r="D4" s="13">
        <v>30</v>
      </c>
    </row>
    <row r="5" spans="2:4" ht="15.75" x14ac:dyDescent="0.25">
      <c r="B5" s="11" t="s">
        <v>4</v>
      </c>
      <c r="C5" s="13">
        <v>16200.09</v>
      </c>
      <c r="D5" s="13">
        <v>7938.86</v>
      </c>
    </row>
    <row r="6" spans="2:4" ht="15.75" x14ac:dyDescent="0.25">
      <c r="B6" s="12" t="s">
        <v>79</v>
      </c>
      <c r="C6" s="13">
        <f>C4+C5</f>
        <v>17648.61</v>
      </c>
      <c r="D6" s="13">
        <f>D4+D5</f>
        <v>7968.86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412"/>
  <sheetViews>
    <sheetView view="pageBreakPreview" zoomScaleNormal="100" zoomScaleSheetLayoutView="100" workbookViewId="0">
      <selection activeCell="M10" sqref="M10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x14ac:dyDescent="0.25">
      <c r="C5" s="16" t="s">
        <v>22</v>
      </c>
      <c r="D5" s="17" t="s">
        <v>23</v>
      </c>
      <c r="E5" s="18">
        <f>SUM(E6:E13)</f>
        <v>580050.81999999995</v>
      </c>
      <c r="F5" s="18">
        <f t="shared" ref="F5:G5" si="0">SUM(F6:F13)</f>
        <v>483674.26</v>
      </c>
      <c r="G5" s="18">
        <f t="shared" si="0"/>
        <v>96376.56</v>
      </c>
      <c r="I5" s="1"/>
    </row>
    <row r="6" spans="3:9" s="10" customFormat="1" ht="44.25" customHeight="1" x14ac:dyDescent="0.25">
      <c r="C6" s="22"/>
      <c r="D6" s="23" t="s">
        <v>87</v>
      </c>
      <c r="E6" s="24">
        <f>F6+G6</f>
        <v>137466.72</v>
      </c>
      <c r="F6" s="24">
        <v>83063.260000000009</v>
      </c>
      <c r="G6" s="24">
        <v>54403.46</v>
      </c>
    </row>
    <row r="7" spans="3:9" s="10" customFormat="1" ht="44.25" customHeight="1" x14ac:dyDescent="0.25">
      <c r="C7" s="22"/>
      <c r="D7" s="23" t="s">
        <v>88</v>
      </c>
      <c r="E7" s="24">
        <f t="shared" ref="E7:E13" si="1">F7+G7</f>
        <v>61095.5</v>
      </c>
      <c r="F7" s="24">
        <v>61095.5</v>
      </c>
      <c r="G7" s="24"/>
    </row>
    <row r="8" spans="3:9" s="10" customFormat="1" ht="44.25" customHeight="1" x14ac:dyDescent="0.25">
      <c r="C8" s="22"/>
      <c r="D8" s="23" t="s">
        <v>89</v>
      </c>
      <c r="E8" s="24">
        <f t="shared" si="1"/>
        <v>14905.25</v>
      </c>
      <c r="F8" s="24">
        <v>10030.5</v>
      </c>
      <c r="G8" s="24">
        <v>4874.75</v>
      </c>
    </row>
    <row r="9" spans="3:9" s="10" customFormat="1" ht="52.5" customHeight="1" x14ac:dyDescent="0.25">
      <c r="C9" s="22"/>
      <c r="D9" s="23" t="s">
        <v>90</v>
      </c>
      <c r="E9" s="24">
        <f t="shared" si="1"/>
        <v>60342.520000000004</v>
      </c>
      <c r="F9" s="24">
        <v>51217.5</v>
      </c>
      <c r="G9" s="24">
        <v>9125.02</v>
      </c>
    </row>
    <row r="10" spans="3:9" s="10" customFormat="1" ht="44.25" customHeight="1" x14ac:dyDescent="0.25">
      <c r="C10" s="22"/>
      <c r="D10" s="23" t="s">
        <v>91</v>
      </c>
      <c r="E10" s="24">
        <f t="shared" si="1"/>
        <v>285597.76</v>
      </c>
      <c r="F10" s="24">
        <v>265522.5</v>
      </c>
      <c r="G10" s="24">
        <v>20075.259999999998</v>
      </c>
    </row>
    <row r="11" spans="3:9" s="10" customFormat="1" ht="54" customHeight="1" x14ac:dyDescent="0.25">
      <c r="C11" s="22"/>
      <c r="D11" s="23" t="s">
        <v>92</v>
      </c>
      <c r="E11" s="24">
        <f t="shared" si="1"/>
        <v>13280.07</v>
      </c>
      <c r="F11" s="24">
        <v>5947</v>
      </c>
      <c r="G11" s="24">
        <v>7333.07</v>
      </c>
    </row>
    <row r="12" spans="3:9" s="10" customFormat="1" ht="44.25" customHeight="1" x14ac:dyDescent="0.25">
      <c r="C12" s="22"/>
      <c r="D12" s="23" t="s">
        <v>93</v>
      </c>
      <c r="E12" s="24">
        <f t="shared" si="1"/>
        <v>4188</v>
      </c>
      <c r="F12" s="24">
        <v>3623</v>
      </c>
      <c r="G12" s="24">
        <v>565</v>
      </c>
    </row>
    <row r="13" spans="3:9" s="10" customFormat="1" ht="44.25" customHeight="1" x14ac:dyDescent="0.25">
      <c r="C13" s="22"/>
      <c r="D13" s="23" t="s">
        <v>94</v>
      </c>
      <c r="E13" s="24">
        <f t="shared" si="1"/>
        <v>3175</v>
      </c>
      <c r="F13" s="24">
        <v>3175</v>
      </c>
      <c r="G13" s="24"/>
    </row>
    <row r="14" spans="3:9" x14ac:dyDescent="0.25">
      <c r="E14" s="6"/>
      <c r="F14" s="6"/>
      <c r="G14" s="6"/>
    </row>
    <row r="15" spans="3:9" x14ac:dyDescent="0.25">
      <c r="E15" s="6"/>
      <c r="F15" s="6"/>
      <c r="G15" s="6"/>
    </row>
    <row r="16" spans="3:9" x14ac:dyDescent="0.25">
      <c r="E16" s="6"/>
      <c r="F16" s="6"/>
      <c r="G16" s="6"/>
    </row>
    <row r="17" spans="5:7" x14ac:dyDescent="0.25">
      <c r="E17" s="6"/>
      <c r="F17" s="6"/>
      <c r="G17" s="6"/>
    </row>
    <row r="18" spans="5:7" x14ac:dyDescent="0.25">
      <c r="E18" s="6"/>
      <c r="F18" s="6"/>
      <c r="G18" s="6"/>
    </row>
    <row r="19" spans="5:7" x14ac:dyDescent="0.25">
      <c r="E19" s="6"/>
      <c r="F19" s="6"/>
      <c r="G19" s="6"/>
    </row>
    <row r="20" spans="5:7" x14ac:dyDescent="0.25">
      <c r="E20" s="6"/>
      <c r="F20" s="6"/>
      <c r="G20" s="6"/>
    </row>
    <row r="21" spans="5:7" x14ac:dyDescent="0.25">
      <c r="E21" s="6"/>
      <c r="F21" s="6"/>
      <c r="G21" s="6"/>
    </row>
    <row r="22" spans="5:7" x14ac:dyDescent="0.25">
      <c r="E22" s="6"/>
      <c r="F22" s="6"/>
      <c r="G22" s="6"/>
    </row>
    <row r="23" spans="5:7" x14ac:dyDescent="0.25">
      <c r="E23" s="6"/>
      <c r="F23" s="6"/>
      <c r="G23" s="6"/>
    </row>
    <row r="24" spans="5:7" x14ac:dyDescent="0.25">
      <c r="E24" s="6"/>
      <c r="F24" s="6"/>
      <c r="G24" s="6"/>
    </row>
    <row r="25" spans="5:7" x14ac:dyDescent="0.25">
      <c r="E25" s="6"/>
      <c r="F25" s="6"/>
      <c r="G25" s="6"/>
    </row>
    <row r="26" spans="5:7" x14ac:dyDescent="0.25">
      <c r="E26" s="6"/>
      <c r="F26" s="6"/>
      <c r="G26" s="6"/>
    </row>
    <row r="27" spans="5:7" x14ac:dyDescent="0.25">
      <c r="E27" s="6"/>
      <c r="F27" s="6"/>
      <c r="G27" s="6"/>
    </row>
    <row r="28" spans="5:7" x14ac:dyDescent="0.25">
      <c r="E28" s="6"/>
      <c r="F28" s="6"/>
      <c r="G28" s="6"/>
    </row>
    <row r="29" spans="5:7" x14ac:dyDescent="0.25">
      <c r="E29" s="6"/>
      <c r="F29" s="6"/>
      <c r="G29" s="6"/>
    </row>
    <row r="30" spans="5:7" x14ac:dyDescent="0.25">
      <c r="E30" s="6"/>
      <c r="F30" s="6"/>
      <c r="G30" s="6"/>
    </row>
    <row r="31" spans="5:7" x14ac:dyDescent="0.25">
      <c r="E31" s="6"/>
      <c r="F31" s="6"/>
      <c r="G31" s="6"/>
    </row>
    <row r="32" spans="5:7" x14ac:dyDescent="0.25">
      <c r="E32" s="6"/>
      <c r="F32" s="6"/>
      <c r="G32" s="6"/>
    </row>
    <row r="33" spans="5:7" x14ac:dyDescent="0.25">
      <c r="E33" s="6"/>
      <c r="F33" s="6"/>
      <c r="G33" s="6"/>
    </row>
    <row r="34" spans="5:7" x14ac:dyDescent="0.25">
      <c r="E34" s="6"/>
      <c r="F34" s="6"/>
      <c r="G34" s="6"/>
    </row>
    <row r="35" spans="5:7" x14ac:dyDescent="0.25">
      <c r="E35" s="6"/>
      <c r="F35" s="6"/>
      <c r="G35" s="6"/>
    </row>
    <row r="36" spans="5:7" x14ac:dyDescent="0.25">
      <c r="E36" s="6"/>
      <c r="F36" s="6"/>
      <c r="G36" s="6"/>
    </row>
    <row r="37" spans="5:7" x14ac:dyDescent="0.25">
      <c r="E37" s="6"/>
      <c r="F37" s="6"/>
      <c r="G37" s="6"/>
    </row>
    <row r="38" spans="5:7" x14ac:dyDescent="0.25">
      <c r="E38" s="6"/>
      <c r="F38" s="6"/>
      <c r="G38" s="6"/>
    </row>
    <row r="39" spans="5:7" x14ac:dyDescent="0.25">
      <c r="E39" s="6"/>
      <c r="F39" s="6"/>
      <c r="G39" s="6"/>
    </row>
    <row r="40" spans="5:7" x14ac:dyDescent="0.25">
      <c r="E40" s="6"/>
      <c r="F40" s="6"/>
      <c r="G40" s="6"/>
    </row>
    <row r="41" spans="5:7" x14ac:dyDescent="0.25">
      <c r="E41" s="6"/>
      <c r="F41" s="6"/>
      <c r="G41" s="6"/>
    </row>
    <row r="42" spans="5:7" x14ac:dyDescent="0.25">
      <c r="E42" s="6"/>
      <c r="F42" s="6"/>
      <c r="G42" s="6"/>
    </row>
    <row r="43" spans="5:7" x14ac:dyDescent="0.25">
      <c r="E43" s="6"/>
      <c r="F43" s="6"/>
      <c r="G43" s="6"/>
    </row>
    <row r="44" spans="5:7" x14ac:dyDescent="0.25">
      <c r="E44" s="6"/>
      <c r="F44" s="6"/>
      <c r="G44" s="6"/>
    </row>
    <row r="45" spans="5:7" x14ac:dyDescent="0.25">
      <c r="E45" s="6"/>
      <c r="F45" s="6"/>
      <c r="G45" s="6"/>
    </row>
    <row r="46" spans="5:7" x14ac:dyDescent="0.25">
      <c r="E46" s="6"/>
      <c r="F46" s="6"/>
      <c r="G46" s="6"/>
    </row>
    <row r="47" spans="5:7" x14ac:dyDescent="0.25">
      <c r="E47" s="6"/>
      <c r="F47" s="6"/>
      <c r="G47" s="6"/>
    </row>
    <row r="48" spans="5:7" x14ac:dyDescent="0.25">
      <c r="E48" s="6"/>
      <c r="F48" s="6"/>
      <c r="G48" s="6"/>
    </row>
    <row r="49" spans="5:7" x14ac:dyDescent="0.25">
      <c r="E49" s="6"/>
      <c r="F49" s="6"/>
      <c r="G49" s="6"/>
    </row>
    <row r="50" spans="5:7" x14ac:dyDescent="0.25">
      <c r="E50" s="6"/>
      <c r="F50" s="6"/>
      <c r="G50" s="6"/>
    </row>
    <row r="51" spans="5:7" x14ac:dyDescent="0.25">
      <c r="E51" s="6"/>
      <c r="F51" s="6"/>
      <c r="G51" s="6"/>
    </row>
    <row r="52" spans="5:7" x14ac:dyDescent="0.25">
      <c r="E52" s="6"/>
      <c r="F52" s="6"/>
      <c r="G52" s="6"/>
    </row>
    <row r="53" spans="5:7" x14ac:dyDescent="0.25">
      <c r="E53" s="6"/>
      <c r="F53" s="6"/>
      <c r="G53" s="6"/>
    </row>
    <row r="54" spans="5:7" x14ac:dyDescent="0.25">
      <c r="E54" s="6"/>
      <c r="F54" s="6"/>
      <c r="G54" s="6"/>
    </row>
    <row r="55" spans="5:7" x14ac:dyDescent="0.25">
      <c r="E55" s="6"/>
      <c r="F55" s="6"/>
      <c r="G55" s="6"/>
    </row>
    <row r="56" spans="5:7" x14ac:dyDescent="0.25">
      <c r="E56" s="6"/>
      <c r="F56" s="6"/>
      <c r="G56" s="6"/>
    </row>
    <row r="57" spans="5:7" x14ac:dyDescent="0.25">
      <c r="E57" s="6"/>
      <c r="F57" s="6"/>
      <c r="G57" s="6"/>
    </row>
    <row r="58" spans="5:7" x14ac:dyDescent="0.25">
      <c r="E58" s="6"/>
      <c r="F58" s="6"/>
      <c r="G58" s="6"/>
    </row>
    <row r="59" spans="5:7" x14ac:dyDescent="0.25">
      <c r="E59" s="6"/>
      <c r="F59" s="6"/>
      <c r="G59" s="6"/>
    </row>
    <row r="60" spans="5:7" x14ac:dyDescent="0.25">
      <c r="E60" s="6"/>
      <c r="F60" s="6"/>
      <c r="G60" s="6"/>
    </row>
    <row r="61" spans="5:7" x14ac:dyDescent="0.25">
      <c r="E61" s="6"/>
      <c r="F61" s="6"/>
      <c r="G61" s="6"/>
    </row>
    <row r="62" spans="5:7" x14ac:dyDescent="0.25">
      <c r="E62" s="6"/>
      <c r="F62" s="6"/>
      <c r="G62" s="6"/>
    </row>
    <row r="63" spans="5:7" x14ac:dyDescent="0.25">
      <c r="E63" s="6"/>
      <c r="F63" s="6"/>
      <c r="G63" s="6"/>
    </row>
    <row r="64" spans="5:7" x14ac:dyDescent="0.25">
      <c r="E64" s="6"/>
      <c r="F64" s="6"/>
      <c r="G64" s="6"/>
    </row>
    <row r="65" spans="5:7" x14ac:dyDescent="0.25">
      <c r="E65" s="6"/>
      <c r="F65" s="6"/>
      <c r="G65" s="6"/>
    </row>
    <row r="66" spans="5:7" x14ac:dyDescent="0.25">
      <c r="E66" s="6"/>
      <c r="F66" s="6"/>
      <c r="G66" s="6"/>
    </row>
    <row r="67" spans="5:7" x14ac:dyDescent="0.25">
      <c r="E67" s="6"/>
      <c r="F67" s="6"/>
      <c r="G67" s="6"/>
    </row>
    <row r="68" spans="5:7" x14ac:dyDescent="0.25">
      <c r="E68" s="6"/>
      <c r="F68" s="6"/>
      <c r="G68" s="6"/>
    </row>
    <row r="69" spans="5:7" x14ac:dyDescent="0.25">
      <c r="E69" s="6"/>
      <c r="F69" s="6"/>
      <c r="G69" s="6"/>
    </row>
    <row r="70" spans="5:7" x14ac:dyDescent="0.25">
      <c r="E70" s="6"/>
      <c r="F70" s="6"/>
      <c r="G70" s="6"/>
    </row>
    <row r="71" spans="5:7" x14ac:dyDescent="0.25">
      <c r="E71" s="6"/>
      <c r="F71" s="6"/>
      <c r="G71" s="6"/>
    </row>
    <row r="72" spans="5:7" x14ac:dyDescent="0.25">
      <c r="E72" s="6"/>
      <c r="F72" s="6"/>
      <c r="G72" s="6"/>
    </row>
    <row r="73" spans="5:7" x14ac:dyDescent="0.25">
      <c r="E73" s="6"/>
      <c r="F73" s="6"/>
      <c r="G73" s="6"/>
    </row>
    <row r="74" spans="5:7" x14ac:dyDescent="0.25">
      <c r="E74" s="6"/>
      <c r="F74" s="6"/>
      <c r="G74" s="6"/>
    </row>
    <row r="75" spans="5:7" x14ac:dyDescent="0.25">
      <c r="E75" s="6"/>
      <c r="F75" s="6"/>
      <c r="G75" s="6"/>
    </row>
    <row r="76" spans="5:7" x14ac:dyDescent="0.25">
      <c r="E76" s="6"/>
      <c r="F76" s="6"/>
      <c r="G76" s="6"/>
    </row>
    <row r="77" spans="5:7" x14ac:dyDescent="0.25">
      <c r="E77" s="6"/>
      <c r="F77" s="6"/>
      <c r="G77" s="6"/>
    </row>
    <row r="78" spans="5:7" x14ac:dyDescent="0.25">
      <c r="E78" s="6"/>
      <c r="F78" s="6"/>
      <c r="G78" s="6"/>
    </row>
    <row r="79" spans="5:7" x14ac:dyDescent="0.25">
      <c r="E79" s="6"/>
      <c r="F79" s="6"/>
      <c r="G79" s="6"/>
    </row>
    <row r="80" spans="5:7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</sheetData>
  <autoFilter ref="C4:I13"/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406"/>
  <sheetViews>
    <sheetView view="pageBreakPreview" zoomScaleNormal="100" zoomScaleSheetLayoutView="100" workbookViewId="0">
      <selection activeCell="D14" sqref="D1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x14ac:dyDescent="0.25">
      <c r="C5" s="16" t="s">
        <v>22</v>
      </c>
      <c r="D5" s="17" t="s">
        <v>23</v>
      </c>
      <c r="E5" s="18">
        <f>SUM(E6:E7)</f>
        <v>25620.5</v>
      </c>
      <c r="F5" s="18">
        <f>SUM(F6:F7)</f>
        <v>20485</v>
      </c>
      <c r="G5" s="18">
        <f>SUM(G6:G7)</f>
        <v>5135.5</v>
      </c>
      <c r="I5" s="1"/>
    </row>
    <row r="6" spans="3:9" s="10" customFormat="1" ht="44.25" customHeight="1" x14ac:dyDescent="0.25">
      <c r="C6" s="22"/>
      <c r="D6" s="23" t="s">
        <v>91</v>
      </c>
      <c r="E6" s="24">
        <f t="shared" ref="E6:E7" si="0">F6+G6</f>
        <v>5220</v>
      </c>
      <c r="F6" s="24">
        <v>5220</v>
      </c>
      <c r="G6" s="24"/>
    </row>
    <row r="7" spans="3:9" s="10" customFormat="1" ht="44.25" customHeight="1" x14ac:dyDescent="0.25">
      <c r="C7" s="22"/>
      <c r="D7" s="23" t="s">
        <v>93</v>
      </c>
      <c r="E7" s="24">
        <f t="shared" si="0"/>
        <v>20400.5</v>
      </c>
      <c r="F7" s="24">
        <v>15265</v>
      </c>
      <c r="G7" s="24">
        <v>5135.5</v>
      </c>
    </row>
    <row r="8" spans="3:9" x14ac:dyDescent="0.25">
      <c r="E8" s="6"/>
      <c r="F8" s="6"/>
      <c r="G8" s="6"/>
    </row>
    <row r="9" spans="3:9" x14ac:dyDescent="0.25">
      <c r="E9" s="6"/>
      <c r="F9" s="6"/>
      <c r="G9" s="6"/>
    </row>
    <row r="10" spans="3:9" x14ac:dyDescent="0.25">
      <c r="E10" s="6"/>
      <c r="F10" s="6"/>
      <c r="G10" s="6"/>
    </row>
    <row r="11" spans="3:9" x14ac:dyDescent="0.25">
      <c r="E11" s="6"/>
      <c r="F11" s="6"/>
      <c r="G11" s="6"/>
    </row>
    <row r="12" spans="3:9" x14ac:dyDescent="0.25">
      <c r="E12" s="6"/>
      <c r="F12" s="6"/>
      <c r="G12" s="6"/>
    </row>
    <row r="13" spans="3:9" x14ac:dyDescent="0.25">
      <c r="E13" s="6"/>
      <c r="F13" s="6"/>
      <c r="G13" s="6"/>
    </row>
    <row r="14" spans="3:9" x14ac:dyDescent="0.25">
      <c r="E14" s="6"/>
      <c r="F14" s="6"/>
      <c r="G14" s="6"/>
    </row>
    <row r="15" spans="3:9" x14ac:dyDescent="0.25">
      <c r="E15" s="6"/>
      <c r="F15" s="6"/>
      <c r="G15" s="6"/>
    </row>
    <row r="16" spans="3:9" x14ac:dyDescent="0.25">
      <c r="E16" s="6"/>
      <c r="F16" s="6"/>
      <c r="G16" s="6"/>
    </row>
    <row r="17" spans="5:7" x14ac:dyDescent="0.25">
      <c r="E17" s="6"/>
      <c r="F17" s="6"/>
      <c r="G17" s="6"/>
    </row>
    <row r="18" spans="5:7" x14ac:dyDescent="0.25">
      <c r="E18" s="6"/>
      <c r="F18" s="6"/>
      <c r="G18" s="6"/>
    </row>
    <row r="19" spans="5:7" x14ac:dyDescent="0.25">
      <c r="E19" s="6"/>
      <c r="F19" s="6"/>
      <c r="G19" s="6"/>
    </row>
    <row r="20" spans="5:7" x14ac:dyDescent="0.25">
      <c r="E20" s="6"/>
      <c r="F20" s="6"/>
      <c r="G20" s="6"/>
    </row>
    <row r="21" spans="5:7" x14ac:dyDescent="0.25">
      <c r="E21" s="6"/>
      <c r="F21" s="6"/>
      <c r="G21" s="6"/>
    </row>
    <row r="22" spans="5:7" x14ac:dyDescent="0.25">
      <c r="E22" s="6"/>
      <c r="F22" s="6"/>
      <c r="G22" s="6"/>
    </row>
    <row r="23" spans="5:7" x14ac:dyDescent="0.25">
      <c r="E23" s="6"/>
      <c r="F23" s="6"/>
      <c r="G23" s="6"/>
    </row>
    <row r="24" spans="5:7" x14ac:dyDescent="0.25">
      <c r="E24" s="6"/>
      <c r="F24" s="6"/>
      <c r="G24" s="6"/>
    </row>
    <row r="25" spans="5:7" x14ac:dyDescent="0.25">
      <c r="E25" s="6"/>
      <c r="F25" s="6"/>
      <c r="G25" s="6"/>
    </row>
    <row r="26" spans="5:7" x14ac:dyDescent="0.25">
      <c r="E26" s="6"/>
      <c r="F26" s="6"/>
      <c r="G26" s="6"/>
    </row>
    <row r="27" spans="5:7" x14ac:dyDescent="0.25">
      <c r="E27" s="6"/>
      <c r="F27" s="6"/>
      <c r="G27" s="6"/>
    </row>
    <row r="28" spans="5:7" x14ac:dyDescent="0.25">
      <c r="E28" s="6"/>
      <c r="F28" s="6"/>
      <c r="G28" s="6"/>
    </row>
    <row r="29" spans="5:7" x14ac:dyDescent="0.25">
      <c r="E29" s="6"/>
      <c r="F29" s="6"/>
      <c r="G29" s="6"/>
    </row>
    <row r="30" spans="5:7" x14ac:dyDescent="0.25">
      <c r="E30" s="6"/>
      <c r="F30" s="6"/>
      <c r="G30" s="6"/>
    </row>
    <row r="31" spans="5:7" x14ac:dyDescent="0.25">
      <c r="E31" s="6"/>
      <c r="F31" s="6"/>
      <c r="G31" s="6"/>
    </row>
    <row r="32" spans="5:7" x14ac:dyDescent="0.25">
      <c r="E32" s="6"/>
      <c r="F32" s="6"/>
      <c r="G32" s="6"/>
    </row>
    <row r="33" spans="5:7" x14ac:dyDescent="0.25">
      <c r="E33" s="6"/>
      <c r="F33" s="6"/>
      <c r="G33" s="6"/>
    </row>
    <row r="34" spans="5:7" x14ac:dyDescent="0.25">
      <c r="E34" s="6"/>
      <c r="F34" s="6"/>
      <c r="G34" s="6"/>
    </row>
    <row r="35" spans="5:7" x14ac:dyDescent="0.25">
      <c r="E35" s="6"/>
      <c r="F35" s="6"/>
      <c r="G35" s="6"/>
    </row>
    <row r="36" spans="5:7" x14ac:dyDescent="0.25">
      <c r="E36" s="6"/>
      <c r="F36" s="6"/>
      <c r="G36" s="6"/>
    </row>
    <row r="37" spans="5:7" x14ac:dyDescent="0.25">
      <c r="E37" s="6"/>
      <c r="F37" s="6"/>
      <c r="G37" s="6"/>
    </row>
    <row r="38" spans="5:7" x14ac:dyDescent="0.25">
      <c r="E38" s="6"/>
      <c r="F38" s="6"/>
      <c r="G38" s="6"/>
    </row>
    <row r="39" spans="5:7" x14ac:dyDescent="0.25">
      <c r="E39" s="6"/>
      <c r="F39" s="6"/>
      <c r="G39" s="6"/>
    </row>
    <row r="40" spans="5:7" x14ac:dyDescent="0.25">
      <c r="E40" s="6"/>
      <c r="F40" s="6"/>
      <c r="G40" s="6"/>
    </row>
    <row r="41" spans="5:7" x14ac:dyDescent="0.25">
      <c r="E41" s="6"/>
      <c r="F41" s="6"/>
      <c r="G41" s="6"/>
    </row>
    <row r="42" spans="5:7" x14ac:dyDescent="0.25">
      <c r="E42" s="6"/>
      <c r="F42" s="6"/>
      <c r="G42" s="6"/>
    </row>
    <row r="43" spans="5:7" x14ac:dyDescent="0.25">
      <c r="E43" s="6"/>
      <c r="F43" s="6"/>
      <c r="G43" s="6"/>
    </row>
    <row r="44" spans="5:7" x14ac:dyDescent="0.25">
      <c r="E44" s="6"/>
      <c r="F44" s="6"/>
      <c r="G44" s="6"/>
    </row>
    <row r="45" spans="5:7" x14ac:dyDescent="0.25">
      <c r="E45" s="6"/>
      <c r="F45" s="6"/>
      <c r="G45" s="6"/>
    </row>
    <row r="46" spans="5:7" x14ac:dyDescent="0.25">
      <c r="E46" s="6"/>
      <c r="F46" s="6"/>
      <c r="G46" s="6"/>
    </row>
    <row r="47" spans="5:7" x14ac:dyDescent="0.25">
      <c r="E47" s="6"/>
      <c r="F47" s="6"/>
      <c r="G47" s="6"/>
    </row>
    <row r="48" spans="5:7" x14ac:dyDescent="0.25">
      <c r="E48" s="6"/>
      <c r="F48" s="6"/>
      <c r="G48" s="6"/>
    </row>
    <row r="49" spans="5:7" x14ac:dyDescent="0.25">
      <c r="E49" s="6"/>
      <c r="F49" s="6"/>
      <c r="G49" s="6"/>
    </row>
    <row r="50" spans="5:7" x14ac:dyDescent="0.25">
      <c r="E50" s="6"/>
      <c r="F50" s="6"/>
      <c r="G50" s="6"/>
    </row>
    <row r="51" spans="5:7" x14ac:dyDescent="0.25">
      <c r="E51" s="6"/>
      <c r="F51" s="6"/>
      <c r="G51" s="6"/>
    </row>
    <row r="52" spans="5:7" x14ac:dyDescent="0.25">
      <c r="E52" s="6"/>
      <c r="F52" s="6"/>
      <c r="G52" s="6"/>
    </row>
    <row r="53" spans="5:7" x14ac:dyDescent="0.25">
      <c r="E53" s="6"/>
      <c r="F53" s="6"/>
      <c r="G53" s="6"/>
    </row>
    <row r="54" spans="5:7" x14ac:dyDescent="0.25">
      <c r="E54" s="6"/>
      <c r="F54" s="6"/>
      <c r="G54" s="6"/>
    </row>
    <row r="55" spans="5:7" x14ac:dyDescent="0.25">
      <c r="E55" s="6"/>
      <c r="F55" s="6"/>
      <c r="G55" s="6"/>
    </row>
    <row r="56" spans="5:7" x14ac:dyDescent="0.25">
      <c r="E56" s="6"/>
      <c r="F56" s="6"/>
      <c r="G56" s="6"/>
    </row>
    <row r="57" spans="5:7" x14ac:dyDescent="0.25">
      <c r="E57" s="6"/>
      <c r="F57" s="6"/>
      <c r="G57" s="6"/>
    </row>
    <row r="58" spans="5:7" x14ac:dyDescent="0.25">
      <c r="E58" s="6"/>
      <c r="F58" s="6"/>
      <c r="G58" s="6"/>
    </row>
    <row r="59" spans="5:7" x14ac:dyDescent="0.25">
      <c r="E59" s="6"/>
      <c r="F59" s="6"/>
      <c r="G59" s="6"/>
    </row>
    <row r="60" spans="5:7" x14ac:dyDescent="0.25">
      <c r="E60" s="6"/>
      <c r="F60" s="6"/>
      <c r="G60" s="6"/>
    </row>
    <row r="61" spans="5:7" x14ac:dyDescent="0.25">
      <c r="E61" s="6"/>
      <c r="F61" s="6"/>
      <c r="G61" s="6"/>
    </row>
    <row r="62" spans="5:7" x14ac:dyDescent="0.25">
      <c r="E62" s="6"/>
      <c r="F62" s="6"/>
      <c r="G62" s="6"/>
    </row>
    <row r="63" spans="5:7" x14ac:dyDescent="0.25">
      <c r="E63" s="6"/>
      <c r="F63" s="6"/>
      <c r="G63" s="6"/>
    </row>
    <row r="64" spans="5:7" x14ac:dyDescent="0.25">
      <c r="E64" s="6"/>
      <c r="F64" s="6"/>
      <c r="G64" s="6"/>
    </row>
    <row r="65" spans="5:7" x14ac:dyDescent="0.25">
      <c r="E65" s="6"/>
      <c r="F65" s="6"/>
      <c r="G65" s="6"/>
    </row>
    <row r="66" spans="5:7" x14ac:dyDescent="0.25">
      <c r="E66" s="6"/>
      <c r="F66" s="6"/>
      <c r="G66" s="6"/>
    </row>
    <row r="67" spans="5:7" x14ac:dyDescent="0.25">
      <c r="E67" s="6"/>
      <c r="F67" s="6"/>
      <c r="G67" s="6"/>
    </row>
    <row r="68" spans="5:7" x14ac:dyDescent="0.25">
      <c r="E68" s="6"/>
      <c r="F68" s="6"/>
      <c r="G68" s="6"/>
    </row>
    <row r="69" spans="5:7" x14ac:dyDescent="0.25">
      <c r="E69" s="6"/>
      <c r="F69" s="6"/>
      <c r="G69" s="6"/>
    </row>
    <row r="70" spans="5:7" x14ac:dyDescent="0.25">
      <c r="E70" s="6"/>
      <c r="F70" s="6"/>
      <c r="G70" s="6"/>
    </row>
    <row r="71" spans="5:7" x14ac:dyDescent="0.25">
      <c r="E71" s="6"/>
      <c r="F71" s="6"/>
      <c r="G71" s="6"/>
    </row>
    <row r="72" spans="5:7" x14ac:dyDescent="0.25">
      <c r="E72" s="6"/>
      <c r="F72" s="6"/>
      <c r="G72" s="6"/>
    </row>
    <row r="73" spans="5:7" x14ac:dyDescent="0.25">
      <c r="E73" s="6"/>
      <c r="F73" s="6"/>
      <c r="G73" s="6"/>
    </row>
    <row r="74" spans="5:7" x14ac:dyDescent="0.25">
      <c r="E74" s="6"/>
      <c r="F74" s="6"/>
      <c r="G74" s="6"/>
    </row>
    <row r="75" spans="5:7" x14ac:dyDescent="0.25">
      <c r="E75" s="6"/>
      <c r="F75" s="6"/>
      <c r="G75" s="6"/>
    </row>
    <row r="76" spans="5:7" x14ac:dyDescent="0.25">
      <c r="E76" s="6"/>
      <c r="F76" s="6"/>
      <c r="G76" s="6"/>
    </row>
    <row r="77" spans="5:7" x14ac:dyDescent="0.25">
      <c r="E77" s="6"/>
      <c r="F77" s="6"/>
      <c r="G77" s="6"/>
    </row>
    <row r="78" spans="5:7" x14ac:dyDescent="0.25">
      <c r="E78" s="6"/>
      <c r="F78" s="6"/>
      <c r="G78" s="6"/>
    </row>
    <row r="79" spans="5:7" x14ac:dyDescent="0.25">
      <c r="E79" s="6"/>
      <c r="F79" s="6"/>
      <c r="G79" s="6"/>
    </row>
    <row r="80" spans="5:7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</sheetData>
  <autoFilter ref="C4:I7"/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406"/>
  <sheetViews>
    <sheetView view="pageBreakPreview" zoomScaleNormal="100" zoomScaleSheetLayoutView="100" workbookViewId="0">
      <selection activeCell="B30" sqref="B30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x14ac:dyDescent="0.25">
      <c r="C5" s="16" t="s">
        <v>22</v>
      </c>
      <c r="D5" s="17" t="s">
        <v>23</v>
      </c>
      <c r="E5" s="18">
        <f>SUM(E6:E7)</f>
        <v>847497</v>
      </c>
      <c r="F5" s="18">
        <f>SUM(F6:F7)</f>
        <v>516263</v>
      </c>
      <c r="G5" s="18">
        <f>SUM(G6:G7)</f>
        <v>331234</v>
      </c>
      <c r="I5" s="1"/>
    </row>
    <row r="6" spans="3:9" s="10" customFormat="1" ht="52.5" customHeight="1" x14ac:dyDescent="0.25">
      <c r="C6" s="22"/>
      <c r="D6" s="23" t="s">
        <v>90</v>
      </c>
      <c r="E6" s="24">
        <f t="shared" ref="E6:E7" si="0">F6+G6</f>
        <v>842154</v>
      </c>
      <c r="F6" s="24">
        <v>510920</v>
      </c>
      <c r="G6" s="24">
        <v>331234</v>
      </c>
    </row>
    <row r="7" spans="3:9" s="10" customFormat="1" ht="54" customHeight="1" x14ac:dyDescent="0.25">
      <c r="C7" s="22"/>
      <c r="D7" s="23" t="s">
        <v>92</v>
      </c>
      <c r="E7" s="24">
        <f t="shared" si="0"/>
        <v>5343</v>
      </c>
      <c r="F7" s="24">
        <v>5343</v>
      </c>
      <c r="G7" s="24">
        <v>0</v>
      </c>
    </row>
    <row r="8" spans="3:9" x14ac:dyDescent="0.25">
      <c r="E8" s="6"/>
      <c r="F8" s="6"/>
      <c r="G8" s="6"/>
    </row>
    <row r="9" spans="3:9" x14ac:dyDescent="0.25">
      <c r="E9" s="6"/>
      <c r="F9" s="6"/>
      <c r="G9" s="6"/>
    </row>
    <row r="10" spans="3:9" x14ac:dyDescent="0.25">
      <c r="E10" s="6"/>
      <c r="F10" s="6"/>
      <c r="G10" s="6"/>
    </row>
    <row r="11" spans="3:9" x14ac:dyDescent="0.25">
      <c r="E11" s="6"/>
      <c r="F11" s="6"/>
      <c r="G11" s="6"/>
    </row>
    <row r="12" spans="3:9" x14ac:dyDescent="0.25">
      <c r="E12" s="6"/>
      <c r="F12" s="6"/>
      <c r="G12" s="6"/>
    </row>
    <row r="13" spans="3:9" x14ac:dyDescent="0.25">
      <c r="E13" s="6"/>
      <c r="F13" s="6"/>
      <c r="G13" s="6"/>
    </row>
    <row r="14" spans="3:9" x14ac:dyDescent="0.25">
      <c r="E14" s="6"/>
      <c r="F14" s="6"/>
      <c r="G14" s="6"/>
    </row>
    <row r="15" spans="3:9" x14ac:dyDescent="0.25">
      <c r="E15" s="6"/>
      <c r="F15" s="6"/>
      <c r="G15" s="6"/>
    </row>
    <row r="16" spans="3:9" x14ac:dyDescent="0.25">
      <c r="E16" s="6"/>
      <c r="F16" s="6"/>
      <c r="G16" s="6"/>
    </row>
    <row r="17" spans="5:7" x14ac:dyDescent="0.25">
      <c r="E17" s="6"/>
      <c r="F17" s="6"/>
      <c r="G17" s="6"/>
    </row>
    <row r="18" spans="5:7" x14ac:dyDescent="0.25">
      <c r="E18" s="6"/>
      <c r="F18" s="6"/>
      <c r="G18" s="6"/>
    </row>
    <row r="19" spans="5:7" x14ac:dyDescent="0.25">
      <c r="E19" s="6"/>
      <c r="F19" s="6"/>
      <c r="G19" s="6"/>
    </row>
    <row r="20" spans="5:7" x14ac:dyDescent="0.25">
      <c r="E20" s="6"/>
      <c r="F20" s="6"/>
      <c r="G20" s="6"/>
    </row>
    <row r="21" spans="5:7" x14ac:dyDescent="0.25">
      <c r="E21" s="6"/>
      <c r="F21" s="6"/>
      <c r="G21" s="6"/>
    </row>
    <row r="22" spans="5:7" x14ac:dyDescent="0.25">
      <c r="E22" s="6"/>
      <c r="F22" s="6"/>
      <c r="G22" s="6"/>
    </row>
    <row r="23" spans="5:7" x14ac:dyDescent="0.25">
      <c r="E23" s="6"/>
      <c r="F23" s="6"/>
      <c r="G23" s="6"/>
    </row>
    <row r="24" spans="5:7" x14ac:dyDescent="0.25">
      <c r="E24" s="6"/>
      <c r="F24" s="6"/>
      <c r="G24" s="6"/>
    </row>
    <row r="25" spans="5:7" x14ac:dyDescent="0.25">
      <c r="E25" s="6"/>
      <c r="F25" s="6"/>
      <c r="G25" s="6"/>
    </row>
    <row r="26" spans="5:7" x14ac:dyDescent="0.25">
      <c r="E26" s="6"/>
      <c r="F26" s="6"/>
      <c r="G26" s="6"/>
    </row>
    <row r="27" spans="5:7" x14ac:dyDescent="0.25">
      <c r="E27" s="6"/>
      <c r="F27" s="6"/>
      <c r="G27" s="6"/>
    </row>
    <row r="28" spans="5:7" x14ac:dyDescent="0.25">
      <c r="E28" s="6"/>
      <c r="F28" s="6"/>
      <c r="G28" s="6"/>
    </row>
    <row r="29" spans="5:7" x14ac:dyDescent="0.25">
      <c r="E29" s="6"/>
      <c r="F29" s="6"/>
      <c r="G29" s="6"/>
    </row>
    <row r="30" spans="5:7" x14ac:dyDescent="0.25">
      <c r="E30" s="6"/>
      <c r="F30" s="6"/>
      <c r="G30" s="6"/>
    </row>
    <row r="31" spans="5:7" x14ac:dyDescent="0.25">
      <c r="E31" s="6"/>
      <c r="F31" s="6"/>
      <c r="G31" s="6"/>
    </row>
    <row r="32" spans="5:7" x14ac:dyDescent="0.25">
      <c r="E32" s="6"/>
      <c r="F32" s="6"/>
      <c r="G32" s="6"/>
    </row>
    <row r="33" spans="5:7" x14ac:dyDescent="0.25">
      <c r="E33" s="6"/>
      <c r="F33" s="6"/>
      <c r="G33" s="6"/>
    </row>
    <row r="34" spans="5:7" x14ac:dyDescent="0.25">
      <c r="E34" s="6"/>
      <c r="F34" s="6"/>
      <c r="G34" s="6"/>
    </row>
    <row r="35" spans="5:7" x14ac:dyDescent="0.25">
      <c r="E35" s="6"/>
      <c r="F35" s="6"/>
      <c r="G35" s="6"/>
    </row>
    <row r="36" spans="5:7" x14ac:dyDescent="0.25">
      <c r="E36" s="6"/>
      <c r="F36" s="6"/>
      <c r="G36" s="6"/>
    </row>
    <row r="37" spans="5:7" x14ac:dyDescent="0.25">
      <c r="E37" s="6"/>
      <c r="F37" s="6"/>
      <c r="G37" s="6"/>
    </row>
    <row r="38" spans="5:7" x14ac:dyDescent="0.25">
      <c r="E38" s="6"/>
      <c r="F38" s="6"/>
      <c r="G38" s="6"/>
    </row>
    <row r="39" spans="5:7" x14ac:dyDescent="0.25">
      <c r="E39" s="6"/>
      <c r="F39" s="6"/>
      <c r="G39" s="6"/>
    </row>
    <row r="40" spans="5:7" x14ac:dyDescent="0.25">
      <c r="E40" s="6"/>
      <c r="F40" s="6"/>
      <c r="G40" s="6"/>
    </row>
    <row r="41" spans="5:7" x14ac:dyDescent="0.25">
      <c r="E41" s="6"/>
      <c r="F41" s="6"/>
      <c r="G41" s="6"/>
    </row>
    <row r="42" spans="5:7" x14ac:dyDescent="0.25">
      <c r="E42" s="6"/>
      <c r="F42" s="6"/>
      <c r="G42" s="6"/>
    </row>
    <row r="43" spans="5:7" x14ac:dyDescent="0.25">
      <c r="E43" s="6"/>
      <c r="F43" s="6"/>
      <c r="G43" s="6"/>
    </row>
    <row r="44" spans="5:7" x14ac:dyDescent="0.25">
      <c r="E44" s="6"/>
      <c r="F44" s="6"/>
      <c r="G44" s="6"/>
    </row>
    <row r="45" spans="5:7" x14ac:dyDescent="0.25">
      <c r="E45" s="6"/>
      <c r="F45" s="6"/>
      <c r="G45" s="6"/>
    </row>
    <row r="46" spans="5:7" x14ac:dyDescent="0.25">
      <c r="E46" s="6"/>
      <c r="F46" s="6"/>
      <c r="G46" s="6"/>
    </row>
    <row r="47" spans="5:7" x14ac:dyDescent="0.25">
      <c r="E47" s="6"/>
      <c r="F47" s="6"/>
      <c r="G47" s="6"/>
    </row>
    <row r="48" spans="5:7" x14ac:dyDescent="0.25">
      <c r="E48" s="6"/>
      <c r="F48" s="6"/>
      <c r="G48" s="6"/>
    </row>
    <row r="49" spans="5:7" x14ac:dyDescent="0.25">
      <c r="E49" s="6"/>
      <c r="F49" s="6"/>
      <c r="G49" s="6"/>
    </row>
    <row r="50" spans="5:7" x14ac:dyDescent="0.25">
      <c r="E50" s="6"/>
      <c r="F50" s="6"/>
      <c r="G50" s="6"/>
    </row>
    <row r="51" spans="5:7" x14ac:dyDescent="0.25">
      <c r="E51" s="6"/>
      <c r="F51" s="6"/>
      <c r="G51" s="6"/>
    </row>
    <row r="52" spans="5:7" x14ac:dyDescent="0.25">
      <c r="E52" s="6"/>
      <c r="F52" s="6"/>
      <c r="G52" s="6"/>
    </row>
    <row r="53" spans="5:7" x14ac:dyDescent="0.25">
      <c r="E53" s="6"/>
      <c r="F53" s="6"/>
      <c r="G53" s="6"/>
    </row>
    <row r="54" spans="5:7" x14ac:dyDescent="0.25">
      <c r="E54" s="6"/>
      <c r="F54" s="6"/>
      <c r="G54" s="6"/>
    </row>
    <row r="55" spans="5:7" x14ac:dyDescent="0.25">
      <c r="E55" s="6"/>
      <c r="F55" s="6"/>
      <c r="G55" s="6"/>
    </row>
    <row r="56" spans="5:7" x14ac:dyDescent="0.25">
      <c r="E56" s="6"/>
      <c r="F56" s="6"/>
      <c r="G56" s="6"/>
    </row>
    <row r="57" spans="5:7" x14ac:dyDescent="0.25">
      <c r="E57" s="6"/>
      <c r="F57" s="6"/>
      <c r="G57" s="6"/>
    </row>
    <row r="58" spans="5:7" x14ac:dyDescent="0.25">
      <c r="E58" s="6"/>
      <c r="F58" s="6"/>
      <c r="G58" s="6"/>
    </row>
    <row r="59" spans="5:7" x14ac:dyDescent="0.25">
      <c r="E59" s="6"/>
      <c r="F59" s="6"/>
      <c r="G59" s="6"/>
    </row>
    <row r="60" spans="5:7" x14ac:dyDescent="0.25">
      <c r="E60" s="6"/>
      <c r="F60" s="6"/>
      <c r="G60" s="6"/>
    </row>
    <row r="61" spans="5:7" x14ac:dyDescent="0.25">
      <c r="E61" s="6"/>
      <c r="F61" s="6"/>
      <c r="G61" s="6"/>
    </row>
    <row r="62" spans="5:7" x14ac:dyDescent="0.25">
      <c r="E62" s="6"/>
      <c r="F62" s="6"/>
      <c r="G62" s="6"/>
    </row>
    <row r="63" spans="5:7" x14ac:dyDescent="0.25">
      <c r="E63" s="6"/>
      <c r="F63" s="6"/>
      <c r="G63" s="6"/>
    </row>
    <row r="64" spans="5:7" x14ac:dyDescent="0.25">
      <c r="E64" s="6"/>
      <c r="F64" s="6"/>
      <c r="G64" s="6"/>
    </row>
    <row r="65" spans="5:7" x14ac:dyDescent="0.25">
      <c r="E65" s="6"/>
      <c r="F65" s="6"/>
      <c r="G65" s="6"/>
    </row>
    <row r="66" spans="5:7" x14ac:dyDescent="0.25">
      <c r="E66" s="6"/>
      <c r="F66" s="6"/>
      <c r="G66" s="6"/>
    </row>
    <row r="67" spans="5:7" x14ac:dyDescent="0.25">
      <c r="E67" s="6"/>
      <c r="F67" s="6"/>
      <c r="G67" s="6"/>
    </row>
    <row r="68" spans="5:7" x14ac:dyDescent="0.25">
      <c r="E68" s="6"/>
      <c r="F68" s="6"/>
      <c r="G68" s="6"/>
    </row>
    <row r="69" spans="5:7" x14ac:dyDescent="0.25">
      <c r="E69" s="6"/>
      <c r="F69" s="6"/>
      <c r="G69" s="6"/>
    </row>
    <row r="70" spans="5:7" x14ac:dyDescent="0.25">
      <c r="E70" s="6"/>
      <c r="F70" s="6"/>
      <c r="G70" s="6"/>
    </row>
    <row r="71" spans="5:7" x14ac:dyDescent="0.25">
      <c r="E71" s="6"/>
      <c r="F71" s="6"/>
      <c r="G71" s="6"/>
    </row>
    <row r="72" spans="5:7" x14ac:dyDescent="0.25">
      <c r="E72" s="6"/>
      <c r="F72" s="6"/>
      <c r="G72" s="6"/>
    </row>
    <row r="73" spans="5:7" x14ac:dyDescent="0.25">
      <c r="E73" s="6"/>
      <c r="F73" s="6"/>
      <c r="G73" s="6"/>
    </row>
    <row r="74" spans="5:7" x14ac:dyDescent="0.25">
      <c r="E74" s="6"/>
      <c r="F74" s="6"/>
      <c r="G74" s="6"/>
    </row>
    <row r="75" spans="5:7" x14ac:dyDescent="0.25">
      <c r="E75" s="6"/>
      <c r="F75" s="6"/>
      <c r="G75" s="6"/>
    </row>
    <row r="76" spans="5:7" x14ac:dyDescent="0.25">
      <c r="E76" s="6"/>
      <c r="F76" s="6"/>
      <c r="G76" s="6"/>
    </row>
    <row r="77" spans="5:7" x14ac:dyDescent="0.25">
      <c r="E77" s="6"/>
      <c r="F77" s="6"/>
      <c r="G77" s="6"/>
    </row>
    <row r="78" spans="5:7" x14ac:dyDescent="0.25">
      <c r="E78" s="6"/>
      <c r="F78" s="6"/>
      <c r="G78" s="6"/>
    </row>
    <row r="79" spans="5:7" x14ac:dyDescent="0.25">
      <c r="E79" s="6"/>
      <c r="F79" s="6"/>
      <c r="G79" s="6"/>
    </row>
    <row r="80" spans="5:7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</sheetData>
  <autoFilter ref="C4:I7"/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x14ac:dyDescent="0.25">
      <c r="C13" s="16" t="s">
        <v>9</v>
      </c>
      <c r="D13" s="17" t="s">
        <v>10</v>
      </c>
      <c r="E13" s="18">
        <f>E14</f>
        <v>97566.720000000001</v>
      </c>
      <c r="F13" s="18">
        <f t="shared" ref="F13:G13" si="4">F14</f>
        <v>43163.26</v>
      </c>
      <c r="G13" s="18">
        <f t="shared" si="4"/>
        <v>54403.46</v>
      </c>
      <c r="I13" s="1" t="s">
        <v>69</v>
      </c>
    </row>
    <row r="14" spans="3:9" x14ac:dyDescent="0.25">
      <c r="C14" s="16"/>
      <c r="D14" s="19" t="s">
        <v>13</v>
      </c>
      <c r="E14" s="20">
        <f>F14+G14</f>
        <v>97566.720000000001</v>
      </c>
      <c r="F14" s="20">
        <v>43163.26</v>
      </c>
      <c r="G14" s="20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x14ac:dyDescent="0.25">
      <c r="C63" s="16" t="s">
        <v>56</v>
      </c>
      <c r="D63" s="17" t="s">
        <v>57</v>
      </c>
      <c r="E63" s="18">
        <f>E64</f>
        <v>150</v>
      </c>
      <c r="F63" s="18">
        <f t="shared" ref="F63:G63" si="28">F64</f>
        <v>150</v>
      </c>
      <c r="G63" s="18">
        <f t="shared" si="28"/>
        <v>0</v>
      </c>
      <c r="I63" s="1" t="s">
        <v>69</v>
      </c>
    </row>
    <row r="64" spans="3:9" x14ac:dyDescent="0.25">
      <c r="C64" s="16"/>
      <c r="D64" s="19" t="s">
        <v>13</v>
      </c>
      <c r="E64" s="20">
        <f>F64+G64</f>
        <v>150</v>
      </c>
      <c r="F64" s="20">
        <v>150</v>
      </c>
      <c r="G64" s="20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x14ac:dyDescent="0.25">
      <c r="C69" s="16" t="s">
        <v>59</v>
      </c>
      <c r="D69" s="17" t="s">
        <v>62</v>
      </c>
      <c r="E69" s="18">
        <f>E70</f>
        <v>39750</v>
      </c>
      <c r="F69" s="18">
        <f t="shared" ref="F69:G69" si="31">F70</f>
        <v>39750</v>
      </c>
      <c r="G69" s="18">
        <f t="shared" si="31"/>
        <v>0</v>
      </c>
      <c r="I69" s="1" t="s">
        <v>69</v>
      </c>
    </row>
    <row r="70" spans="3:9" x14ac:dyDescent="0.25">
      <c r="C70" s="16"/>
      <c r="D70" s="19" t="s">
        <v>13</v>
      </c>
      <c r="E70" s="20">
        <f>F70+G70</f>
        <v>39750</v>
      </c>
      <c r="F70" s="20">
        <v>39750</v>
      </c>
      <c r="G70" s="20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x14ac:dyDescent="0.25">
      <c r="D76" s="8" t="s">
        <v>80</v>
      </c>
      <c r="E76" s="9">
        <f>E14+E64+E70</f>
        <v>137466.72</v>
      </c>
      <c r="F76" s="9">
        <f t="shared" ref="F76:G76" si="33">F14+F64+F70</f>
        <v>83063.260000000009</v>
      </c>
      <c r="G76" s="9">
        <f t="shared" si="33"/>
        <v>54403.46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აპარატ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x14ac:dyDescent="0.25">
      <c r="C17" s="16" t="s">
        <v>14</v>
      </c>
      <c r="D17" s="17" t="s">
        <v>12</v>
      </c>
      <c r="E17" s="18">
        <f>E18</f>
        <v>55971.5</v>
      </c>
      <c r="F17" s="18">
        <f t="shared" ref="F17:G17" si="6">F18</f>
        <v>55971.5</v>
      </c>
      <c r="G17" s="18">
        <f t="shared" si="6"/>
        <v>0</v>
      </c>
      <c r="I17" s="1" t="s">
        <v>70</v>
      </c>
    </row>
    <row r="18" spans="3:9" x14ac:dyDescent="0.25">
      <c r="C18" s="16"/>
      <c r="D18" s="19" t="s">
        <v>13</v>
      </c>
      <c r="E18" s="20">
        <f>F18+G18</f>
        <v>55971.5</v>
      </c>
      <c r="F18" s="20">
        <v>55971.5</v>
      </c>
      <c r="G18" s="20"/>
      <c r="I18" s="1" t="s">
        <v>70</v>
      </c>
    </row>
    <row r="19" spans="3:9" s="2" customFormat="1" ht="31.5" x14ac:dyDescent="0.25">
      <c r="C19" s="16" t="s">
        <v>15</v>
      </c>
      <c r="D19" s="17" t="s">
        <v>16</v>
      </c>
      <c r="E19" s="18">
        <f>E20</f>
        <v>5124</v>
      </c>
      <c r="F19" s="18">
        <f t="shared" ref="F19:G19" si="7">F20</f>
        <v>5124</v>
      </c>
      <c r="G19" s="18">
        <f t="shared" si="7"/>
        <v>0</v>
      </c>
      <c r="I19" s="1" t="s">
        <v>70</v>
      </c>
    </row>
    <row r="20" spans="3:9" x14ac:dyDescent="0.25">
      <c r="C20" s="16"/>
      <c r="D20" s="19" t="s">
        <v>13</v>
      </c>
      <c r="E20" s="20">
        <f>F20+G20</f>
        <v>5124</v>
      </c>
      <c r="F20" s="20">
        <v>5124</v>
      </c>
      <c r="G20" s="20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E18+E20</f>
        <v>61095.5</v>
      </c>
      <c r="F76" s="9">
        <f t="shared" ref="F76:G76" si="33">F18+F20</f>
        <v>61095.5</v>
      </c>
      <c r="G76" s="9">
        <f t="shared" si="33"/>
        <v>0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რეგულირება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x14ac:dyDescent="0.25">
      <c r="C21" s="16" t="s">
        <v>17</v>
      </c>
      <c r="D21" s="17" t="s">
        <v>20</v>
      </c>
      <c r="E21" s="18">
        <f>E22</f>
        <v>14905.25</v>
      </c>
      <c r="F21" s="18">
        <f t="shared" ref="F21:G21" si="8">F22</f>
        <v>10030.5</v>
      </c>
      <c r="G21" s="18">
        <f t="shared" si="8"/>
        <v>4874.75</v>
      </c>
      <c r="I21" s="1" t="s">
        <v>71</v>
      </c>
    </row>
    <row r="22" spans="3:9" x14ac:dyDescent="0.25">
      <c r="C22" s="16"/>
      <c r="D22" s="19" t="s">
        <v>13</v>
      </c>
      <c r="E22" s="20">
        <f>F22+G22</f>
        <v>14905.25</v>
      </c>
      <c r="F22" s="20">
        <f>F24+F26</f>
        <v>10030.5</v>
      </c>
      <c r="G22" s="20">
        <f>G24+G26</f>
        <v>4874.75</v>
      </c>
      <c r="I22" s="1" t="s">
        <v>71</v>
      </c>
    </row>
    <row r="23" spans="3:9" s="2" customFormat="1" ht="31.5" x14ac:dyDescent="0.25">
      <c r="C23" s="16" t="s">
        <v>18</v>
      </c>
      <c r="D23" s="17" t="s">
        <v>21</v>
      </c>
      <c r="E23" s="18">
        <f>E24</f>
        <v>14905.25</v>
      </c>
      <c r="F23" s="18">
        <f t="shared" ref="F23:G23" si="9">F24</f>
        <v>10030.5</v>
      </c>
      <c r="G23" s="18">
        <f t="shared" si="9"/>
        <v>4874.75</v>
      </c>
      <c r="I23" s="1" t="s">
        <v>71</v>
      </c>
    </row>
    <row r="24" spans="3:9" x14ac:dyDescent="0.25">
      <c r="C24" s="16"/>
      <c r="D24" s="19" t="s">
        <v>13</v>
      </c>
      <c r="E24" s="20">
        <f>F24+G24</f>
        <v>14905.25</v>
      </c>
      <c r="F24" s="20">
        <v>10030.5</v>
      </c>
      <c r="G24" s="20">
        <v>4874.75</v>
      </c>
      <c r="I24" s="1" t="s">
        <v>71</v>
      </c>
    </row>
    <row r="25" spans="3:9" s="2" customFormat="1" ht="31.5" x14ac:dyDescent="0.25">
      <c r="C25" s="16" t="s">
        <v>19</v>
      </c>
      <c r="D25" s="17" t="s">
        <v>20</v>
      </c>
      <c r="E25" s="18">
        <f>E26</f>
        <v>0</v>
      </c>
      <c r="F25" s="18">
        <f t="shared" ref="F25:G25" si="10">F26</f>
        <v>0</v>
      </c>
      <c r="G25" s="18">
        <f t="shared" si="10"/>
        <v>0</v>
      </c>
      <c r="I25" s="1" t="s">
        <v>71</v>
      </c>
    </row>
    <row r="26" spans="3:9" x14ac:dyDescent="0.25">
      <c r="C26" s="16"/>
      <c r="D26" s="19" t="s">
        <v>13</v>
      </c>
      <c r="E26" s="20">
        <f>F26+G26</f>
        <v>0</v>
      </c>
      <c r="F26" s="20"/>
      <c r="G26" s="20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E24+E26</f>
        <v>14905.25</v>
      </c>
      <c r="F76" s="9">
        <f t="shared" ref="F76:G76" si="33">F24+F26</f>
        <v>10030.5</v>
      </c>
      <c r="G76" s="9">
        <f t="shared" si="33"/>
        <v>4874.75</v>
      </c>
    </row>
    <row r="77" spans="3:9" x14ac:dyDescent="0.25">
      <c r="E77" s="6"/>
      <c r="F77" s="6"/>
      <c r="G77" s="6"/>
    </row>
    <row r="78" spans="3:9" x14ac:dyDescent="0.25">
      <c r="E78" s="6"/>
      <c r="F78" s="6"/>
      <c r="G78" s="6"/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წამალი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4"/>
  <sheetViews>
    <sheetView view="pageBreakPreview" zoomScaleNormal="100" zoomScaleSheetLayoutView="100" workbookViewId="0">
      <selection activeCell="C4" sqref="C4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x14ac:dyDescent="0.25">
      <c r="C27" s="16" t="s">
        <v>24</v>
      </c>
      <c r="D27" s="17" t="s">
        <v>25</v>
      </c>
      <c r="E27" s="18">
        <f>E28+E29</f>
        <v>812767.52</v>
      </c>
      <c r="F27" s="18">
        <f t="shared" ref="F27:G27" si="11">F28+F29</f>
        <v>538923.5</v>
      </c>
      <c r="G27" s="18">
        <f t="shared" si="11"/>
        <v>273844.02</v>
      </c>
      <c r="I27" s="1" t="s">
        <v>72</v>
      </c>
    </row>
    <row r="28" spans="3:9" x14ac:dyDescent="0.25">
      <c r="C28" s="16"/>
      <c r="D28" s="19" t="s">
        <v>13</v>
      </c>
      <c r="E28" s="20">
        <f>F28+G28</f>
        <v>54670.520000000004</v>
      </c>
      <c r="F28" s="20">
        <v>45545.5</v>
      </c>
      <c r="G28" s="20">
        <v>9125.02</v>
      </c>
      <c r="I28" s="1" t="s">
        <v>72</v>
      </c>
    </row>
    <row r="29" spans="3:9" x14ac:dyDescent="0.25">
      <c r="C29" s="16"/>
      <c r="D29" s="21" t="s">
        <v>8</v>
      </c>
      <c r="E29" s="20">
        <f>F29+G29</f>
        <v>758097</v>
      </c>
      <c r="F29" s="20">
        <f>24624+44407+1095+2189+6423+8212+3550+7813+42722+38596+2275+86439+20097+106337+14132+12933+4806+7032+10800+15941+14220+18735</f>
        <v>493378</v>
      </c>
      <c r="G29" s="20">
        <f>9125+23710+80257+19350+26726+9017+16536+14096+17329+15305+22413+4969+5886</f>
        <v>264719</v>
      </c>
      <c r="I29" s="1" t="s">
        <v>72</v>
      </c>
    </row>
    <row r="30" spans="3:9" s="2" customFormat="1" ht="31.5" hidden="1" x14ac:dyDescent="0.25">
      <c r="C30" s="2" t="s">
        <v>26</v>
      </c>
      <c r="D30" s="3" t="s">
        <v>27</v>
      </c>
      <c r="E30" s="4">
        <f>E31+E32</f>
        <v>170010.76</v>
      </c>
      <c r="F30" s="4">
        <f t="shared" ref="F30:G30" si="12">F31+F32</f>
        <v>150239.5</v>
      </c>
      <c r="G30" s="4">
        <f t="shared" si="12"/>
        <v>19771.259999999998</v>
      </c>
      <c r="I30" s="1" t="s">
        <v>73</v>
      </c>
    </row>
    <row r="31" spans="3:9" hidden="1" x14ac:dyDescent="0.25">
      <c r="D31" s="5" t="s">
        <v>13</v>
      </c>
      <c r="E31" s="6">
        <f>F31+G31</f>
        <v>164790.76</v>
      </c>
      <c r="F31" s="6">
        <v>145019.5</v>
      </c>
      <c r="G31" s="6">
        <v>19771.259999999998</v>
      </c>
      <c r="I31" s="1" t="s">
        <v>73</v>
      </c>
    </row>
    <row r="32" spans="3:9" hidden="1" x14ac:dyDescent="0.25">
      <c r="D32" s="5" t="s">
        <v>7</v>
      </c>
      <c r="E32" s="6">
        <f>F32+G32</f>
        <v>5220</v>
      </c>
      <c r="F32" s="6">
        <v>5220</v>
      </c>
      <c r="G32" s="6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hidden="1" x14ac:dyDescent="0.25">
      <c r="C42" s="2" t="s">
        <v>36</v>
      </c>
      <c r="D42" s="3" t="s">
        <v>38</v>
      </c>
      <c r="E42" s="4">
        <f>E43</f>
        <v>135</v>
      </c>
      <c r="F42" s="4">
        <f t="shared" ref="F42:G42" si="19">F43</f>
        <v>135</v>
      </c>
      <c r="G42" s="4">
        <f t="shared" si="19"/>
        <v>0</v>
      </c>
      <c r="I42" s="1" t="s">
        <v>73</v>
      </c>
    </row>
    <row r="43" spans="3:9" hidden="1" x14ac:dyDescent="0.25">
      <c r="D43" s="5" t="s">
        <v>13</v>
      </c>
      <c r="E43" s="6">
        <f>F43+G43</f>
        <v>135</v>
      </c>
      <c r="F43" s="6">
        <v>135</v>
      </c>
      <c r="G43" s="6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hidden="1" x14ac:dyDescent="0.25">
      <c r="C49" s="2" t="s">
        <v>43</v>
      </c>
      <c r="D49" s="3" t="s">
        <v>42</v>
      </c>
      <c r="E49" s="4"/>
      <c r="F49" s="4"/>
      <c r="G49" s="4"/>
      <c r="I49" s="1" t="s">
        <v>73</v>
      </c>
    </row>
    <row r="50" spans="3:9" hidden="1" x14ac:dyDescent="0.25">
      <c r="D50" s="5" t="s">
        <v>13</v>
      </c>
      <c r="E50" s="6">
        <f>F50+G50</f>
        <v>57399</v>
      </c>
      <c r="F50" s="6">
        <v>57095</v>
      </c>
      <c r="G50" s="6">
        <v>304</v>
      </c>
      <c r="I50" s="1" t="s">
        <v>73</v>
      </c>
    </row>
    <row r="51" spans="3:9" s="2" customFormat="1" ht="47.25" x14ac:dyDescent="0.25">
      <c r="C51" s="16" t="s">
        <v>44</v>
      </c>
      <c r="D51" s="17" t="s">
        <v>45</v>
      </c>
      <c r="E51" s="18">
        <f>E52</f>
        <v>28477</v>
      </c>
      <c r="F51" s="18">
        <f t="shared" ref="F51:G51" si="22">F52</f>
        <v>2065</v>
      </c>
      <c r="G51" s="18">
        <f t="shared" si="22"/>
        <v>26412</v>
      </c>
      <c r="I51" s="1" t="s">
        <v>72</v>
      </c>
    </row>
    <row r="52" spans="3:9" x14ac:dyDescent="0.25">
      <c r="C52" s="16"/>
      <c r="D52" s="19" t="s">
        <v>8</v>
      </c>
      <c r="E52" s="20">
        <f>F52+G52</f>
        <v>28477</v>
      </c>
      <c r="F52" s="20">
        <v>2065</v>
      </c>
      <c r="G52" s="20">
        <v>26412</v>
      </c>
      <c r="I52" s="1" t="s">
        <v>72</v>
      </c>
    </row>
    <row r="53" spans="3:9" s="2" customFormat="1" ht="94.5" x14ac:dyDescent="0.25">
      <c r="C53" s="16" t="s">
        <v>46</v>
      </c>
      <c r="D53" s="17" t="s">
        <v>47</v>
      </c>
      <c r="E53" s="18">
        <f>E54</f>
        <v>55580</v>
      </c>
      <c r="F53" s="18">
        <f t="shared" ref="F53:G53" si="23">F54</f>
        <v>15477</v>
      </c>
      <c r="G53" s="18">
        <f t="shared" si="23"/>
        <v>40103</v>
      </c>
      <c r="I53" s="1" t="s">
        <v>72</v>
      </c>
    </row>
    <row r="54" spans="3:9" x14ac:dyDescent="0.25">
      <c r="C54" s="16"/>
      <c r="D54" s="19" t="s">
        <v>8</v>
      </c>
      <c r="E54" s="20">
        <f>F54+G54</f>
        <v>55580</v>
      </c>
      <c r="F54" s="20">
        <v>15477</v>
      </c>
      <c r="G54" s="20">
        <f>37140+2963</f>
        <v>40103</v>
      </c>
      <c r="I54" s="1" t="s">
        <v>72</v>
      </c>
    </row>
    <row r="55" spans="3:9" s="2" customFormat="1" hidden="1" x14ac:dyDescent="0.25">
      <c r="C55" s="2" t="s">
        <v>48</v>
      </c>
      <c r="D55" s="3" t="s">
        <v>49</v>
      </c>
      <c r="E55" s="4">
        <f>E56</f>
        <v>2106</v>
      </c>
      <c r="F55" s="4">
        <f t="shared" ref="F55:G55" si="24">F56</f>
        <v>2106</v>
      </c>
      <c r="G55" s="4">
        <f t="shared" si="24"/>
        <v>0</v>
      </c>
      <c r="I55" s="1" t="s">
        <v>73</v>
      </c>
    </row>
    <row r="56" spans="3:9" hidden="1" x14ac:dyDescent="0.25">
      <c r="D56" s="5" t="s">
        <v>13</v>
      </c>
      <c r="E56" s="6">
        <f>F56+G56</f>
        <v>2106</v>
      </c>
      <c r="F56" s="6">
        <v>2106</v>
      </c>
      <c r="G56" s="6"/>
      <c r="I56" s="1" t="s">
        <v>73</v>
      </c>
    </row>
    <row r="57" spans="3:9" s="2" customFormat="1" ht="63" x14ac:dyDescent="0.25">
      <c r="C57" s="16" t="s">
        <v>50</v>
      </c>
      <c r="D57" s="17" t="s">
        <v>51</v>
      </c>
      <c r="E57" s="18">
        <f>E58</f>
        <v>5672</v>
      </c>
      <c r="F57" s="18">
        <f t="shared" ref="F57:G57" si="25">F58</f>
        <v>5672</v>
      </c>
      <c r="G57" s="18">
        <f t="shared" si="25"/>
        <v>0</v>
      </c>
      <c r="I57" s="1" t="s">
        <v>72</v>
      </c>
    </row>
    <row r="58" spans="3:9" x14ac:dyDescent="0.25">
      <c r="C58" s="16"/>
      <c r="D58" s="19" t="s">
        <v>13</v>
      </c>
      <c r="E58" s="20">
        <f>F58+G58</f>
        <v>5672</v>
      </c>
      <c r="F58" s="20">
        <v>5672</v>
      </c>
      <c r="G58" s="20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hidden="1" x14ac:dyDescent="0.25">
      <c r="C61" s="2" t="s">
        <v>54</v>
      </c>
      <c r="D61" s="3" t="s">
        <v>55</v>
      </c>
      <c r="E61" s="4">
        <f>E62</f>
        <v>364</v>
      </c>
      <c r="F61" s="4">
        <f t="shared" ref="F61:G61" si="27">F62</f>
        <v>364</v>
      </c>
      <c r="G61" s="4">
        <f t="shared" si="27"/>
        <v>0</v>
      </c>
      <c r="I61" s="1" t="s">
        <v>73</v>
      </c>
    </row>
    <row r="62" spans="3:9" hidden="1" x14ac:dyDescent="0.25">
      <c r="D62" s="5" t="s">
        <v>13</v>
      </c>
      <c r="E62" s="6">
        <f>F62+G62</f>
        <v>364</v>
      </c>
      <c r="F62" s="6">
        <v>364</v>
      </c>
      <c r="G62" s="6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hidden="1" x14ac:dyDescent="0.25">
      <c r="C67" s="2" t="s">
        <v>58</v>
      </c>
      <c r="D67" s="3" t="s">
        <v>61</v>
      </c>
      <c r="E67" s="4">
        <f>E68</f>
        <v>2033</v>
      </c>
      <c r="F67" s="4">
        <f t="shared" ref="F67:G67" si="30">F68</f>
        <v>2033</v>
      </c>
      <c r="G67" s="4">
        <f t="shared" si="30"/>
        <v>0</v>
      </c>
      <c r="I67" s="1" t="s">
        <v>73</v>
      </c>
    </row>
    <row r="68" spans="3:9" hidden="1" x14ac:dyDescent="0.25">
      <c r="D68" s="5" t="s">
        <v>13</v>
      </c>
      <c r="E68" s="6">
        <f>F68+G68</f>
        <v>2033</v>
      </c>
      <c r="F68" s="6">
        <v>2033</v>
      </c>
      <c r="G68" s="6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hidden="1" x14ac:dyDescent="0.25">
      <c r="C73" s="2" t="s">
        <v>60</v>
      </c>
      <c r="D73" s="3" t="s">
        <v>63</v>
      </c>
      <c r="E73" s="4">
        <f>E74</f>
        <v>58770</v>
      </c>
      <c r="F73" s="4">
        <f t="shared" ref="F73:G73" si="32">F74</f>
        <v>58770</v>
      </c>
      <c r="G73" s="4">
        <f t="shared" si="32"/>
        <v>0</v>
      </c>
      <c r="I73" s="1" t="s">
        <v>73</v>
      </c>
    </row>
    <row r="74" spans="3:9" hidden="1" x14ac:dyDescent="0.25">
      <c r="D74" s="5" t="s">
        <v>13</v>
      </c>
      <c r="E74" s="6">
        <f>F74+G74</f>
        <v>58770</v>
      </c>
      <c r="F74" s="6">
        <v>58770</v>
      </c>
      <c r="G74" s="6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E28+E58</f>
        <v>60342.520000000004</v>
      </c>
      <c r="F76" s="9">
        <f t="shared" ref="F76:G76" si="33">F28+F58</f>
        <v>51217.5</v>
      </c>
      <c r="G76" s="9">
        <f t="shared" si="33"/>
        <v>9125.02</v>
      </c>
    </row>
    <row r="77" spans="3:9" s="10" customFormat="1" x14ac:dyDescent="0.25">
      <c r="D77" s="8" t="s">
        <v>81</v>
      </c>
      <c r="E77" s="9">
        <f>E52+E54</f>
        <v>84057</v>
      </c>
      <c r="F77" s="9">
        <f>F29+F52+F54</f>
        <v>510920</v>
      </c>
      <c r="G77" s="9">
        <f>G29+G52+G54</f>
        <v>331234</v>
      </c>
    </row>
    <row r="78" spans="3:9" s="10" customFormat="1" x14ac:dyDescent="0.25">
      <c r="D78" s="8" t="s">
        <v>79</v>
      </c>
      <c r="E78" s="9">
        <f>E76+E77</f>
        <v>144399.52000000002</v>
      </c>
      <c r="F78" s="9">
        <f t="shared" ref="F78:G78" si="34">F76+F77</f>
        <v>562137.5</v>
      </c>
      <c r="G78" s="9">
        <f t="shared" si="34"/>
        <v>340359.02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  <row r="474" spans="5:7" x14ac:dyDescent="0.25">
      <c r="E474" s="6"/>
      <c r="F474" s="6"/>
      <c r="G474" s="6"/>
    </row>
  </sheetData>
  <autoFilter ref="C4:I74">
    <filterColumn colId="6">
      <filters>
        <filter val="საყვარელიძე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C2:I473"/>
  <sheetViews>
    <sheetView view="pageBreakPreview" zoomScaleNormal="100" zoomScaleSheetLayoutView="100" workbookViewId="0">
      <selection activeCell="D86" sqref="D86"/>
    </sheetView>
  </sheetViews>
  <sheetFormatPr defaultRowHeight="15.75" x14ac:dyDescent="0.25"/>
  <cols>
    <col min="1" max="2" width="9.140625" style="1"/>
    <col min="3" max="3" width="18" style="2" customWidth="1"/>
    <col min="4" max="4" width="63" style="5" customWidth="1"/>
    <col min="5" max="7" width="18" style="1" customWidth="1"/>
    <col min="8" max="8" width="9.140625" style="1"/>
    <col min="9" max="9" width="35" style="1" customWidth="1"/>
    <col min="10" max="16384" width="9.140625" style="1"/>
  </cols>
  <sheetData>
    <row r="2" spans="3:9" ht="18.75" x14ac:dyDescent="0.25">
      <c r="C2" s="14" t="s">
        <v>78</v>
      </c>
      <c r="D2" s="14"/>
      <c r="E2" s="14"/>
      <c r="F2" s="14"/>
      <c r="G2" s="14"/>
    </row>
    <row r="4" spans="3:9" s="2" customFormat="1" ht="47.25" x14ac:dyDescent="0.25"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  <c r="I4" s="1" t="s">
        <v>68</v>
      </c>
    </row>
    <row r="5" spans="3:9" s="2" customFormat="1" ht="47.25" hidden="1" x14ac:dyDescent="0.25">
      <c r="C5" s="2" t="s">
        <v>22</v>
      </c>
      <c r="D5" s="3" t="s">
        <v>23</v>
      </c>
      <c r="E5" s="4">
        <f>E6+E7+E8</f>
        <v>1453168.32</v>
      </c>
      <c r="F5" s="4">
        <f t="shared" ref="F5:G5" si="0">F6+F7+F8</f>
        <v>1020422.26</v>
      </c>
      <c r="G5" s="4">
        <f t="shared" si="0"/>
        <v>432746.06</v>
      </c>
      <c r="I5" s="1"/>
    </row>
    <row r="6" spans="3:9" s="2" customFormat="1" hidden="1" x14ac:dyDescent="0.25">
      <c r="D6" s="5" t="s">
        <v>13</v>
      </c>
      <c r="E6" s="6">
        <f>F6+G6</f>
        <v>580050.82000000007</v>
      </c>
      <c r="F6" s="6">
        <f>F10+F41+F47+F64+F66+F72</f>
        <v>483674.26</v>
      </c>
      <c r="G6" s="6">
        <f>G10+G41+G47+G64+G66+G72</f>
        <v>96376.56</v>
      </c>
      <c r="I6" s="1"/>
    </row>
    <row r="7" spans="3:9" s="2" customFormat="1" hidden="1" x14ac:dyDescent="0.25">
      <c r="D7" s="5" t="s">
        <v>7</v>
      </c>
      <c r="E7" s="6">
        <f t="shared" ref="E7:E8" si="1">F7+G7</f>
        <v>25620.5</v>
      </c>
      <c r="F7" s="6">
        <f>F11</f>
        <v>20485</v>
      </c>
      <c r="G7" s="6">
        <f>G11</f>
        <v>5135.5</v>
      </c>
      <c r="I7" s="1"/>
    </row>
    <row r="8" spans="3:9" s="2" customFormat="1" hidden="1" x14ac:dyDescent="0.25">
      <c r="D8" s="5" t="s">
        <v>8</v>
      </c>
      <c r="E8" s="6">
        <f t="shared" si="1"/>
        <v>847497</v>
      </c>
      <c r="F8" s="6">
        <f>F12+F48</f>
        <v>516263</v>
      </c>
      <c r="G8" s="6">
        <f>G12+G48</f>
        <v>331234</v>
      </c>
      <c r="I8" s="1"/>
    </row>
    <row r="9" spans="3:9" s="2" customFormat="1" ht="47.25" hidden="1" x14ac:dyDescent="0.25">
      <c r="C9" s="2" t="s">
        <v>5</v>
      </c>
      <c r="D9" s="3" t="s">
        <v>6</v>
      </c>
      <c r="E9" s="4">
        <f>E10+E11+E12</f>
        <v>1195407.32</v>
      </c>
      <c r="F9" s="4">
        <f t="shared" ref="F9:G9" si="2">F10+F11+F12</f>
        <v>830045.26</v>
      </c>
      <c r="G9" s="4">
        <f t="shared" si="2"/>
        <v>365362.06</v>
      </c>
      <c r="I9" s="1"/>
    </row>
    <row r="10" spans="3:9" hidden="1" x14ac:dyDescent="0.25">
      <c r="D10" s="5" t="s">
        <v>13</v>
      </c>
      <c r="E10" s="6">
        <f>F10+G10</f>
        <v>406346.82</v>
      </c>
      <c r="F10" s="6">
        <f>F14+F16+F28+F31+F34+F39</f>
        <v>310839.26</v>
      </c>
      <c r="G10" s="6">
        <f>G14+G16+G28+G31+G34+G39</f>
        <v>95507.56</v>
      </c>
    </row>
    <row r="11" spans="3:9" hidden="1" x14ac:dyDescent="0.25">
      <c r="D11" s="5" t="s">
        <v>7</v>
      </c>
      <c r="E11" s="6">
        <f t="shared" ref="E11:E12" si="3">F11+G11</f>
        <v>25620.5</v>
      </c>
      <c r="F11" s="6">
        <f>F32+F37</f>
        <v>20485</v>
      </c>
      <c r="G11" s="6">
        <f>G32+G37</f>
        <v>5135.5</v>
      </c>
    </row>
    <row r="12" spans="3:9" hidden="1" x14ac:dyDescent="0.25">
      <c r="D12" s="5" t="s">
        <v>8</v>
      </c>
      <c r="E12" s="6">
        <f t="shared" si="3"/>
        <v>763440</v>
      </c>
      <c r="F12" s="6">
        <f>F29+F35</f>
        <v>498721</v>
      </c>
      <c r="G12" s="6">
        <f>G29+G35</f>
        <v>264719</v>
      </c>
    </row>
    <row r="13" spans="3:9" s="2" customFormat="1" ht="47.25" hidden="1" x14ac:dyDescent="0.25">
      <c r="C13" s="2" t="s">
        <v>9</v>
      </c>
      <c r="D13" s="3" t="s">
        <v>10</v>
      </c>
      <c r="E13" s="4">
        <f>E14</f>
        <v>97566.720000000001</v>
      </c>
      <c r="F13" s="4">
        <f t="shared" ref="F13:G13" si="4">F14</f>
        <v>43163.26</v>
      </c>
      <c r="G13" s="4">
        <f t="shared" si="4"/>
        <v>54403.46</v>
      </c>
      <c r="I13" s="1" t="s">
        <v>69</v>
      </c>
    </row>
    <row r="14" spans="3:9" hidden="1" x14ac:dyDescent="0.25">
      <c r="D14" s="5" t="s">
        <v>13</v>
      </c>
      <c r="E14" s="6">
        <f>F14+G14</f>
        <v>97566.720000000001</v>
      </c>
      <c r="F14" s="6">
        <v>43163.26</v>
      </c>
      <c r="G14" s="6">
        <v>54403.46</v>
      </c>
      <c r="I14" s="1" t="s">
        <v>69</v>
      </c>
    </row>
    <row r="15" spans="3:9" s="2" customFormat="1" hidden="1" x14ac:dyDescent="0.25">
      <c r="C15" s="2" t="s">
        <v>11</v>
      </c>
      <c r="D15" s="3" t="s">
        <v>12</v>
      </c>
      <c r="E15" s="4">
        <f>E16</f>
        <v>76000.75</v>
      </c>
      <c r="F15" s="4">
        <f t="shared" ref="F15:G15" si="5">F16</f>
        <v>71126</v>
      </c>
      <c r="G15" s="4">
        <f t="shared" si="5"/>
        <v>4874.75</v>
      </c>
      <c r="I15" s="1"/>
    </row>
    <row r="16" spans="3:9" hidden="1" x14ac:dyDescent="0.25">
      <c r="D16" s="5" t="s">
        <v>13</v>
      </c>
      <c r="E16" s="6">
        <f>F16+G16</f>
        <v>76000.75</v>
      </c>
      <c r="F16" s="6">
        <f>F18+F20+F22</f>
        <v>71126</v>
      </c>
      <c r="G16" s="6">
        <f>G18+G20+G22</f>
        <v>4874.75</v>
      </c>
    </row>
    <row r="17" spans="3:9" s="2" customFormat="1" hidden="1" x14ac:dyDescent="0.25">
      <c r="C17" s="2" t="s">
        <v>14</v>
      </c>
      <c r="D17" s="3" t="s">
        <v>12</v>
      </c>
      <c r="E17" s="4">
        <f>E18</f>
        <v>55971.5</v>
      </c>
      <c r="F17" s="4">
        <f t="shared" ref="F17:G17" si="6">F18</f>
        <v>55971.5</v>
      </c>
      <c r="G17" s="4">
        <f t="shared" si="6"/>
        <v>0</v>
      </c>
      <c r="I17" s="1" t="s">
        <v>70</v>
      </c>
    </row>
    <row r="18" spans="3:9" hidden="1" x14ac:dyDescent="0.25">
      <c r="D18" s="5" t="s">
        <v>13</v>
      </c>
      <c r="E18" s="6">
        <f>F18+G18</f>
        <v>55971.5</v>
      </c>
      <c r="F18" s="6">
        <v>55971.5</v>
      </c>
      <c r="G18" s="6"/>
      <c r="I18" s="1" t="s">
        <v>70</v>
      </c>
    </row>
    <row r="19" spans="3:9" s="2" customFormat="1" ht="31.5" hidden="1" x14ac:dyDescent="0.25">
      <c r="C19" s="2" t="s">
        <v>15</v>
      </c>
      <c r="D19" s="3" t="s">
        <v>16</v>
      </c>
      <c r="E19" s="4">
        <f>E20</f>
        <v>5124</v>
      </c>
      <c r="F19" s="4">
        <f t="shared" ref="F19:G19" si="7">F20</f>
        <v>5124</v>
      </c>
      <c r="G19" s="4">
        <f t="shared" si="7"/>
        <v>0</v>
      </c>
      <c r="I19" s="1" t="s">
        <v>70</v>
      </c>
    </row>
    <row r="20" spans="3:9" hidden="1" x14ac:dyDescent="0.25">
      <c r="D20" s="5" t="s">
        <v>13</v>
      </c>
      <c r="E20" s="6">
        <f>F20+G20</f>
        <v>5124</v>
      </c>
      <c r="F20" s="6">
        <v>5124</v>
      </c>
      <c r="G20" s="6"/>
      <c r="I20" s="1" t="s">
        <v>70</v>
      </c>
    </row>
    <row r="21" spans="3:9" s="2" customFormat="1" ht="31.5" hidden="1" x14ac:dyDescent="0.25">
      <c r="C21" s="2" t="s">
        <v>17</v>
      </c>
      <c r="D21" s="3" t="s">
        <v>20</v>
      </c>
      <c r="E21" s="4">
        <f>E22</f>
        <v>14905.25</v>
      </c>
      <c r="F21" s="4">
        <f t="shared" ref="F21:G21" si="8">F22</f>
        <v>10030.5</v>
      </c>
      <c r="G21" s="4">
        <f t="shared" si="8"/>
        <v>4874.75</v>
      </c>
      <c r="I21" s="1" t="s">
        <v>71</v>
      </c>
    </row>
    <row r="22" spans="3:9" hidden="1" x14ac:dyDescent="0.25">
      <c r="D22" s="5" t="s">
        <v>13</v>
      </c>
      <c r="E22" s="6">
        <f>F22+G22</f>
        <v>14905.25</v>
      </c>
      <c r="F22" s="6">
        <f>F24+F26</f>
        <v>10030.5</v>
      </c>
      <c r="G22" s="6">
        <f>G24+G26</f>
        <v>4874.75</v>
      </c>
      <c r="I22" s="1" t="s">
        <v>71</v>
      </c>
    </row>
    <row r="23" spans="3:9" s="2" customFormat="1" ht="31.5" hidden="1" x14ac:dyDescent="0.25">
      <c r="C23" s="2" t="s">
        <v>18</v>
      </c>
      <c r="D23" s="3" t="s">
        <v>21</v>
      </c>
      <c r="E23" s="4">
        <f>E24</f>
        <v>14905.25</v>
      </c>
      <c r="F23" s="4">
        <f t="shared" ref="F23:G23" si="9">F24</f>
        <v>10030.5</v>
      </c>
      <c r="G23" s="4">
        <f t="shared" si="9"/>
        <v>4874.75</v>
      </c>
      <c r="I23" s="1" t="s">
        <v>71</v>
      </c>
    </row>
    <row r="24" spans="3:9" hidden="1" x14ac:dyDescent="0.25">
      <c r="D24" s="5" t="s">
        <v>13</v>
      </c>
      <c r="E24" s="6">
        <f>F24+G24</f>
        <v>14905.25</v>
      </c>
      <c r="F24" s="6">
        <v>10030.5</v>
      </c>
      <c r="G24" s="6">
        <v>4874.75</v>
      </c>
      <c r="I24" s="1" t="s">
        <v>71</v>
      </c>
    </row>
    <row r="25" spans="3:9" s="2" customFormat="1" ht="31.5" hidden="1" x14ac:dyDescent="0.25">
      <c r="C25" s="2" t="s">
        <v>19</v>
      </c>
      <c r="D25" s="3" t="s">
        <v>20</v>
      </c>
      <c r="E25" s="4">
        <f>E26</f>
        <v>0</v>
      </c>
      <c r="F25" s="4">
        <f t="shared" ref="F25:G25" si="10">F26</f>
        <v>0</v>
      </c>
      <c r="G25" s="4">
        <f t="shared" si="10"/>
        <v>0</v>
      </c>
      <c r="I25" s="1" t="s">
        <v>71</v>
      </c>
    </row>
    <row r="26" spans="3:9" hidden="1" x14ac:dyDescent="0.25">
      <c r="D26" s="5" t="s">
        <v>13</v>
      </c>
      <c r="E26" s="6">
        <f>F26+G26</f>
        <v>0</v>
      </c>
      <c r="F26" s="6"/>
      <c r="G26" s="6"/>
      <c r="I26" s="1" t="s">
        <v>71</v>
      </c>
    </row>
    <row r="27" spans="3:9" s="2" customFormat="1" ht="31.5" hidden="1" x14ac:dyDescent="0.25">
      <c r="C27" s="2" t="s">
        <v>24</v>
      </c>
      <c r="D27" s="3" t="s">
        <v>25</v>
      </c>
      <c r="E27" s="4">
        <f>E28+E29</f>
        <v>812767.52</v>
      </c>
      <c r="F27" s="4">
        <f t="shared" ref="F27:G27" si="11">F28+F29</f>
        <v>538923.5</v>
      </c>
      <c r="G27" s="4">
        <f t="shared" si="11"/>
        <v>273844.02</v>
      </c>
      <c r="I27" s="1" t="s">
        <v>72</v>
      </c>
    </row>
    <row r="28" spans="3:9" hidden="1" x14ac:dyDescent="0.25">
      <c r="D28" s="5" t="s">
        <v>13</v>
      </c>
      <c r="E28" s="6">
        <f>F28+G28</f>
        <v>54670.520000000004</v>
      </c>
      <c r="F28" s="6">
        <v>45545.5</v>
      </c>
      <c r="G28" s="6">
        <v>9125.02</v>
      </c>
      <c r="I28" s="1" t="s">
        <v>72</v>
      </c>
    </row>
    <row r="29" spans="3:9" hidden="1" x14ac:dyDescent="0.25">
      <c r="D29" s="7" t="s">
        <v>8</v>
      </c>
      <c r="E29" s="6">
        <f>F29+G29</f>
        <v>758097</v>
      </c>
      <c r="F29" s="6">
        <f>24624+44407+1095+2189+6423+8212+3550+7813+42722+38596+2275+86439+20097+106337+14132+12933+4806+7032+10800+15941+14220+18735</f>
        <v>493378</v>
      </c>
      <c r="G29" s="6">
        <f>9125+23710+80257+19350+26726+9017+16536+14096+17329+15305+22413+4969+5886</f>
        <v>264719</v>
      </c>
      <c r="I29" s="1" t="s">
        <v>72</v>
      </c>
    </row>
    <row r="30" spans="3:9" s="2" customFormat="1" ht="31.5" x14ac:dyDescent="0.25">
      <c r="C30" s="16" t="s">
        <v>26</v>
      </c>
      <c r="D30" s="17" t="s">
        <v>27</v>
      </c>
      <c r="E30" s="18">
        <f>E31+E32</f>
        <v>170010.76</v>
      </c>
      <c r="F30" s="18">
        <f t="shared" ref="F30:G30" si="12">F31+F32</f>
        <v>150239.5</v>
      </c>
      <c r="G30" s="18">
        <f t="shared" si="12"/>
        <v>19771.259999999998</v>
      </c>
      <c r="I30" s="1" t="s">
        <v>73</v>
      </c>
    </row>
    <row r="31" spans="3:9" x14ac:dyDescent="0.25">
      <c r="C31" s="16"/>
      <c r="D31" s="19" t="s">
        <v>13</v>
      </c>
      <c r="E31" s="20">
        <f>F31+G31</f>
        <v>164790.76</v>
      </c>
      <c r="F31" s="20">
        <v>145019.5</v>
      </c>
      <c r="G31" s="20">
        <v>19771.259999999998</v>
      </c>
      <c r="I31" s="1" t="s">
        <v>73</v>
      </c>
    </row>
    <row r="32" spans="3:9" x14ac:dyDescent="0.25">
      <c r="C32" s="16"/>
      <c r="D32" s="19" t="s">
        <v>7</v>
      </c>
      <c r="E32" s="20">
        <f>F32+G32</f>
        <v>5220</v>
      </c>
      <c r="F32" s="20">
        <v>5220</v>
      </c>
      <c r="G32" s="20"/>
      <c r="I32" s="1" t="s">
        <v>73</v>
      </c>
    </row>
    <row r="33" spans="3:9" s="2" customFormat="1" ht="47.25" hidden="1" x14ac:dyDescent="0.25">
      <c r="C33" s="2" t="s">
        <v>28</v>
      </c>
      <c r="D33" s="3" t="s">
        <v>29</v>
      </c>
      <c r="E33" s="4">
        <f>E34+E35</f>
        <v>15486.07</v>
      </c>
      <c r="F33" s="4">
        <f t="shared" ref="F33:G33" si="13">F34+F35</f>
        <v>8153</v>
      </c>
      <c r="G33" s="4">
        <f t="shared" si="13"/>
        <v>7333.07</v>
      </c>
      <c r="I33" s="1" t="s">
        <v>74</v>
      </c>
    </row>
    <row r="34" spans="3:9" hidden="1" x14ac:dyDescent="0.25">
      <c r="D34" s="5" t="s">
        <v>13</v>
      </c>
      <c r="E34" s="6">
        <f>F34+G34</f>
        <v>10143.07</v>
      </c>
      <c r="F34" s="6">
        <v>2810</v>
      </c>
      <c r="G34" s="6">
        <v>7333.07</v>
      </c>
      <c r="I34" s="1" t="s">
        <v>74</v>
      </c>
    </row>
    <row r="35" spans="3:9" hidden="1" x14ac:dyDescent="0.25">
      <c r="D35" s="5" t="s">
        <v>8</v>
      </c>
      <c r="E35" s="6">
        <f t="shared" ref="E35" si="14">F35+G35</f>
        <v>5343</v>
      </c>
      <c r="F35" s="6">
        <f>3385+1958</f>
        <v>5343</v>
      </c>
      <c r="G35" s="6"/>
      <c r="I35" s="1" t="s">
        <v>74</v>
      </c>
    </row>
    <row r="36" spans="3:9" s="2" customFormat="1" ht="31.5" hidden="1" x14ac:dyDescent="0.25">
      <c r="C36" s="2" t="s">
        <v>30</v>
      </c>
      <c r="D36" s="3" t="s">
        <v>31</v>
      </c>
      <c r="E36" s="4">
        <f>E37</f>
        <v>20400.5</v>
      </c>
      <c r="F36" s="4">
        <f t="shared" ref="F36:G36" si="15">F37</f>
        <v>15265</v>
      </c>
      <c r="G36" s="4">
        <f t="shared" si="15"/>
        <v>5135.5</v>
      </c>
      <c r="I36" s="1" t="s">
        <v>75</v>
      </c>
    </row>
    <row r="37" spans="3:9" hidden="1" x14ac:dyDescent="0.25">
      <c r="D37" s="5" t="s">
        <v>7</v>
      </c>
      <c r="E37" s="6">
        <f>F37+G37</f>
        <v>20400.5</v>
      </c>
      <c r="F37" s="6">
        <v>15265</v>
      </c>
      <c r="G37" s="6">
        <v>5135.5</v>
      </c>
      <c r="I37" s="1" t="s">
        <v>75</v>
      </c>
    </row>
    <row r="38" spans="3:9" s="2" customFormat="1" hidden="1" x14ac:dyDescent="0.25">
      <c r="C38" s="2" t="s">
        <v>32</v>
      </c>
      <c r="D38" s="3" t="s">
        <v>33</v>
      </c>
      <c r="E38" s="4">
        <f>E39</f>
        <v>3175</v>
      </c>
      <c r="F38" s="4">
        <f t="shared" ref="F38:G38" si="16">F39</f>
        <v>3175</v>
      </c>
      <c r="G38" s="4">
        <f t="shared" si="16"/>
        <v>0</v>
      </c>
      <c r="I38" s="1" t="s">
        <v>76</v>
      </c>
    </row>
    <row r="39" spans="3:9" hidden="1" x14ac:dyDescent="0.25">
      <c r="D39" s="5" t="s">
        <v>13</v>
      </c>
      <c r="E39" s="6">
        <f>F39+G39</f>
        <v>3175</v>
      </c>
      <c r="F39" s="6">
        <v>3175</v>
      </c>
      <c r="G39" s="6"/>
      <c r="I39" s="1" t="s">
        <v>76</v>
      </c>
    </row>
    <row r="40" spans="3:9" s="2" customFormat="1" hidden="1" x14ac:dyDescent="0.25">
      <c r="C40" s="2" t="s">
        <v>34</v>
      </c>
      <c r="D40" s="3" t="s">
        <v>35</v>
      </c>
      <c r="E40" s="4">
        <f>E41</f>
        <v>3272</v>
      </c>
      <c r="F40" s="4">
        <f t="shared" ref="F40:G40" si="17">F41</f>
        <v>3272</v>
      </c>
      <c r="G40" s="4">
        <f t="shared" si="17"/>
        <v>0</v>
      </c>
      <c r="I40" s="1"/>
    </row>
    <row r="41" spans="3:9" hidden="1" x14ac:dyDescent="0.25">
      <c r="D41" s="5" t="s">
        <v>13</v>
      </c>
      <c r="E41" s="6">
        <f>E43+E45</f>
        <v>3272</v>
      </c>
      <c r="F41" s="6">
        <f t="shared" ref="F41:G41" si="18">F43+F45</f>
        <v>3272</v>
      </c>
      <c r="G41" s="6">
        <f t="shared" si="18"/>
        <v>0</v>
      </c>
    </row>
    <row r="42" spans="3:9" s="2" customFormat="1" ht="31.5" x14ac:dyDescent="0.25">
      <c r="C42" s="16" t="s">
        <v>36</v>
      </c>
      <c r="D42" s="17" t="s">
        <v>38</v>
      </c>
      <c r="E42" s="18">
        <f>E43</f>
        <v>135</v>
      </c>
      <c r="F42" s="18">
        <f t="shared" ref="F42:G42" si="19">F43</f>
        <v>135</v>
      </c>
      <c r="G42" s="18">
        <f t="shared" si="19"/>
        <v>0</v>
      </c>
      <c r="I42" s="1" t="s">
        <v>73</v>
      </c>
    </row>
    <row r="43" spans="3:9" x14ac:dyDescent="0.25">
      <c r="C43" s="16"/>
      <c r="D43" s="19" t="s">
        <v>13</v>
      </c>
      <c r="E43" s="20">
        <f>F43+G43</f>
        <v>135</v>
      </c>
      <c r="F43" s="20">
        <v>135</v>
      </c>
      <c r="G43" s="20"/>
      <c r="I43" s="1" t="s">
        <v>73</v>
      </c>
    </row>
    <row r="44" spans="3:9" s="2" customFormat="1" ht="47.25" hidden="1" x14ac:dyDescent="0.25">
      <c r="C44" s="2" t="s">
        <v>37</v>
      </c>
      <c r="D44" s="3" t="s">
        <v>39</v>
      </c>
      <c r="E44" s="4">
        <f>E45</f>
        <v>3137</v>
      </c>
      <c r="F44" s="4">
        <f t="shared" ref="F44:G44" si="20">F45</f>
        <v>3137</v>
      </c>
      <c r="G44" s="4">
        <f t="shared" si="20"/>
        <v>0</v>
      </c>
      <c r="I44" s="1" t="s">
        <v>74</v>
      </c>
    </row>
    <row r="45" spans="3:9" hidden="1" x14ac:dyDescent="0.25">
      <c r="D45" s="5" t="s">
        <v>13</v>
      </c>
      <c r="E45" s="6">
        <f>F45+G45</f>
        <v>3137</v>
      </c>
      <c r="F45" s="6">
        <v>3137</v>
      </c>
      <c r="G45" s="6"/>
      <c r="I45" s="1" t="s">
        <v>74</v>
      </c>
    </row>
    <row r="46" spans="3:9" s="2" customFormat="1" hidden="1" x14ac:dyDescent="0.25">
      <c r="C46" s="2" t="s">
        <v>40</v>
      </c>
      <c r="D46" s="3" t="s">
        <v>41</v>
      </c>
      <c r="E46" s="4">
        <f>E47+E48</f>
        <v>153786</v>
      </c>
      <c r="F46" s="4">
        <f t="shared" ref="F46:G46" si="21">F47+F48</f>
        <v>86402</v>
      </c>
      <c r="G46" s="4">
        <f t="shared" si="21"/>
        <v>67384</v>
      </c>
      <c r="I46" s="1"/>
    </row>
    <row r="47" spans="3:9" hidden="1" x14ac:dyDescent="0.25">
      <c r="D47" s="5" t="s">
        <v>13</v>
      </c>
      <c r="E47" s="6">
        <f>F47+G47</f>
        <v>69729</v>
      </c>
      <c r="F47" s="6">
        <f>F50+F56+F58+F60+F62</f>
        <v>68860</v>
      </c>
      <c r="G47" s="6">
        <f>G50+G56+G58+G60+G62</f>
        <v>869</v>
      </c>
    </row>
    <row r="48" spans="3:9" hidden="1" x14ac:dyDescent="0.25">
      <c r="D48" s="5" t="s">
        <v>8</v>
      </c>
      <c r="E48" s="6">
        <f>F48+G48</f>
        <v>84057</v>
      </c>
      <c r="F48" s="6">
        <f>F52+F54</f>
        <v>17542</v>
      </c>
      <c r="G48" s="6">
        <f>G52+G54</f>
        <v>66515</v>
      </c>
    </row>
    <row r="49" spans="3:9" s="2" customFormat="1" x14ac:dyDescent="0.25">
      <c r="C49" s="16" t="s">
        <v>43</v>
      </c>
      <c r="D49" s="17" t="s">
        <v>42</v>
      </c>
      <c r="E49" s="18"/>
      <c r="F49" s="18"/>
      <c r="G49" s="18"/>
      <c r="I49" s="1" t="s">
        <v>73</v>
      </c>
    </row>
    <row r="50" spans="3:9" x14ac:dyDescent="0.25">
      <c r="C50" s="16"/>
      <c r="D50" s="19" t="s">
        <v>13</v>
      </c>
      <c r="E50" s="20">
        <f>F50+G50</f>
        <v>57399</v>
      </c>
      <c r="F50" s="20">
        <v>57095</v>
      </c>
      <c r="G50" s="20">
        <v>304</v>
      </c>
      <c r="I50" s="1" t="s">
        <v>73</v>
      </c>
    </row>
    <row r="51" spans="3:9" s="2" customFormat="1" ht="47.25" hidden="1" x14ac:dyDescent="0.25">
      <c r="C51" s="2" t="s">
        <v>44</v>
      </c>
      <c r="D51" s="3" t="s">
        <v>45</v>
      </c>
      <c r="E51" s="4">
        <f>E52</f>
        <v>28477</v>
      </c>
      <c r="F51" s="4">
        <f t="shared" ref="F51:G51" si="22">F52</f>
        <v>2065</v>
      </c>
      <c r="G51" s="4">
        <f t="shared" si="22"/>
        <v>26412</v>
      </c>
      <c r="I51" s="1" t="s">
        <v>72</v>
      </c>
    </row>
    <row r="52" spans="3:9" hidden="1" x14ac:dyDescent="0.25">
      <c r="D52" s="5" t="s">
        <v>8</v>
      </c>
      <c r="E52" s="6">
        <f>F52+G52</f>
        <v>28477</v>
      </c>
      <c r="F52" s="6">
        <v>2065</v>
      </c>
      <c r="G52" s="6">
        <v>26412</v>
      </c>
      <c r="I52" s="1" t="s">
        <v>72</v>
      </c>
    </row>
    <row r="53" spans="3:9" s="2" customFormat="1" ht="94.5" hidden="1" x14ac:dyDescent="0.25">
      <c r="C53" s="2" t="s">
        <v>46</v>
      </c>
      <c r="D53" s="3" t="s">
        <v>47</v>
      </c>
      <c r="E53" s="4">
        <f>E54</f>
        <v>55580</v>
      </c>
      <c r="F53" s="4">
        <f t="shared" ref="F53:G53" si="23">F54</f>
        <v>15477</v>
      </c>
      <c r="G53" s="4">
        <f t="shared" si="23"/>
        <v>40103</v>
      </c>
      <c r="I53" s="1" t="s">
        <v>72</v>
      </c>
    </row>
    <row r="54" spans="3:9" hidden="1" x14ac:dyDescent="0.25">
      <c r="D54" s="5" t="s">
        <v>8</v>
      </c>
      <c r="E54" s="6">
        <f>F54+G54</f>
        <v>55580</v>
      </c>
      <c r="F54" s="6">
        <v>15477</v>
      </c>
      <c r="G54" s="6">
        <f>37140+2963</f>
        <v>40103</v>
      </c>
      <c r="I54" s="1" t="s">
        <v>72</v>
      </c>
    </row>
    <row r="55" spans="3:9" s="2" customFormat="1" x14ac:dyDescent="0.25">
      <c r="C55" s="16" t="s">
        <v>48</v>
      </c>
      <c r="D55" s="17" t="s">
        <v>49</v>
      </c>
      <c r="E55" s="18">
        <f>E56</f>
        <v>2106</v>
      </c>
      <c r="F55" s="18">
        <f t="shared" ref="F55:G55" si="24">F56</f>
        <v>2106</v>
      </c>
      <c r="G55" s="18">
        <f t="shared" si="24"/>
        <v>0</v>
      </c>
      <c r="I55" s="1" t="s">
        <v>73</v>
      </c>
    </row>
    <row r="56" spans="3:9" x14ac:dyDescent="0.25">
      <c r="C56" s="16"/>
      <c r="D56" s="19" t="s">
        <v>13</v>
      </c>
      <c r="E56" s="20">
        <f>F56+G56</f>
        <v>2106</v>
      </c>
      <c r="F56" s="20">
        <v>2106</v>
      </c>
      <c r="G56" s="20"/>
      <c r="I56" s="1" t="s">
        <v>73</v>
      </c>
    </row>
    <row r="57" spans="3:9" s="2" customFormat="1" ht="63" hidden="1" x14ac:dyDescent="0.25">
      <c r="C57" s="2" t="s">
        <v>50</v>
      </c>
      <c r="D57" s="3" t="s">
        <v>51</v>
      </c>
      <c r="E57" s="4">
        <f>E58</f>
        <v>5672</v>
      </c>
      <c r="F57" s="4">
        <f t="shared" ref="F57:G57" si="25">F58</f>
        <v>5672</v>
      </c>
      <c r="G57" s="4">
        <f t="shared" si="25"/>
        <v>0</v>
      </c>
      <c r="I57" s="1" t="s">
        <v>72</v>
      </c>
    </row>
    <row r="58" spans="3:9" hidden="1" x14ac:dyDescent="0.25">
      <c r="D58" s="5" t="s">
        <v>13</v>
      </c>
      <c r="E58" s="6">
        <f>F58+G58</f>
        <v>5672</v>
      </c>
      <c r="F58" s="6">
        <v>5672</v>
      </c>
      <c r="G58" s="6"/>
      <c r="I58" s="1" t="s">
        <v>72</v>
      </c>
    </row>
    <row r="59" spans="3:9" s="2" customFormat="1" ht="31.5" hidden="1" x14ac:dyDescent="0.25">
      <c r="C59" s="2" t="s">
        <v>52</v>
      </c>
      <c r="D59" s="3" t="s">
        <v>53</v>
      </c>
      <c r="E59" s="4">
        <f>E60</f>
        <v>4188</v>
      </c>
      <c r="F59" s="4">
        <f t="shared" ref="F59:G59" si="26">F60</f>
        <v>3623</v>
      </c>
      <c r="G59" s="4">
        <f t="shared" si="26"/>
        <v>565</v>
      </c>
      <c r="I59" s="1" t="s">
        <v>77</v>
      </c>
    </row>
    <row r="60" spans="3:9" hidden="1" x14ac:dyDescent="0.25">
      <c r="D60" s="5" t="s">
        <v>13</v>
      </c>
      <c r="E60" s="6">
        <f>F60+G60</f>
        <v>4188</v>
      </c>
      <c r="F60" s="6">
        <v>3623</v>
      </c>
      <c r="G60" s="6">
        <v>565</v>
      </c>
      <c r="I60" s="1" t="s">
        <v>77</v>
      </c>
    </row>
    <row r="61" spans="3:9" s="2" customFormat="1" x14ac:dyDescent="0.25">
      <c r="C61" s="16" t="s">
        <v>54</v>
      </c>
      <c r="D61" s="17" t="s">
        <v>55</v>
      </c>
      <c r="E61" s="18">
        <f>E62</f>
        <v>364</v>
      </c>
      <c r="F61" s="18">
        <f t="shared" ref="F61:G61" si="27">F62</f>
        <v>364</v>
      </c>
      <c r="G61" s="18">
        <f t="shared" si="27"/>
        <v>0</v>
      </c>
      <c r="I61" s="1" t="s">
        <v>73</v>
      </c>
    </row>
    <row r="62" spans="3:9" x14ac:dyDescent="0.25">
      <c r="C62" s="16"/>
      <c r="D62" s="19" t="s">
        <v>13</v>
      </c>
      <c r="E62" s="20">
        <f>F62+G62</f>
        <v>364</v>
      </c>
      <c r="F62" s="20">
        <v>364</v>
      </c>
      <c r="G62" s="20"/>
      <c r="I62" s="1" t="s">
        <v>73</v>
      </c>
    </row>
    <row r="63" spans="3:9" s="2" customFormat="1" ht="31.5" hidden="1" x14ac:dyDescent="0.25">
      <c r="C63" s="2" t="s">
        <v>56</v>
      </c>
      <c r="D63" s="3" t="s">
        <v>57</v>
      </c>
      <c r="E63" s="4">
        <f>E64</f>
        <v>150</v>
      </c>
      <c r="F63" s="4">
        <f t="shared" ref="F63:G63" si="28">F64</f>
        <v>150</v>
      </c>
      <c r="G63" s="4">
        <f t="shared" si="28"/>
        <v>0</v>
      </c>
      <c r="I63" s="1" t="s">
        <v>69</v>
      </c>
    </row>
    <row r="64" spans="3:9" hidden="1" x14ac:dyDescent="0.25">
      <c r="D64" s="5" t="s">
        <v>13</v>
      </c>
      <c r="E64" s="6">
        <f>F64+G64</f>
        <v>150</v>
      </c>
      <c r="F64" s="6">
        <v>150</v>
      </c>
      <c r="G64" s="6"/>
      <c r="I64" s="1" t="s">
        <v>69</v>
      </c>
    </row>
    <row r="65" spans="3:9" s="2" customFormat="1" ht="31.5" hidden="1" x14ac:dyDescent="0.25">
      <c r="C65" s="2" t="s">
        <v>64</v>
      </c>
      <c r="D65" s="3" t="s">
        <v>65</v>
      </c>
      <c r="E65" s="4">
        <f>E66</f>
        <v>41783</v>
      </c>
      <c r="F65" s="4">
        <f t="shared" ref="F65:G65" si="29">F66</f>
        <v>41783</v>
      </c>
      <c r="G65" s="4">
        <f t="shared" si="29"/>
        <v>0</v>
      </c>
      <c r="I65" s="1"/>
    </row>
    <row r="66" spans="3:9" hidden="1" x14ac:dyDescent="0.25">
      <c r="D66" s="5" t="s">
        <v>13</v>
      </c>
      <c r="E66" s="6">
        <f>F66+G66</f>
        <v>41783</v>
      </c>
      <c r="F66" s="6">
        <f>F68+F70</f>
        <v>41783</v>
      </c>
      <c r="G66" s="6">
        <f>G68+G70</f>
        <v>0</v>
      </c>
    </row>
    <row r="67" spans="3:9" s="2" customFormat="1" ht="31.5" x14ac:dyDescent="0.25">
      <c r="C67" s="16" t="s">
        <v>58</v>
      </c>
      <c r="D67" s="17" t="s">
        <v>61</v>
      </c>
      <c r="E67" s="18">
        <f>E68</f>
        <v>2033</v>
      </c>
      <c r="F67" s="18">
        <f t="shared" ref="F67:G67" si="30">F68</f>
        <v>2033</v>
      </c>
      <c r="G67" s="18">
        <f t="shared" si="30"/>
        <v>0</v>
      </c>
      <c r="I67" s="1" t="s">
        <v>73</v>
      </c>
    </row>
    <row r="68" spans="3:9" x14ac:dyDescent="0.25">
      <c r="C68" s="16"/>
      <c r="D68" s="19" t="s">
        <v>13</v>
      </c>
      <c r="E68" s="20">
        <f>F68+G68</f>
        <v>2033</v>
      </c>
      <c r="F68" s="20">
        <v>2033</v>
      </c>
      <c r="G68" s="20"/>
      <c r="I68" s="1" t="s">
        <v>73</v>
      </c>
    </row>
    <row r="69" spans="3:9" s="2" customFormat="1" hidden="1" x14ac:dyDescent="0.25">
      <c r="C69" s="2" t="s">
        <v>59</v>
      </c>
      <c r="D69" s="3" t="s">
        <v>62</v>
      </c>
      <c r="E69" s="4">
        <f>E70</f>
        <v>39750</v>
      </c>
      <c r="F69" s="4">
        <f t="shared" ref="F69:G69" si="31">F70</f>
        <v>39750</v>
      </c>
      <c r="G69" s="4">
        <f t="shared" si="31"/>
        <v>0</v>
      </c>
      <c r="I69" s="1" t="s">
        <v>69</v>
      </c>
    </row>
    <row r="70" spans="3:9" hidden="1" x14ac:dyDescent="0.25">
      <c r="D70" s="5" t="s">
        <v>13</v>
      </c>
      <c r="E70" s="6">
        <f>F70+G70</f>
        <v>39750</v>
      </c>
      <c r="F70" s="6">
        <v>39750</v>
      </c>
      <c r="G70" s="6"/>
      <c r="I70" s="1" t="s">
        <v>69</v>
      </c>
    </row>
    <row r="71" spans="3:9" s="2" customFormat="1" ht="31.5" hidden="1" x14ac:dyDescent="0.25">
      <c r="C71" s="2" t="s">
        <v>66</v>
      </c>
      <c r="D71" s="3" t="s">
        <v>67</v>
      </c>
      <c r="E71" s="4">
        <f>E72</f>
        <v>58770</v>
      </c>
      <c r="F71" s="4">
        <f>F72</f>
        <v>58770</v>
      </c>
      <c r="G71" s="4">
        <f>G72</f>
        <v>0</v>
      </c>
      <c r="I71" s="1"/>
    </row>
    <row r="72" spans="3:9" hidden="1" x14ac:dyDescent="0.25">
      <c r="D72" s="5" t="s">
        <v>13</v>
      </c>
      <c r="E72" s="6">
        <f>F72+G72</f>
        <v>58770</v>
      </c>
      <c r="F72" s="6">
        <f>F74</f>
        <v>58770</v>
      </c>
      <c r="G72" s="6">
        <f>G74</f>
        <v>0</v>
      </c>
    </row>
    <row r="73" spans="3:9" s="2" customFormat="1" ht="31.5" x14ac:dyDescent="0.25">
      <c r="C73" s="16" t="s">
        <v>60</v>
      </c>
      <c r="D73" s="17" t="s">
        <v>63</v>
      </c>
      <c r="E73" s="18">
        <f>E74</f>
        <v>58770</v>
      </c>
      <c r="F73" s="18">
        <f t="shared" ref="F73:G73" si="32">F74</f>
        <v>58770</v>
      </c>
      <c r="G73" s="18">
        <f t="shared" si="32"/>
        <v>0</v>
      </c>
      <c r="I73" s="1" t="s">
        <v>73</v>
      </c>
    </row>
    <row r="74" spans="3:9" x14ac:dyDescent="0.25">
      <c r="C74" s="16"/>
      <c r="D74" s="19" t="s">
        <v>13</v>
      </c>
      <c r="E74" s="20">
        <f>F74+G74</f>
        <v>58770</v>
      </c>
      <c r="F74" s="20">
        <v>58770</v>
      </c>
      <c r="G74" s="20"/>
      <c r="I74" s="1" t="s">
        <v>73</v>
      </c>
    </row>
    <row r="75" spans="3:9" x14ac:dyDescent="0.25">
      <c r="E75" s="6"/>
      <c r="F75" s="6"/>
      <c r="G75" s="6"/>
    </row>
    <row r="76" spans="3:9" s="10" customFormat="1" x14ac:dyDescent="0.25">
      <c r="D76" s="8" t="s">
        <v>80</v>
      </c>
      <c r="E76" s="9">
        <f>E31+E43+E50+E56+E62+E68+E74</f>
        <v>285597.76</v>
      </c>
      <c r="F76" s="9">
        <f t="shared" ref="F76:G76" si="33">F31+F43+F50+F56+F62+F68+F74</f>
        <v>265522.5</v>
      </c>
      <c r="G76" s="9">
        <f t="shared" si="33"/>
        <v>20075.259999999998</v>
      </c>
    </row>
    <row r="77" spans="3:9" s="10" customFormat="1" x14ac:dyDescent="0.25">
      <c r="D77" s="8" t="s">
        <v>82</v>
      </c>
      <c r="E77" s="9">
        <f>E32</f>
        <v>5220</v>
      </c>
      <c r="F77" s="9">
        <f t="shared" ref="F77:G77" si="34">F32</f>
        <v>5220</v>
      </c>
      <c r="G77" s="9">
        <f t="shared" si="34"/>
        <v>0</v>
      </c>
    </row>
    <row r="78" spans="3:9" s="10" customFormat="1" x14ac:dyDescent="0.25">
      <c r="D78" s="8" t="s">
        <v>79</v>
      </c>
      <c r="E78" s="9">
        <f>E76+E77</f>
        <v>290817.76</v>
      </c>
      <c r="F78" s="9">
        <f t="shared" ref="F78:G78" si="35">F76+F77</f>
        <v>270742.5</v>
      </c>
      <c r="G78" s="9">
        <f t="shared" si="35"/>
        <v>20075.259999999998</v>
      </c>
    </row>
    <row r="79" spans="3:9" x14ac:dyDescent="0.25">
      <c r="E79" s="6"/>
      <c r="F79" s="6"/>
      <c r="G79" s="6"/>
    </row>
    <row r="80" spans="3:9" x14ac:dyDescent="0.25">
      <c r="E80" s="6"/>
      <c r="F80" s="6"/>
      <c r="G80" s="6"/>
    </row>
    <row r="81" spans="5:7" x14ac:dyDescent="0.25">
      <c r="E81" s="6"/>
      <c r="F81" s="6"/>
      <c r="G81" s="6"/>
    </row>
    <row r="82" spans="5:7" x14ac:dyDescent="0.25">
      <c r="E82" s="6"/>
      <c r="F82" s="6"/>
      <c r="G82" s="6"/>
    </row>
    <row r="83" spans="5:7" x14ac:dyDescent="0.25">
      <c r="E83" s="6"/>
      <c r="F83" s="6"/>
      <c r="G83" s="6"/>
    </row>
    <row r="84" spans="5:7" x14ac:dyDescent="0.25">
      <c r="E84" s="6"/>
      <c r="F84" s="6"/>
      <c r="G84" s="6"/>
    </row>
    <row r="85" spans="5:7" x14ac:dyDescent="0.25">
      <c r="E85" s="6"/>
      <c r="F85" s="6"/>
      <c r="G85" s="6"/>
    </row>
    <row r="86" spans="5:7" x14ac:dyDescent="0.25">
      <c r="E86" s="6"/>
      <c r="F86" s="6"/>
      <c r="G86" s="6"/>
    </row>
    <row r="87" spans="5:7" x14ac:dyDescent="0.25">
      <c r="E87" s="6"/>
      <c r="F87" s="6"/>
      <c r="G87" s="6"/>
    </row>
    <row r="88" spans="5:7" x14ac:dyDescent="0.25">
      <c r="E88" s="6"/>
      <c r="F88" s="6"/>
      <c r="G88" s="6"/>
    </row>
    <row r="89" spans="5:7" x14ac:dyDescent="0.25">
      <c r="E89" s="6"/>
      <c r="F89" s="6"/>
      <c r="G89" s="6"/>
    </row>
    <row r="90" spans="5:7" x14ac:dyDescent="0.25">
      <c r="E90" s="6"/>
      <c r="F90" s="6"/>
      <c r="G90" s="6"/>
    </row>
    <row r="91" spans="5:7" x14ac:dyDescent="0.25">
      <c r="E91" s="6"/>
      <c r="F91" s="6"/>
      <c r="G91" s="6"/>
    </row>
    <row r="92" spans="5:7" x14ac:dyDescent="0.25">
      <c r="E92" s="6"/>
      <c r="F92" s="6"/>
      <c r="G92" s="6"/>
    </row>
    <row r="93" spans="5:7" x14ac:dyDescent="0.25">
      <c r="E93" s="6"/>
      <c r="F93" s="6"/>
      <c r="G93" s="6"/>
    </row>
    <row r="94" spans="5:7" x14ac:dyDescent="0.25">
      <c r="E94" s="6"/>
      <c r="F94" s="6"/>
      <c r="G94" s="6"/>
    </row>
    <row r="95" spans="5:7" x14ac:dyDescent="0.25">
      <c r="E95" s="6"/>
      <c r="F95" s="6"/>
      <c r="G95" s="6"/>
    </row>
    <row r="96" spans="5:7" x14ac:dyDescent="0.25">
      <c r="E96" s="6"/>
      <c r="F96" s="6"/>
      <c r="G96" s="6"/>
    </row>
    <row r="97" spans="5:7" x14ac:dyDescent="0.25">
      <c r="E97" s="6"/>
      <c r="F97" s="6"/>
      <c r="G97" s="6"/>
    </row>
    <row r="98" spans="5:7" x14ac:dyDescent="0.25">
      <c r="E98" s="6"/>
      <c r="F98" s="6"/>
      <c r="G98" s="6"/>
    </row>
    <row r="99" spans="5:7" x14ac:dyDescent="0.25">
      <c r="E99" s="6"/>
      <c r="F99" s="6"/>
      <c r="G99" s="6"/>
    </row>
    <row r="100" spans="5:7" x14ac:dyDescent="0.25">
      <c r="E100" s="6"/>
      <c r="F100" s="6"/>
      <c r="G100" s="6"/>
    </row>
    <row r="101" spans="5:7" x14ac:dyDescent="0.25">
      <c r="E101" s="6"/>
      <c r="F101" s="6"/>
      <c r="G101" s="6"/>
    </row>
    <row r="102" spans="5:7" x14ac:dyDescent="0.25">
      <c r="E102" s="6"/>
      <c r="F102" s="6"/>
      <c r="G102" s="6"/>
    </row>
    <row r="103" spans="5:7" x14ac:dyDescent="0.25">
      <c r="E103" s="6"/>
      <c r="F103" s="6"/>
      <c r="G103" s="6"/>
    </row>
    <row r="104" spans="5:7" x14ac:dyDescent="0.25">
      <c r="E104" s="6"/>
      <c r="F104" s="6"/>
      <c r="G104" s="6"/>
    </row>
    <row r="105" spans="5:7" x14ac:dyDescent="0.25">
      <c r="E105" s="6"/>
      <c r="F105" s="6"/>
      <c r="G105" s="6"/>
    </row>
    <row r="106" spans="5:7" x14ac:dyDescent="0.25">
      <c r="E106" s="6"/>
      <c r="F106" s="6"/>
      <c r="G106" s="6"/>
    </row>
    <row r="107" spans="5:7" x14ac:dyDescent="0.25">
      <c r="E107" s="6"/>
      <c r="F107" s="6"/>
      <c r="G107" s="6"/>
    </row>
    <row r="108" spans="5:7" x14ac:dyDescent="0.25">
      <c r="E108" s="6"/>
      <c r="F108" s="6"/>
      <c r="G108" s="6"/>
    </row>
    <row r="109" spans="5:7" x14ac:dyDescent="0.25">
      <c r="E109" s="6"/>
      <c r="F109" s="6"/>
      <c r="G109" s="6"/>
    </row>
    <row r="110" spans="5:7" x14ac:dyDescent="0.25">
      <c r="E110" s="6"/>
      <c r="F110" s="6"/>
      <c r="G110" s="6"/>
    </row>
    <row r="111" spans="5:7" x14ac:dyDescent="0.25">
      <c r="E111" s="6"/>
      <c r="F111" s="6"/>
      <c r="G111" s="6"/>
    </row>
    <row r="112" spans="5:7" x14ac:dyDescent="0.25">
      <c r="E112" s="6"/>
      <c r="F112" s="6"/>
      <c r="G112" s="6"/>
    </row>
    <row r="113" spans="5:7" x14ac:dyDescent="0.25">
      <c r="E113" s="6"/>
      <c r="F113" s="6"/>
      <c r="G113" s="6"/>
    </row>
    <row r="114" spans="5:7" x14ac:dyDescent="0.25">
      <c r="E114" s="6"/>
      <c r="F114" s="6"/>
      <c r="G114" s="6"/>
    </row>
    <row r="115" spans="5:7" x14ac:dyDescent="0.25">
      <c r="E115" s="6"/>
      <c r="F115" s="6"/>
      <c r="G115" s="6"/>
    </row>
    <row r="116" spans="5:7" x14ac:dyDescent="0.25">
      <c r="E116" s="6"/>
      <c r="F116" s="6"/>
      <c r="G116" s="6"/>
    </row>
    <row r="117" spans="5:7" x14ac:dyDescent="0.25">
      <c r="E117" s="6"/>
      <c r="F117" s="6"/>
      <c r="G117" s="6"/>
    </row>
    <row r="118" spans="5:7" x14ac:dyDescent="0.25">
      <c r="E118" s="6"/>
      <c r="F118" s="6"/>
      <c r="G118" s="6"/>
    </row>
    <row r="119" spans="5:7" x14ac:dyDescent="0.25">
      <c r="E119" s="6"/>
      <c r="F119" s="6"/>
      <c r="G119" s="6"/>
    </row>
    <row r="120" spans="5:7" x14ac:dyDescent="0.25">
      <c r="E120" s="6"/>
      <c r="F120" s="6"/>
      <c r="G120" s="6"/>
    </row>
    <row r="121" spans="5:7" x14ac:dyDescent="0.25">
      <c r="E121" s="6"/>
      <c r="F121" s="6"/>
      <c r="G121" s="6"/>
    </row>
    <row r="122" spans="5:7" x14ac:dyDescent="0.25">
      <c r="E122" s="6"/>
      <c r="F122" s="6"/>
      <c r="G122" s="6"/>
    </row>
    <row r="123" spans="5:7" x14ac:dyDescent="0.25">
      <c r="E123" s="6"/>
      <c r="F123" s="6"/>
      <c r="G123" s="6"/>
    </row>
    <row r="124" spans="5:7" x14ac:dyDescent="0.25">
      <c r="E124" s="6"/>
      <c r="F124" s="6"/>
      <c r="G124" s="6"/>
    </row>
    <row r="125" spans="5:7" x14ac:dyDescent="0.25">
      <c r="E125" s="6"/>
      <c r="F125" s="6"/>
      <c r="G125" s="6"/>
    </row>
    <row r="126" spans="5:7" x14ac:dyDescent="0.25">
      <c r="E126" s="6"/>
      <c r="F126" s="6"/>
      <c r="G126" s="6"/>
    </row>
    <row r="127" spans="5:7" x14ac:dyDescent="0.25">
      <c r="E127" s="6"/>
      <c r="F127" s="6"/>
      <c r="G127" s="6"/>
    </row>
    <row r="128" spans="5:7" x14ac:dyDescent="0.25">
      <c r="E128" s="6"/>
      <c r="F128" s="6"/>
      <c r="G128" s="6"/>
    </row>
    <row r="129" spans="5:7" x14ac:dyDescent="0.25">
      <c r="E129" s="6"/>
      <c r="F129" s="6"/>
      <c r="G129" s="6"/>
    </row>
    <row r="130" spans="5:7" x14ac:dyDescent="0.25">
      <c r="E130" s="6"/>
      <c r="F130" s="6"/>
      <c r="G130" s="6"/>
    </row>
    <row r="131" spans="5:7" x14ac:dyDescent="0.25">
      <c r="E131" s="6"/>
      <c r="F131" s="6"/>
      <c r="G131" s="6"/>
    </row>
    <row r="132" spans="5:7" x14ac:dyDescent="0.25">
      <c r="E132" s="6"/>
      <c r="F132" s="6"/>
      <c r="G132" s="6"/>
    </row>
    <row r="133" spans="5:7" x14ac:dyDescent="0.25">
      <c r="E133" s="6"/>
      <c r="F133" s="6"/>
      <c r="G133" s="6"/>
    </row>
    <row r="134" spans="5:7" x14ac:dyDescent="0.25">
      <c r="E134" s="6"/>
      <c r="F134" s="6"/>
      <c r="G134" s="6"/>
    </row>
    <row r="135" spans="5:7" x14ac:dyDescent="0.25">
      <c r="E135" s="6"/>
      <c r="F135" s="6"/>
      <c r="G135" s="6"/>
    </row>
    <row r="136" spans="5:7" x14ac:dyDescent="0.25">
      <c r="E136" s="6"/>
      <c r="F136" s="6"/>
      <c r="G136" s="6"/>
    </row>
    <row r="137" spans="5:7" x14ac:dyDescent="0.25">
      <c r="E137" s="6"/>
      <c r="F137" s="6"/>
      <c r="G137" s="6"/>
    </row>
    <row r="138" spans="5:7" x14ac:dyDescent="0.25">
      <c r="E138" s="6"/>
      <c r="F138" s="6"/>
      <c r="G138" s="6"/>
    </row>
    <row r="139" spans="5:7" x14ac:dyDescent="0.25">
      <c r="E139" s="6"/>
      <c r="F139" s="6"/>
      <c r="G139" s="6"/>
    </row>
    <row r="140" spans="5:7" x14ac:dyDescent="0.25">
      <c r="E140" s="6"/>
      <c r="F140" s="6"/>
      <c r="G140" s="6"/>
    </row>
    <row r="141" spans="5:7" x14ac:dyDescent="0.25">
      <c r="E141" s="6"/>
      <c r="F141" s="6"/>
      <c r="G141" s="6"/>
    </row>
    <row r="142" spans="5:7" x14ac:dyDescent="0.25">
      <c r="E142" s="6"/>
      <c r="F142" s="6"/>
      <c r="G142" s="6"/>
    </row>
    <row r="143" spans="5:7" x14ac:dyDescent="0.25">
      <c r="E143" s="6"/>
      <c r="F143" s="6"/>
      <c r="G143" s="6"/>
    </row>
    <row r="144" spans="5:7" x14ac:dyDescent="0.25">
      <c r="E144" s="6"/>
      <c r="F144" s="6"/>
      <c r="G144" s="6"/>
    </row>
    <row r="145" spans="5:7" x14ac:dyDescent="0.25">
      <c r="E145" s="6"/>
      <c r="F145" s="6"/>
      <c r="G145" s="6"/>
    </row>
    <row r="146" spans="5:7" x14ac:dyDescent="0.25">
      <c r="E146" s="6"/>
      <c r="F146" s="6"/>
      <c r="G146" s="6"/>
    </row>
    <row r="147" spans="5:7" x14ac:dyDescent="0.25">
      <c r="E147" s="6"/>
      <c r="F147" s="6"/>
      <c r="G147" s="6"/>
    </row>
    <row r="148" spans="5:7" x14ac:dyDescent="0.25">
      <c r="E148" s="6"/>
      <c r="F148" s="6"/>
      <c r="G148" s="6"/>
    </row>
    <row r="149" spans="5:7" x14ac:dyDescent="0.25">
      <c r="E149" s="6"/>
      <c r="F149" s="6"/>
      <c r="G149" s="6"/>
    </row>
    <row r="150" spans="5:7" x14ac:dyDescent="0.25">
      <c r="E150" s="6"/>
      <c r="F150" s="6"/>
      <c r="G150" s="6"/>
    </row>
    <row r="151" spans="5:7" x14ac:dyDescent="0.25">
      <c r="E151" s="6"/>
      <c r="F151" s="6"/>
      <c r="G151" s="6"/>
    </row>
    <row r="152" spans="5:7" x14ac:dyDescent="0.25">
      <c r="E152" s="6"/>
      <c r="F152" s="6"/>
      <c r="G152" s="6"/>
    </row>
    <row r="153" spans="5:7" x14ac:dyDescent="0.25">
      <c r="E153" s="6"/>
      <c r="F153" s="6"/>
      <c r="G153" s="6"/>
    </row>
    <row r="154" spans="5:7" x14ac:dyDescent="0.25">
      <c r="E154" s="6"/>
      <c r="F154" s="6"/>
      <c r="G154" s="6"/>
    </row>
    <row r="155" spans="5:7" x14ac:dyDescent="0.25">
      <c r="E155" s="6"/>
      <c r="F155" s="6"/>
      <c r="G155" s="6"/>
    </row>
    <row r="156" spans="5:7" x14ac:dyDescent="0.25">
      <c r="E156" s="6"/>
      <c r="F156" s="6"/>
      <c r="G156" s="6"/>
    </row>
    <row r="157" spans="5:7" x14ac:dyDescent="0.25">
      <c r="E157" s="6"/>
      <c r="F157" s="6"/>
      <c r="G157" s="6"/>
    </row>
    <row r="158" spans="5:7" x14ac:dyDescent="0.25">
      <c r="E158" s="6"/>
      <c r="F158" s="6"/>
      <c r="G158" s="6"/>
    </row>
    <row r="159" spans="5:7" x14ac:dyDescent="0.25">
      <c r="E159" s="6"/>
      <c r="F159" s="6"/>
      <c r="G159" s="6"/>
    </row>
    <row r="160" spans="5:7" x14ac:dyDescent="0.25">
      <c r="E160" s="6"/>
      <c r="F160" s="6"/>
      <c r="G160" s="6"/>
    </row>
    <row r="161" spans="5:7" x14ac:dyDescent="0.25">
      <c r="E161" s="6"/>
      <c r="F161" s="6"/>
      <c r="G161" s="6"/>
    </row>
    <row r="162" spans="5:7" x14ac:dyDescent="0.25">
      <c r="E162" s="6"/>
      <c r="F162" s="6"/>
      <c r="G162" s="6"/>
    </row>
    <row r="163" spans="5:7" x14ac:dyDescent="0.25">
      <c r="E163" s="6"/>
      <c r="F163" s="6"/>
      <c r="G163" s="6"/>
    </row>
    <row r="164" spans="5:7" x14ac:dyDescent="0.25">
      <c r="E164" s="6"/>
      <c r="F164" s="6"/>
      <c r="G164" s="6"/>
    </row>
    <row r="165" spans="5:7" x14ac:dyDescent="0.25">
      <c r="E165" s="6"/>
      <c r="F165" s="6"/>
      <c r="G165" s="6"/>
    </row>
    <row r="166" spans="5:7" x14ac:dyDescent="0.25">
      <c r="E166" s="6"/>
      <c r="F166" s="6"/>
      <c r="G166" s="6"/>
    </row>
    <row r="167" spans="5:7" x14ac:dyDescent="0.25">
      <c r="E167" s="6"/>
      <c r="F167" s="6"/>
      <c r="G167" s="6"/>
    </row>
    <row r="168" spans="5:7" x14ac:dyDescent="0.25">
      <c r="E168" s="6"/>
      <c r="F168" s="6"/>
      <c r="G168" s="6"/>
    </row>
    <row r="169" spans="5:7" x14ac:dyDescent="0.25">
      <c r="E169" s="6"/>
      <c r="F169" s="6"/>
      <c r="G169" s="6"/>
    </row>
    <row r="170" spans="5:7" x14ac:dyDescent="0.25">
      <c r="E170" s="6"/>
      <c r="F170" s="6"/>
      <c r="G170" s="6"/>
    </row>
    <row r="171" spans="5:7" x14ac:dyDescent="0.25">
      <c r="E171" s="6"/>
      <c r="F171" s="6"/>
      <c r="G171" s="6"/>
    </row>
    <row r="172" spans="5:7" x14ac:dyDescent="0.25">
      <c r="E172" s="6"/>
      <c r="F172" s="6"/>
      <c r="G172" s="6"/>
    </row>
    <row r="173" spans="5:7" x14ac:dyDescent="0.25">
      <c r="E173" s="6"/>
      <c r="F173" s="6"/>
      <c r="G173" s="6"/>
    </row>
    <row r="174" spans="5:7" x14ac:dyDescent="0.25">
      <c r="E174" s="6"/>
      <c r="F174" s="6"/>
      <c r="G174" s="6"/>
    </row>
    <row r="175" spans="5:7" x14ac:dyDescent="0.25">
      <c r="E175" s="6"/>
      <c r="F175" s="6"/>
      <c r="G175" s="6"/>
    </row>
    <row r="176" spans="5:7" x14ac:dyDescent="0.25">
      <c r="E176" s="6"/>
      <c r="F176" s="6"/>
      <c r="G176" s="6"/>
    </row>
    <row r="177" spans="5:7" x14ac:dyDescent="0.25">
      <c r="E177" s="6"/>
      <c r="F177" s="6"/>
      <c r="G177" s="6"/>
    </row>
    <row r="178" spans="5:7" x14ac:dyDescent="0.25">
      <c r="E178" s="6"/>
      <c r="F178" s="6"/>
      <c r="G178" s="6"/>
    </row>
    <row r="179" spans="5:7" x14ac:dyDescent="0.25">
      <c r="E179" s="6"/>
      <c r="F179" s="6"/>
      <c r="G179" s="6"/>
    </row>
    <row r="180" spans="5:7" x14ac:dyDescent="0.25">
      <c r="E180" s="6"/>
      <c r="F180" s="6"/>
      <c r="G180" s="6"/>
    </row>
    <row r="181" spans="5:7" x14ac:dyDescent="0.25">
      <c r="E181" s="6"/>
      <c r="F181" s="6"/>
      <c r="G181" s="6"/>
    </row>
    <row r="182" spans="5:7" x14ac:dyDescent="0.25">
      <c r="E182" s="6"/>
      <c r="F182" s="6"/>
      <c r="G182" s="6"/>
    </row>
    <row r="183" spans="5:7" x14ac:dyDescent="0.25">
      <c r="E183" s="6"/>
      <c r="F183" s="6"/>
      <c r="G183" s="6"/>
    </row>
    <row r="184" spans="5:7" x14ac:dyDescent="0.25">
      <c r="E184" s="6"/>
      <c r="F184" s="6"/>
      <c r="G184" s="6"/>
    </row>
    <row r="185" spans="5:7" x14ac:dyDescent="0.25">
      <c r="E185" s="6"/>
      <c r="F185" s="6"/>
      <c r="G185" s="6"/>
    </row>
    <row r="186" spans="5:7" x14ac:dyDescent="0.25">
      <c r="E186" s="6"/>
      <c r="F186" s="6"/>
      <c r="G186" s="6"/>
    </row>
    <row r="187" spans="5:7" x14ac:dyDescent="0.25">
      <c r="E187" s="6"/>
      <c r="F187" s="6"/>
      <c r="G187" s="6"/>
    </row>
    <row r="188" spans="5:7" x14ac:dyDescent="0.25">
      <c r="E188" s="6"/>
      <c r="F188" s="6"/>
      <c r="G188" s="6"/>
    </row>
    <row r="189" spans="5:7" x14ac:dyDescent="0.25">
      <c r="E189" s="6"/>
      <c r="F189" s="6"/>
      <c r="G189" s="6"/>
    </row>
    <row r="190" spans="5:7" x14ac:dyDescent="0.25">
      <c r="E190" s="6"/>
      <c r="F190" s="6"/>
      <c r="G190" s="6"/>
    </row>
    <row r="191" spans="5:7" x14ac:dyDescent="0.25">
      <c r="E191" s="6"/>
      <c r="F191" s="6"/>
      <c r="G191" s="6"/>
    </row>
    <row r="192" spans="5:7" x14ac:dyDescent="0.25">
      <c r="E192" s="6"/>
      <c r="F192" s="6"/>
      <c r="G192" s="6"/>
    </row>
    <row r="193" spans="5:7" x14ac:dyDescent="0.25">
      <c r="E193" s="6"/>
      <c r="F193" s="6"/>
      <c r="G193" s="6"/>
    </row>
    <row r="194" spans="5:7" x14ac:dyDescent="0.25">
      <c r="E194" s="6"/>
      <c r="F194" s="6"/>
      <c r="G194" s="6"/>
    </row>
    <row r="195" spans="5:7" x14ac:dyDescent="0.25">
      <c r="E195" s="6"/>
      <c r="F195" s="6"/>
      <c r="G195" s="6"/>
    </row>
    <row r="196" spans="5:7" x14ac:dyDescent="0.25">
      <c r="E196" s="6"/>
      <c r="F196" s="6"/>
      <c r="G196" s="6"/>
    </row>
    <row r="197" spans="5:7" x14ac:dyDescent="0.25">
      <c r="E197" s="6"/>
      <c r="F197" s="6"/>
      <c r="G197" s="6"/>
    </row>
    <row r="198" spans="5:7" x14ac:dyDescent="0.25">
      <c r="E198" s="6"/>
      <c r="F198" s="6"/>
      <c r="G198" s="6"/>
    </row>
    <row r="199" spans="5:7" x14ac:dyDescent="0.25">
      <c r="E199" s="6"/>
      <c r="F199" s="6"/>
      <c r="G199" s="6"/>
    </row>
    <row r="200" spans="5:7" x14ac:dyDescent="0.25">
      <c r="E200" s="6"/>
      <c r="F200" s="6"/>
      <c r="G200" s="6"/>
    </row>
    <row r="201" spans="5:7" x14ac:dyDescent="0.25">
      <c r="E201" s="6"/>
      <c r="F201" s="6"/>
      <c r="G201" s="6"/>
    </row>
    <row r="202" spans="5:7" x14ac:dyDescent="0.25">
      <c r="E202" s="6"/>
      <c r="F202" s="6"/>
      <c r="G202" s="6"/>
    </row>
    <row r="203" spans="5:7" x14ac:dyDescent="0.25">
      <c r="E203" s="6"/>
      <c r="F203" s="6"/>
      <c r="G203" s="6"/>
    </row>
    <row r="204" spans="5:7" x14ac:dyDescent="0.25">
      <c r="E204" s="6"/>
      <c r="F204" s="6"/>
      <c r="G204" s="6"/>
    </row>
    <row r="205" spans="5:7" x14ac:dyDescent="0.25">
      <c r="E205" s="6"/>
      <c r="F205" s="6"/>
      <c r="G205" s="6"/>
    </row>
    <row r="206" spans="5:7" x14ac:dyDescent="0.25">
      <c r="E206" s="6"/>
      <c r="F206" s="6"/>
      <c r="G206" s="6"/>
    </row>
    <row r="207" spans="5:7" x14ac:dyDescent="0.25">
      <c r="E207" s="6"/>
      <c r="F207" s="6"/>
      <c r="G207" s="6"/>
    </row>
    <row r="208" spans="5:7" x14ac:dyDescent="0.25">
      <c r="E208" s="6"/>
      <c r="F208" s="6"/>
      <c r="G208" s="6"/>
    </row>
    <row r="209" spans="5:7" x14ac:dyDescent="0.25">
      <c r="E209" s="6"/>
      <c r="F209" s="6"/>
      <c r="G209" s="6"/>
    </row>
    <row r="210" spans="5:7" x14ac:dyDescent="0.25">
      <c r="E210" s="6"/>
      <c r="F210" s="6"/>
      <c r="G210" s="6"/>
    </row>
    <row r="211" spans="5:7" x14ac:dyDescent="0.25">
      <c r="E211" s="6"/>
      <c r="F211" s="6"/>
      <c r="G211" s="6"/>
    </row>
    <row r="212" spans="5:7" x14ac:dyDescent="0.25">
      <c r="E212" s="6"/>
      <c r="F212" s="6"/>
      <c r="G212" s="6"/>
    </row>
    <row r="213" spans="5:7" x14ac:dyDescent="0.25">
      <c r="E213" s="6"/>
      <c r="F213" s="6"/>
      <c r="G213" s="6"/>
    </row>
    <row r="214" spans="5:7" x14ac:dyDescent="0.25">
      <c r="E214" s="6"/>
      <c r="F214" s="6"/>
      <c r="G214" s="6"/>
    </row>
    <row r="215" spans="5:7" x14ac:dyDescent="0.25">
      <c r="E215" s="6"/>
      <c r="F215" s="6"/>
      <c r="G215" s="6"/>
    </row>
    <row r="216" spans="5:7" x14ac:dyDescent="0.25">
      <c r="E216" s="6"/>
      <c r="F216" s="6"/>
      <c r="G216" s="6"/>
    </row>
    <row r="217" spans="5:7" x14ac:dyDescent="0.25">
      <c r="E217" s="6"/>
      <c r="F217" s="6"/>
      <c r="G217" s="6"/>
    </row>
    <row r="218" spans="5:7" x14ac:dyDescent="0.25">
      <c r="E218" s="6"/>
      <c r="F218" s="6"/>
      <c r="G218" s="6"/>
    </row>
    <row r="219" spans="5:7" x14ac:dyDescent="0.25">
      <c r="E219" s="6"/>
      <c r="F219" s="6"/>
      <c r="G219" s="6"/>
    </row>
    <row r="220" spans="5:7" x14ac:dyDescent="0.25">
      <c r="E220" s="6"/>
      <c r="F220" s="6"/>
      <c r="G220" s="6"/>
    </row>
    <row r="221" spans="5:7" x14ac:dyDescent="0.25">
      <c r="E221" s="6"/>
      <c r="F221" s="6"/>
      <c r="G221" s="6"/>
    </row>
    <row r="222" spans="5:7" x14ac:dyDescent="0.25">
      <c r="E222" s="6"/>
      <c r="F222" s="6"/>
      <c r="G222" s="6"/>
    </row>
    <row r="223" spans="5:7" x14ac:dyDescent="0.25">
      <c r="E223" s="6"/>
      <c r="F223" s="6"/>
      <c r="G223" s="6"/>
    </row>
    <row r="224" spans="5:7" x14ac:dyDescent="0.25">
      <c r="E224" s="6"/>
      <c r="F224" s="6"/>
      <c r="G224" s="6"/>
    </row>
    <row r="225" spans="5:7" x14ac:dyDescent="0.25">
      <c r="E225" s="6"/>
      <c r="F225" s="6"/>
      <c r="G225" s="6"/>
    </row>
    <row r="226" spans="5:7" x14ac:dyDescent="0.25">
      <c r="E226" s="6"/>
      <c r="F226" s="6"/>
      <c r="G226" s="6"/>
    </row>
    <row r="227" spans="5:7" x14ac:dyDescent="0.25">
      <c r="E227" s="6"/>
      <c r="F227" s="6"/>
      <c r="G227" s="6"/>
    </row>
    <row r="228" spans="5:7" x14ac:dyDescent="0.25">
      <c r="E228" s="6"/>
      <c r="F228" s="6"/>
      <c r="G228" s="6"/>
    </row>
    <row r="229" spans="5:7" x14ac:dyDescent="0.25">
      <c r="E229" s="6"/>
      <c r="F229" s="6"/>
      <c r="G229" s="6"/>
    </row>
    <row r="230" spans="5:7" x14ac:dyDescent="0.25">
      <c r="E230" s="6"/>
      <c r="F230" s="6"/>
      <c r="G230" s="6"/>
    </row>
    <row r="231" spans="5:7" x14ac:dyDescent="0.25">
      <c r="E231" s="6"/>
      <c r="F231" s="6"/>
      <c r="G231" s="6"/>
    </row>
    <row r="232" spans="5:7" x14ac:dyDescent="0.25">
      <c r="E232" s="6"/>
      <c r="F232" s="6"/>
      <c r="G232" s="6"/>
    </row>
    <row r="233" spans="5:7" x14ac:dyDescent="0.25">
      <c r="E233" s="6"/>
      <c r="F233" s="6"/>
      <c r="G233" s="6"/>
    </row>
    <row r="234" spans="5:7" x14ac:dyDescent="0.25">
      <c r="E234" s="6"/>
      <c r="F234" s="6"/>
      <c r="G234" s="6"/>
    </row>
    <row r="235" spans="5:7" x14ac:dyDescent="0.25">
      <c r="E235" s="6"/>
      <c r="F235" s="6"/>
      <c r="G235" s="6"/>
    </row>
    <row r="236" spans="5:7" x14ac:dyDescent="0.25">
      <c r="E236" s="6"/>
      <c r="F236" s="6"/>
      <c r="G236" s="6"/>
    </row>
    <row r="237" spans="5:7" x14ac:dyDescent="0.25">
      <c r="E237" s="6"/>
      <c r="F237" s="6"/>
      <c r="G237" s="6"/>
    </row>
    <row r="238" spans="5:7" x14ac:dyDescent="0.25">
      <c r="E238" s="6"/>
      <c r="F238" s="6"/>
      <c r="G238" s="6"/>
    </row>
    <row r="239" spans="5:7" x14ac:dyDescent="0.25">
      <c r="E239" s="6"/>
      <c r="F239" s="6"/>
      <c r="G239" s="6"/>
    </row>
    <row r="240" spans="5:7" x14ac:dyDescent="0.25">
      <c r="E240" s="6"/>
      <c r="F240" s="6"/>
      <c r="G240" s="6"/>
    </row>
    <row r="241" spans="5:7" x14ac:dyDescent="0.25">
      <c r="E241" s="6"/>
      <c r="F241" s="6"/>
      <c r="G241" s="6"/>
    </row>
    <row r="242" spans="5:7" x14ac:dyDescent="0.25">
      <c r="E242" s="6"/>
      <c r="F242" s="6"/>
      <c r="G242" s="6"/>
    </row>
    <row r="243" spans="5:7" x14ac:dyDescent="0.25">
      <c r="E243" s="6"/>
      <c r="F243" s="6"/>
      <c r="G243" s="6"/>
    </row>
    <row r="244" spans="5:7" x14ac:dyDescent="0.25">
      <c r="E244" s="6"/>
      <c r="F244" s="6"/>
      <c r="G244" s="6"/>
    </row>
    <row r="245" spans="5:7" x14ac:dyDescent="0.25">
      <c r="E245" s="6"/>
      <c r="F245" s="6"/>
      <c r="G245" s="6"/>
    </row>
    <row r="246" spans="5:7" x14ac:dyDescent="0.25">
      <c r="E246" s="6"/>
      <c r="F246" s="6"/>
      <c r="G246" s="6"/>
    </row>
    <row r="247" spans="5:7" x14ac:dyDescent="0.25">
      <c r="E247" s="6"/>
      <c r="F247" s="6"/>
      <c r="G247" s="6"/>
    </row>
    <row r="248" spans="5:7" x14ac:dyDescent="0.25">
      <c r="E248" s="6"/>
      <c r="F248" s="6"/>
      <c r="G248" s="6"/>
    </row>
    <row r="249" spans="5:7" x14ac:dyDescent="0.25">
      <c r="E249" s="6"/>
      <c r="F249" s="6"/>
      <c r="G249" s="6"/>
    </row>
    <row r="250" spans="5:7" x14ac:dyDescent="0.25">
      <c r="E250" s="6"/>
      <c r="F250" s="6"/>
      <c r="G250" s="6"/>
    </row>
    <row r="251" spans="5:7" x14ac:dyDescent="0.25">
      <c r="E251" s="6"/>
      <c r="F251" s="6"/>
      <c r="G251" s="6"/>
    </row>
    <row r="252" spans="5:7" x14ac:dyDescent="0.25">
      <c r="E252" s="6"/>
      <c r="F252" s="6"/>
      <c r="G252" s="6"/>
    </row>
    <row r="253" spans="5:7" x14ac:dyDescent="0.25">
      <c r="E253" s="6"/>
      <c r="F253" s="6"/>
      <c r="G253" s="6"/>
    </row>
    <row r="254" spans="5:7" x14ac:dyDescent="0.25">
      <c r="E254" s="6"/>
      <c r="F254" s="6"/>
      <c r="G254" s="6"/>
    </row>
    <row r="255" spans="5:7" x14ac:dyDescent="0.25">
      <c r="E255" s="6"/>
      <c r="F255" s="6"/>
      <c r="G255" s="6"/>
    </row>
    <row r="256" spans="5:7" x14ac:dyDescent="0.25">
      <c r="E256" s="6"/>
      <c r="F256" s="6"/>
      <c r="G256" s="6"/>
    </row>
    <row r="257" spans="5:7" x14ac:dyDescent="0.25">
      <c r="E257" s="6"/>
      <c r="F257" s="6"/>
      <c r="G257" s="6"/>
    </row>
    <row r="258" spans="5:7" x14ac:dyDescent="0.25">
      <c r="E258" s="6"/>
      <c r="F258" s="6"/>
      <c r="G258" s="6"/>
    </row>
    <row r="259" spans="5:7" x14ac:dyDescent="0.25">
      <c r="E259" s="6"/>
      <c r="F259" s="6"/>
      <c r="G259" s="6"/>
    </row>
    <row r="260" spans="5:7" x14ac:dyDescent="0.25">
      <c r="E260" s="6"/>
      <c r="F260" s="6"/>
      <c r="G260" s="6"/>
    </row>
    <row r="261" spans="5:7" x14ac:dyDescent="0.25">
      <c r="E261" s="6"/>
      <c r="F261" s="6"/>
      <c r="G261" s="6"/>
    </row>
    <row r="262" spans="5:7" x14ac:dyDescent="0.25">
      <c r="E262" s="6"/>
      <c r="F262" s="6"/>
      <c r="G262" s="6"/>
    </row>
    <row r="263" spans="5:7" x14ac:dyDescent="0.25">
      <c r="E263" s="6"/>
      <c r="F263" s="6"/>
      <c r="G263" s="6"/>
    </row>
    <row r="264" spans="5:7" x14ac:dyDescent="0.25">
      <c r="E264" s="6"/>
      <c r="F264" s="6"/>
      <c r="G264" s="6"/>
    </row>
    <row r="265" spans="5:7" x14ac:dyDescent="0.25">
      <c r="E265" s="6"/>
      <c r="F265" s="6"/>
      <c r="G265" s="6"/>
    </row>
    <row r="266" spans="5:7" x14ac:dyDescent="0.25">
      <c r="E266" s="6"/>
      <c r="F266" s="6"/>
      <c r="G266" s="6"/>
    </row>
    <row r="267" spans="5:7" x14ac:dyDescent="0.25">
      <c r="E267" s="6"/>
      <c r="F267" s="6"/>
      <c r="G267" s="6"/>
    </row>
    <row r="268" spans="5:7" x14ac:dyDescent="0.25">
      <c r="E268" s="6"/>
      <c r="F268" s="6"/>
      <c r="G268" s="6"/>
    </row>
    <row r="269" spans="5:7" x14ac:dyDescent="0.25">
      <c r="E269" s="6"/>
      <c r="F269" s="6"/>
      <c r="G269" s="6"/>
    </row>
    <row r="270" spans="5:7" x14ac:dyDescent="0.25">
      <c r="E270" s="6"/>
      <c r="F270" s="6"/>
      <c r="G270" s="6"/>
    </row>
    <row r="271" spans="5:7" x14ac:dyDescent="0.25">
      <c r="E271" s="6"/>
      <c r="F271" s="6"/>
      <c r="G271" s="6"/>
    </row>
    <row r="272" spans="5:7" x14ac:dyDescent="0.25">
      <c r="E272" s="6"/>
      <c r="F272" s="6"/>
      <c r="G272" s="6"/>
    </row>
    <row r="273" spans="5:7" x14ac:dyDescent="0.25">
      <c r="E273" s="6"/>
      <c r="F273" s="6"/>
      <c r="G273" s="6"/>
    </row>
    <row r="274" spans="5:7" x14ac:dyDescent="0.25">
      <c r="E274" s="6"/>
      <c r="F274" s="6"/>
      <c r="G274" s="6"/>
    </row>
    <row r="275" spans="5:7" x14ac:dyDescent="0.25">
      <c r="E275" s="6"/>
      <c r="F275" s="6"/>
      <c r="G275" s="6"/>
    </row>
    <row r="276" spans="5:7" x14ac:dyDescent="0.25">
      <c r="E276" s="6"/>
      <c r="F276" s="6"/>
      <c r="G276" s="6"/>
    </row>
    <row r="277" spans="5:7" x14ac:dyDescent="0.25">
      <c r="E277" s="6"/>
      <c r="F277" s="6"/>
      <c r="G277" s="6"/>
    </row>
    <row r="278" spans="5:7" x14ac:dyDescent="0.25">
      <c r="E278" s="6"/>
      <c r="F278" s="6"/>
      <c r="G278" s="6"/>
    </row>
    <row r="279" spans="5:7" x14ac:dyDescent="0.25">
      <c r="E279" s="6"/>
      <c r="F279" s="6"/>
      <c r="G279" s="6"/>
    </row>
    <row r="280" spans="5:7" x14ac:dyDescent="0.25">
      <c r="E280" s="6"/>
      <c r="F280" s="6"/>
      <c r="G280" s="6"/>
    </row>
    <row r="281" spans="5:7" x14ac:dyDescent="0.25">
      <c r="E281" s="6"/>
      <c r="F281" s="6"/>
      <c r="G281" s="6"/>
    </row>
    <row r="282" spans="5:7" x14ac:dyDescent="0.25">
      <c r="E282" s="6"/>
      <c r="F282" s="6"/>
      <c r="G282" s="6"/>
    </row>
    <row r="283" spans="5:7" x14ac:dyDescent="0.25">
      <c r="E283" s="6"/>
      <c r="F283" s="6"/>
      <c r="G283" s="6"/>
    </row>
    <row r="284" spans="5:7" x14ac:dyDescent="0.25">
      <c r="E284" s="6"/>
      <c r="F284" s="6"/>
      <c r="G284" s="6"/>
    </row>
    <row r="285" spans="5:7" x14ac:dyDescent="0.25">
      <c r="E285" s="6"/>
      <c r="F285" s="6"/>
      <c r="G285" s="6"/>
    </row>
    <row r="286" spans="5:7" x14ac:dyDescent="0.25">
      <c r="E286" s="6"/>
      <c r="F286" s="6"/>
      <c r="G286" s="6"/>
    </row>
    <row r="287" spans="5:7" x14ac:dyDescent="0.25">
      <c r="E287" s="6"/>
      <c r="F287" s="6"/>
      <c r="G287" s="6"/>
    </row>
    <row r="288" spans="5:7" x14ac:dyDescent="0.25">
      <c r="E288" s="6"/>
      <c r="F288" s="6"/>
      <c r="G288" s="6"/>
    </row>
    <row r="289" spans="5:7" x14ac:dyDescent="0.25">
      <c r="E289" s="6"/>
      <c r="F289" s="6"/>
      <c r="G289" s="6"/>
    </row>
    <row r="290" spans="5:7" x14ac:dyDescent="0.25">
      <c r="E290" s="6"/>
      <c r="F290" s="6"/>
      <c r="G290" s="6"/>
    </row>
    <row r="291" spans="5:7" x14ac:dyDescent="0.25">
      <c r="E291" s="6"/>
      <c r="F291" s="6"/>
      <c r="G291" s="6"/>
    </row>
    <row r="292" spans="5:7" x14ac:dyDescent="0.25">
      <c r="E292" s="6"/>
      <c r="F292" s="6"/>
      <c r="G292" s="6"/>
    </row>
    <row r="293" spans="5:7" x14ac:dyDescent="0.25">
      <c r="E293" s="6"/>
      <c r="F293" s="6"/>
      <c r="G293" s="6"/>
    </row>
    <row r="294" spans="5:7" x14ac:dyDescent="0.25">
      <c r="E294" s="6"/>
      <c r="F294" s="6"/>
      <c r="G294" s="6"/>
    </row>
    <row r="295" spans="5:7" x14ac:dyDescent="0.25">
      <c r="E295" s="6"/>
      <c r="F295" s="6"/>
      <c r="G295" s="6"/>
    </row>
    <row r="296" spans="5:7" x14ac:dyDescent="0.25">
      <c r="E296" s="6"/>
      <c r="F296" s="6"/>
      <c r="G296" s="6"/>
    </row>
    <row r="297" spans="5:7" x14ac:dyDescent="0.25">
      <c r="E297" s="6"/>
      <c r="F297" s="6"/>
      <c r="G297" s="6"/>
    </row>
    <row r="298" spans="5:7" x14ac:dyDescent="0.25">
      <c r="E298" s="6"/>
      <c r="F298" s="6"/>
      <c r="G298" s="6"/>
    </row>
    <row r="299" spans="5:7" x14ac:dyDescent="0.25">
      <c r="E299" s="6"/>
      <c r="F299" s="6"/>
      <c r="G299" s="6"/>
    </row>
    <row r="300" spans="5:7" x14ac:dyDescent="0.25">
      <c r="E300" s="6"/>
      <c r="F300" s="6"/>
      <c r="G300" s="6"/>
    </row>
    <row r="301" spans="5:7" x14ac:dyDescent="0.25">
      <c r="E301" s="6"/>
      <c r="F301" s="6"/>
      <c r="G301" s="6"/>
    </row>
    <row r="302" spans="5:7" x14ac:dyDescent="0.25">
      <c r="E302" s="6"/>
      <c r="F302" s="6"/>
      <c r="G302" s="6"/>
    </row>
    <row r="303" spans="5:7" x14ac:dyDescent="0.25">
      <c r="E303" s="6"/>
      <c r="F303" s="6"/>
      <c r="G303" s="6"/>
    </row>
    <row r="304" spans="5:7" x14ac:dyDescent="0.25">
      <c r="E304" s="6"/>
      <c r="F304" s="6"/>
      <c r="G304" s="6"/>
    </row>
    <row r="305" spans="5:7" x14ac:dyDescent="0.25">
      <c r="E305" s="6"/>
      <c r="F305" s="6"/>
      <c r="G305" s="6"/>
    </row>
    <row r="306" spans="5:7" x14ac:dyDescent="0.25">
      <c r="E306" s="6"/>
      <c r="F306" s="6"/>
      <c r="G306" s="6"/>
    </row>
    <row r="307" spans="5:7" x14ac:dyDescent="0.25">
      <c r="E307" s="6"/>
      <c r="F307" s="6"/>
      <c r="G307" s="6"/>
    </row>
    <row r="308" spans="5:7" x14ac:dyDescent="0.25">
      <c r="E308" s="6"/>
      <c r="F308" s="6"/>
      <c r="G308" s="6"/>
    </row>
    <row r="309" spans="5:7" x14ac:dyDescent="0.25">
      <c r="E309" s="6"/>
      <c r="F309" s="6"/>
      <c r="G309" s="6"/>
    </row>
    <row r="310" spans="5:7" x14ac:dyDescent="0.25">
      <c r="E310" s="6"/>
      <c r="F310" s="6"/>
      <c r="G310" s="6"/>
    </row>
    <row r="311" spans="5:7" x14ac:dyDescent="0.25">
      <c r="E311" s="6"/>
      <c r="F311" s="6"/>
      <c r="G311" s="6"/>
    </row>
    <row r="312" spans="5:7" x14ac:dyDescent="0.25">
      <c r="E312" s="6"/>
      <c r="F312" s="6"/>
      <c r="G312" s="6"/>
    </row>
    <row r="313" spans="5:7" x14ac:dyDescent="0.25">
      <c r="E313" s="6"/>
      <c r="F313" s="6"/>
      <c r="G313" s="6"/>
    </row>
    <row r="314" spans="5:7" x14ac:dyDescent="0.25">
      <c r="E314" s="6"/>
      <c r="F314" s="6"/>
      <c r="G314" s="6"/>
    </row>
    <row r="315" spans="5:7" x14ac:dyDescent="0.25">
      <c r="E315" s="6"/>
      <c r="F315" s="6"/>
      <c r="G315" s="6"/>
    </row>
    <row r="316" spans="5:7" x14ac:dyDescent="0.25">
      <c r="E316" s="6"/>
      <c r="F316" s="6"/>
      <c r="G316" s="6"/>
    </row>
    <row r="317" spans="5:7" x14ac:dyDescent="0.25">
      <c r="E317" s="6"/>
      <c r="F317" s="6"/>
      <c r="G317" s="6"/>
    </row>
    <row r="318" spans="5:7" x14ac:dyDescent="0.25">
      <c r="E318" s="6"/>
      <c r="F318" s="6"/>
      <c r="G318" s="6"/>
    </row>
    <row r="319" spans="5:7" x14ac:dyDescent="0.25">
      <c r="E319" s="6"/>
      <c r="F319" s="6"/>
      <c r="G319" s="6"/>
    </row>
    <row r="320" spans="5:7" x14ac:dyDescent="0.25">
      <c r="E320" s="6"/>
      <c r="F320" s="6"/>
      <c r="G320" s="6"/>
    </row>
    <row r="321" spans="5:7" x14ac:dyDescent="0.25">
      <c r="E321" s="6"/>
      <c r="F321" s="6"/>
      <c r="G321" s="6"/>
    </row>
    <row r="322" spans="5:7" x14ac:dyDescent="0.25">
      <c r="E322" s="6"/>
      <c r="F322" s="6"/>
      <c r="G322" s="6"/>
    </row>
    <row r="323" spans="5:7" x14ac:dyDescent="0.25">
      <c r="E323" s="6"/>
      <c r="F323" s="6"/>
      <c r="G323" s="6"/>
    </row>
    <row r="324" spans="5:7" x14ac:dyDescent="0.25">
      <c r="E324" s="6"/>
      <c r="F324" s="6"/>
      <c r="G324" s="6"/>
    </row>
    <row r="325" spans="5:7" x14ac:dyDescent="0.25">
      <c r="E325" s="6"/>
      <c r="F325" s="6"/>
      <c r="G325" s="6"/>
    </row>
    <row r="326" spans="5:7" x14ac:dyDescent="0.25">
      <c r="E326" s="6"/>
      <c r="F326" s="6"/>
      <c r="G326" s="6"/>
    </row>
    <row r="327" spans="5:7" x14ac:dyDescent="0.25">
      <c r="E327" s="6"/>
      <c r="F327" s="6"/>
      <c r="G327" s="6"/>
    </row>
    <row r="328" spans="5:7" x14ac:dyDescent="0.25">
      <c r="E328" s="6"/>
      <c r="F328" s="6"/>
      <c r="G328" s="6"/>
    </row>
    <row r="329" spans="5:7" x14ac:dyDescent="0.25">
      <c r="E329" s="6"/>
      <c r="F329" s="6"/>
      <c r="G329" s="6"/>
    </row>
    <row r="330" spans="5:7" x14ac:dyDescent="0.25">
      <c r="E330" s="6"/>
      <c r="F330" s="6"/>
      <c r="G330" s="6"/>
    </row>
    <row r="331" spans="5:7" x14ac:dyDescent="0.25">
      <c r="E331" s="6"/>
      <c r="F331" s="6"/>
      <c r="G331" s="6"/>
    </row>
    <row r="332" spans="5:7" x14ac:dyDescent="0.25">
      <c r="E332" s="6"/>
      <c r="F332" s="6"/>
      <c r="G332" s="6"/>
    </row>
    <row r="333" spans="5:7" x14ac:dyDescent="0.25">
      <c r="E333" s="6"/>
      <c r="F333" s="6"/>
      <c r="G333" s="6"/>
    </row>
    <row r="334" spans="5:7" x14ac:dyDescent="0.25">
      <c r="E334" s="6"/>
      <c r="F334" s="6"/>
      <c r="G334" s="6"/>
    </row>
    <row r="335" spans="5:7" x14ac:dyDescent="0.25">
      <c r="E335" s="6"/>
      <c r="F335" s="6"/>
      <c r="G335" s="6"/>
    </row>
    <row r="336" spans="5:7" x14ac:dyDescent="0.25">
      <c r="E336" s="6"/>
      <c r="F336" s="6"/>
      <c r="G336" s="6"/>
    </row>
    <row r="337" spans="5:7" x14ac:dyDescent="0.25">
      <c r="E337" s="6"/>
      <c r="F337" s="6"/>
      <c r="G337" s="6"/>
    </row>
    <row r="338" spans="5:7" x14ac:dyDescent="0.25">
      <c r="E338" s="6"/>
      <c r="F338" s="6"/>
      <c r="G338" s="6"/>
    </row>
    <row r="339" spans="5:7" x14ac:dyDescent="0.25">
      <c r="E339" s="6"/>
      <c r="F339" s="6"/>
      <c r="G339" s="6"/>
    </row>
    <row r="340" spans="5:7" x14ac:dyDescent="0.25">
      <c r="E340" s="6"/>
      <c r="F340" s="6"/>
      <c r="G340" s="6"/>
    </row>
    <row r="341" spans="5:7" x14ac:dyDescent="0.25">
      <c r="E341" s="6"/>
      <c r="F341" s="6"/>
      <c r="G341" s="6"/>
    </row>
    <row r="342" spans="5:7" x14ac:dyDescent="0.25">
      <c r="E342" s="6"/>
      <c r="F342" s="6"/>
      <c r="G342" s="6"/>
    </row>
    <row r="343" spans="5:7" x14ac:dyDescent="0.25">
      <c r="E343" s="6"/>
      <c r="F343" s="6"/>
      <c r="G343" s="6"/>
    </row>
    <row r="344" spans="5:7" x14ac:dyDescent="0.25">
      <c r="E344" s="6"/>
      <c r="F344" s="6"/>
      <c r="G344" s="6"/>
    </row>
    <row r="345" spans="5:7" x14ac:dyDescent="0.25">
      <c r="E345" s="6"/>
      <c r="F345" s="6"/>
      <c r="G345" s="6"/>
    </row>
    <row r="346" spans="5:7" x14ac:dyDescent="0.25">
      <c r="E346" s="6"/>
      <c r="F346" s="6"/>
      <c r="G346" s="6"/>
    </row>
    <row r="347" spans="5:7" x14ac:dyDescent="0.25">
      <c r="E347" s="6"/>
      <c r="F347" s="6"/>
      <c r="G347" s="6"/>
    </row>
    <row r="348" spans="5:7" x14ac:dyDescent="0.25">
      <c r="E348" s="6"/>
      <c r="F348" s="6"/>
      <c r="G348" s="6"/>
    </row>
    <row r="349" spans="5:7" x14ac:dyDescent="0.25">
      <c r="E349" s="6"/>
      <c r="F349" s="6"/>
      <c r="G349" s="6"/>
    </row>
    <row r="350" spans="5:7" x14ac:dyDescent="0.25">
      <c r="E350" s="6"/>
      <c r="F350" s="6"/>
      <c r="G350" s="6"/>
    </row>
    <row r="351" spans="5:7" x14ac:dyDescent="0.25">
      <c r="E351" s="6"/>
      <c r="F351" s="6"/>
      <c r="G351" s="6"/>
    </row>
    <row r="352" spans="5:7" x14ac:dyDescent="0.25">
      <c r="E352" s="6"/>
      <c r="F352" s="6"/>
      <c r="G352" s="6"/>
    </row>
    <row r="353" spans="5:7" x14ac:dyDescent="0.25">
      <c r="E353" s="6"/>
      <c r="F353" s="6"/>
      <c r="G353" s="6"/>
    </row>
    <row r="354" spans="5:7" x14ac:dyDescent="0.25">
      <c r="E354" s="6"/>
      <c r="F354" s="6"/>
      <c r="G354" s="6"/>
    </row>
    <row r="355" spans="5:7" x14ac:dyDescent="0.25">
      <c r="E355" s="6"/>
      <c r="F355" s="6"/>
      <c r="G355" s="6"/>
    </row>
    <row r="356" spans="5:7" x14ac:dyDescent="0.25">
      <c r="E356" s="6"/>
      <c r="F356" s="6"/>
      <c r="G356" s="6"/>
    </row>
    <row r="357" spans="5:7" x14ac:dyDescent="0.25">
      <c r="E357" s="6"/>
      <c r="F357" s="6"/>
      <c r="G357" s="6"/>
    </row>
    <row r="358" spans="5:7" x14ac:dyDescent="0.25">
      <c r="E358" s="6"/>
      <c r="F358" s="6"/>
      <c r="G358" s="6"/>
    </row>
    <row r="359" spans="5:7" x14ac:dyDescent="0.25">
      <c r="E359" s="6"/>
      <c r="F359" s="6"/>
      <c r="G359" s="6"/>
    </row>
    <row r="360" spans="5:7" x14ac:dyDescent="0.25">
      <c r="E360" s="6"/>
      <c r="F360" s="6"/>
      <c r="G360" s="6"/>
    </row>
    <row r="361" spans="5:7" x14ac:dyDescent="0.25">
      <c r="E361" s="6"/>
      <c r="F361" s="6"/>
      <c r="G361" s="6"/>
    </row>
    <row r="362" spans="5:7" x14ac:dyDescent="0.25">
      <c r="E362" s="6"/>
      <c r="F362" s="6"/>
      <c r="G362" s="6"/>
    </row>
    <row r="363" spans="5:7" x14ac:dyDescent="0.25">
      <c r="E363" s="6"/>
      <c r="F363" s="6"/>
      <c r="G363" s="6"/>
    </row>
    <row r="364" spans="5:7" x14ac:dyDescent="0.25">
      <c r="E364" s="6"/>
      <c r="F364" s="6"/>
      <c r="G364" s="6"/>
    </row>
    <row r="365" spans="5:7" x14ac:dyDescent="0.25">
      <c r="E365" s="6"/>
      <c r="F365" s="6"/>
      <c r="G365" s="6"/>
    </row>
    <row r="366" spans="5:7" x14ac:dyDescent="0.25">
      <c r="E366" s="6"/>
      <c r="F366" s="6"/>
      <c r="G366" s="6"/>
    </row>
    <row r="367" spans="5:7" x14ac:dyDescent="0.25">
      <c r="E367" s="6"/>
      <c r="F367" s="6"/>
      <c r="G367" s="6"/>
    </row>
    <row r="368" spans="5:7" x14ac:dyDescent="0.25">
      <c r="E368" s="6"/>
      <c r="F368" s="6"/>
      <c r="G368" s="6"/>
    </row>
    <row r="369" spans="5:7" x14ac:dyDescent="0.25">
      <c r="E369" s="6"/>
      <c r="F369" s="6"/>
      <c r="G369" s="6"/>
    </row>
    <row r="370" spans="5:7" x14ac:dyDescent="0.25">
      <c r="E370" s="6"/>
      <c r="F370" s="6"/>
      <c r="G370" s="6"/>
    </row>
    <row r="371" spans="5:7" x14ac:dyDescent="0.25">
      <c r="E371" s="6"/>
      <c r="F371" s="6"/>
      <c r="G371" s="6"/>
    </row>
    <row r="372" spans="5:7" x14ac:dyDescent="0.25">
      <c r="E372" s="6"/>
      <c r="F372" s="6"/>
      <c r="G372" s="6"/>
    </row>
    <row r="373" spans="5:7" x14ac:dyDescent="0.25">
      <c r="E373" s="6"/>
      <c r="F373" s="6"/>
      <c r="G373" s="6"/>
    </row>
    <row r="374" spans="5:7" x14ac:dyDescent="0.25">
      <c r="E374" s="6"/>
      <c r="F374" s="6"/>
      <c r="G374" s="6"/>
    </row>
    <row r="375" spans="5:7" x14ac:dyDescent="0.25">
      <c r="E375" s="6"/>
      <c r="F375" s="6"/>
      <c r="G375" s="6"/>
    </row>
    <row r="376" spans="5:7" x14ac:dyDescent="0.25">
      <c r="E376" s="6"/>
      <c r="F376" s="6"/>
      <c r="G376" s="6"/>
    </row>
    <row r="377" spans="5:7" x14ac:dyDescent="0.25">
      <c r="E377" s="6"/>
      <c r="F377" s="6"/>
      <c r="G377" s="6"/>
    </row>
    <row r="378" spans="5:7" x14ac:dyDescent="0.25">
      <c r="E378" s="6"/>
      <c r="F378" s="6"/>
      <c r="G378" s="6"/>
    </row>
    <row r="379" spans="5:7" x14ac:dyDescent="0.25">
      <c r="E379" s="6"/>
      <c r="F379" s="6"/>
      <c r="G379" s="6"/>
    </row>
    <row r="380" spans="5:7" x14ac:dyDescent="0.25">
      <c r="E380" s="6"/>
      <c r="F380" s="6"/>
      <c r="G380" s="6"/>
    </row>
    <row r="381" spans="5:7" x14ac:dyDescent="0.25">
      <c r="E381" s="6"/>
      <c r="F381" s="6"/>
      <c r="G381" s="6"/>
    </row>
    <row r="382" spans="5:7" x14ac:dyDescent="0.25">
      <c r="E382" s="6"/>
      <c r="F382" s="6"/>
      <c r="G382" s="6"/>
    </row>
    <row r="383" spans="5:7" x14ac:dyDescent="0.25">
      <c r="E383" s="6"/>
      <c r="F383" s="6"/>
      <c r="G383" s="6"/>
    </row>
    <row r="384" spans="5:7" x14ac:dyDescent="0.25">
      <c r="E384" s="6"/>
      <c r="F384" s="6"/>
      <c r="G384" s="6"/>
    </row>
    <row r="385" spans="5:7" x14ac:dyDescent="0.25">
      <c r="E385" s="6"/>
      <c r="F385" s="6"/>
      <c r="G385" s="6"/>
    </row>
    <row r="386" spans="5:7" x14ac:dyDescent="0.25">
      <c r="E386" s="6"/>
      <c r="F386" s="6"/>
      <c r="G386" s="6"/>
    </row>
    <row r="387" spans="5:7" x14ac:dyDescent="0.25">
      <c r="E387" s="6"/>
      <c r="F387" s="6"/>
      <c r="G387" s="6"/>
    </row>
    <row r="388" spans="5:7" x14ac:dyDescent="0.25">
      <c r="E388" s="6"/>
      <c r="F388" s="6"/>
      <c r="G388" s="6"/>
    </row>
    <row r="389" spans="5:7" x14ac:dyDescent="0.25">
      <c r="E389" s="6"/>
      <c r="F389" s="6"/>
      <c r="G389" s="6"/>
    </row>
    <row r="390" spans="5:7" x14ac:dyDescent="0.25">
      <c r="E390" s="6"/>
      <c r="F390" s="6"/>
      <c r="G390" s="6"/>
    </row>
    <row r="391" spans="5:7" x14ac:dyDescent="0.25">
      <c r="E391" s="6"/>
      <c r="F391" s="6"/>
      <c r="G391" s="6"/>
    </row>
    <row r="392" spans="5:7" x14ac:dyDescent="0.25">
      <c r="E392" s="6"/>
      <c r="F392" s="6"/>
      <c r="G392" s="6"/>
    </row>
    <row r="393" spans="5:7" x14ac:dyDescent="0.25">
      <c r="E393" s="6"/>
      <c r="F393" s="6"/>
      <c r="G393" s="6"/>
    </row>
    <row r="394" spans="5:7" x14ac:dyDescent="0.25">
      <c r="E394" s="6"/>
      <c r="F394" s="6"/>
      <c r="G394" s="6"/>
    </row>
    <row r="395" spans="5:7" x14ac:dyDescent="0.25">
      <c r="E395" s="6"/>
      <c r="F395" s="6"/>
      <c r="G395" s="6"/>
    </row>
    <row r="396" spans="5:7" x14ac:dyDescent="0.25">
      <c r="E396" s="6"/>
      <c r="F396" s="6"/>
      <c r="G396" s="6"/>
    </row>
    <row r="397" spans="5:7" x14ac:dyDescent="0.25">
      <c r="E397" s="6"/>
      <c r="F397" s="6"/>
      <c r="G397" s="6"/>
    </row>
    <row r="398" spans="5:7" x14ac:dyDescent="0.25">
      <c r="E398" s="6"/>
      <c r="F398" s="6"/>
      <c r="G398" s="6"/>
    </row>
    <row r="399" spans="5:7" x14ac:dyDescent="0.25">
      <c r="E399" s="6"/>
      <c r="F399" s="6"/>
      <c r="G399" s="6"/>
    </row>
    <row r="400" spans="5:7" x14ac:dyDescent="0.25">
      <c r="E400" s="6"/>
      <c r="F400" s="6"/>
      <c r="G400" s="6"/>
    </row>
    <row r="401" spans="5:7" x14ac:dyDescent="0.25">
      <c r="E401" s="6"/>
      <c r="F401" s="6"/>
      <c r="G401" s="6"/>
    </row>
    <row r="402" spans="5:7" x14ac:dyDescent="0.25">
      <c r="E402" s="6"/>
      <c r="F402" s="6"/>
      <c r="G402" s="6"/>
    </row>
    <row r="403" spans="5:7" x14ac:dyDescent="0.25">
      <c r="E403" s="6"/>
      <c r="F403" s="6"/>
      <c r="G403" s="6"/>
    </row>
    <row r="404" spans="5:7" x14ac:dyDescent="0.25">
      <c r="E404" s="6"/>
      <c r="F404" s="6"/>
      <c r="G404" s="6"/>
    </row>
    <row r="405" spans="5:7" x14ac:dyDescent="0.25">
      <c r="E405" s="6"/>
      <c r="F405" s="6"/>
      <c r="G405" s="6"/>
    </row>
    <row r="406" spans="5:7" x14ac:dyDescent="0.25">
      <c r="E406" s="6"/>
      <c r="F406" s="6"/>
      <c r="G406" s="6"/>
    </row>
    <row r="407" spans="5:7" x14ac:dyDescent="0.25">
      <c r="E407" s="6"/>
      <c r="F407" s="6"/>
      <c r="G407" s="6"/>
    </row>
    <row r="408" spans="5:7" x14ac:dyDescent="0.25">
      <c r="E408" s="6"/>
      <c r="F408" s="6"/>
      <c r="G408" s="6"/>
    </row>
    <row r="409" spans="5:7" x14ac:dyDescent="0.25">
      <c r="E409" s="6"/>
      <c r="F409" s="6"/>
      <c r="G409" s="6"/>
    </row>
    <row r="410" spans="5:7" x14ac:dyDescent="0.25">
      <c r="E410" s="6"/>
      <c r="F410" s="6"/>
      <c r="G410" s="6"/>
    </row>
    <row r="411" spans="5:7" x14ac:dyDescent="0.25">
      <c r="E411" s="6"/>
      <c r="F411" s="6"/>
      <c r="G411" s="6"/>
    </row>
    <row r="412" spans="5:7" x14ac:dyDescent="0.25">
      <c r="E412" s="6"/>
      <c r="F412" s="6"/>
      <c r="G412" s="6"/>
    </row>
    <row r="413" spans="5:7" x14ac:dyDescent="0.25">
      <c r="E413" s="6"/>
      <c r="F413" s="6"/>
      <c r="G413" s="6"/>
    </row>
    <row r="414" spans="5:7" x14ac:dyDescent="0.25">
      <c r="E414" s="6"/>
      <c r="F414" s="6"/>
      <c r="G414" s="6"/>
    </row>
    <row r="415" spans="5:7" x14ac:dyDescent="0.25">
      <c r="E415" s="6"/>
      <c r="F415" s="6"/>
      <c r="G415" s="6"/>
    </row>
    <row r="416" spans="5:7" x14ac:dyDescent="0.25">
      <c r="E416" s="6"/>
      <c r="F416" s="6"/>
      <c r="G416" s="6"/>
    </row>
    <row r="417" spans="5:7" x14ac:dyDescent="0.25">
      <c r="E417" s="6"/>
      <c r="F417" s="6"/>
      <c r="G417" s="6"/>
    </row>
    <row r="418" spans="5:7" x14ac:dyDescent="0.25">
      <c r="E418" s="6"/>
      <c r="F418" s="6"/>
      <c r="G418" s="6"/>
    </row>
    <row r="419" spans="5:7" x14ac:dyDescent="0.25">
      <c r="E419" s="6"/>
      <c r="F419" s="6"/>
      <c r="G419" s="6"/>
    </row>
    <row r="420" spans="5:7" x14ac:dyDescent="0.25">
      <c r="E420" s="6"/>
      <c r="F420" s="6"/>
      <c r="G420" s="6"/>
    </row>
    <row r="421" spans="5:7" x14ac:dyDescent="0.25">
      <c r="E421" s="6"/>
      <c r="F421" s="6"/>
      <c r="G421" s="6"/>
    </row>
    <row r="422" spans="5:7" x14ac:dyDescent="0.25">
      <c r="E422" s="6"/>
      <c r="F422" s="6"/>
      <c r="G422" s="6"/>
    </row>
    <row r="423" spans="5:7" x14ac:dyDescent="0.25">
      <c r="E423" s="6"/>
      <c r="F423" s="6"/>
      <c r="G423" s="6"/>
    </row>
    <row r="424" spans="5:7" x14ac:dyDescent="0.25">
      <c r="E424" s="6"/>
      <c r="F424" s="6"/>
      <c r="G424" s="6"/>
    </row>
    <row r="425" spans="5:7" x14ac:dyDescent="0.25">
      <c r="E425" s="6"/>
      <c r="F425" s="6"/>
      <c r="G425" s="6"/>
    </row>
    <row r="426" spans="5:7" x14ac:dyDescent="0.25">
      <c r="E426" s="6"/>
      <c r="F426" s="6"/>
      <c r="G426" s="6"/>
    </row>
    <row r="427" spans="5:7" x14ac:dyDescent="0.25">
      <c r="E427" s="6"/>
      <c r="F427" s="6"/>
      <c r="G427" s="6"/>
    </row>
    <row r="428" spans="5:7" x14ac:dyDescent="0.25">
      <c r="E428" s="6"/>
      <c r="F428" s="6"/>
      <c r="G428" s="6"/>
    </row>
    <row r="429" spans="5:7" x14ac:dyDescent="0.25">
      <c r="E429" s="6"/>
      <c r="F429" s="6"/>
      <c r="G429" s="6"/>
    </row>
    <row r="430" spans="5:7" x14ac:dyDescent="0.25">
      <c r="E430" s="6"/>
      <c r="F430" s="6"/>
      <c r="G430" s="6"/>
    </row>
    <row r="431" spans="5:7" x14ac:dyDescent="0.25">
      <c r="E431" s="6"/>
      <c r="F431" s="6"/>
      <c r="G431" s="6"/>
    </row>
    <row r="432" spans="5:7" x14ac:dyDescent="0.25">
      <c r="E432" s="6"/>
      <c r="F432" s="6"/>
      <c r="G432" s="6"/>
    </row>
    <row r="433" spans="5:7" x14ac:dyDescent="0.25">
      <c r="E433" s="6"/>
      <c r="F433" s="6"/>
      <c r="G433" s="6"/>
    </row>
    <row r="434" spans="5:7" x14ac:dyDescent="0.25">
      <c r="E434" s="6"/>
      <c r="F434" s="6"/>
      <c r="G434" s="6"/>
    </row>
    <row r="435" spans="5:7" x14ac:dyDescent="0.25">
      <c r="E435" s="6"/>
      <c r="F435" s="6"/>
      <c r="G435" s="6"/>
    </row>
    <row r="436" spans="5:7" x14ac:dyDescent="0.25">
      <c r="E436" s="6"/>
      <c r="F436" s="6"/>
      <c r="G436" s="6"/>
    </row>
    <row r="437" spans="5:7" x14ac:dyDescent="0.25">
      <c r="E437" s="6"/>
      <c r="F437" s="6"/>
      <c r="G437" s="6"/>
    </row>
    <row r="438" spans="5:7" x14ac:dyDescent="0.25">
      <c r="E438" s="6"/>
      <c r="F438" s="6"/>
      <c r="G438" s="6"/>
    </row>
    <row r="439" spans="5:7" x14ac:dyDescent="0.25">
      <c r="E439" s="6"/>
      <c r="F439" s="6"/>
      <c r="G439" s="6"/>
    </row>
    <row r="440" spans="5:7" x14ac:dyDescent="0.25">
      <c r="E440" s="6"/>
      <c r="F440" s="6"/>
      <c r="G440" s="6"/>
    </row>
    <row r="441" spans="5:7" x14ac:dyDescent="0.25">
      <c r="E441" s="6"/>
      <c r="F441" s="6"/>
      <c r="G441" s="6"/>
    </row>
    <row r="442" spans="5:7" x14ac:dyDescent="0.25">
      <c r="E442" s="6"/>
      <c r="F442" s="6"/>
      <c r="G442" s="6"/>
    </row>
    <row r="443" spans="5:7" x14ac:dyDescent="0.25">
      <c r="E443" s="6"/>
      <c r="F443" s="6"/>
      <c r="G443" s="6"/>
    </row>
    <row r="444" spans="5:7" x14ac:dyDescent="0.25">
      <c r="E444" s="6"/>
      <c r="F444" s="6"/>
      <c r="G444" s="6"/>
    </row>
    <row r="445" spans="5:7" x14ac:dyDescent="0.25">
      <c r="E445" s="6"/>
      <c r="F445" s="6"/>
      <c r="G445" s="6"/>
    </row>
    <row r="446" spans="5:7" x14ac:dyDescent="0.25">
      <c r="E446" s="6"/>
      <c r="F446" s="6"/>
      <c r="G446" s="6"/>
    </row>
    <row r="447" spans="5:7" x14ac:dyDescent="0.25">
      <c r="E447" s="6"/>
      <c r="F447" s="6"/>
      <c r="G447" s="6"/>
    </row>
    <row r="448" spans="5:7" x14ac:dyDescent="0.25">
      <c r="E448" s="6"/>
      <c r="F448" s="6"/>
      <c r="G448" s="6"/>
    </row>
    <row r="449" spans="5:7" x14ac:dyDescent="0.25">
      <c r="E449" s="6"/>
      <c r="F449" s="6"/>
      <c r="G449" s="6"/>
    </row>
    <row r="450" spans="5:7" x14ac:dyDescent="0.25">
      <c r="E450" s="6"/>
      <c r="F450" s="6"/>
      <c r="G450" s="6"/>
    </row>
    <row r="451" spans="5:7" x14ac:dyDescent="0.25">
      <c r="E451" s="6"/>
      <c r="F451" s="6"/>
      <c r="G451" s="6"/>
    </row>
    <row r="452" spans="5:7" x14ac:dyDescent="0.25">
      <c r="E452" s="6"/>
      <c r="F452" s="6"/>
      <c r="G452" s="6"/>
    </row>
    <row r="453" spans="5:7" x14ac:dyDescent="0.25">
      <c r="E453" s="6"/>
      <c r="F453" s="6"/>
      <c r="G453" s="6"/>
    </row>
    <row r="454" spans="5:7" x14ac:dyDescent="0.25">
      <c r="E454" s="6"/>
      <c r="F454" s="6"/>
      <c r="G454" s="6"/>
    </row>
    <row r="455" spans="5:7" x14ac:dyDescent="0.25">
      <c r="E455" s="6"/>
      <c r="F455" s="6"/>
      <c r="G455" s="6"/>
    </row>
    <row r="456" spans="5:7" x14ac:dyDescent="0.25">
      <c r="E456" s="6"/>
      <c r="F456" s="6"/>
      <c r="G456" s="6"/>
    </row>
    <row r="457" spans="5:7" x14ac:dyDescent="0.25">
      <c r="E457" s="6"/>
      <c r="F457" s="6"/>
      <c r="G457" s="6"/>
    </row>
    <row r="458" spans="5:7" x14ac:dyDescent="0.25">
      <c r="E458" s="6"/>
      <c r="F458" s="6"/>
      <c r="G458" s="6"/>
    </row>
    <row r="459" spans="5:7" x14ac:dyDescent="0.25">
      <c r="E459" s="6"/>
      <c r="F459" s="6"/>
      <c r="G459" s="6"/>
    </row>
    <row r="460" spans="5:7" x14ac:dyDescent="0.25">
      <c r="E460" s="6"/>
      <c r="F460" s="6"/>
      <c r="G460" s="6"/>
    </row>
    <row r="461" spans="5:7" x14ac:dyDescent="0.25">
      <c r="E461" s="6"/>
      <c r="F461" s="6"/>
      <c r="G461" s="6"/>
    </row>
    <row r="462" spans="5:7" x14ac:dyDescent="0.25">
      <c r="E462" s="6"/>
      <c r="F462" s="6"/>
      <c r="G462" s="6"/>
    </row>
    <row r="463" spans="5:7" x14ac:dyDescent="0.25">
      <c r="E463" s="6"/>
      <c r="F463" s="6"/>
      <c r="G463" s="6"/>
    </row>
    <row r="464" spans="5:7" x14ac:dyDescent="0.25">
      <c r="E464" s="6"/>
      <c r="F464" s="6"/>
      <c r="G464" s="6"/>
    </row>
    <row r="465" spans="5:7" x14ac:dyDescent="0.25">
      <c r="E465" s="6"/>
      <c r="F465" s="6"/>
      <c r="G465" s="6"/>
    </row>
    <row r="466" spans="5:7" x14ac:dyDescent="0.25">
      <c r="E466" s="6"/>
      <c r="F466" s="6"/>
      <c r="G466" s="6"/>
    </row>
    <row r="467" spans="5:7" x14ac:dyDescent="0.25">
      <c r="E467" s="6"/>
      <c r="F467" s="6"/>
      <c r="G467" s="6"/>
    </row>
    <row r="468" spans="5:7" x14ac:dyDescent="0.25">
      <c r="E468" s="6"/>
      <c r="F468" s="6"/>
      <c r="G468" s="6"/>
    </row>
    <row r="469" spans="5:7" x14ac:dyDescent="0.25">
      <c r="E469" s="6"/>
      <c r="F469" s="6"/>
      <c r="G469" s="6"/>
    </row>
    <row r="470" spans="5:7" x14ac:dyDescent="0.25">
      <c r="E470" s="6"/>
      <c r="F470" s="6"/>
      <c r="G470" s="6"/>
    </row>
    <row r="471" spans="5:7" x14ac:dyDescent="0.25">
      <c r="E471" s="6"/>
      <c r="F471" s="6"/>
      <c r="G471" s="6"/>
    </row>
    <row r="472" spans="5:7" x14ac:dyDescent="0.25">
      <c r="E472" s="6"/>
      <c r="F472" s="6"/>
      <c r="G472" s="6"/>
    </row>
    <row r="473" spans="5:7" x14ac:dyDescent="0.25">
      <c r="E473" s="6"/>
      <c r="F473" s="6"/>
      <c r="G473" s="6"/>
    </row>
  </sheetData>
  <autoFilter ref="C4:I74">
    <filterColumn colId="6">
      <filters>
        <filter val="სოც. სააგენტო"/>
      </filters>
    </filterColumn>
  </autoFilter>
  <mergeCells count="1">
    <mergeCell ref="C2:G2"/>
  </mergeCells>
  <pageMargins left="0.7" right="0.7" top="0.75" bottom="0.75" header="0.3" footer="0.3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მივლინება-2019</vt:lpstr>
      <vt:lpstr>სახელმწიფო ბიუჯეტი</vt:lpstr>
      <vt:lpstr>საკუთარი სახსრები</vt:lpstr>
      <vt:lpstr>მიზნობრივი გრანტი</vt:lpstr>
      <vt:lpstr>აპარატი</vt:lpstr>
      <vt:lpstr>რეგულირება</vt:lpstr>
      <vt:lpstr>წამლის სააგენტო</vt:lpstr>
      <vt:lpstr>საყვარელიძე</vt:lpstr>
      <vt:lpstr>სოც. სააგენტო</vt:lpstr>
      <vt:lpstr>ტრეფიკინგი</vt:lpstr>
      <vt:lpstr>საგანგებო სიტ.</vt:lpstr>
      <vt:lpstr>საარსებო წყაროები</vt:lpstr>
      <vt:lpstr>პირადი</vt:lpstr>
      <vt:lpstr>აპარატი!Print_Area</vt:lpstr>
      <vt:lpstr>'მივლინება-2019'!Print_Area</vt:lpstr>
      <vt:lpstr>'მიზნობრივი გრანტი'!Print_Area</vt:lpstr>
      <vt:lpstr>პირადი!Print_Area</vt:lpstr>
      <vt:lpstr>რეგულირება!Print_Area</vt:lpstr>
      <vt:lpstr>'საარსებო წყაროები'!Print_Area</vt:lpstr>
      <vt:lpstr>'საგანგებო სიტ.'!Print_Area</vt:lpstr>
      <vt:lpstr>'საკუთარი სახსრები'!Print_Area</vt:lpstr>
      <vt:lpstr>საყვარელიძე!Print_Area</vt:lpstr>
      <vt:lpstr>'სახელმწიფო ბიუჯეტი'!Print_Area</vt:lpstr>
      <vt:lpstr>'სოც. სააგენტო'!Print_Area</vt:lpstr>
      <vt:lpstr>ტრეფიკინგი!Print_Area</vt:lpstr>
      <vt:lpstr>'წამლის სააგენტო'!Print_Area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2019-08-09T08:12:30Z</dcterms:modified>
</cp:coreProperties>
</file>