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ნაერთი-გაგზავნილი" sheetId="2" r:id="rId1"/>
    <sheet name="აპარატი" sheetId="3" state="hidden" r:id="rId2"/>
    <sheet name="სკრინინგი" sheetId="8" r:id="rId3"/>
    <sheet name="იმუნიზაცია" sheetId="12" r:id="rId4"/>
    <sheet name="ეპიდი" sheetId="13" r:id="rId5"/>
    <sheet name="უსაფრთხო სისხლი" sheetId="4" r:id="rId6"/>
    <sheet name="საზოგადოებრივი" sheetId="6" r:id="rId7"/>
    <sheet name="ტუბერკულოზის მართვა" sheetId="5" r:id="rId8"/>
    <sheet name="შიდსი" sheetId="9" r:id="rId9"/>
    <sheet name="დედათა და ბავშვთა ჯანმრთელობა" sheetId="10" r:id="rId10"/>
    <sheet name="ჯანმრთლობის ხელშეწყობა" sheetId="11" r:id="rId11"/>
    <sheet name="ც ჰეპატიტის მართვა" sheetId="7" r:id="rId12"/>
  </sheets>
  <calcPr calcId="152511"/>
</workbook>
</file>

<file path=xl/calcChain.xml><?xml version="1.0" encoding="utf-8"?>
<calcChain xmlns="http://schemas.openxmlformats.org/spreadsheetml/2006/main">
  <c r="G22" i="2" l="1"/>
  <c r="K24" i="2"/>
  <c r="K28" i="2"/>
  <c r="G34" i="2"/>
  <c r="G38" i="2"/>
  <c r="G42" i="2"/>
  <c r="K44" i="2"/>
  <c r="K43" i="2" s="1"/>
  <c r="K48" i="2"/>
  <c r="K52" i="2"/>
  <c r="D58" i="2" l="1"/>
  <c r="E58" i="2"/>
  <c r="F58" i="2"/>
  <c r="G58" i="2"/>
  <c r="G11" i="2" s="1"/>
  <c r="K56" i="2"/>
  <c r="E13" i="2" l="1"/>
  <c r="F13" i="2"/>
  <c r="D13" i="2"/>
  <c r="E14" i="2"/>
  <c r="F14" i="2"/>
  <c r="D14" i="2"/>
  <c r="E22" i="2"/>
  <c r="F22" i="2"/>
  <c r="D22" i="2"/>
  <c r="H24" i="2"/>
  <c r="E26" i="2"/>
  <c r="F26" i="2"/>
  <c r="D26" i="2"/>
  <c r="H28" i="2"/>
  <c r="E30" i="2"/>
  <c r="F30" i="2"/>
  <c r="D30" i="2"/>
  <c r="E34" i="2"/>
  <c r="F34" i="2"/>
  <c r="D34" i="2"/>
  <c r="E38" i="2"/>
  <c r="F38" i="2"/>
  <c r="D38" i="2"/>
  <c r="E42" i="2"/>
  <c r="F42" i="2"/>
  <c r="D42" i="2"/>
  <c r="D40" i="2" s="1"/>
  <c r="H44" i="2"/>
  <c r="H48" i="2"/>
  <c r="H52" i="2"/>
  <c r="J52" i="2" l="1"/>
  <c r="I52" i="2"/>
  <c r="J48" i="2"/>
  <c r="I48" i="2"/>
  <c r="J44" i="2"/>
  <c r="I44" i="2"/>
  <c r="J28" i="2"/>
  <c r="I28" i="2"/>
  <c r="J24" i="2"/>
  <c r="I24" i="2"/>
  <c r="I20" i="2"/>
  <c r="G11" i="13"/>
  <c r="F11" i="13"/>
  <c r="E11" i="13"/>
  <c r="D11" i="13"/>
  <c r="G10" i="13"/>
  <c r="F10" i="13"/>
  <c r="E10" i="13"/>
  <c r="D10" i="13"/>
  <c r="G9" i="13"/>
  <c r="F9" i="13"/>
  <c r="E9" i="13"/>
  <c r="D9" i="13"/>
  <c r="K8" i="13"/>
  <c r="J8" i="13"/>
  <c r="I8" i="13"/>
  <c r="H8" i="13"/>
  <c r="G8" i="13"/>
  <c r="F8" i="13"/>
  <c r="E8" i="13"/>
  <c r="D8" i="13"/>
  <c r="G11" i="12"/>
  <c r="F11" i="12"/>
  <c r="E11" i="12"/>
  <c r="D11" i="12"/>
  <c r="G10" i="12"/>
  <c r="F10" i="12"/>
  <c r="E10" i="12"/>
  <c r="D10" i="12"/>
  <c r="G9" i="12"/>
  <c r="F9" i="12"/>
  <c r="E9" i="12"/>
  <c r="D9" i="12"/>
  <c r="K8" i="12"/>
  <c r="J8" i="12"/>
  <c r="I8" i="12"/>
  <c r="H8" i="12"/>
  <c r="G8" i="12"/>
  <c r="F8" i="12"/>
  <c r="E8" i="12"/>
  <c r="D8" i="12"/>
  <c r="G11" i="11"/>
  <c r="F11" i="11"/>
  <c r="E11" i="11"/>
  <c r="D11" i="11"/>
  <c r="G10" i="11"/>
  <c r="F10" i="11"/>
  <c r="E10" i="11"/>
  <c r="D10" i="11"/>
  <c r="G9" i="11"/>
  <c r="F9" i="11"/>
  <c r="E9" i="11"/>
  <c r="D9" i="11"/>
  <c r="K8" i="11"/>
  <c r="J8" i="11"/>
  <c r="I8" i="11"/>
  <c r="H8" i="11"/>
  <c r="G8" i="11"/>
  <c r="F8" i="11"/>
  <c r="E8" i="11"/>
  <c r="D8" i="11"/>
  <c r="G11" i="10"/>
  <c r="F11" i="10"/>
  <c r="E11" i="10"/>
  <c r="D11" i="10"/>
  <c r="G10" i="10"/>
  <c r="F10" i="10"/>
  <c r="E10" i="10"/>
  <c r="D10" i="10"/>
  <c r="G9" i="10"/>
  <c r="F9" i="10"/>
  <c r="E9" i="10"/>
  <c r="D9" i="10"/>
  <c r="K8" i="10"/>
  <c r="J8" i="10"/>
  <c r="I8" i="10"/>
  <c r="H8" i="10"/>
  <c r="G8" i="10"/>
  <c r="F8" i="10"/>
  <c r="E8" i="10"/>
  <c r="D8" i="10"/>
  <c r="G11" i="9" l="1"/>
  <c r="F11" i="9"/>
  <c r="E11" i="9"/>
  <c r="D11" i="9"/>
  <c r="G10" i="9"/>
  <c r="F10" i="9"/>
  <c r="E10" i="9"/>
  <c r="D10" i="9"/>
  <c r="G9" i="9"/>
  <c r="F9" i="9"/>
  <c r="E9" i="9"/>
  <c r="D9" i="9"/>
  <c r="K8" i="9"/>
  <c r="J8" i="9"/>
  <c r="I8" i="9"/>
  <c r="H8" i="9"/>
  <c r="G8" i="9"/>
  <c r="F8" i="9"/>
  <c r="E8" i="9"/>
  <c r="D8" i="9"/>
  <c r="I47" i="2" l="1"/>
  <c r="J47" i="2"/>
  <c r="K47" i="2"/>
  <c r="H47" i="2"/>
  <c r="H23" i="2"/>
  <c r="K23" i="2"/>
  <c r="J23" i="2"/>
  <c r="I23" i="2"/>
  <c r="G23" i="2"/>
  <c r="G24" i="2"/>
  <c r="F24" i="2"/>
  <c r="F23" i="2" s="1"/>
  <c r="E24" i="2"/>
  <c r="E23" i="2" s="1"/>
  <c r="D24" i="2"/>
  <c r="D23" i="2" s="1"/>
  <c r="G27" i="2"/>
  <c r="E28" i="2"/>
  <c r="E27" i="2" s="1"/>
  <c r="F28" i="2"/>
  <c r="F27" i="2" s="1"/>
  <c r="G28" i="2"/>
  <c r="D28" i="2"/>
  <c r="D27" i="2" s="1"/>
  <c r="K27" i="2"/>
  <c r="J27" i="2"/>
  <c r="I27" i="2"/>
  <c r="H27" i="2"/>
  <c r="F43" i="2"/>
  <c r="G43" i="2"/>
  <c r="E44" i="2"/>
  <c r="E43" i="2" s="1"/>
  <c r="F44" i="2"/>
  <c r="G44" i="2"/>
  <c r="D43" i="2"/>
  <c r="D44" i="2"/>
  <c r="H43" i="2"/>
  <c r="I43" i="2"/>
  <c r="J43" i="2"/>
  <c r="E48" i="2"/>
  <c r="F48" i="2"/>
  <c r="G48" i="2"/>
  <c r="D48" i="2"/>
  <c r="E47" i="2"/>
  <c r="F47" i="2"/>
  <c r="G47" i="2"/>
  <c r="D47" i="2"/>
  <c r="H51" i="2"/>
  <c r="D52" i="2"/>
  <c r="D51" i="2" s="1"/>
  <c r="I51" i="2"/>
  <c r="J51" i="2"/>
  <c r="K51" i="2"/>
  <c r="G52" i="2"/>
  <c r="G51" i="2" s="1"/>
  <c r="F52" i="2"/>
  <c r="F51" i="2" s="1"/>
  <c r="E52" i="2"/>
  <c r="E51" i="2" s="1"/>
  <c r="H8" i="3"/>
  <c r="I15" i="2"/>
  <c r="I12" i="2" s="1"/>
  <c r="J15" i="2"/>
  <c r="K15" i="2"/>
  <c r="H15" i="2"/>
  <c r="H12" i="2" s="1"/>
  <c r="E16" i="2"/>
  <c r="F16" i="2"/>
  <c r="G16" i="2"/>
  <c r="E17" i="2"/>
  <c r="F17" i="2"/>
  <c r="G17" i="2"/>
  <c r="D16" i="2"/>
  <c r="D17" i="2"/>
  <c r="G8" i="3"/>
  <c r="D9" i="3"/>
  <c r="D10" i="3"/>
  <c r="E11" i="3"/>
  <c r="F11" i="3"/>
  <c r="G11" i="3"/>
  <c r="D11" i="3"/>
  <c r="I8" i="3"/>
  <c r="J8" i="3"/>
  <c r="K8" i="3"/>
  <c r="I19" i="2"/>
  <c r="J20" i="2"/>
  <c r="J19" i="2" s="1"/>
  <c r="K20" i="2"/>
  <c r="K19" i="2" s="1"/>
  <c r="H20" i="2"/>
  <c r="H19" i="2" s="1"/>
  <c r="E20" i="2"/>
  <c r="E19" i="2" s="1"/>
  <c r="F20" i="2"/>
  <c r="F19" i="2" s="1"/>
  <c r="G20" i="2"/>
  <c r="G19" i="2" s="1"/>
  <c r="D20" i="2"/>
  <c r="D19" i="2" s="1"/>
  <c r="G11" i="8"/>
  <c r="F11" i="8"/>
  <c r="E11" i="8"/>
  <c r="D11" i="8"/>
  <c r="G10" i="8"/>
  <c r="F10" i="8"/>
  <c r="E10" i="8"/>
  <c r="D10" i="8"/>
  <c r="G9" i="8"/>
  <c r="F9" i="8"/>
  <c r="E9" i="8"/>
  <c r="D9" i="8"/>
  <c r="K8" i="8"/>
  <c r="J8" i="8"/>
  <c r="I8" i="8"/>
  <c r="H8" i="8"/>
  <c r="G8" i="8"/>
  <c r="F8" i="8"/>
  <c r="E8" i="8"/>
  <c r="D8" i="8"/>
  <c r="I32" i="2"/>
  <c r="I31" i="2" s="1"/>
  <c r="J32" i="2"/>
  <c r="J31" i="2" s="1"/>
  <c r="K32" i="2"/>
  <c r="K31" i="2" s="1"/>
  <c r="H32" i="2"/>
  <c r="H31" i="2" s="1"/>
  <c r="E32" i="2"/>
  <c r="E31" i="2" s="1"/>
  <c r="F32" i="2"/>
  <c r="F31" i="2" s="1"/>
  <c r="G32" i="2"/>
  <c r="G31" i="2" s="1"/>
  <c r="D32" i="2"/>
  <c r="D31" i="2" s="1"/>
  <c r="H8" i="6"/>
  <c r="E8" i="6"/>
  <c r="F8" i="6"/>
  <c r="G8" i="6"/>
  <c r="E9" i="6"/>
  <c r="F9" i="6"/>
  <c r="G9" i="6"/>
  <c r="D9" i="6"/>
  <c r="E10" i="6"/>
  <c r="F10" i="6"/>
  <c r="G10" i="6"/>
  <c r="D10" i="6"/>
  <c r="D8" i="6" s="1"/>
  <c r="E11" i="6"/>
  <c r="F11" i="6"/>
  <c r="G11" i="6"/>
  <c r="D11" i="6"/>
  <c r="I8" i="6"/>
  <c r="J8" i="6"/>
  <c r="K8" i="6"/>
  <c r="I36" i="2"/>
  <c r="I35" i="2" s="1"/>
  <c r="J36" i="2"/>
  <c r="J35" i="2" s="1"/>
  <c r="K36" i="2"/>
  <c r="K35" i="2" s="1"/>
  <c r="H36" i="2"/>
  <c r="H35" i="2" s="1"/>
  <c r="H56" i="2"/>
  <c r="H55" i="2" s="1"/>
  <c r="E36" i="2"/>
  <c r="E35" i="2" s="1"/>
  <c r="F36" i="2"/>
  <c r="F35" i="2" s="1"/>
  <c r="G36" i="2"/>
  <c r="G35" i="2" s="1"/>
  <c r="D36" i="2"/>
  <c r="D35" i="2" s="1"/>
  <c r="I40" i="2"/>
  <c r="I39" i="2" s="1"/>
  <c r="E40" i="2"/>
  <c r="E39" i="2" s="1"/>
  <c r="F40" i="2"/>
  <c r="F39" i="2" s="1"/>
  <c r="G40" i="2"/>
  <c r="G39" i="2" s="1"/>
  <c r="D39" i="2"/>
  <c r="K8" i="5"/>
  <c r="J8" i="5"/>
  <c r="I8" i="5"/>
  <c r="H8" i="5"/>
  <c r="F8" i="5"/>
  <c r="E8" i="5"/>
  <c r="G11" i="5"/>
  <c r="F11" i="5"/>
  <c r="E11" i="5"/>
  <c r="D11" i="5"/>
  <c r="E9" i="7"/>
  <c r="E10" i="7"/>
  <c r="E8" i="7" s="1"/>
  <c r="E11" i="7"/>
  <c r="F11" i="7"/>
  <c r="G11" i="7"/>
  <c r="D11" i="7"/>
  <c r="I8" i="7"/>
  <c r="J8" i="7"/>
  <c r="K8" i="7"/>
  <c r="H8" i="7"/>
  <c r="J40" i="2"/>
  <c r="J39" i="2" s="1"/>
  <c r="K40" i="2"/>
  <c r="K39" i="2" s="1"/>
  <c r="H40" i="2"/>
  <c r="H39" i="2" s="1"/>
  <c r="I56" i="2"/>
  <c r="I55" i="2" s="1"/>
  <c r="J56" i="2"/>
  <c r="J55" i="2" s="1"/>
  <c r="K55" i="2"/>
  <c r="E57" i="2"/>
  <c r="F57" i="2"/>
  <c r="F10" i="2" s="1"/>
  <c r="G57" i="2"/>
  <c r="G10" i="2" s="1"/>
  <c r="D57" i="2"/>
  <c r="E11" i="2"/>
  <c r="F11" i="2"/>
  <c r="D11" i="2"/>
  <c r="D8" i="3" l="1"/>
  <c r="K9" i="2"/>
  <c r="H9" i="2"/>
  <c r="I9" i="2"/>
  <c r="D15" i="2"/>
  <c r="E15" i="2"/>
  <c r="F15" i="2"/>
  <c r="E56" i="2"/>
  <c r="E55" i="2" s="1"/>
  <c r="G15" i="2"/>
  <c r="D56" i="2"/>
  <c r="D55" i="2" s="1"/>
  <c r="E10" i="2"/>
  <c r="F56" i="2"/>
  <c r="F55" i="2" s="1"/>
  <c r="D10" i="2"/>
  <c r="G56" i="2"/>
  <c r="G55" i="2" s="1"/>
  <c r="J12" i="2"/>
  <c r="J9" i="2" s="1"/>
  <c r="G10" i="7" l="1"/>
  <c r="F10" i="7"/>
  <c r="D10" i="7"/>
  <c r="G9" i="7"/>
  <c r="F9" i="7"/>
  <c r="D9" i="7"/>
  <c r="G10" i="5"/>
  <c r="G8" i="5" s="1"/>
  <c r="F10" i="5"/>
  <c r="E10" i="5"/>
  <c r="D10" i="5"/>
  <c r="D8" i="5" s="1"/>
  <c r="G9" i="5"/>
  <c r="F9" i="5"/>
  <c r="E9" i="5"/>
  <c r="D9" i="5"/>
  <c r="G11" i="4"/>
  <c r="F11" i="4"/>
  <c r="E11" i="4"/>
  <c r="D11" i="4"/>
  <c r="G10" i="4"/>
  <c r="G8" i="4" s="1"/>
  <c r="F10" i="4"/>
  <c r="E10" i="4"/>
  <c r="D10" i="4"/>
  <c r="G9" i="4"/>
  <c r="F9" i="4"/>
  <c r="E9" i="4"/>
  <c r="D9" i="4"/>
  <c r="K8" i="4"/>
  <c r="J8" i="4"/>
  <c r="I8" i="4"/>
  <c r="H8" i="4"/>
  <c r="F8" i="4"/>
  <c r="E8" i="4"/>
  <c r="D8" i="4"/>
  <c r="G10" i="3"/>
  <c r="F10" i="3"/>
  <c r="E10" i="3"/>
  <c r="E8" i="3" s="1"/>
  <c r="G9" i="3"/>
  <c r="F9" i="3"/>
  <c r="E9" i="3"/>
  <c r="F8" i="3" l="1"/>
  <c r="D8" i="7"/>
  <c r="G8" i="7"/>
  <c r="F8" i="7"/>
  <c r="D12" i="2" l="1"/>
  <c r="G9" i="2" l="1"/>
  <c r="E9" i="2" l="1"/>
  <c r="D9" i="2"/>
  <c r="F9" i="2"/>
  <c r="E12" i="2" l="1"/>
  <c r="F12" i="2" l="1"/>
  <c r="G12" i="2"/>
</calcChain>
</file>

<file path=xl/sharedStrings.xml><?xml version="1.0" encoding="utf-8"?>
<sst xmlns="http://schemas.openxmlformats.org/spreadsheetml/2006/main" count="329" uniqueCount="43">
  <si>
    <t>დანართი №5</t>
  </si>
  <si>
    <t>პროგრამული კოდი</t>
  </si>
  <si>
    <t>პროგრამის დასახელება</t>
  </si>
  <si>
    <t>2020 წელი</t>
  </si>
  <si>
    <t>2021 წელი</t>
  </si>
  <si>
    <t>დაავადებათა კონტროლისა და ეპიდემიოლოგიური უსაფრთხოების პროგრამის მართვა</t>
  </si>
  <si>
    <t>რიცხოვნობა საშტატო განრიგით</t>
  </si>
  <si>
    <t xml:space="preserve"> შტატგარეშეთა რიცხოვნობა</t>
  </si>
  <si>
    <t>დასაქმებულთა საორიენტაციო რიცხოვნობა</t>
  </si>
  <si>
    <t>ასიგნებების საორიენტაციო ზღვრული მოცულობები  (ათასი ლარი)</t>
  </si>
  <si>
    <t>2022 წელი</t>
  </si>
  <si>
    <t>შენიშვნა/ საფუძველი</t>
  </si>
  <si>
    <t>სულ</t>
  </si>
  <si>
    <t>მათ შორის, 2018 წელს არსებული პოლიტიკის ფარგლებში</t>
  </si>
  <si>
    <t>უსაფრთხო სისხლი</t>
  </si>
  <si>
    <t>ტუბერკულოზის მართვა 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</si>
  <si>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</t>
  </si>
  <si>
    <t xml:space="preserve">ინფორმაცია სსიპ - ლ. საყვარელიძის სახელობის დაავადებათა კონტროლისა და საზოგადოებრივი ჯანმრთელობის ეროვნულ ცენტრში დასაქმებულთა საორიენტაციო რიცხოვნობისა და ასიგნებების საორიენტაციო ზღვრული მოცულობის შესახებ </t>
  </si>
  <si>
    <t xml:space="preserve">საზოგადებრივი ჯანდაცვის, 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</si>
  <si>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2023 წელი</t>
  </si>
  <si>
    <t xml:space="preserve"> დაავადებათა ადრეული გამოვლენა და სკრინინგი </t>
  </si>
  <si>
    <t xml:space="preserve">ჯანმრთელობის ხელშეწყობა </t>
  </si>
  <si>
    <t xml:space="preserve"> დედათა და ბავშვთა ჯანმრთელობა</t>
  </si>
  <si>
    <t>აივ ინფექცია/შიდსის მართვა</t>
  </si>
  <si>
    <t>ეპიდზედამხედველობა</t>
  </si>
  <si>
    <t>იმუნიზაცია</t>
  </si>
  <si>
    <t>27 01 03</t>
  </si>
  <si>
    <t>27 03 02 01</t>
  </si>
  <si>
    <t>27 03 02 02 01</t>
  </si>
  <si>
    <t>27 03 02 03</t>
  </si>
  <si>
    <t>27 03 02 04</t>
  </si>
  <si>
    <t>27 03 02 05</t>
  </si>
  <si>
    <t>27 03 02 07 02</t>
  </si>
  <si>
    <t>27 03 02 09 02</t>
  </si>
  <si>
    <t>27 03 02 11</t>
  </si>
  <si>
    <t>27  03 02 04</t>
  </si>
  <si>
    <t>27 03 02 02</t>
  </si>
  <si>
    <t xml:space="preserve">27 03 02 06 </t>
  </si>
  <si>
    <t>27 03 02 07</t>
  </si>
  <si>
    <t xml:space="preserve">27 03 02 08 </t>
  </si>
  <si>
    <t>27 03 02 10</t>
  </si>
  <si>
    <t>მათ შორის, 2019 წელს არსებული პოლიტიკის ფარგლებში</t>
  </si>
  <si>
    <t>ცხრილი #1 (ზღვრული მოცულობების ფარგლებში)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</si>
</sst>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1"/>
      <charset val="204"/>
      <scheme val="minor"/>
    </font>
    <font>
      <sz val="9"/>
      <color theme="1"/>
      <name val="Calibri"/>
      <family val="2"/>
      <scheme val="minor"/>
    </font>
    <font>
      <b/>
      <sz val="9"/>
      <color theme="1"/>
      <name val="Sylfae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1"/>
      <charset val="204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Sylfaen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1"/>
      <charset val="204"/>
      <scheme val="minor"/>
    </font>
    <font>
      <sz val="10"/>
      <name val="Calibri"/>
      <family val="1"/>
      <charset val="204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/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/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5" xfId="0" applyFont="1" applyBorder="1"/>
    <xf numFmtId="0" fontId="9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58"/>
  <sheetViews>
    <sheetView tabSelected="1" view="pageBreakPreview" zoomScale="90" zoomScaleNormal="100" zoomScaleSheetLayoutView="90" workbookViewId="0">
      <pane ySplit="9" topLeftCell="A10" activePane="bottomLeft" state="frozen"/>
      <selection activeCell="H27" sqref="H27"/>
      <selection pane="bottomLeft" activeCell="E19" sqref="E19"/>
    </sheetView>
  </sheetViews>
  <sheetFormatPr defaultColWidth="8.85546875" defaultRowHeight="12" x14ac:dyDescent="0.2"/>
  <cols>
    <col min="1" max="1" width="2.5703125" style="2" customWidth="1"/>
    <col min="2" max="2" width="15.7109375" style="45" customWidth="1"/>
    <col min="3" max="3" width="38.5703125" style="3" customWidth="1"/>
    <col min="4" max="5" width="11.7109375" style="3" customWidth="1"/>
    <col min="6" max="6" width="11.140625" style="3" customWidth="1"/>
    <col min="7" max="7" width="12.28515625" style="3" customWidth="1"/>
    <col min="8" max="8" width="12.42578125" style="3" customWidth="1"/>
    <col min="9" max="9" width="11.5703125" style="3" customWidth="1"/>
    <col min="10" max="10" width="11.42578125" style="3" customWidth="1"/>
    <col min="11" max="11" width="11.7109375" style="3" customWidth="1"/>
    <col min="12" max="12" width="13.5703125" style="2" customWidth="1"/>
    <col min="13" max="16384" width="8.85546875" style="2"/>
  </cols>
  <sheetData>
    <row r="3" spans="2:12" ht="43.9" customHeight="1" x14ac:dyDescent="0.2">
      <c r="C3" s="50" t="s">
        <v>17</v>
      </c>
      <c r="D3" s="50"/>
      <c r="E3" s="50"/>
      <c r="F3" s="50"/>
      <c r="G3" s="50"/>
      <c r="H3" s="50"/>
      <c r="I3" s="50"/>
      <c r="J3" s="50"/>
    </row>
    <row r="4" spans="2:12" ht="14.45" customHeight="1" x14ac:dyDescent="0.2">
      <c r="L4" s="4" t="s">
        <v>0</v>
      </c>
    </row>
    <row r="5" spans="2:12" x14ac:dyDescent="0.2">
      <c r="B5" s="60" t="s">
        <v>42</v>
      </c>
      <c r="C5" s="60"/>
    </row>
    <row r="7" spans="2:12" ht="40.15" customHeight="1" x14ac:dyDescent="0.2">
      <c r="B7" s="41" t="s">
        <v>1</v>
      </c>
      <c r="C7" s="6" t="s">
        <v>2</v>
      </c>
      <c r="D7" s="51" t="s">
        <v>8</v>
      </c>
      <c r="E7" s="52"/>
      <c r="F7" s="52"/>
      <c r="G7" s="53"/>
      <c r="H7" s="54" t="s">
        <v>9</v>
      </c>
      <c r="I7" s="54"/>
      <c r="J7" s="54"/>
      <c r="K7" s="54"/>
      <c r="L7" s="5" t="s">
        <v>11</v>
      </c>
    </row>
    <row r="8" spans="2:12" s="7" customFormat="1" ht="33" customHeight="1" x14ac:dyDescent="0.2">
      <c r="B8" s="46"/>
      <c r="C8" s="15"/>
      <c r="D8" s="15" t="s">
        <v>3</v>
      </c>
      <c r="E8" s="15" t="s">
        <v>4</v>
      </c>
      <c r="F8" s="15" t="s">
        <v>10</v>
      </c>
      <c r="G8" s="15" t="s">
        <v>19</v>
      </c>
      <c r="H8" s="37" t="s">
        <v>3</v>
      </c>
      <c r="I8" s="37" t="s">
        <v>4</v>
      </c>
      <c r="J8" s="37" t="s">
        <v>10</v>
      </c>
      <c r="K8" s="37" t="s">
        <v>19</v>
      </c>
      <c r="L8" s="15"/>
    </row>
    <row r="9" spans="2:12" ht="19.149999999999999" customHeight="1" x14ac:dyDescent="0.2">
      <c r="B9" s="46"/>
      <c r="C9" s="15" t="s">
        <v>12</v>
      </c>
      <c r="D9" s="14">
        <f>D10+D11</f>
        <v>99</v>
      </c>
      <c r="E9" s="14">
        <f t="shared" ref="E9:G9" si="0">E10+E11</f>
        <v>99</v>
      </c>
      <c r="F9" s="14">
        <f t="shared" si="0"/>
        <v>99</v>
      </c>
      <c r="G9" s="14">
        <f t="shared" si="0"/>
        <v>99</v>
      </c>
      <c r="H9" s="16">
        <f>H12+H19+H23+H27+H31+H35+H39+H43+H47+H51+H55</f>
        <v>40713.800000000003</v>
      </c>
      <c r="I9" s="16">
        <f>I12+I19+I23+I27+I31+I35+I39+I43+I47+I51+I55</f>
        <v>45670</v>
      </c>
      <c r="J9" s="16">
        <f t="shared" ref="J9:K9" si="1">J12+J19+J23+J27+J31+J35+J39+J43+J47+J51+J55</f>
        <v>47120</v>
      </c>
      <c r="K9" s="16">
        <f t="shared" si="1"/>
        <v>68919.219442830014</v>
      </c>
      <c r="L9" s="8"/>
    </row>
    <row r="10" spans="2:12" ht="19.149999999999999" customHeight="1" x14ac:dyDescent="0.2">
      <c r="B10" s="46"/>
      <c r="C10" s="9" t="s">
        <v>6</v>
      </c>
      <c r="D10" s="14">
        <f t="shared" ref="D10:G11" si="2">D13+D21+D33+D37+D41+D57</f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6"/>
      <c r="I10" s="16"/>
      <c r="J10" s="16"/>
      <c r="K10" s="16"/>
      <c r="L10" s="8"/>
    </row>
    <row r="11" spans="2:12" ht="19.149999999999999" customHeight="1" x14ac:dyDescent="0.2">
      <c r="B11" s="46"/>
      <c r="C11" s="9" t="s">
        <v>7</v>
      </c>
      <c r="D11" s="14">
        <f t="shared" si="2"/>
        <v>99</v>
      </c>
      <c r="E11" s="14">
        <f t="shared" si="2"/>
        <v>99</v>
      </c>
      <c r="F11" s="14">
        <f t="shared" si="2"/>
        <v>99</v>
      </c>
      <c r="G11" s="14">
        <f t="shared" si="2"/>
        <v>99</v>
      </c>
      <c r="H11" s="16"/>
      <c r="I11" s="16"/>
      <c r="J11" s="16"/>
      <c r="K11" s="16"/>
      <c r="L11" s="8"/>
    </row>
    <row r="12" spans="2:12" ht="48" hidden="1" customHeight="1" x14ac:dyDescent="0.2">
      <c r="B12" s="41" t="s">
        <v>26</v>
      </c>
      <c r="C12" s="15" t="s">
        <v>5</v>
      </c>
      <c r="D12" s="15">
        <f>D13+D14</f>
        <v>0</v>
      </c>
      <c r="E12" s="15">
        <f t="shared" ref="E12:G12" si="3">E13+E14</f>
        <v>0</v>
      </c>
      <c r="F12" s="15">
        <f t="shared" si="3"/>
        <v>0</v>
      </c>
      <c r="G12" s="15">
        <f t="shared" si="3"/>
        <v>0</v>
      </c>
      <c r="H12" s="12">
        <f>H15</f>
        <v>0</v>
      </c>
      <c r="I12" s="12">
        <f>I15</f>
        <v>0</v>
      </c>
      <c r="J12" s="12">
        <f>J15</f>
        <v>0</v>
      </c>
      <c r="K12" s="15"/>
      <c r="L12" s="8"/>
    </row>
    <row r="13" spans="2:12" ht="15.6" hidden="1" customHeight="1" x14ac:dyDescent="0.2">
      <c r="B13" s="47"/>
      <c r="C13" s="9" t="s">
        <v>6</v>
      </c>
      <c r="D13" s="10">
        <f>აპარატი!D12</f>
        <v>0</v>
      </c>
      <c r="E13" s="10">
        <f>აპარატი!E12</f>
        <v>0</v>
      </c>
      <c r="F13" s="10">
        <f>აპარატი!F12</f>
        <v>0</v>
      </c>
      <c r="G13" s="10"/>
      <c r="H13" s="10"/>
      <c r="I13" s="10"/>
      <c r="J13" s="10"/>
      <c r="K13" s="10"/>
      <c r="L13" s="8"/>
    </row>
    <row r="14" spans="2:12" ht="15.6" hidden="1" customHeight="1" x14ac:dyDescent="0.2">
      <c r="B14" s="48"/>
      <c r="C14" s="9" t="s">
        <v>7</v>
      </c>
      <c r="D14" s="10">
        <f>აპარატი!D13</f>
        <v>0</v>
      </c>
      <c r="E14" s="10">
        <f>აპარატი!E13</f>
        <v>0</v>
      </c>
      <c r="F14" s="10">
        <f>აპარატი!F13</f>
        <v>0</v>
      </c>
      <c r="G14" s="10"/>
      <c r="H14" s="10"/>
      <c r="I14" s="10"/>
      <c r="J14" s="10"/>
      <c r="K14" s="10"/>
      <c r="L14" s="8"/>
    </row>
    <row r="15" spans="2:12" ht="40.15" hidden="1" customHeight="1" x14ac:dyDescent="0.2">
      <c r="B15" s="41"/>
      <c r="C15" s="15" t="s">
        <v>13</v>
      </c>
      <c r="D15" s="15">
        <f>D16+D17</f>
        <v>0</v>
      </c>
      <c r="E15" s="38">
        <f t="shared" ref="E15:G15" si="4">E16+E17</f>
        <v>0</v>
      </c>
      <c r="F15" s="38">
        <f t="shared" si="4"/>
        <v>0</v>
      </c>
      <c r="G15" s="38">
        <f t="shared" si="4"/>
        <v>0</v>
      </c>
      <c r="H15" s="12">
        <f>აპარატი!H11</f>
        <v>0</v>
      </c>
      <c r="I15" s="12">
        <f>აპარატი!I11</f>
        <v>0</v>
      </c>
      <c r="J15" s="12">
        <f>აპარატი!J11</f>
        <v>0</v>
      </c>
      <c r="K15" s="12">
        <f>აპარატი!K11</f>
        <v>0</v>
      </c>
      <c r="L15" s="8"/>
    </row>
    <row r="16" spans="2:12" ht="15.6" hidden="1" customHeight="1" x14ac:dyDescent="0.2">
      <c r="B16" s="48"/>
      <c r="C16" s="9" t="s">
        <v>6</v>
      </c>
      <c r="D16" s="13">
        <f>აპარატი!D12</f>
        <v>0</v>
      </c>
      <c r="E16" s="13">
        <f>აპარატი!E12</f>
        <v>0</v>
      </c>
      <c r="F16" s="13">
        <f>აპარატი!F12</f>
        <v>0</v>
      </c>
      <c r="G16" s="13">
        <f>აპარატი!G12</f>
        <v>0</v>
      </c>
      <c r="H16" s="13"/>
      <c r="I16" s="13"/>
      <c r="J16" s="13"/>
      <c r="K16" s="13"/>
      <c r="L16" s="8"/>
    </row>
    <row r="17" spans="2:12" ht="15.6" hidden="1" customHeight="1" x14ac:dyDescent="0.2">
      <c r="B17" s="48"/>
      <c r="C17" s="9" t="s">
        <v>7</v>
      </c>
      <c r="D17" s="13">
        <f>აპარატი!D13</f>
        <v>0</v>
      </c>
      <c r="E17" s="13">
        <f>აპარატი!E13</f>
        <v>0</v>
      </c>
      <c r="F17" s="13">
        <f>აპარატი!F13</f>
        <v>0</v>
      </c>
      <c r="G17" s="13">
        <f>აპარატი!G13</f>
        <v>0</v>
      </c>
      <c r="H17" s="13"/>
      <c r="I17" s="13"/>
      <c r="J17" s="13"/>
      <c r="K17" s="13"/>
      <c r="L17" s="8"/>
    </row>
    <row r="18" spans="2:12" ht="15.6" hidden="1" customHeight="1" x14ac:dyDescent="0.2">
      <c r="B18" s="48"/>
      <c r="C18" s="9"/>
      <c r="D18" s="13"/>
      <c r="E18" s="13"/>
      <c r="F18" s="13"/>
      <c r="G18" s="13"/>
      <c r="H18" s="13"/>
      <c r="I18" s="13"/>
      <c r="J18" s="13"/>
      <c r="K18" s="13"/>
      <c r="L18" s="8"/>
    </row>
    <row r="19" spans="2:12" ht="30" customHeight="1" x14ac:dyDescent="0.2">
      <c r="B19" s="41" t="s">
        <v>27</v>
      </c>
      <c r="C19" s="38" t="s">
        <v>20</v>
      </c>
      <c r="D19" s="41">
        <f>D20</f>
        <v>12</v>
      </c>
      <c r="E19" s="41">
        <f t="shared" ref="E19:G19" si="5">E20</f>
        <v>12</v>
      </c>
      <c r="F19" s="41">
        <f t="shared" si="5"/>
        <v>12</v>
      </c>
      <c r="G19" s="41">
        <f t="shared" si="5"/>
        <v>12</v>
      </c>
      <c r="H19" s="42">
        <f>H20</f>
        <v>1800</v>
      </c>
      <c r="I19" s="42">
        <f t="shared" ref="I19:K19" si="6">I20</f>
        <v>2000</v>
      </c>
      <c r="J19" s="42">
        <f t="shared" si="6"/>
        <v>2000</v>
      </c>
      <c r="K19" s="42">
        <f t="shared" si="6"/>
        <v>2395.8000000000006</v>
      </c>
      <c r="L19" s="8"/>
    </row>
    <row r="20" spans="2:12" ht="43.9" customHeight="1" x14ac:dyDescent="0.2">
      <c r="B20" s="41"/>
      <c r="C20" s="18" t="s">
        <v>41</v>
      </c>
      <c r="D20" s="38">
        <f>D21+D22</f>
        <v>12</v>
      </c>
      <c r="E20" s="38">
        <f t="shared" ref="E20:G20" si="7">E21+E22</f>
        <v>12</v>
      </c>
      <c r="F20" s="38">
        <f t="shared" si="7"/>
        <v>12</v>
      </c>
      <c r="G20" s="38">
        <f t="shared" si="7"/>
        <v>12</v>
      </c>
      <c r="H20" s="12">
        <f>სკრინინგი!H11</f>
        <v>1800</v>
      </c>
      <c r="I20" s="12">
        <f>სკრინინგი!I11</f>
        <v>2000</v>
      </c>
      <c r="J20" s="12">
        <f>სკრინინგი!J11</f>
        <v>2000</v>
      </c>
      <c r="K20" s="12">
        <f>სკრინინგი!K11</f>
        <v>2395.8000000000006</v>
      </c>
      <c r="L20" s="8"/>
    </row>
    <row r="21" spans="2:12" ht="18.600000000000001" customHeight="1" x14ac:dyDescent="0.2">
      <c r="B21" s="48"/>
      <c r="C21" s="9" t="s">
        <v>6</v>
      </c>
      <c r="D21" s="13"/>
      <c r="E21" s="13"/>
      <c r="F21" s="13"/>
      <c r="G21" s="13"/>
      <c r="H21" s="13"/>
      <c r="I21" s="13"/>
      <c r="J21" s="13"/>
      <c r="K21" s="13"/>
      <c r="L21" s="8"/>
    </row>
    <row r="22" spans="2:12" ht="20.25" customHeight="1" x14ac:dyDescent="0.2">
      <c r="B22" s="48"/>
      <c r="C22" s="9" t="s">
        <v>7</v>
      </c>
      <c r="D22" s="13">
        <f>სკრინინგი!D13</f>
        <v>12</v>
      </c>
      <c r="E22" s="13">
        <f>სკრინინგი!E13</f>
        <v>12</v>
      </c>
      <c r="F22" s="13">
        <f>სკრინინგი!F13</f>
        <v>12</v>
      </c>
      <c r="G22" s="13">
        <f>სკრინინგი!G13</f>
        <v>12</v>
      </c>
      <c r="H22" s="13"/>
      <c r="I22" s="13"/>
      <c r="J22" s="13"/>
      <c r="K22" s="13"/>
      <c r="L22" s="8"/>
    </row>
    <row r="23" spans="2:12" ht="20.25" customHeight="1" x14ac:dyDescent="0.2">
      <c r="B23" s="41" t="s">
        <v>36</v>
      </c>
      <c r="C23" s="38" t="s">
        <v>25</v>
      </c>
      <c r="D23" s="41">
        <f>D24</f>
        <v>0</v>
      </c>
      <c r="E23" s="41">
        <f t="shared" ref="E23" si="8">E24</f>
        <v>0</v>
      </c>
      <c r="F23" s="41">
        <f t="shared" ref="F23" si="9">F24</f>
        <v>0</v>
      </c>
      <c r="G23" s="41">
        <f t="shared" ref="G23" si="10">G24</f>
        <v>0</v>
      </c>
      <c r="H23" s="42">
        <f>H24</f>
        <v>22400</v>
      </c>
      <c r="I23" s="42">
        <f t="shared" ref="I23" si="11">I24</f>
        <v>24000</v>
      </c>
      <c r="J23" s="42">
        <f t="shared" ref="J23" si="12">J24</f>
        <v>25000</v>
      </c>
      <c r="K23" s="42">
        <f t="shared" ref="K23" si="13">K24</f>
        <v>33823.738025000006</v>
      </c>
      <c r="L23" s="8"/>
    </row>
    <row r="24" spans="2:12" ht="29.25" customHeight="1" x14ac:dyDescent="0.2">
      <c r="B24" s="48"/>
      <c r="C24" s="18" t="s">
        <v>41</v>
      </c>
      <c r="D24" s="38">
        <f>D25+D26</f>
        <v>0</v>
      </c>
      <c r="E24" s="38">
        <f t="shared" ref="E24" si="14">E25+E26</f>
        <v>0</v>
      </c>
      <c r="F24" s="38">
        <f t="shared" ref="F24" si="15">F25+F26</f>
        <v>0</v>
      </c>
      <c r="G24" s="38">
        <f t="shared" ref="G24" si="16">G25+G26</f>
        <v>0</v>
      </c>
      <c r="H24" s="12">
        <f>იმუნიზაცია!H11</f>
        <v>22400</v>
      </c>
      <c r="I24" s="12">
        <f>იმუნიზაცია!I11</f>
        <v>24000</v>
      </c>
      <c r="J24" s="12">
        <f>იმუნიზაცია!J11</f>
        <v>25000</v>
      </c>
      <c r="K24" s="12">
        <f>იმუნიზაცია!K11</f>
        <v>33823.738025000006</v>
      </c>
      <c r="L24" s="8"/>
    </row>
    <row r="25" spans="2:12" ht="20.25" customHeight="1" x14ac:dyDescent="0.2">
      <c r="B25" s="48"/>
      <c r="C25" s="9" t="s">
        <v>6</v>
      </c>
      <c r="D25" s="13"/>
      <c r="E25" s="13"/>
      <c r="F25" s="13"/>
      <c r="G25" s="13"/>
      <c r="H25" s="13"/>
      <c r="I25" s="13"/>
      <c r="J25" s="13"/>
      <c r="K25" s="13"/>
      <c r="L25" s="8"/>
    </row>
    <row r="26" spans="2:12" ht="20.25" customHeight="1" x14ac:dyDescent="0.2">
      <c r="B26" s="48"/>
      <c r="C26" s="9" t="s">
        <v>7</v>
      </c>
      <c r="D26" s="13">
        <f>იმუნიზაცია!D13</f>
        <v>0</v>
      </c>
      <c r="E26" s="13">
        <f>იმუნიზაცია!E13</f>
        <v>0</v>
      </c>
      <c r="F26" s="13">
        <f>იმუნიზაცია!F13</f>
        <v>0</v>
      </c>
      <c r="G26" s="13"/>
      <c r="H26" s="13"/>
      <c r="I26" s="13"/>
      <c r="J26" s="13"/>
      <c r="K26" s="13"/>
      <c r="L26" s="8"/>
    </row>
    <row r="27" spans="2:12" ht="20.25" customHeight="1" x14ac:dyDescent="0.2">
      <c r="B27" s="41" t="s">
        <v>29</v>
      </c>
      <c r="C27" s="38" t="s">
        <v>24</v>
      </c>
      <c r="D27" s="41">
        <f>D28</f>
        <v>0</v>
      </c>
      <c r="E27" s="41">
        <f t="shared" ref="E27:G27" si="17">E28</f>
        <v>0</v>
      </c>
      <c r="F27" s="41">
        <f t="shared" si="17"/>
        <v>0</v>
      </c>
      <c r="G27" s="41">
        <f t="shared" si="17"/>
        <v>0</v>
      </c>
      <c r="H27" s="42">
        <f>H28</f>
        <v>1700</v>
      </c>
      <c r="I27" s="42">
        <f t="shared" ref="I27" si="18">I28</f>
        <v>1800</v>
      </c>
      <c r="J27" s="42">
        <f t="shared" ref="J27" si="19">J28</f>
        <v>1800</v>
      </c>
      <c r="K27" s="42">
        <f t="shared" ref="K27" si="20">K28</f>
        <v>2589.8598000000002</v>
      </c>
      <c r="L27" s="8"/>
    </row>
    <row r="28" spans="2:12" ht="30" customHeight="1" x14ac:dyDescent="0.2">
      <c r="B28" s="48"/>
      <c r="C28" s="18" t="s">
        <v>41</v>
      </c>
      <c r="D28" s="38">
        <f>D29+D30</f>
        <v>0</v>
      </c>
      <c r="E28" s="38">
        <f t="shared" ref="E28:G28" si="21">E29+E30</f>
        <v>0</v>
      </c>
      <c r="F28" s="38">
        <f t="shared" si="21"/>
        <v>0</v>
      </c>
      <c r="G28" s="38">
        <f t="shared" si="21"/>
        <v>0</v>
      </c>
      <c r="H28" s="12">
        <f>ეპიდი!H11</f>
        <v>1700</v>
      </c>
      <c r="I28" s="12">
        <f>ეპიდი!I11</f>
        <v>1800</v>
      </c>
      <c r="J28" s="12">
        <f>ეპიდი!J11</f>
        <v>1800</v>
      </c>
      <c r="K28" s="12">
        <f>ეპიდი!K11</f>
        <v>2589.8598000000002</v>
      </c>
      <c r="L28" s="8"/>
    </row>
    <row r="29" spans="2:12" ht="18.600000000000001" customHeight="1" x14ac:dyDescent="0.2">
      <c r="B29" s="48"/>
      <c r="C29" s="9" t="s">
        <v>6</v>
      </c>
      <c r="D29" s="13"/>
      <c r="E29" s="13"/>
      <c r="F29" s="13"/>
      <c r="G29" s="13"/>
      <c r="H29" s="13"/>
      <c r="I29" s="13"/>
      <c r="J29" s="13"/>
      <c r="K29" s="13"/>
      <c r="L29" s="8"/>
    </row>
    <row r="30" spans="2:12" ht="18.600000000000001" customHeight="1" x14ac:dyDescent="0.2">
      <c r="B30" s="48"/>
      <c r="C30" s="9" t="s">
        <v>7</v>
      </c>
      <c r="D30" s="13">
        <f>ეპიდი!D13</f>
        <v>0</v>
      </c>
      <c r="E30" s="13">
        <f>ეპიდი!E13</f>
        <v>0</v>
      </c>
      <c r="F30" s="13">
        <f>ეპიდი!F13</f>
        <v>0</v>
      </c>
      <c r="G30" s="13"/>
      <c r="H30" s="13"/>
      <c r="I30" s="13"/>
      <c r="J30" s="13"/>
      <c r="K30" s="13"/>
      <c r="L30" s="8"/>
    </row>
    <row r="31" spans="2:12" ht="15.6" customHeight="1" x14ac:dyDescent="0.2">
      <c r="B31" s="49" t="s">
        <v>30</v>
      </c>
      <c r="C31" s="17" t="s">
        <v>14</v>
      </c>
      <c r="D31" s="41">
        <f>D32</f>
        <v>2</v>
      </c>
      <c r="E31" s="41">
        <f t="shared" ref="E31:K31" si="22">E32</f>
        <v>2</v>
      </c>
      <c r="F31" s="41">
        <f t="shared" si="22"/>
        <v>2</v>
      </c>
      <c r="G31" s="41">
        <f t="shared" si="22"/>
        <v>2</v>
      </c>
      <c r="H31" s="41">
        <f t="shared" si="22"/>
        <v>1800</v>
      </c>
      <c r="I31" s="41">
        <f t="shared" si="22"/>
        <v>1900</v>
      </c>
      <c r="J31" s="41">
        <f t="shared" si="22"/>
        <v>2000</v>
      </c>
      <c r="K31" s="42">
        <f t="shared" si="22"/>
        <v>9238.2549840000011</v>
      </c>
      <c r="L31" s="12"/>
    </row>
    <row r="32" spans="2:12" ht="44.45" customHeight="1" x14ac:dyDescent="0.2">
      <c r="B32" s="41"/>
      <c r="C32" s="18" t="s">
        <v>41</v>
      </c>
      <c r="D32" s="15">
        <f>D33+D34</f>
        <v>2</v>
      </c>
      <c r="E32" s="38">
        <f t="shared" ref="E32:G32" si="23">E33+E34</f>
        <v>2</v>
      </c>
      <c r="F32" s="38">
        <f t="shared" si="23"/>
        <v>2</v>
      </c>
      <c r="G32" s="38">
        <f t="shared" si="23"/>
        <v>2</v>
      </c>
      <c r="H32" s="12">
        <f>'უსაფრთხო სისხლი'!H11</f>
        <v>1800</v>
      </c>
      <c r="I32" s="12">
        <f>'უსაფრთხო სისხლი'!I11</f>
        <v>1900</v>
      </c>
      <c r="J32" s="12">
        <f>'უსაფრთხო სისხლი'!J11</f>
        <v>2000</v>
      </c>
      <c r="K32" s="12">
        <f>'უსაფრთხო სისხლი'!K11</f>
        <v>9238.2549840000011</v>
      </c>
      <c r="L32" s="8"/>
    </row>
    <row r="33" spans="2:12" ht="16.899999999999999" customHeight="1" x14ac:dyDescent="0.2">
      <c r="B33" s="48"/>
      <c r="C33" s="9" t="s">
        <v>6</v>
      </c>
      <c r="D33" s="13"/>
      <c r="E33" s="13"/>
      <c r="F33" s="13"/>
      <c r="G33" s="13"/>
      <c r="H33" s="13"/>
      <c r="I33" s="13"/>
      <c r="J33" s="13"/>
      <c r="K33" s="13"/>
      <c r="L33" s="8"/>
    </row>
    <row r="34" spans="2:12" ht="16.899999999999999" customHeight="1" x14ac:dyDescent="0.2">
      <c r="B34" s="48"/>
      <c r="C34" s="9" t="s">
        <v>7</v>
      </c>
      <c r="D34" s="13">
        <f>'უსაფრთხო სისხლი'!D13</f>
        <v>2</v>
      </c>
      <c r="E34" s="13">
        <f>'უსაფრთხო სისხლი'!E13</f>
        <v>2</v>
      </c>
      <c r="F34" s="13">
        <f>'უსაფრთხო სისხლი'!F13</f>
        <v>2</v>
      </c>
      <c r="G34" s="13">
        <f>'უსაფრთხო სისხლი'!G13</f>
        <v>2</v>
      </c>
      <c r="H34" s="13"/>
      <c r="I34" s="13"/>
      <c r="J34" s="13"/>
      <c r="K34" s="13"/>
      <c r="L34" s="8"/>
    </row>
    <row r="35" spans="2:12" ht="63" customHeight="1" x14ac:dyDescent="0.2">
      <c r="B35" s="49" t="s">
        <v>31</v>
      </c>
      <c r="C35" s="17" t="s">
        <v>18</v>
      </c>
      <c r="D35" s="38">
        <f>D36</f>
        <v>5</v>
      </c>
      <c r="E35" s="38">
        <f t="shared" ref="E35:G35" si="24">E36</f>
        <v>5</v>
      </c>
      <c r="F35" s="38">
        <f t="shared" si="24"/>
        <v>5</v>
      </c>
      <c r="G35" s="38">
        <f t="shared" si="24"/>
        <v>5</v>
      </c>
      <c r="H35" s="12">
        <f>H36</f>
        <v>260</v>
      </c>
      <c r="I35" s="12">
        <f t="shared" ref="I35:K35" si="25">I36</f>
        <v>260</v>
      </c>
      <c r="J35" s="12">
        <f t="shared" si="25"/>
        <v>260</v>
      </c>
      <c r="K35" s="12">
        <f t="shared" si="25"/>
        <v>346.06000000000012</v>
      </c>
      <c r="L35" s="8"/>
    </row>
    <row r="36" spans="2:12" ht="29.25" customHeight="1" x14ac:dyDescent="0.2">
      <c r="B36" s="41"/>
      <c r="C36" s="18" t="s">
        <v>41</v>
      </c>
      <c r="D36" s="38">
        <f>D37+D38</f>
        <v>5</v>
      </c>
      <c r="E36" s="38">
        <f t="shared" ref="E36:G36" si="26">E37+E38</f>
        <v>5</v>
      </c>
      <c r="F36" s="38">
        <f t="shared" si="26"/>
        <v>5</v>
      </c>
      <c r="G36" s="38">
        <f t="shared" si="26"/>
        <v>5</v>
      </c>
      <c r="H36" s="12">
        <f>საზოგადოებრივი!H11</f>
        <v>260</v>
      </c>
      <c r="I36" s="12">
        <f>საზოგადოებრივი!I11</f>
        <v>260</v>
      </c>
      <c r="J36" s="12">
        <f>საზოგადოებრივი!J11</f>
        <v>260</v>
      </c>
      <c r="K36" s="12">
        <f>საზოგადოებრივი!K11</f>
        <v>346.06000000000012</v>
      </c>
      <c r="L36" s="8"/>
    </row>
    <row r="37" spans="2:12" ht="18.600000000000001" customHeight="1" x14ac:dyDescent="0.2">
      <c r="B37" s="48"/>
      <c r="C37" s="9" t="s">
        <v>6</v>
      </c>
      <c r="D37" s="13"/>
      <c r="E37" s="13"/>
      <c r="F37" s="13"/>
      <c r="G37" s="13"/>
      <c r="H37" s="13"/>
      <c r="I37" s="13"/>
      <c r="J37" s="13"/>
      <c r="K37" s="13"/>
      <c r="L37" s="8"/>
    </row>
    <row r="38" spans="2:12" ht="18.600000000000001" customHeight="1" x14ac:dyDescent="0.2">
      <c r="B38" s="48"/>
      <c r="C38" s="9" t="s">
        <v>7</v>
      </c>
      <c r="D38" s="13">
        <f>საზოგადოებრივი!D13</f>
        <v>5</v>
      </c>
      <c r="E38" s="13">
        <f>საზოგადოებრივი!E13</f>
        <v>5</v>
      </c>
      <c r="F38" s="13">
        <f>საზოგადოებრივი!F13</f>
        <v>5</v>
      </c>
      <c r="G38" s="13">
        <f>საზოგადოებრივი!G13</f>
        <v>5</v>
      </c>
      <c r="H38" s="13"/>
      <c r="I38" s="13"/>
      <c r="J38" s="13"/>
      <c r="K38" s="13"/>
      <c r="L38" s="8"/>
    </row>
    <row r="39" spans="2:12" ht="63" customHeight="1" x14ac:dyDescent="0.2">
      <c r="B39" s="49" t="s">
        <v>37</v>
      </c>
      <c r="C39" s="17" t="s">
        <v>15</v>
      </c>
      <c r="D39" s="15">
        <f>D40</f>
        <v>31</v>
      </c>
      <c r="E39" s="38">
        <f>E40</f>
        <v>31</v>
      </c>
      <c r="F39" s="38">
        <f t="shared" ref="F39:G39" si="27">F40</f>
        <v>31</v>
      </c>
      <c r="G39" s="38">
        <f t="shared" si="27"/>
        <v>31</v>
      </c>
      <c r="H39" s="12">
        <f>H40</f>
        <v>3009.8</v>
      </c>
      <c r="I39" s="12">
        <f t="shared" ref="I39:K39" si="28">I40</f>
        <v>4110</v>
      </c>
      <c r="J39" s="12">
        <f t="shared" si="28"/>
        <v>4200</v>
      </c>
      <c r="K39" s="12">
        <f t="shared" si="28"/>
        <v>5441.8307680000007</v>
      </c>
      <c r="L39" s="8"/>
    </row>
    <row r="40" spans="2:12" ht="30.75" customHeight="1" x14ac:dyDescent="0.2">
      <c r="B40" s="41"/>
      <c r="C40" s="18" t="s">
        <v>41</v>
      </c>
      <c r="D40" s="38">
        <f>D41+D42</f>
        <v>31</v>
      </c>
      <c r="E40" s="38">
        <f t="shared" ref="E40" si="29">E41+E42</f>
        <v>31</v>
      </c>
      <c r="F40" s="38">
        <f t="shared" ref="F40" si="30">F41+F42</f>
        <v>31</v>
      </c>
      <c r="G40" s="38">
        <f t="shared" ref="G40" si="31">G41+G42</f>
        <v>31</v>
      </c>
      <c r="H40" s="12">
        <f>'ტუბერკულოზის მართვა'!H11</f>
        <v>3009.8</v>
      </c>
      <c r="I40" s="12">
        <f>'ტუბერკულოზის მართვა'!I11</f>
        <v>4110</v>
      </c>
      <c r="J40" s="12">
        <f>'ტუბერკულოზის მართვა'!J11</f>
        <v>4200</v>
      </c>
      <c r="K40" s="12">
        <f>'ტუბერკულოზის მართვა'!K11</f>
        <v>5441.8307680000007</v>
      </c>
      <c r="L40" s="8"/>
    </row>
    <row r="41" spans="2:12" ht="16.149999999999999" customHeight="1" x14ac:dyDescent="0.2">
      <c r="B41" s="48"/>
      <c r="C41" s="9" t="s">
        <v>6</v>
      </c>
      <c r="D41" s="13"/>
      <c r="E41" s="13"/>
      <c r="F41" s="13"/>
      <c r="G41" s="13"/>
      <c r="H41" s="11"/>
      <c r="I41" s="11"/>
      <c r="J41" s="11"/>
      <c r="K41" s="11"/>
      <c r="L41" s="8"/>
    </row>
    <row r="42" spans="2:12" ht="16.149999999999999" customHeight="1" x14ac:dyDescent="0.2">
      <c r="B42" s="48"/>
      <c r="C42" s="9" t="s">
        <v>7</v>
      </c>
      <c r="D42" s="13">
        <f>'ტუბერკულოზის მართვა'!D13</f>
        <v>31</v>
      </c>
      <c r="E42" s="13">
        <f>'ტუბერკულოზის მართვა'!E13</f>
        <v>31</v>
      </c>
      <c r="F42" s="13">
        <f>'ტუბერკულოზის მართვა'!F13</f>
        <v>31</v>
      </c>
      <c r="G42" s="13">
        <f>'ტუბერკულოზის მართვა'!G13</f>
        <v>31</v>
      </c>
      <c r="H42" s="13"/>
      <c r="I42" s="13"/>
      <c r="J42" s="13"/>
      <c r="K42" s="13"/>
      <c r="L42" s="13"/>
    </row>
    <row r="43" spans="2:12" ht="18" customHeight="1" x14ac:dyDescent="0.2">
      <c r="B43" s="49" t="s">
        <v>38</v>
      </c>
      <c r="C43" s="38" t="s">
        <v>23</v>
      </c>
      <c r="D43" s="41">
        <f>D44</f>
        <v>0</v>
      </c>
      <c r="E43" s="41">
        <f t="shared" ref="E43:G43" si="32">E44</f>
        <v>0</v>
      </c>
      <c r="F43" s="41">
        <f t="shared" si="32"/>
        <v>0</v>
      </c>
      <c r="G43" s="41">
        <f t="shared" si="32"/>
        <v>0</v>
      </c>
      <c r="H43" s="41">
        <f t="shared" ref="H43:K43" si="33">H44</f>
        <v>6070</v>
      </c>
      <c r="I43" s="44">
        <f t="shared" si="33"/>
        <v>7900</v>
      </c>
      <c r="J43" s="44">
        <f t="shared" si="33"/>
        <v>8150</v>
      </c>
      <c r="K43" s="44">
        <f t="shared" si="33"/>
        <v>9162.0568658300017</v>
      </c>
      <c r="L43" s="43"/>
    </row>
    <row r="44" spans="2:12" ht="33" customHeight="1" x14ac:dyDescent="0.2">
      <c r="B44" s="48"/>
      <c r="C44" s="18" t="s">
        <v>41</v>
      </c>
      <c r="D44" s="38">
        <f>D45+D46</f>
        <v>0</v>
      </c>
      <c r="E44" s="38">
        <f t="shared" ref="E44:G44" si="34">E45+E46</f>
        <v>0</v>
      </c>
      <c r="F44" s="38">
        <f t="shared" si="34"/>
        <v>0</v>
      </c>
      <c r="G44" s="38">
        <f t="shared" si="34"/>
        <v>0</v>
      </c>
      <c r="H44" s="12">
        <f>შიდსი!H11</f>
        <v>6070</v>
      </c>
      <c r="I44" s="12">
        <f>შიდსი!I11</f>
        <v>7900</v>
      </c>
      <c r="J44" s="12">
        <f>შიდსი!J11</f>
        <v>8150</v>
      </c>
      <c r="K44" s="12">
        <f>შიდსი!K11</f>
        <v>9162.0568658300017</v>
      </c>
      <c r="L44" s="9"/>
    </row>
    <row r="45" spans="2:12" ht="16.149999999999999" customHeight="1" x14ac:dyDescent="0.2">
      <c r="B45" s="48"/>
      <c r="C45" s="9" t="s">
        <v>6</v>
      </c>
      <c r="D45" s="13"/>
      <c r="E45" s="13"/>
      <c r="F45" s="13"/>
      <c r="G45" s="13"/>
      <c r="H45" s="11"/>
      <c r="I45" s="11"/>
      <c r="J45" s="11"/>
      <c r="K45" s="11"/>
      <c r="L45" s="9"/>
    </row>
    <row r="46" spans="2:12" ht="16.149999999999999" customHeight="1" x14ac:dyDescent="0.2">
      <c r="B46" s="48"/>
      <c r="C46" s="9" t="s">
        <v>7</v>
      </c>
      <c r="D46" s="13"/>
      <c r="E46" s="13"/>
      <c r="F46" s="13"/>
      <c r="G46" s="13"/>
      <c r="H46" s="13"/>
      <c r="I46" s="13"/>
      <c r="J46" s="13"/>
      <c r="K46" s="13"/>
      <c r="L46" s="9"/>
    </row>
    <row r="47" spans="2:12" ht="18.75" customHeight="1" x14ac:dyDescent="0.2">
      <c r="B47" s="49" t="s">
        <v>39</v>
      </c>
      <c r="C47" s="38" t="s">
        <v>22</v>
      </c>
      <c r="D47" s="41">
        <f>D48</f>
        <v>0</v>
      </c>
      <c r="E47" s="41">
        <f t="shared" ref="E47:G47" si="35">E48</f>
        <v>0</v>
      </c>
      <c r="F47" s="41">
        <f t="shared" si="35"/>
        <v>0</v>
      </c>
      <c r="G47" s="41">
        <f t="shared" si="35"/>
        <v>0</v>
      </c>
      <c r="H47" s="42">
        <f>H48</f>
        <v>474</v>
      </c>
      <c r="I47" s="42">
        <f t="shared" ref="I47:K47" si="36">I48</f>
        <v>500</v>
      </c>
      <c r="J47" s="42">
        <f t="shared" si="36"/>
        <v>510</v>
      </c>
      <c r="K47" s="42">
        <f t="shared" si="36"/>
        <v>630.89400000000012</v>
      </c>
      <c r="L47" s="43"/>
    </row>
    <row r="48" spans="2:12" ht="27.75" customHeight="1" x14ac:dyDescent="0.2">
      <c r="B48" s="48"/>
      <c r="C48" s="18" t="s">
        <v>41</v>
      </c>
      <c r="D48" s="38">
        <f>D49+D50</f>
        <v>0</v>
      </c>
      <c r="E48" s="38">
        <f t="shared" ref="E48:G48" si="37">E49+E50</f>
        <v>0</v>
      </c>
      <c r="F48" s="38">
        <f t="shared" si="37"/>
        <v>0</v>
      </c>
      <c r="G48" s="38">
        <f t="shared" si="37"/>
        <v>0</v>
      </c>
      <c r="H48" s="12">
        <f>'დედათა და ბავშვთა ჯანმრთელობა'!H11</f>
        <v>474</v>
      </c>
      <c r="I48" s="12">
        <f>'დედათა და ბავშვთა ჯანმრთელობა'!I11</f>
        <v>500</v>
      </c>
      <c r="J48" s="12">
        <f>'დედათა და ბავშვთა ჯანმრთელობა'!J11</f>
        <v>510</v>
      </c>
      <c r="K48" s="12">
        <f>'დედათა და ბავშვთა ჯანმრთელობა'!K11</f>
        <v>630.89400000000012</v>
      </c>
      <c r="L48" s="9"/>
    </row>
    <row r="49" spans="2:12" ht="16.149999999999999" customHeight="1" x14ac:dyDescent="0.2">
      <c r="B49" s="48"/>
      <c r="C49" s="9" t="s">
        <v>6</v>
      </c>
      <c r="D49" s="13"/>
      <c r="E49" s="13"/>
      <c r="F49" s="13"/>
      <c r="G49" s="13"/>
      <c r="H49" s="11"/>
      <c r="I49" s="11"/>
      <c r="J49" s="11"/>
      <c r="K49" s="11"/>
      <c r="L49" s="9"/>
    </row>
    <row r="50" spans="2:12" ht="16.149999999999999" customHeight="1" x14ac:dyDescent="0.2">
      <c r="B50" s="48"/>
      <c r="C50" s="9" t="s">
        <v>7</v>
      </c>
      <c r="D50" s="13"/>
      <c r="E50" s="13"/>
      <c r="F50" s="13"/>
      <c r="G50" s="13"/>
      <c r="H50" s="13"/>
      <c r="I50" s="13"/>
      <c r="J50" s="13"/>
      <c r="K50" s="13"/>
      <c r="L50" s="9"/>
    </row>
    <row r="51" spans="2:12" ht="18" customHeight="1" x14ac:dyDescent="0.2">
      <c r="B51" s="49" t="s">
        <v>40</v>
      </c>
      <c r="C51" s="38" t="s">
        <v>21</v>
      </c>
      <c r="D51" s="41">
        <f>D52</f>
        <v>0</v>
      </c>
      <c r="E51" s="41">
        <f t="shared" ref="E51:K51" si="38">E52</f>
        <v>0</v>
      </c>
      <c r="F51" s="41">
        <f t="shared" si="38"/>
        <v>0</v>
      </c>
      <c r="G51" s="41">
        <f t="shared" si="38"/>
        <v>0</v>
      </c>
      <c r="H51" s="42">
        <f>H52</f>
        <v>2100</v>
      </c>
      <c r="I51" s="41">
        <f t="shared" si="38"/>
        <v>2100</v>
      </c>
      <c r="J51" s="41">
        <f t="shared" si="38"/>
        <v>2100</v>
      </c>
      <c r="K51" s="41">
        <f t="shared" si="38"/>
        <v>2795.1000000000004</v>
      </c>
      <c r="L51" s="43"/>
    </row>
    <row r="52" spans="2:12" ht="29.25" customHeight="1" x14ac:dyDescent="0.2">
      <c r="B52" s="48"/>
      <c r="C52" s="18" t="s">
        <v>41</v>
      </c>
      <c r="D52" s="38">
        <f>D53+D54</f>
        <v>0</v>
      </c>
      <c r="E52" s="38">
        <f t="shared" ref="E52:G52" si="39">E53+E54</f>
        <v>0</v>
      </c>
      <c r="F52" s="38">
        <f t="shared" si="39"/>
        <v>0</v>
      </c>
      <c r="G52" s="38">
        <f t="shared" si="39"/>
        <v>0</v>
      </c>
      <c r="H52" s="12">
        <f>'ჯანმრთლობის ხელშეწყობა'!H11</f>
        <v>2100</v>
      </c>
      <c r="I52" s="12">
        <f>'ჯანმრთლობის ხელშეწყობა'!I11</f>
        <v>2100</v>
      </c>
      <c r="J52" s="12">
        <f>'ჯანმრთლობის ხელშეწყობა'!J11</f>
        <v>2100</v>
      </c>
      <c r="K52" s="12">
        <f>'ჯანმრთლობის ხელშეწყობა'!K11</f>
        <v>2795.1000000000004</v>
      </c>
      <c r="L52" s="9"/>
    </row>
    <row r="53" spans="2:12" ht="16.149999999999999" customHeight="1" x14ac:dyDescent="0.2">
      <c r="B53" s="48"/>
      <c r="C53" s="9" t="s">
        <v>6</v>
      </c>
      <c r="D53" s="13"/>
      <c r="E53" s="13"/>
      <c r="F53" s="13"/>
      <c r="G53" s="13"/>
      <c r="H53" s="11"/>
      <c r="I53" s="11"/>
      <c r="J53" s="11"/>
      <c r="K53" s="11"/>
      <c r="L53" s="9"/>
    </row>
    <row r="54" spans="2:12" ht="16.149999999999999" customHeight="1" x14ac:dyDescent="0.2">
      <c r="B54" s="48"/>
      <c r="C54" s="9" t="s">
        <v>7</v>
      </c>
      <c r="D54" s="13"/>
      <c r="E54" s="13"/>
      <c r="F54" s="13"/>
      <c r="G54" s="13"/>
      <c r="H54" s="13"/>
      <c r="I54" s="13"/>
      <c r="J54" s="13"/>
      <c r="K54" s="13"/>
      <c r="L54" s="9"/>
    </row>
    <row r="55" spans="2:12" ht="18.75" customHeight="1" x14ac:dyDescent="0.2">
      <c r="B55" s="49" t="s">
        <v>34</v>
      </c>
      <c r="C55" s="17" t="s">
        <v>16</v>
      </c>
      <c r="D55" s="12">
        <f>D56</f>
        <v>49</v>
      </c>
      <c r="E55" s="12">
        <f>E56</f>
        <v>49</v>
      </c>
      <c r="F55" s="12">
        <f>F56</f>
        <v>49</v>
      </c>
      <c r="G55" s="12">
        <f t="shared" ref="G55:K55" si="40">G56</f>
        <v>49</v>
      </c>
      <c r="H55" s="12">
        <f>H56</f>
        <v>1100</v>
      </c>
      <c r="I55" s="12">
        <f>I56</f>
        <v>1100</v>
      </c>
      <c r="J55" s="12">
        <f t="shared" si="40"/>
        <v>1100</v>
      </c>
      <c r="K55" s="12">
        <f t="shared" si="40"/>
        <v>2495.625</v>
      </c>
    </row>
    <row r="56" spans="2:12" ht="24" x14ac:dyDescent="0.2">
      <c r="B56" s="41"/>
      <c r="C56" s="18" t="s">
        <v>41</v>
      </c>
      <c r="D56" s="15">
        <f>D57+D58</f>
        <v>49</v>
      </c>
      <c r="E56" s="38">
        <f>E57+E58</f>
        <v>49</v>
      </c>
      <c r="F56" s="38">
        <f t="shared" ref="F56:G56" si="41">F57+F58</f>
        <v>49</v>
      </c>
      <c r="G56" s="38">
        <f t="shared" si="41"/>
        <v>49</v>
      </c>
      <c r="H56" s="12">
        <f>'ც ჰეპატიტის მართვა'!H11</f>
        <v>1100</v>
      </c>
      <c r="I56" s="12">
        <f>'ც ჰეპატიტის მართვა'!I11</f>
        <v>1100</v>
      </c>
      <c r="J56" s="12">
        <f>'ც ჰეპატიტის მართვა'!J11</f>
        <v>1100</v>
      </c>
      <c r="K56" s="12">
        <f>'ც ჰეპატიტის მართვა'!K11</f>
        <v>2495.625</v>
      </c>
      <c r="L56" s="8"/>
    </row>
    <row r="57" spans="2:12" ht="16.149999999999999" customHeight="1" x14ac:dyDescent="0.2">
      <c r="B57" s="48"/>
      <c r="C57" s="9" t="s">
        <v>6</v>
      </c>
      <c r="D57" s="13">
        <f>'ც ჰეპატიტის მართვა'!D12</f>
        <v>0</v>
      </c>
      <c r="E57" s="13">
        <f>'ც ჰეპატიტის მართვა'!E12</f>
        <v>0</v>
      </c>
      <c r="F57" s="13">
        <f>'ც ჰეპატიტის მართვა'!F12</f>
        <v>0</v>
      </c>
      <c r="G57" s="13">
        <f>'ც ჰეპატიტის მართვა'!G12</f>
        <v>0</v>
      </c>
      <c r="H57" s="11"/>
      <c r="I57" s="11"/>
      <c r="J57" s="11"/>
      <c r="K57" s="11"/>
      <c r="L57" s="8"/>
    </row>
    <row r="58" spans="2:12" ht="16.149999999999999" customHeight="1" x14ac:dyDescent="0.2">
      <c r="B58" s="48"/>
      <c r="C58" s="9" t="s">
        <v>7</v>
      </c>
      <c r="D58" s="13">
        <f>'ც ჰეპატიტის მართვა'!D13</f>
        <v>49</v>
      </c>
      <c r="E58" s="13">
        <f>'ც ჰეპატიტის მართვა'!E13</f>
        <v>49</v>
      </c>
      <c r="F58" s="13">
        <f>'ც ჰეპატიტის მართვა'!F13</f>
        <v>49</v>
      </c>
      <c r="G58" s="13">
        <f>'ც ჰეპატიტის მართვა'!G13</f>
        <v>49</v>
      </c>
      <c r="H58" s="13"/>
      <c r="I58" s="13"/>
      <c r="J58" s="13"/>
      <c r="K58" s="13"/>
      <c r="L58" s="13"/>
    </row>
  </sheetData>
  <mergeCells count="4">
    <mergeCell ref="C3:J3"/>
    <mergeCell ref="D7:G7"/>
    <mergeCell ref="H7:K7"/>
    <mergeCell ref="B5:C5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G20" sqref="G20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33</v>
      </c>
      <c r="C8" s="26" t="s">
        <v>22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474</v>
      </c>
      <c r="I8" s="36">
        <f t="shared" ref="I8:K8" si="1">I11</f>
        <v>500</v>
      </c>
      <c r="J8" s="36">
        <f t="shared" si="1"/>
        <v>510</v>
      </c>
      <c r="K8" s="36">
        <f t="shared" si="1"/>
        <v>630.89400000000012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41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474</v>
      </c>
      <c r="I11" s="36">
        <v>500</v>
      </c>
      <c r="J11" s="36">
        <v>510</v>
      </c>
      <c r="K11" s="36">
        <v>630.89400000000012</v>
      </c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G32" sqref="G32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34</v>
      </c>
      <c r="C8" s="26" t="s">
        <v>21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2100</v>
      </c>
      <c r="I8" s="36">
        <f t="shared" ref="I8:K8" si="1">I11</f>
        <v>2100</v>
      </c>
      <c r="J8" s="36">
        <f t="shared" si="1"/>
        <v>2100</v>
      </c>
      <c r="K8" s="36">
        <f t="shared" si="1"/>
        <v>2795.1000000000004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41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2100</v>
      </c>
      <c r="I11" s="36">
        <v>2100</v>
      </c>
      <c r="J11" s="36">
        <v>2100</v>
      </c>
      <c r="K11" s="36">
        <v>2795.1000000000004</v>
      </c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M23" sqref="M2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0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42578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x14ac:dyDescent="0.2">
      <c r="B8" s="1" t="s">
        <v>34</v>
      </c>
      <c r="C8" s="26" t="s">
        <v>16</v>
      </c>
      <c r="D8" s="1">
        <f>SUM(D9:D10)</f>
        <v>49</v>
      </c>
      <c r="E8" s="1">
        <f>SUM(E9:E10)</f>
        <v>49</v>
      </c>
      <c r="F8" s="1">
        <f t="shared" ref="F8:G8" si="0">SUM(F9:F10)</f>
        <v>49</v>
      </c>
      <c r="G8" s="1">
        <f t="shared" si="0"/>
        <v>49</v>
      </c>
      <c r="H8" s="36">
        <f>H11</f>
        <v>1100</v>
      </c>
      <c r="I8" s="36">
        <f t="shared" ref="I8:K8" si="1">I11</f>
        <v>1100</v>
      </c>
      <c r="J8" s="36">
        <f t="shared" si="1"/>
        <v>1100</v>
      </c>
      <c r="K8" s="36">
        <f t="shared" si="1"/>
        <v>2495.625</v>
      </c>
      <c r="L8" s="25"/>
    </row>
    <row r="9" spans="2:12" x14ac:dyDescent="0.2">
      <c r="B9" s="28"/>
      <c r="C9" s="29" t="s">
        <v>6</v>
      </c>
      <c r="D9" s="22">
        <f>D12</f>
        <v>0</v>
      </c>
      <c r="E9" s="22">
        <f>E12</f>
        <v>0</v>
      </c>
      <c r="F9" s="22">
        <f t="shared" ref="F9:G10" si="2">F12</f>
        <v>0</v>
      </c>
      <c r="G9" s="22">
        <f t="shared" si="2"/>
        <v>0</v>
      </c>
      <c r="H9" s="33"/>
      <c r="I9" s="33"/>
      <c r="J9" s="33"/>
      <c r="K9" s="33"/>
      <c r="L9" s="25"/>
    </row>
    <row r="10" spans="2:12" x14ac:dyDescent="0.2">
      <c r="B10" s="30"/>
      <c r="C10" s="29" t="s">
        <v>7</v>
      </c>
      <c r="D10" s="22">
        <f>D13</f>
        <v>49</v>
      </c>
      <c r="E10" s="22">
        <f>E13</f>
        <v>49</v>
      </c>
      <c r="F10" s="22">
        <f t="shared" si="2"/>
        <v>49</v>
      </c>
      <c r="G10" s="22">
        <f t="shared" si="2"/>
        <v>49</v>
      </c>
      <c r="H10" s="33"/>
      <c r="I10" s="33"/>
      <c r="J10" s="33"/>
      <c r="K10" s="33"/>
      <c r="L10" s="25"/>
    </row>
    <row r="11" spans="2:12" ht="38.25" x14ac:dyDescent="0.2">
      <c r="B11" s="1"/>
      <c r="C11" s="26" t="s">
        <v>41</v>
      </c>
      <c r="D11" s="26">
        <f>D12+D13</f>
        <v>49</v>
      </c>
      <c r="E11" s="26">
        <f t="shared" ref="E11:G11" si="3">E12+E13</f>
        <v>49</v>
      </c>
      <c r="F11" s="26">
        <f t="shared" si="3"/>
        <v>49</v>
      </c>
      <c r="G11" s="26">
        <f t="shared" si="3"/>
        <v>49</v>
      </c>
      <c r="H11" s="36">
        <v>1100</v>
      </c>
      <c r="I11" s="36">
        <v>1100</v>
      </c>
      <c r="J11" s="36">
        <v>1100</v>
      </c>
      <c r="K11" s="36">
        <v>2495.625</v>
      </c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49</v>
      </c>
      <c r="E13" s="31">
        <v>49</v>
      </c>
      <c r="F13" s="31">
        <v>49</v>
      </c>
      <c r="G13" s="31">
        <v>49</v>
      </c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11" sqref="H11:J11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570312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12.28515625" style="19" customWidth="1"/>
    <col min="9" max="9" width="12.7109375" style="19" customWidth="1"/>
    <col min="10" max="10" width="13.5703125" style="19" customWidth="1"/>
    <col min="11" max="11" width="11.285156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  <c r="J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51" x14ac:dyDescent="0.2">
      <c r="B8" s="1" t="s">
        <v>26</v>
      </c>
      <c r="C8" s="26" t="s">
        <v>5</v>
      </c>
      <c r="D8" s="26">
        <f>D9+D10</f>
        <v>0</v>
      </c>
      <c r="E8" s="26">
        <f t="shared" ref="E8:G8" si="0">E9+E10</f>
        <v>0</v>
      </c>
      <c r="F8" s="26">
        <f t="shared" si="0"/>
        <v>0</v>
      </c>
      <c r="G8" s="26">
        <f t="shared" si="0"/>
        <v>0</v>
      </c>
      <c r="H8" s="27">
        <f>H11</f>
        <v>0</v>
      </c>
      <c r="I8" s="27">
        <f t="shared" ref="I8:K8" si="1">I11</f>
        <v>0</v>
      </c>
      <c r="J8" s="27">
        <f t="shared" si="1"/>
        <v>0</v>
      </c>
      <c r="K8" s="27">
        <f t="shared" si="1"/>
        <v>0</v>
      </c>
      <c r="L8" s="25"/>
    </row>
    <row r="9" spans="2:12" x14ac:dyDescent="0.2">
      <c r="B9" s="28"/>
      <c r="C9" s="29" t="s">
        <v>6</v>
      </c>
      <c r="D9" s="22">
        <f>D12</f>
        <v>0</v>
      </c>
      <c r="E9" s="22">
        <f t="shared" ref="E9:G10" si="2">E12</f>
        <v>0</v>
      </c>
      <c r="F9" s="22">
        <f t="shared" si="2"/>
        <v>0</v>
      </c>
      <c r="G9" s="22">
        <f t="shared" si="2"/>
        <v>0</v>
      </c>
      <c r="H9" s="22"/>
      <c r="I9" s="22"/>
      <c r="J9" s="22"/>
      <c r="K9" s="22"/>
      <c r="L9" s="25"/>
    </row>
    <row r="10" spans="2:12" x14ac:dyDescent="0.2">
      <c r="B10" s="30"/>
      <c r="C10" s="29" t="s">
        <v>7</v>
      </c>
      <c r="D10" s="22">
        <f>D13</f>
        <v>0</v>
      </c>
      <c r="E10" s="22">
        <f t="shared" si="2"/>
        <v>0</v>
      </c>
      <c r="F10" s="22">
        <f t="shared" si="2"/>
        <v>0</v>
      </c>
      <c r="G10" s="22">
        <f t="shared" si="2"/>
        <v>0</v>
      </c>
      <c r="H10" s="22"/>
      <c r="I10" s="22"/>
      <c r="J10" s="22"/>
      <c r="K10" s="22"/>
      <c r="L10" s="25"/>
    </row>
    <row r="11" spans="2:12" ht="38.25" x14ac:dyDescent="0.2">
      <c r="B11" s="1"/>
      <c r="C11" s="26" t="s">
        <v>13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27"/>
      <c r="I11" s="32"/>
      <c r="J11" s="32"/>
      <c r="K11" s="27"/>
      <c r="L11" s="25"/>
    </row>
    <row r="12" spans="2:12" x14ac:dyDescent="0.2">
      <c r="B12" s="30"/>
      <c r="C12" s="29" t="s">
        <v>6</v>
      </c>
      <c r="D12" s="31"/>
      <c r="E12" s="31"/>
      <c r="F12" s="31"/>
      <c r="G12" s="31"/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J3"/>
    <mergeCell ref="D6:G6"/>
    <mergeCell ref="H6:K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F20" sqref="F20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39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39" t="s">
        <v>11</v>
      </c>
    </row>
    <row r="7" spans="2:12" ht="33" customHeight="1" x14ac:dyDescent="0.2">
      <c r="B7" s="24"/>
      <c r="C7" s="1" t="s">
        <v>12</v>
      </c>
      <c r="D7" s="39" t="s">
        <v>3</v>
      </c>
      <c r="E7" s="39" t="s">
        <v>4</v>
      </c>
      <c r="F7" s="39" t="s">
        <v>10</v>
      </c>
      <c r="G7" s="39" t="s">
        <v>19</v>
      </c>
      <c r="H7" s="39" t="s">
        <v>3</v>
      </c>
      <c r="I7" s="39" t="s">
        <v>4</v>
      </c>
      <c r="J7" s="39" t="s">
        <v>10</v>
      </c>
      <c r="K7" s="39" t="s">
        <v>19</v>
      </c>
      <c r="L7" s="25"/>
    </row>
    <row r="8" spans="2:12" ht="36" customHeight="1" x14ac:dyDescent="0.2">
      <c r="B8" s="1" t="s">
        <v>27</v>
      </c>
      <c r="C8" s="26" t="s">
        <v>20</v>
      </c>
      <c r="D8" s="1">
        <f>SUM(D9:D10)</f>
        <v>12</v>
      </c>
      <c r="E8" s="1">
        <f t="shared" ref="E8:G8" si="0">SUM(E9:E10)</f>
        <v>12</v>
      </c>
      <c r="F8" s="1">
        <f t="shared" si="0"/>
        <v>12</v>
      </c>
      <c r="G8" s="1">
        <f t="shared" si="0"/>
        <v>12</v>
      </c>
      <c r="H8" s="32">
        <f>H11</f>
        <v>1800</v>
      </c>
      <c r="I8" s="32">
        <f t="shared" ref="I8:K8" si="1">I11</f>
        <v>2000</v>
      </c>
      <c r="J8" s="32">
        <f t="shared" si="1"/>
        <v>2000</v>
      </c>
      <c r="K8" s="32">
        <f t="shared" si="1"/>
        <v>2395.8000000000006</v>
      </c>
      <c r="L8" s="25"/>
    </row>
    <row r="9" spans="2:12" ht="18" customHeight="1" x14ac:dyDescent="0.2">
      <c r="B9" s="28"/>
      <c r="C9" s="29" t="s">
        <v>6</v>
      </c>
      <c r="D9" s="39">
        <f>D12</f>
        <v>0</v>
      </c>
      <c r="E9" s="39">
        <f t="shared" ref="E9:G10" si="2">E12</f>
        <v>0</v>
      </c>
      <c r="F9" s="39">
        <f t="shared" si="2"/>
        <v>0</v>
      </c>
      <c r="G9" s="39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39">
        <f>D13</f>
        <v>12</v>
      </c>
      <c r="E10" s="39">
        <f t="shared" si="2"/>
        <v>12</v>
      </c>
      <c r="F10" s="39">
        <f t="shared" si="2"/>
        <v>12</v>
      </c>
      <c r="G10" s="39">
        <f t="shared" si="2"/>
        <v>12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41</v>
      </c>
      <c r="D11" s="26">
        <f>D12+D13</f>
        <v>12</v>
      </c>
      <c r="E11" s="26">
        <f t="shared" ref="E11:G11" si="3">E12+E13</f>
        <v>12</v>
      </c>
      <c r="F11" s="26">
        <f t="shared" si="3"/>
        <v>12</v>
      </c>
      <c r="G11" s="26">
        <f t="shared" si="3"/>
        <v>12</v>
      </c>
      <c r="H11" s="32">
        <v>1800</v>
      </c>
      <c r="I11" s="32">
        <v>2000</v>
      </c>
      <c r="J11" s="32">
        <v>2000</v>
      </c>
      <c r="K11" s="32">
        <v>2395.8000000000006</v>
      </c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>
        <v>12</v>
      </c>
      <c r="E13" s="31">
        <v>12</v>
      </c>
      <c r="F13" s="31">
        <v>12</v>
      </c>
      <c r="G13" s="31">
        <v>12</v>
      </c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I23" sqref="I2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33" customHeight="1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ht="24.6" customHeight="1" x14ac:dyDescent="0.2">
      <c r="B8" s="1" t="s">
        <v>28</v>
      </c>
      <c r="C8" s="26" t="s">
        <v>25</v>
      </c>
      <c r="D8" s="1">
        <f>SUM(D9:D10)</f>
        <v>0</v>
      </c>
      <c r="E8" s="1">
        <f t="shared" ref="E8:G8" si="0">SUM(E9:E10)</f>
        <v>0</v>
      </c>
      <c r="F8" s="1">
        <f t="shared" si="0"/>
        <v>0</v>
      </c>
      <c r="G8" s="1">
        <f t="shared" si="0"/>
        <v>0</v>
      </c>
      <c r="H8" s="32">
        <f>H11</f>
        <v>22400</v>
      </c>
      <c r="I8" s="32">
        <f t="shared" ref="I8:K8" si="1">I11</f>
        <v>24000</v>
      </c>
      <c r="J8" s="32">
        <f t="shared" si="1"/>
        <v>25000</v>
      </c>
      <c r="K8" s="32">
        <f t="shared" si="1"/>
        <v>33823.738025000006</v>
      </c>
      <c r="L8" s="25"/>
    </row>
    <row r="9" spans="2:12" ht="18" customHeight="1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41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2">
        <v>22400</v>
      </c>
      <c r="I11" s="32">
        <v>24000</v>
      </c>
      <c r="J11" s="32">
        <v>25000</v>
      </c>
      <c r="K11" s="32">
        <v>33823.738025000006</v>
      </c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I23" sqref="I23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33" customHeight="1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ht="24.6" customHeight="1" x14ac:dyDescent="0.2">
      <c r="B8" s="1" t="s">
        <v>29</v>
      </c>
      <c r="C8" s="26" t="s">
        <v>24</v>
      </c>
      <c r="D8" s="1">
        <f>SUM(D9:D10)</f>
        <v>0</v>
      </c>
      <c r="E8" s="1">
        <f t="shared" ref="E8:G8" si="0">SUM(E9:E10)</f>
        <v>0</v>
      </c>
      <c r="F8" s="1">
        <f t="shared" si="0"/>
        <v>0</v>
      </c>
      <c r="G8" s="1">
        <f t="shared" si="0"/>
        <v>0</v>
      </c>
      <c r="H8" s="32">
        <f>H11</f>
        <v>1700</v>
      </c>
      <c r="I8" s="32">
        <f t="shared" ref="I8:K8" si="1">I11</f>
        <v>1800</v>
      </c>
      <c r="J8" s="32">
        <f t="shared" si="1"/>
        <v>1800</v>
      </c>
      <c r="K8" s="32">
        <f t="shared" si="1"/>
        <v>2589.8598000000002</v>
      </c>
      <c r="L8" s="25"/>
    </row>
    <row r="9" spans="2:12" ht="18" customHeight="1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41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2">
        <v>1700</v>
      </c>
      <c r="I11" s="32">
        <v>1800</v>
      </c>
      <c r="J11" s="32">
        <v>1800</v>
      </c>
      <c r="K11" s="36">
        <v>2589.8598000000002</v>
      </c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25" sqref="H25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33.7109375" style="19" customWidth="1"/>
    <col min="4" max="4" width="9.28515625" style="19" customWidth="1"/>
    <col min="5" max="5" width="9.5703125" style="19" customWidth="1"/>
    <col min="6" max="7" width="8.7109375" style="19" customWidth="1"/>
    <col min="8" max="8" width="9.28515625" style="19" customWidth="1"/>
    <col min="9" max="10" width="8.7109375" style="19" customWidth="1"/>
    <col min="11" max="11" width="8.42578125" style="19" customWidth="1"/>
    <col min="12" max="12" width="11.85546875" style="20" customWidth="1"/>
    <col min="13" max="16384" width="8.85546875" style="20"/>
  </cols>
  <sheetData>
    <row r="3" spans="2:12" ht="43.9" customHeight="1" x14ac:dyDescent="0.2">
      <c r="C3" s="55" t="s">
        <v>17</v>
      </c>
      <c r="D3" s="55"/>
      <c r="E3" s="55"/>
      <c r="F3" s="55"/>
      <c r="G3" s="55"/>
      <c r="H3" s="55"/>
      <c r="I3" s="55"/>
    </row>
    <row r="4" spans="2:12" ht="14.45" customHeight="1" x14ac:dyDescent="0.2">
      <c r="L4" s="21" t="s">
        <v>0</v>
      </c>
    </row>
    <row r="6" spans="2:12" ht="31.9" customHeight="1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33" customHeight="1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24.6" customHeight="1" x14ac:dyDescent="0.2">
      <c r="B8" s="1" t="s">
        <v>35</v>
      </c>
      <c r="C8" s="26" t="s">
        <v>14</v>
      </c>
      <c r="D8" s="1">
        <f>SUM(D9:D10)</f>
        <v>2</v>
      </c>
      <c r="E8" s="1">
        <f t="shared" ref="E8:G8" si="0">SUM(E9:E10)</f>
        <v>2</v>
      </c>
      <c r="F8" s="1">
        <f t="shared" si="0"/>
        <v>2</v>
      </c>
      <c r="G8" s="1">
        <f t="shared" si="0"/>
        <v>2</v>
      </c>
      <c r="H8" s="32">
        <f>H11</f>
        <v>1800</v>
      </c>
      <c r="I8" s="32">
        <f t="shared" ref="I8:K8" si="1">I11</f>
        <v>1900</v>
      </c>
      <c r="J8" s="32">
        <f t="shared" si="1"/>
        <v>2000</v>
      </c>
      <c r="K8" s="32">
        <f t="shared" si="1"/>
        <v>9238.2549840000011</v>
      </c>
      <c r="L8" s="25"/>
    </row>
    <row r="9" spans="2:12" ht="18" customHeight="1" x14ac:dyDescent="0.2">
      <c r="B9" s="28"/>
      <c r="C9" s="29" t="s">
        <v>6</v>
      </c>
      <c r="D9" s="22">
        <f>D12</f>
        <v>0</v>
      </c>
      <c r="E9" s="22">
        <f t="shared" ref="E9:G10" si="2">E12</f>
        <v>0</v>
      </c>
      <c r="F9" s="22">
        <f t="shared" si="2"/>
        <v>0</v>
      </c>
      <c r="G9" s="22">
        <f t="shared" si="2"/>
        <v>0</v>
      </c>
      <c r="H9" s="33"/>
      <c r="I9" s="33"/>
      <c r="J9" s="33"/>
      <c r="K9" s="33"/>
      <c r="L9" s="25"/>
    </row>
    <row r="10" spans="2:12" ht="16.149999999999999" customHeight="1" x14ac:dyDescent="0.2">
      <c r="B10" s="30"/>
      <c r="C10" s="29" t="s">
        <v>7</v>
      </c>
      <c r="D10" s="22">
        <f>D13</f>
        <v>2</v>
      </c>
      <c r="E10" s="22">
        <f t="shared" si="2"/>
        <v>2</v>
      </c>
      <c r="F10" s="22">
        <f t="shared" si="2"/>
        <v>2</v>
      </c>
      <c r="G10" s="22">
        <f t="shared" si="2"/>
        <v>2</v>
      </c>
      <c r="H10" s="33"/>
      <c r="I10" s="33"/>
      <c r="J10" s="33"/>
      <c r="K10" s="33"/>
      <c r="L10" s="25"/>
    </row>
    <row r="11" spans="2:12" ht="36" customHeight="1" x14ac:dyDescent="0.2">
      <c r="B11" s="1"/>
      <c r="C11" s="26" t="s">
        <v>41</v>
      </c>
      <c r="D11" s="26">
        <f>D12+D13</f>
        <v>2</v>
      </c>
      <c r="E11" s="26">
        <f t="shared" ref="E11:G11" si="3">E12+E13</f>
        <v>2</v>
      </c>
      <c r="F11" s="26">
        <f t="shared" si="3"/>
        <v>2</v>
      </c>
      <c r="G11" s="26">
        <f t="shared" si="3"/>
        <v>2</v>
      </c>
      <c r="H11" s="32">
        <v>1800</v>
      </c>
      <c r="I11" s="32">
        <v>1900</v>
      </c>
      <c r="J11" s="32">
        <v>2000</v>
      </c>
      <c r="K11" s="32">
        <v>9238.2549840000011</v>
      </c>
      <c r="L11" s="25"/>
    </row>
    <row r="12" spans="2:12" ht="16.899999999999999" customHeight="1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ht="16.899999999999999" customHeight="1" x14ac:dyDescent="0.2">
      <c r="B13" s="30"/>
      <c r="C13" s="29" t="s">
        <v>7</v>
      </c>
      <c r="D13" s="31">
        <v>2</v>
      </c>
      <c r="E13" s="31">
        <v>2</v>
      </c>
      <c r="F13" s="31">
        <v>2</v>
      </c>
      <c r="G13" s="31">
        <v>2</v>
      </c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L27" sqref="L27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29.7109375" style="19" customWidth="1"/>
    <col min="4" max="4" width="9.28515625" style="19" customWidth="1"/>
    <col min="5" max="5" width="9.5703125" style="19" customWidth="1"/>
    <col min="6" max="7" width="8.7109375" style="19" customWidth="1"/>
    <col min="8" max="9" width="9.42578125" style="19" customWidth="1"/>
    <col min="10" max="10" width="9.28515625" style="19" customWidth="1"/>
    <col min="11" max="11" width="8.710937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30.75" customHeight="1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89.25" x14ac:dyDescent="0.2">
      <c r="B8" s="1" t="s">
        <v>31</v>
      </c>
      <c r="C8" s="26" t="s">
        <v>18</v>
      </c>
      <c r="D8" s="1">
        <f>SUM(D9:D10)</f>
        <v>5</v>
      </c>
      <c r="E8" s="1">
        <f t="shared" ref="E8:G8" si="0">SUM(E9:E10)</f>
        <v>5</v>
      </c>
      <c r="F8" s="1">
        <f t="shared" si="0"/>
        <v>5</v>
      </c>
      <c r="G8" s="1">
        <f t="shared" si="0"/>
        <v>5</v>
      </c>
      <c r="H8" s="35">
        <f>H11</f>
        <v>260</v>
      </c>
      <c r="I8" s="35">
        <f t="shared" ref="I8:K8" si="1">I11</f>
        <v>260</v>
      </c>
      <c r="J8" s="35">
        <f t="shared" si="1"/>
        <v>260</v>
      </c>
      <c r="K8" s="35">
        <f t="shared" si="1"/>
        <v>346.06000000000012</v>
      </c>
      <c r="L8" s="25"/>
    </row>
    <row r="9" spans="2:12" ht="25.5" x14ac:dyDescent="0.2">
      <c r="B9" s="28"/>
      <c r="C9" s="29" t="s">
        <v>6</v>
      </c>
      <c r="D9" s="22">
        <f>D12</f>
        <v>0</v>
      </c>
      <c r="E9" s="39">
        <f t="shared" ref="E9:G9" si="2">E12</f>
        <v>0</v>
      </c>
      <c r="F9" s="39">
        <f t="shared" si="2"/>
        <v>0</v>
      </c>
      <c r="G9" s="39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22">
        <f>D13</f>
        <v>5</v>
      </c>
      <c r="E10" s="39">
        <f t="shared" ref="E10:G10" si="3">E13</f>
        <v>5</v>
      </c>
      <c r="F10" s="39">
        <f t="shared" si="3"/>
        <v>5</v>
      </c>
      <c r="G10" s="39">
        <f t="shared" si="3"/>
        <v>5</v>
      </c>
      <c r="H10" s="34"/>
      <c r="I10" s="34"/>
      <c r="J10" s="34"/>
      <c r="K10" s="34"/>
      <c r="L10" s="25"/>
    </row>
    <row r="11" spans="2:12" ht="38.25" x14ac:dyDescent="0.2">
      <c r="B11" s="1"/>
      <c r="C11" s="26" t="s">
        <v>41</v>
      </c>
      <c r="D11" s="26">
        <f>D12+D13</f>
        <v>5</v>
      </c>
      <c r="E11" s="26">
        <f t="shared" ref="E11:G11" si="4">E12+E13</f>
        <v>5</v>
      </c>
      <c r="F11" s="26">
        <f t="shared" si="4"/>
        <v>5</v>
      </c>
      <c r="G11" s="26">
        <f t="shared" si="4"/>
        <v>5</v>
      </c>
      <c r="H11" s="35">
        <v>260</v>
      </c>
      <c r="I11" s="35">
        <v>260</v>
      </c>
      <c r="J11" s="35">
        <v>260</v>
      </c>
      <c r="K11" s="35">
        <v>346.06000000000012</v>
      </c>
      <c r="L11" s="25"/>
    </row>
    <row r="12" spans="2:12" ht="25.5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5</v>
      </c>
      <c r="E13" s="31">
        <v>5</v>
      </c>
      <c r="F13" s="31">
        <v>5</v>
      </c>
      <c r="G13" s="31">
        <v>5</v>
      </c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H30" sqref="H30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22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22" t="s">
        <v>11</v>
      </c>
    </row>
    <row r="7" spans="2:12" ht="25.5" x14ac:dyDescent="0.2">
      <c r="B7" s="24"/>
      <c r="C7" s="1" t="s">
        <v>12</v>
      </c>
      <c r="D7" s="22" t="s">
        <v>3</v>
      </c>
      <c r="E7" s="22" t="s">
        <v>4</v>
      </c>
      <c r="F7" s="22" t="s">
        <v>10</v>
      </c>
      <c r="G7" s="22" t="s">
        <v>19</v>
      </c>
      <c r="H7" s="22" t="s">
        <v>3</v>
      </c>
      <c r="I7" s="22" t="s">
        <v>4</v>
      </c>
      <c r="J7" s="22" t="s">
        <v>10</v>
      </c>
      <c r="K7" s="22" t="s">
        <v>19</v>
      </c>
      <c r="L7" s="25"/>
    </row>
    <row r="8" spans="2:12" ht="63.75" x14ac:dyDescent="0.2">
      <c r="B8" s="1" t="s">
        <v>32</v>
      </c>
      <c r="C8" s="26" t="s">
        <v>15</v>
      </c>
      <c r="D8" s="1">
        <f>SUM(D9:D10)</f>
        <v>31</v>
      </c>
      <c r="E8" s="1">
        <f>SUM(E9:E10)</f>
        <v>31</v>
      </c>
      <c r="F8" s="1">
        <f t="shared" ref="F8:G8" si="0">SUM(F9:F10)</f>
        <v>31</v>
      </c>
      <c r="G8" s="1">
        <f t="shared" si="0"/>
        <v>31</v>
      </c>
      <c r="H8" s="36">
        <f>H11</f>
        <v>3009.8</v>
      </c>
      <c r="I8" s="36">
        <f t="shared" ref="I8:K8" si="1">I11</f>
        <v>4110</v>
      </c>
      <c r="J8" s="36">
        <f t="shared" si="1"/>
        <v>4200</v>
      </c>
      <c r="K8" s="36">
        <f t="shared" si="1"/>
        <v>5441.8307680000007</v>
      </c>
      <c r="L8" s="25"/>
    </row>
    <row r="9" spans="2:12" x14ac:dyDescent="0.2">
      <c r="B9" s="28"/>
      <c r="C9" s="29" t="s">
        <v>6</v>
      </c>
      <c r="D9" s="22">
        <f>D12</f>
        <v>0</v>
      </c>
      <c r="E9" s="22">
        <f t="shared" ref="E9:G10" si="2">E12</f>
        <v>0</v>
      </c>
      <c r="F9" s="22">
        <f t="shared" si="2"/>
        <v>0</v>
      </c>
      <c r="G9" s="22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22">
        <f>D13</f>
        <v>31</v>
      </c>
      <c r="E10" s="22">
        <f t="shared" si="2"/>
        <v>31</v>
      </c>
      <c r="F10" s="22">
        <f t="shared" si="2"/>
        <v>31</v>
      </c>
      <c r="G10" s="22">
        <f t="shared" si="2"/>
        <v>31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41</v>
      </c>
      <c r="D11" s="26">
        <f>D12+D13</f>
        <v>31</v>
      </c>
      <c r="E11" s="26">
        <f t="shared" ref="E11:G11" si="3">E12+E13</f>
        <v>31</v>
      </c>
      <c r="F11" s="26">
        <f t="shared" si="3"/>
        <v>31</v>
      </c>
      <c r="G11" s="26">
        <f t="shared" si="3"/>
        <v>31</v>
      </c>
      <c r="H11" s="36">
        <v>3009.8</v>
      </c>
      <c r="I11" s="36">
        <v>4110</v>
      </c>
      <c r="J11" s="36">
        <v>4200</v>
      </c>
      <c r="K11" s="36">
        <v>5441.8307680000007</v>
      </c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>
        <v>31</v>
      </c>
      <c r="E13" s="31">
        <v>31</v>
      </c>
      <c r="F13" s="31">
        <v>31</v>
      </c>
      <c r="G13" s="31">
        <v>31</v>
      </c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"/>
  <sheetViews>
    <sheetView workbookViewId="0">
      <selection activeCell="L29" sqref="L29"/>
    </sheetView>
  </sheetViews>
  <sheetFormatPr defaultColWidth="8.85546875" defaultRowHeight="12.75" x14ac:dyDescent="0.2"/>
  <cols>
    <col min="1" max="1" width="2.5703125" style="20" customWidth="1"/>
    <col min="2" max="2" width="12.7109375" style="19" customWidth="1"/>
    <col min="3" max="3" width="41.28515625" style="19" customWidth="1"/>
    <col min="4" max="4" width="9.28515625" style="19" customWidth="1"/>
    <col min="5" max="5" width="9.5703125" style="19" customWidth="1"/>
    <col min="6" max="7" width="8.7109375" style="19" customWidth="1"/>
    <col min="8" max="11" width="9.5703125" style="19" customWidth="1"/>
    <col min="12" max="12" width="11.85546875" style="20" customWidth="1"/>
    <col min="13" max="16384" width="8.85546875" style="20"/>
  </cols>
  <sheetData>
    <row r="3" spans="2:12" ht="15" x14ac:dyDescent="0.2">
      <c r="C3" s="55" t="s">
        <v>17</v>
      </c>
      <c r="D3" s="55"/>
      <c r="E3" s="55"/>
      <c r="F3" s="55"/>
      <c r="G3" s="55"/>
      <c r="H3" s="55"/>
      <c r="I3" s="55"/>
    </row>
    <row r="4" spans="2:12" x14ac:dyDescent="0.2">
      <c r="L4" s="21" t="s">
        <v>0</v>
      </c>
    </row>
    <row r="6" spans="2:12" ht="25.5" x14ac:dyDescent="0.2">
      <c r="B6" s="40" t="s">
        <v>1</v>
      </c>
      <c r="C6" s="23" t="s">
        <v>2</v>
      </c>
      <c r="D6" s="56" t="s">
        <v>8</v>
      </c>
      <c r="E6" s="57"/>
      <c r="F6" s="57"/>
      <c r="G6" s="58"/>
      <c r="H6" s="59" t="s">
        <v>9</v>
      </c>
      <c r="I6" s="59"/>
      <c r="J6" s="59"/>
      <c r="K6" s="59"/>
      <c r="L6" s="40" t="s">
        <v>11</v>
      </c>
    </row>
    <row r="7" spans="2:12" ht="25.5" x14ac:dyDescent="0.2">
      <c r="B7" s="24"/>
      <c r="C7" s="1" t="s">
        <v>12</v>
      </c>
      <c r="D7" s="40" t="s">
        <v>3</v>
      </c>
      <c r="E7" s="40" t="s">
        <v>4</v>
      </c>
      <c r="F7" s="40" t="s">
        <v>10</v>
      </c>
      <c r="G7" s="40" t="s">
        <v>19</v>
      </c>
      <c r="H7" s="40" t="s">
        <v>3</v>
      </c>
      <c r="I7" s="40" t="s">
        <v>4</v>
      </c>
      <c r="J7" s="40" t="s">
        <v>10</v>
      </c>
      <c r="K7" s="40" t="s">
        <v>19</v>
      </c>
      <c r="L7" s="25"/>
    </row>
    <row r="8" spans="2:12" x14ac:dyDescent="0.2">
      <c r="B8" s="1" t="s">
        <v>32</v>
      </c>
      <c r="C8" s="26" t="s">
        <v>23</v>
      </c>
      <c r="D8" s="1">
        <f>SUM(D9:D10)</f>
        <v>0</v>
      </c>
      <c r="E8" s="1">
        <f>SUM(E9:E10)</f>
        <v>0</v>
      </c>
      <c r="F8" s="1">
        <f t="shared" ref="F8:G8" si="0">SUM(F9:F10)</f>
        <v>0</v>
      </c>
      <c r="G8" s="1">
        <f t="shared" si="0"/>
        <v>0</v>
      </c>
      <c r="H8" s="36">
        <f>H11</f>
        <v>6070</v>
      </c>
      <c r="I8" s="36">
        <f t="shared" ref="I8:K8" si="1">I11</f>
        <v>7900</v>
      </c>
      <c r="J8" s="36">
        <f t="shared" si="1"/>
        <v>8150</v>
      </c>
      <c r="K8" s="36">
        <f t="shared" si="1"/>
        <v>9162.0568658300017</v>
      </c>
      <c r="L8" s="25"/>
    </row>
    <row r="9" spans="2:12" x14ac:dyDescent="0.2">
      <c r="B9" s="28"/>
      <c r="C9" s="29" t="s">
        <v>6</v>
      </c>
      <c r="D9" s="40">
        <f>D12</f>
        <v>0</v>
      </c>
      <c r="E9" s="40">
        <f t="shared" ref="E9:G10" si="2">E12</f>
        <v>0</v>
      </c>
      <c r="F9" s="40">
        <f t="shared" si="2"/>
        <v>0</v>
      </c>
      <c r="G9" s="40">
        <f t="shared" si="2"/>
        <v>0</v>
      </c>
      <c r="H9" s="34"/>
      <c r="I9" s="34"/>
      <c r="J9" s="34"/>
      <c r="K9" s="34"/>
      <c r="L9" s="25"/>
    </row>
    <row r="10" spans="2:12" x14ac:dyDescent="0.2">
      <c r="B10" s="30"/>
      <c r="C10" s="29" t="s">
        <v>7</v>
      </c>
      <c r="D10" s="40">
        <f>D13</f>
        <v>0</v>
      </c>
      <c r="E10" s="40">
        <f t="shared" si="2"/>
        <v>0</v>
      </c>
      <c r="F10" s="40">
        <f t="shared" si="2"/>
        <v>0</v>
      </c>
      <c r="G10" s="40">
        <f t="shared" si="2"/>
        <v>0</v>
      </c>
      <c r="H10" s="34"/>
      <c r="I10" s="34"/>
      <c r="J10" s="34"/>
      <c r="K10" s="34"/>
      <c r="L10" s="25"/>
    </row>
    <row r="11" spans="2:12" ht="25.5" x14ac:dyDescent="0.2">
      <c r="B11" s="1"/>
      <c r="C11" s="26" t="s">
        <v>41</v>
      </c>
      <c r="D11" s="26">
        <f>D12+D13</f>
        <v>0</v>
      </c>
      <c r="E11" s="26">
        <f t="shared" ref="E11:G11" si="3">E12+E13</f>
        <v>0</v>
      </c>
      <c r="F11" s="26">
        <f t="shared" si="3"/>
        <v>0</v>
      </c>
      <c r="G11" s="26">
        <f t="shared" si="3"/>
        <v>0</v>
      </c>
      <c r="H11" s="36">
        <v>6070</v>
      </c>
      <c r="I11" s="36">
        <v>7900</v>
      </c>
      <c r="J11" s="36">
        <v>8150</v>
      </c>
      <c r="K11" s="36">
        <v>9162.0568658300017</v>
      </c>
      <c r="L11" s="25"/>
    </row>
    <row r="12" spans="2:12" x14ac:dyDescent="0.2">
      <c r="B12" s="30"/>
      <c r="C12" s="29" t="s">
        <v>6</v>
      </c>
      <c r="D12" s="31">
        <v>0</v>
      </c>
      <c r="E12" s="31">
        <v>0</v>
      </c>
      <c r="F12" s="31">
        <v>0</v>
      </c>
      <c r="G12" s="31">
        <v>0</v>
      </c>
      <c r="H12" s="31"/>
      <c r="I12" s="31"/>
      <c r="J12" s="31"/>
      <c r="K12" s="31"/>
      <c r="L12" s="25"/>
    </row>
    <row r="13" spans="2:12" x14ac:dyDescent="0.2">
      <c r="B13" s="30"/>
      <c r="C13" s="29" t="s">
        <v>7</v>
      </c>
      <c r="D13" s="31"/>
      <c r="E13" s="31"/>
      <c r="F13" s="31"/>
      <c r="G13" s="31"/>
      <c r="H13" s="31"/>
      <c r="I13" s="31"/>
      <c r="J13" s="31"/>
      <c r="K13" s="31"/>
      <c r="L13" s="25"/>
    </row>
  </sheetData>
  <mergeCells count="3">
    <mergeCell ref="C3:I3"/>
    <mergeCell ref="D6:G6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ნაერთი-გაგზავნილი</vt:lpstr>
      <vt:lpstr>აპარატი</vt:lpstr>
      <vt:lpstr>სკრინინგი</vt:lpstr>
      <vt:lpstr>იმუნიზაცია</vt:lpstr>
      <vt:lpstr>ეპიდი</vt:lpstr>
      <vt:lpstr>უსაფრთხო სისხლი</vt:lpstr>
      <vt:lpstr>საზოგადოებრივი</vt:lpstr>
      <vt:lpstr>ტუბერკულოზის მართვა</vt:lpstr>
      <vt:lpstr>შიდსი</vt:lpstr>
      <vt:lpstr>დედათა და ბავშვთა ჯანმრთელობა</vt:lpstr>
      <vt:lpstr>ჯანმრთლობის ხელშეწყობა</vt:lpstr>
      <vt:lpstr>ც ჰეპატიტის მართვა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2019-04-25T10:07:53Z</dcterms:modified>
</cp:coreProperties>
</file>