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olaboratories\Georgia-update\DTRA\DTRA COVID-19 Material assistance 2020\"/>
    </mc:Choice>
  </mc:AlternateContent>
  <bookViews>
    <workbookView xWindow="0" yWindow="0" windowWidth="23040" windowHeight="9192"/>
  </bookViews>
  <sheets>
    <sheet name="Material Assistance" sheetId="1" r:id="rId1"/>
    <sheet name="Technical Assistance" sheetId="2" r:id="rId2"/>
    <sheet name="WB-ADB support" sheetId="3" r:id="rId3"/>
    <sheet name="component II -WB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94" i="1"/>
  <c r="E93" i="1"/>
  <c r="E92" i="1"/>
  <c r="E91" i="1"/>
  <c r="E90" i="1"/>
  <c r="F89" i="1"/>
  <c r="E89" i="1"/>
  <c r="E88" i="1"/>
  <c r="E87" i="1"/>
  <c r="F86" i="1"/>
  <c r="E86" i="1"/>
</calcChain>
</file>

<file path=xl/sharedStrings.xml><?xml version="1.0" encoding="utf-8"?>
<sst xmlns="http://schemas.openxmlformats.org/spreadsheetml/2006/main" count="665" uniqueCount="278">
  <si>
    <t>Donor Country/organization</t>
  </si>
  <si>
    <t>desciprtion of goods</t>
  </si>
  <si>
    <t>quantity</t>
  </si>
  <si>
    <t>Unit</t>
  </si>
  <si>
    <t>WHO</t>
  </si>
  <si>
    <t>Video Conference Equipment</t>
  </si>
  <si>
    <t>piece</t>
  </si>
  <si>
    <t>unit price (USD)</t>
  </si>
  <si>
    <t>total price (USD)</t>
  </si>
  <si>
    <t>receiver of goods</t>
  </si>
  <si>
    <t>MoIDPLHSA</t>
  </si>
  <si>
    <t>Regulation Agency</t>
  </si>
  <si>
    <t>3335V-DNIM Work Center XEROX 3335 (Black-white printer)</t>
  </si>
  <si>
    <t>Gloves, Examination,Nitrile,XL,100/box</t>
  </si>
  <si>
    <t>100/box</t>
  </si>
  <si>
    <t>Gloves, Examination, Nitrile, L 100/box</t>
  </si>
  <si>
    <t>Gloves, Examination, Nitrile, M,100/box</t>
  </si>
  <si>
    <t>50/box</t>
  </si>
  <si>
    <t>Protective goggles</t>
  </si>
  <si>
    <t>Mask, surgical, non-ster, earloop, 50/pack</t>
  </si>
  <si>
    <t>Face mask Type FFP2,NR D, box 50 pieces</t>
  </si>
  <si>
    <t>GOWN,AAMI level3, non sterile, disp., size L</t>
  </si>
  <si>
    <t>GOWN,AAMI level3, non sterile, disp., size XL</t>
  </si>
  <si>
    <t>NCDC</t>
  </si>
  <si>
    <t>64 512</t>
  </si>
  <si>
    <t>Advanced Respiratory Virus Nucleic Acid Detection Kit (PCR tests)</t>
  </si>
  <si>
    <t>IFU-Wondfo Sars-Cov-2 Antibody Test  of Guangzhou Wondfo Biotech Co., Ltd</t>
  </si>
  <si>
    <t>18 000</t>
  </si>
  <si>
    <t>2 000</t>
  </si>
  <si>
    <t>12 200</t>
  </si>
  <si>
    <t>MoIDPLHSA/SSA</t>
  </si>
  <si>
    <t>tablet</t>
  </si>
  <si>
    <t>AVIGAN teblets (200 mg) Japanese package Lot no. HB1891 100 tablets/box and 50 boxes/carton</t>
  </si>
  <si>
    <t>Hand desinfectant with dispenser</t>
  </si>
  <si>
    <t xml:space="preserve">protective goggles </t>
  </si>
  <si>
    <t xml:space="preserve">protective clothing </t>
  </si>
  <si>
    <t>Face shields</t>
  </si>
  <si>
    <t>GIZ</t>
  </si>
  <si>
    <t>100 000</t>
  </si>
  <si>
    <t>12 0000</t>
  </si>
  <si>
    <t>Emergency Center</t>
  </si>
  <si>
    <t xml:space="preserve">Face shields </t>
  </si>
  <si>
    <t xml:space="preserve">19996,30 </t>
  </si>
  <si>
    <t>10 500</t>
  </si>
  <si>
    <t>desciprtion of technical assistance</t>
  </si>
  <si>
    <t>partner organization (if any)</t>
  </si>
  <si>
    <t>Donor organization</t>
  </si>
  <si>
    <t>Geographical coverage</t>
  </si>
  <si>
    <t xml:space="preserve">budget provided (USD) </t>
  </si>
  <si>
    <t>UNICEF</t>
  </si>
  <si>
    <t>61 050</t>
  </si>
  <si>
    <t>Support the development of a telemedicine network in maternity, neonatal and paediatric health facilities</t>
  </si>
  <si>
    <t>30 000</t>
  </si>
  <si>
    <t>Countrywide</t>
  </si>
  <si>
    <t xml:space="preserve">Sanitaizers, face masks, head caps </t>
  </si>
  <si>
    <t>DTRA</t>
  </si>
  <si>
    <t>Protective gowns</t>
  </si>
  <si>
    <t>WHO/USAID</t>
  </si>
  <si>
    <t>Lithuania</t>
  </si>
  <si>
    <t>Bulgaria</t>
  </si>
  <si>
    <t>Estonia</t>
  </si>
  <si>
    <t xml:space="preserve">Japan </t>
  </si>
  <si>
    <t xml:space="preserve">China </t>
  </si>
  <si>
    <t xml:space="preserve">China, Sichuan Province </t>
  </si>
  <si>
    <t>500 L/bottle</t>
  </si>
  <si>
    <t>UNFPA</t>
  </si>
  <si>
    <t xml:space="preserve">Disposable Surgical masks </t>
  </si>
  <si>
    <t>Nitrile Gloves</t>
  </si>
  <si>
    <t xml:space="preserve">Hand sanitisers -5lt bottles </t>
  </si>
  <si>
    <t>Coverall, disposable</t>
  </si>
  <si>
    <t>Gown, isolation, non-woven, disposable</t>
  </si>
  <si>
    <t>bottle/litre</t>
  </si>
  <si>
    <t xml:space="preserve">-5lt bottles </t>
  </si>
  <si>
    <t>Kobuleti Fever Center</t>
  </si>
  <si>
    <t>Tbilisi State Medical University; The First University Clinic</t>
  </si>
  <si>
    <t>10, 060</t>
  </si>
  <si>
    <t>4, 165</t>
  </si>
  <si>
    <t xml:space="preserve"> Kutaisi Clinic BOMONDI</t>
  </si>
  <si>
    <t>prepration and printing of 21,000 brochuers in Georgian, Azeri, Armenian, languages on COVID-19 risk communicaiton and prevention  for pregnant and breasfeeding women</t>
  </si>
  <si>
    <t>PCR test equipments (TaqMan Fast Virus Master mix; 5x1 mL ~200 runs x 25 μL).</t>
  </si>
  <si>
    <t>IAEA/US Embassy</t>
  </si>
  <si>
    <t>CDC</t>
  </si>
  <si>
    <t>Distance training on clinical management of severe cases</t>
  </si>
  <si>
    <t>Central level</t>
  </si>
  <si>
    <t>Provide training on patient triage protocols to MOH-designated hospitals</t>
  </si>
  <si>
    <t>Provide training on infection prevention and control at in-patient institutions and hospitals throughout Georgia</t>
  </si>
  <si>
    <t>Training hospitals to set-up patient management and flow systems to mitigate the spread of COVID-19 in hospital settings</t>
  </si>
  <si>
    <t>Assisting with the adoption of OpenWHO online infection prevention and control training courses with Open Society Foundation Georgia.</t>
  </si>
  <si>
    <t>Contribution to Tabletop Exercise on COVID19 preparedness and clinical management in Batumi, organized by the Ministry and NCDC</t>
  </si>
  <si>
    <t>Hospital Readiness Assessment</t>
  </si>
  <si>
    <t>Sets of personal protective gowns</t>
  </si>
  <si>
    <t>Medical-grade goggles</t>
  </si>
  <si>
    <t>US ODC</t>
  </si>
  <si>
    <t>N/A</t>
  </si>
  <si>
    <t>face mask</t>
  </si>
  <si>
    <t xml:space="preserve">COVID-19 test kits and PCR test swabs </t>
  </si>
  <si>
    <t>remote antinatal care services are onging from mid June 2020. Selected antinatal care provideres are directly reaching out pregnant women inviting them to share medical consultations (25 pregnant women at a time). The following regions are already covered: Kvemo Kartli, Adjara, Guria, Imereti. Currently working in Szamegrelo and Zemo-Svaneti regions. Commitment is to cover all registered  pregnants in Georgia.</t>
  </si>
  <si>
    <t>Ministry of Health of Autonomous Republic of Adjara</t>
  </si>
  <si>
    <t>Head caps</t>
  </si>
  <si>
    <t>5 L bottle</t>
  </si>
  <si>
    <t>Status/comment</t>
  </si>
  <si>
    <t>Completed</t>
  </si>
  <si>
    <t>face mask N95</t>
  </si>
  <si>
    <t xml:space="preserve"> face masks</t>
  </si>
  <si>
    <t>0,003</t>
  </si>
  <si>
    <t>World Bank</t>
  </si>
  <si>
    <t>Manufacturer/producer</t>
  </si>
  <si>
    <t>Zhejiang Orient Gene Biotech Co LTD/Greenlab/Biogene</t>
  </si>
  <si>
    <t>Orientgene Covid 19 Rapid Tests IgG/IgM</t>
  </si>
  <si>
    <t>SD Biosensor, INC</t>
  </si>
  <si>
    <t>Provided Georgian language translations of WHO’s COVID-19 PPE guidance; COVID19 Protocols and Guidelines</t>
  </si>
  <si>
    <t>Conduct COVID19 IPC tool pilot at hospital in Regions of Georgia</t>
  </si>
  <si>
    <t>In Progress</t>
  </si>
  <si>
    <t>The funds will be awarded in Oct 2020</t>
  </si>
  <si>
    <t>UNDP</t>
  </si>
  <si>
    <t>Hand sanitisers -5lt</t>
  </si>
  <si>
    <t>LEPL Agency For State Care and Assistance for the (Statutory) Victims Of Human Trafficking</t>
  </si>
  <si>
    <t>protective mask</t>
  </si>
  <si>
    <t>Protective glove</t>
  </si>
  <si>
    <t>UNHCR</t>
  </si>
  <si>
    <t>Piece</t>
  </si>
  <si>
    <t>LEPL IDPs, Ecomigrants and Livelihood Agency</t>
  </si>
  <si>
    <t>WHO/EU</t>
  </si>
  <si>
    <t>1,56</t>
  </si>
  <si>
    <t>Goggles protective</t>
  </si>
  <si>
    <t>1,9</t>
  </si>
  <si>
    <t>Gown, isolation</t>
  </si>
  <si>
    <t>2,64</t>
  </si>
  <si>
    <t>Mask, medical/surgical</t>
  </si>
  <si>
    <t>0,33</t>
  </si>
  <si>
    <t>Respirator mask</t>
  </si>
  <si>
    <t>1,72</t>
  </si>
  <si>
    <t>Oxygen concentrator</t>
  </si>
  <si>
    <t>Laptop</t>
  </si>
  <si>
    <t>8 designated hospitals in Tbilisi, Kutaisi, Batumi, Gori, Rukhi</t>
  </si>
  <si>
    <t>6515V_DN Work Center XEROX 6515DN (colored printer)</t>
  </si>
  <si>
    <t xml:space="preserve"> IDH and Kipshidze hospitals in Tbilisi</t>
  </si>
  <si>
    <t>Disinfectants (70% alcohol-based handrub)</t>
  </si>
  <si>
    <t xml:space="preserve">liters </t>
  </si>
  <si>
    <t>Disinfectants (surface disinfectants)</t>
  </si>
  <si>
    <t>5 liter cans (2 cans will make 5000 liter solution)</t>
  </si>
  <si>
    <t>Disinfectants (alcohol-based rapid disinfection wipes)</t>
  </si>
  <si>
    <t>packs (each pack X 80 wipes)</t>
  </si>
  <si>
    <t>Disinfectants (Surface disinfectant for equipment and laboratory)</t>
  </si>
  <si>
    <t xml:space="preserve">5 liter cans </t>
  </si>
  <si>
    <t>Disinfectants (hand washing lotion)</t>
  </si>
  <si>
    <t>5 liter cans (2 cans make 5000 liter solution)</t>
  </si>
  <si>
    <t>Furniture</t>
  </si>
  <si>
    <t>Set</t>
  </si>
  <si>
    <t>NCDC/Public Health Emergency Oprerations Centre</t>
  </si>
  <si>
    <t>SarbecoV E-gene EAV</t>
  </si>
  <si>
    <t>166,27</t>
  </si>
  <si>
    <t>Wuhan Cov RdRP-gene</t>
  </si>
  <si>
    <t>SSIII-STEP QRT-PCR 500</t>
  </si>
  <si>
    <t>Disposable Sampling Kit
(60 Tests / Box)</t>
  </si>
  <si>
    <t>box</t>
  </si>
  <si>
    <t>Nucleic Acid Extraction Kit (Box 1 or 2)</t>
  </si>
  <si>
    <t>set</t>
  </si>
  <si>
    <t>Magnetic Stand</t>
  </si>
  <si>
    <t>Real-time fluorescent RT-PCR kit fordetecting 2019-nCoV</t>
  </si>
  <si>
    <t>Nucleic Acid Extraction Kit (Box 2 of 2)</t>
  </si>
  <si>
    <t>Behaviour Insights Study, to determine public attitudes and behaviours of Georgian population during the time of COVID-19</t>
  </si>
  <si>
    <t>Countrywide and most affected regions</t>
  </si>
  <si>
    <t>4 waves conducted, 2 more to be conducted</t>
  </si>
  <si>
    <t>Development of national protocol for enhanced surveillance and case investigation protocol; training of staff involved; rapid assessment of isolation facilities to manage ill passengers at ground-crossing points</t>
  </si>
  <si>
    <t>27, 800</t>
  </si>
  <si>
    <t>Emergency Situation Coordination and Urgent Assistance Center</t>
  </si>
  <si>
    <t>Develop IPC SOPs for preventing and controlling infection during the transportation of patients with ambulances; Develop the Protocol for assessing the risk of infection among health workers exposed to COVID-19; training of frontline health workers</t>
  </si>
  <si>
    <t>Risk assessment of IPC capacity at regional level</t>
  </si>
  <si>
    <t>16 facilities assessed so far</t>
  </si>
  <si>
    <t>Virtual trainings conducted by WHO experts for healthcare staff in the designated facilities on IPC</t>
  </si>
  <si>
    <t>Palitra</t>
  </si>
  <si>
    <t>Advertisement and promotion of COVID19 response measurements through online publications - production of web-banners</t>
  </si>
  <si>
    <t>Regional Communication Intervention to increase awareness and knowledge on COVID-19 in Kvemo Kartli and Samtskhe-Javakheti Regions</t>
  </si>
  <si>
    <t>Kvemo Kartli and Samtskhe-Javakheti Regions</t>
  </si>
  <si>
    <t>print, format/design and translate into Armenian and Azeri languages posters and flyers for COVID19 awareness</t>
  </si>
  <si>
    <t>3, 834</t>
  </si>
  <si>
    <t xml:space="preserve">Conducting seroepidemiological studies for COVID-19 in 10 highly touristic regions </t>
  </si>
  <si>
    <t>10 highly touristic regions</t>
  </si>
  <si>
    <t>Support in development and implementation of COVID19 risk communication and community engagement strategy and action plan</t>
  </si>
  <si>
    <t>Assessment mission of early warning and response capacities in Georgia</t>
  </si>
  <si>
    <t>Protocols for assessing and managing risks of medical staff with risk of exposure to COVID-19 was developed, multiplied and implemented and are used by primary healthcare workers and ambulance crews. Trainings were conducted throughout Georgia, in Tbilisi and 10 Regions. A total of 20 trainings were conducted. Summary number of trainees was 297 people, such as EMS Service Staff: Managers, Doctors, Nurses, Drivers; paramedics, Primary Health Workers - Rural Doctors and etc</t>
  </si>
  <si>
    <t xml:space="preserve">Livelihood Package </t>
  </si>
  <si>
    <t xml:space="preserve">Brochure on COVID-19 prevention in Georgian language </t>
  </si>
  <si>
    <t>Poster on COVID-19 prevention  in Armenian language</t>
  </si>
  <si>
    <t>Poster on COVID-19 prevention in Georgian language</t>
  </si>
  <si>
    <t>Brochure on COVID-19 prevention  in Armenian language</t>
  </si>
  <si>
    <t>Brochure on COVID-19 prevention  in Azeri language</t>
  </si>
  <si>
    <t>Poster on COVID-19 prevention in Azeri language</t>
  </si>
  <si>
    <t>Curatio International Foundation” (CIF)</t>
  </si>
  <si>
    <t>ongoing</t>
  </si>
  <si>
    <t>149 763</t>
  </si>
  <si>
    <t>Project under the Governance Reform Fund. The project aims evidence-based policies and delivering innovative context-specific solutions to public health sector on county level as well as sustainable development of organizational capacity for the management of the cases beyond COVID-19.</t>
  </si>
  <si>
    <t>Project under Governance Reform Fund, which aims capacity building of clinical staff in order to improve response measures on COVID 19 pandemic. Special online educational platform will be developed.</t>
  </si>
  <si>
    <t>31 250</t>
  </si>
  <si>
    <t>Czech Development Agency</t>
  </si>
  <si>
    <t>Caritas Czech Republic in Georgia</t>
  </si>
  <si>
    <t xml:space="preserve">10 000 </t>
  </si>
  <si>
    <t xml:space="preserve">1. Printed and disseminated NCDC posters and leflets on prevention of Covid19 in Samegerelo region as well as minorities languages in other respective regions;
2. Provided online Trainings to Primary healthcare workers in Samegrelo-Upper Svaneti region  on the national protocol of Management of Covid19 suspicious cases;
3. Provided Personal Protective Equipmetn and non-contact thermometers to Zugdidi Center For Public health;
4. Provided online training to mass medial representatives from Samegrelo-Upper Svaneti region on Covid19 prevention issues. </t>
  </si>
  <si>
    <t>Regional level</t>
  </si>
  <si>
    <t>Czech Development Agency/Caritas Czech Republic</t>
  </si>
  <si>
    <t>MoIDPLHSA/Emergency Situation Coordination and Urgent Assistance Center</t>
  </si>
  <si>
    <t xml:space="preserve">Strengthen the first-point-of contact strategy for possible COVID-19 cases by building capacity of rural primary care providers of 9 regions of Georgia </t>
  </si>
  <si>
    <t>Building laboratory information system for effective COVID-19 surveillance</t>
  </si>
  <si>
    <t>Strengthen emergency response capacity of public health services and and infection disease specialists in managing severe COVID-19 through introduction of laboratory information system</t>
  </si>
  <si>
    <t>completed</t>
  </si>
  <si>
    <t>to be delievered</t>
  </si>
  <si>
    <t>Delivered</t>
  </si>
  <si>
    <t>STANDARD™ Q COVID-19 Ag Test Total 25, Republic of Korea</t>
  </si>
  <si>
    <t xml:space="preserve">Commander Health Supply </t>
  </si>
  <si>
    <t>Goggles, protective, China</t>
  </si>
  <si>
    <t>within 30 days</t>
  </si>
  <si>
    <t xml:space="preserve">MTECH  LLC </t>
  </si>
  <si>
    <t>COVID19/G/DC-02 / Procurement of Critical Care Ventilators and Related Services, China/Mindray</t>
  </si>
  <si>
    <t xml:space="preserve">Prima Medi LTD </t>
  </si>
  <si>
    <t>COVID19/G/DC-09 / Procurement of Qiagen RNA Mini Kit, Germany</t>
  </si>
  <si>
    <t xml:space="preserve">250 Packs </t>
  </si>
  <si>
    <t xml:space="preserve">4 200, 00 GEL </t>
  </si>
  <si>
    <t xml:space="preserve">ABM LTD </t>
  </si>
  <si>
    <t>Thermos Scientifics COVID-19 tests, USA</t>
  </si>
  <si>
    <t xml:space="preserve">1st delivered 
2nd delivered </t>
  </si>
  <si>
    <t>1st delivery 21.07 2020 
2nd delivery 21.08.2020
3rd delivery  21.09.2020
4th delivery 21.10.2020</t>
  </si>
  <si>
    <t>Xpert Xpress SARS-CoV-2 Kit/10 tests, USA</t>
  </si>
  <si>
    <t>2000 packs</t>
  </si>
  <si>
    <t>Biotech</t>
  </si>
  <si>
    <t>Nucleic Acid Diagnostic Kit, China</t>
  </si>
  <si>
    <t>MDS LTD</t>
  </si>
  <si>
    <t>COVID19/G/DC-03 / Procurement of Mobile Emergency Ventilators and Related Services, Switzerland</t>
  </si>
  <si>
    <t xml:space="preserve">1st batch - delivered 
2nd  batch -deliverted </t>
  </si>
  <si>
    <t xml:space="preserve">
Period-3: From 12.08.2020 - to 30.09.2020.”</t>
  </si>
  <si>
    <t>Bio Medi LTD</t>
  </si>
  <si>
    <t>COVID19/G/DC-16 Gene MATRIX Viral RNA/DNA Purification Kit (100 detection)</t>
  </si>
  <si>
    <t xml:space="preserve">Enabling health measures to contain the COVID-19 
outbreak through temporary income support for poorhouseholds and vulnerable individuals </t>
  </si>
  <si>
    <t xml:space="preserve">Project Cost </t>
  </si>
  <si>
    <t xml:space="preserve">IBRD Financing </t>
  </si>
  <si>
    <t xml:space="preserve">AIIB Financing </t>
  </si>
  <si>
    <t xml:space="preserve">Cash transfers to poor and vulnerable households   </t>
  </si>
  <si>
    <t xml:space="preserve"> </t>
  </si>
  <si>
    <t xml:space="preserve">Temporary unemployment assistance for individuals </t>
  </si>
  <si>
    <t xml:space="preserve">who lost their job because of the COVID-19 outbreak </t>
  </si>
  <si>
    <t>149 950</t>
  </si>
  <si>
    <t>Desciprtion of goods</t>
  </si>
  <si>
    <t>Quantity</t>
  </si>
  <si>
    <t>Unit price (USD)</t>
  </si>
  <si>
    <t>Total price (USD)</t>
  </si>
  <si>
    <t>Receiver of goods</t>
  </si>
  <si>
    <t>Defibrillator</t>
  </si>
  <si>
    <t>Electrocadiograph</t>
  </si>
  <si>
    <t>MoIDPLHSA/Emergency Center</t>
  </si>
  <si>
    <t>Cooperative Agreement with National Center for Disease Control and Public Health of Georgia on COVID19 activities - Sars -Cov-2 -6. STRENGTHENING OF SARS-CoV-2 LABORATORY AND SURVEILLANCE CAPACITY INCLUDING COVID-19 INTEGRATION IN EXISTING ILI/SARI SENTINEL SURVEILLANCE SYSTEM IN GEORGIA</t>
  </si>
  <si>
    <t>1 998 000.00</t>
  </si>
  <si>
    <t xml:space="preserve">COVID Lab Training (Objective 1 ) </t>
  </si>
  <si>
    <t xml:space="preserve">COVID Lab quality (Objective 2 ) </t>
  </si>
  <si>
    <t xml:space="preserve">COVID Lab supplies (Objective 3 ) </t>
  </si>
  <si>
    <t xml:space="preserve">COVID Surveillance contact tracing (Objective 4) </t>
  </si>
  <si>
    <t xml:space="preserve">COVID Surveillance: database (Objective 6 ) </t>
  </si>
  <si>
    <t xml:space="preserve">Special Investigations: household transmission (Objective 4) </t>
  </si>
  <si>
    <t xml:space="preserve">COVID Surveillance: Training (Obj 7 ) </t>
  </si>
  <si>
    <t xml:space="preserve">Integrate Sars-Cov-2 into existing respiratory disease surveillance platform (Obj 5) </t>
  </si>
  <si>
    <t xml:space="preserve">Special Investigations: Population Based SARS-CoV-2 Seroprevalence Survey in Georgia  (Obj 8 ) </t>
  </si>
  <si>
    <t>50 000</t>
  </si>
  <si>
    <t xml:space="preserve"> 733 000</t>
  </si>
  <si>
    <t xml:space="preserve">50 000 </t>
  </si>
  <si>
    <t xml:space="preserve"> 150 000 </t>
  </si>
  <si>
    <t xml:space="preserve">350 000 </t>
  </si>
  <si>
    <t>365 000</t>
  </si>
  <si>
    <t>2 838 000</t>
  </si>
  <si>
    <t>ILO</t>
  </si>
  <si>
    <t>development of Covid-19 recommendations for workplaces</t>
  </si>
  <si>
    <t>Continuous</t>
  </si>
  <si>
    <t>Poster - Stop the Pandemic</t>
  </si>
  <si>
    <t>MoIDPLHSA, LCID</t>
  </si>
  <si>
    <t>carton red  bag - Stop the Pandemic</t>
  </si>
  <si>
    <t>white bag - Stop the Pandemic</t>
  </si>
  <si>
    <t>red bag - Stop the Pandemic</t>
  </si>
  <si>
    <t>Booklet - Covid 19 recommendations_sectoral level</t>
  </si>
  <si>
    <t>5500 ( "Fairs"-500 copies; "Construction"- 700 copies; "Restaurants"-500 copies; "Shopping Centers"-500 copies; "Hotels"-500 copies; "Tour Operators"-500 copies; "Deliver service"-  500 copies; "Beauty Salons"- 500 copies; "Swimming Pools"-500 copies; "Fitness"-500 copies; "Tir-Parks"-300 copies;)</t>
  </si>
  <si>
    <t>11 100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</si>
</sst>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Sylfaen"/>
      <family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5" borderId="0" applyNumberFormat="0" applyBorder="0" applyAlignment="0" applyProtection="0"/>
    <xf numFmtId="0" fontId="13" fillId="6" borderId="3" applyNumberFormat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6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15" fontId="1" fillId="4" borderId="1" xfId="0" applyNumberFormat="1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4" fontId="0" fillId="0" borderId="1" xfId="2" applyFont="1" applyBorder="1"/>
    <xf numFmtId="0" fontId="0" fillId="0" borderId="1" xfId="0" applyBorder="1"/>
    <xf numFmtId="165" fontId="3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top" wrapText="1"/>
    </xf>
    <xf numFmtId="4" fontId="16" fillId="3" borderId="3" xfId="4" applyNumberFormat="1" applyFont="1" applyFill="1" applyBorder="1" applyAlignment="1">
      <alignment horizontal="center" vertical="center" wrapText="1"/>
    </xf>
    <xf numFmtId="166" fontId="17" fillId="3" borderId="1" xfId="3" applyNumberFormat="1" applyFont="1" applyFill="1" applyBorder="1" applyAlignment="1">
      <alignment vertical="top" wrapText="1"/>
    </xf>
    <xf numFmtId="4" fontId="18" fillId="3" borderId="3" xfId="4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">
    <cellStyle name="Check Cell" xfId="4" builtinId="23"/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topLeftCell="A55" workbookViewId="0">
      <selection activeCell="K52" sqref="K52"/>
    </sheetView>
  </sheetViews>
  <sheetFormatPr defaultColWidth="9.109375" defaultRowHeight="13.8" x14ac:dyDescent="0.3"/>
  <cols>
    <col min="1" max="1" width="19.5546875" style="1" customWidth="1"/>
    <col min="2" max="2" width="27.88671875" style="1" customWidth="1"/>
    <col min="3" max="3" width="12.88671875" style="19" customWidth="1"/>
    <col min="4" max="4" width="14.5546875" style="1" customWidth="1"/>
    <col min="5" max="5" width="15" style="1" customWidth="1"/>
    <col min="6" max="6" width="12" style="1" customWidth="1"/>
    <col min="7" max="7" width="13.88671875" style="1" customWidth="1"/>
    <col min="8" max="16384" width="9.109375" style="2"/>
  </cols>
  <sheetData>
    <row r="1" spans="1:7" ht="36.75" customHeight="1" x14ac:dyDescent="0.3">
      <c r="A1" s="3" t="s">
        <v>0</v>
      </c>
      <c r="B1" s="3" t="s">
        <v>241</v>
      </c>
      <c r="C1" s="3" t="s">
        <v>3</v>
      </c>
      <c r="D1" s="3" t="s">
        <v>242</v>
      </c>
      <c r="E1" s="3" t="s">
        <v>243</v>
      </c>
      <c r="F1" s="3" t="s">
        <v>244</v>
      </c>
      <c r="G1" s="3" t="s">
        <v>245</v>
      </c>
    </row>
    <row r="2" spans="1:7" x14ac:dyDescent="0.3">
      <c r="A2" s="1" t="s">
        <v>122</v>
      </c>
      <c r="B2" s="5" t="s">
        <v>36</v>
      </c>
      <c r="C2" s="1" t="s">
        <v>6</v>
      </c>
      <c r="D2" s="12">
        <v>4600</v>
      </c>
      <c r="E2" s="1" t="s">
        <v>123</v>
      </c>
      <c r="F2" s="1">
        <v>7176</v>
      </c>
      <c r="G2" s="1" t="s">
        <v>10</v>
      </c>
    </row>
    <row r="3" spans="1:7" x14ac:dyDescent="0.3">
      <c r="A3" s="1" t="s">
        <v>122</v>
      </c>
      <c r="B3" s="5" t="s">
        <v>124</v>
      </c>
      <c r="C3" s="1" t="s">
        <v>6</v>
      </c>
      <c r="D3" s="12">
        <v>12600</v>
      </c>
      <c r="E3" s="1" t="s">
        <v>125</v>
      </c>
      <c r="F3" s="1">
        <v>23940</v>
      </c>
      <c r="G3" s="1" t="s">
        <v>10</v>
      </c>
    </row>
    <row r="4" spans="1:7" x14ac:dyDescent="0.3">
      <c r="A4" s="1" t="s">
        <v>122</v>
      </c>
      <c r="B4" s="5" t="s">
        <v>126</v>
      </c>
      <c r="C4" s="1" t="s">
        <v>6</v>
      </c>
      <c r="D4" s="12">
        <v>28500</v>
      </c>
      <c r="E4" s="1" t="s">
        <v>127</v>
      </c>
      <c r="F4" s="12">
        <v>75240</v>
      </c>
      <c r="G4" s="1" t="s">
        <v>10</v>
      </c>
    </row>
    <row r="5" spans="1:7" x14ac:dyDescent="0.3">
      <c r="A5" s="1" t="s">
        <v>122</v>
      </c>
      <c r="B5" s="5" t="s">
        <v>128</v>
      </c>
      <c r="C5" s="1" t="s">
        <v>6</v>
      </c>
      <c r="D5" s="12">
        <v>1032000</v>
      </c>
      <c r="E5" s="1" t="s">
        <v>129</v>
      </c>
      <c r="F5" s="12">
        <v>340560</v>
      </c>
      <c r="G5" s="1" t="s">
        <v>10</v>
      </c>
    </row>
    <row r="6" spans="1:7" x14ac:dyDescent="0.3">
      <c r="A6" s="1" t="s">
        <v>122</v>
      </c>
      <c r="B6" s="5" t="s">
        <v>130</v>
      </c>
      <c r="C6" s="1" t="s">
        <v>6</v>
      </c>
      <c r="D6" s="12">
        <v>313000</v>
      </c>
      <c r="E6" s="1" t="s">
        <v>131</v>
      </c>
      <c r="F6" s="12">
        <v>538360</v>
      </c>
      <c r="G6" s="1" t="s">
        <v>10</v>
      </c>
    </row>
    <row r="7" spans="1:7" x14ac:dyDescent="0.3">
      <c r="A7" s="1" t="s">
        <v>122</v>
      </c>
      <c r="B7" s="5" t="s">
        <v>132</v>
      </c>
      <c r="C7" s="1" t="s">
        <v>6</v>
      </c>
      <c r="D7" s="1">
        <v>25</v>
      </c>
      <c r="E7" s="12">
        <v>844714</v>
      </c>
      <c r="F7" s="27">
        <v>21117.85</v>
      </c>
      <c r="G7" s="1" t="s">
        <v>10</v>
      </c>
    </row>
    <row r="8" spans="1:7" ht="27" customHeight="1" x14ac:dyDescent="0.3">
      <c r="A8" s="1" t="s">
        <v>57</v>
      </c>
      <c r="B8" s="5" t="s">
        <v>5</v>
      </c>
      <c r="C8" s="1" t="s">
        <v>6</v>
      </c>
      <c r="D8" s="1">
        <v>2</v>
      </c>
      <c r="E8" s="1">
        <v>892</v>
      </c>
      <c r="F8" s="1">
        <f>E8*D8</f>
        <v>1784</v>
      </c>
      <c r="G8" s="1" t="s">
        <v>10</v>
      </c>
    </row>
    <row r="9" spans="1:7" ht="27.75" customHeight="1" x14ac:dyDescent="0.3">
      <c r="A9" s="1" t="s">
        <v>57</v>
      </c>
      <c r="B9" s="5" t="s">
        <v>133</v>
      </c>
      <c r="C9" s="1" t="s">
        <v>6</v>
      </c>
      <c r="D9" s="1">
        <v>2</v>
      </c>
      <c r="E9" s="1">
        <v>1275</v>
      </c>
      <c r="F9" s="1">
        <f t="shared" ref="F9:F26" si="0">E9*D9</f>
        <v>2550</v>
      </c>
      <c r="G9" s="1" t="s">
        <v>10</v>
      </c>
    </row>
    <row r="10" spans="1:7" ht="27.75" customHeight="1" x14ac:dyDescent="0.3">
      <c r="A10" s="1" t="s">
        <v>57</v>
      </c>
      <c r="B10" s="5" t="s">
        <v>5</v>
      </c>
      <c r="C10" s="1" t="s">
        <v>6</v>
      </c>
      <c r="D10" s="1">
        <v>1</v>
      </c>
      <c r="E10" s="1">
        <v>892</v>
      </c>
      <c r="F10" s="1">
        <f t="shared" si="0"/>
        <v>892</v>
      </c>
      <c r="G10" s="1" t="s">
        <v>11</v>
      </c>
    </row>
    <row r="11" spans="1:7" ht="27.75" customHeight="1" x14ac:dyDescent="0.3">
      <c r="A11" s="1" t="s">
        <v>57</v>
      </c>
      <c r="B11" s="5" t="s">
        <v>133</v>
      </c>
      <c r="C11" s="1" t="s">
        <v>6</v>
      </c>
      <c r="D11" s="1">
        <v>1</v>
      </c>
      <c r="E11" s="1">
        <v>1275</v>
      </c>
      <c r="F11" s="1">
        <f>E11*D11</f>
        <v>1275</v>
      </c>
      <c r="G11" s="1" t="s">
        <v>11</v>
      </c>
    </row>
    <row r="12" spans="1:7" ht="27.75" customHeight="1" x14ac:dyDescent="0.3">
      <c r="A12" s="1" t="s">
        <v>57</v>
      </c>
      <c r="B12" s="5" t="s">
        <v>5</v>
      </c>
      <c r="C12" s="1" t="s">
        <v>6</v>
      </c>
      <c r="D12" s="1">
        <v>1</v>
      </c>
      <c r="E12" s="1">
        <v>892</v>
      </c>
      <c r="F12" s="1">
        <f t="shared" si="0"/>
        <v>892</v>
      </c>
      <c r="G12" s="1" t="s">
        <v>23</v>
      </c>
    </row>
    <row r="13" spans="1:7" ht="27.75" customHeight="1" x14ac:dyDescent="0.3">
      <c r="A13" s="1" t="s">
        <v>57</v>
      </c>
      <c r="B13" s="5" t="s">
        <v>133</v>
      </c>
      <c r="C13" s="1" t="s">
        <v>6</v>
      </c>
      <c r="D13" s="1">
        <v>1</v>
      </c>
      <c r="E13" s="1">
        <v>1275</v>
      </c>
      <c r="F13" s="1">
        <f t="shared" si="0"/>
        <v>1275</v>
      </c>
      <c r="G13" s="1" t="s">
        <v>23</v>
      </c>
    </row>
    <row r="14" spans="1:7" ht="27.6" x14ac:dyDescent="0.3">
      <c r="A14" s="1" t="s">
        <v>57</v>
      </c>
      <c r="B14" s="5" t="s">
        <v>5</v>
      </c>
      <c r="C14" s="1" t="s">
        <v>6</v>
      </c>
      <c r="D14" s="1">
        <v>1</v>
      </c>
      <c r="E14" s="1">
        <v>892</v>
      </c>
      <c r="F14" s="1">
        <f t="shared" si="0"/>
        <v>892</v>
      </c>
      <c r="G14" s="1" t="s">
        <v>40</v>
      </c>
    </row>
    <row r="15" spans="1:7" ht="27.6" x14ac:dyDescent="0.3">
      <c r="A15" s="1" t="s">
        <v>57</v>
      </c>
      <c r="B15" s="5" t="s">
        <v>133</v>
      </c>
      <c r="C15" s="1" t="s">
        <v>6</v>
      </c>
      <c r="D15" s="1">
        <v>1</v>
      </c>
      <c r="E15" s="1">
        <v>1275</v>
      </c>
      <c r="F15" s="1">
        <f t="shared" si="0"/>
        <v>1275</v>
      </c>
      <c r="G15" s="1" t="s">
        <v>40</v>
      </c>
    </row>
    <row r="16" spans="1:7" ht="69" x14ac:dyDescent="0.3">
      <c r="A16" s="1" t="s">
        <v>57</v>
      </c>
      <c r="B16" s="5" t="s">
        <v>5</v>
      </c>
      <c r="C16" s="1" t="s">
        <v>6</v>
      </c>
      <c r="D16" s="1">
        <v>12</v>
      </c>
      <c r="E16" s="1">
        <v>892</v>
      </c>
      <c r="F16" s="1">
        <f t="shared" si="0"/>
        <v>10704</v>
      </c>
      <c r="G16" s="1" t="s">
        <v>134</v>
      </c>
    </row>
    <row r="17" spans="1:7" ht="69" x14ac:dyDescent="0.3">
      <c r="A17" s="1" t="s">
        <v>57</v>
      </c>
      <c r="B17" s="5" t="s">
        <v>133</v>
      </c>
      <c r="C17" s="1" t="s">
        <v>6</v>
      </c>
      <c r="D17" s="1">
        <v>12</v>
      </c>
      <c r="E17" s="1">
        <v>1275</v>
      </c>
      <c r="F17" s="1">
        <f t="shared" si="0"/>
        <v>15300</v>
      </c>
      <c r="G17" s="1" t="s">
        <v>134</v>
      </c>
    </row>
    <row r="18" spans="1:7" ht="27.6" x14ac:dyDescent="0.3">
      <c r="A18" s="1" t="s">
        <v>57</v>
      </c>
      <c r="B18" s="5" t="s">
        <v>12</v>
      </c>
      <c r="C18" s="1" t="s">
        <v>6</v>
      </c>
      <c r="D18" s="1">
        <v>4</v>
      </c>
      <c r="E18" s="1">
        <v>327.9</v>
      </c>
      <c r="F18" s="1">
        <f t="shared" si="0"/>
        <v>1311.6</v>
      </c>
      <c r="G18" s="1" t="s">
        <v>10</v>
      </c>
    </row>
    <row r="19" spans="1:7" ht="27.6" x14ac:dyDescent="0.3">
      <c r="A19" s="1" t="s">
        <v>57</v>
      </c>
      <c r="B19" s="5" t="s">
        <v>12</v>
      </c>
      <c r="C19" s="1" t="s">
        <v>6</v>
      </c>
      <c r="D19" s="1">
        <v>1</v>
      </c>
      <c r="E19" s="1">
        <v>327.9</v>
      </c>
      <c r="F19" s="1">
        <f t="shared" si="0"/>
        <v>327.9</v>
      </c>
      <c r="G19" s="1" t="s">
        <v>11</v>
      </c>
    </row>
    <row r="20" spans="1:7" ht="27.6" x14ac:dyDescent="0.3">
      <c r="A20" s="1" t="s">
        <v>57</v>
      </c>
      <c r="B20" s="5" t="s">
        <v>12</v>
      </c>
      <c r="C20" s="1" t="s">
        <v>6</v>
      </c>
      <c r="D20" s="1">
        <v>1</v>
      </c>
      <c r="E20" s="1">
        <v>327.9</v>
      </c>
      <c r="F20" s="1">
        <f t="shared" si="0"/>
        <v>327.9</v>
      </c>
      <c r="G20" s="1" t="s">
        <v>40</v>
      </c>
    </row>
    <row r="21" spans="1:7" ht="27.6" x14ac:dyDescent="0.3">
      <c r="A21" s="1" t="s">
        <v>57</v>
      </c>
      <c r="B21" s="5" t="s">
        <v>135</v>
      </c>
      <c r="C21" s="1" t="s">
        <v>6</v>
      </c>
      <c r="D21" s="1">
        <v>1</v>
      </c>
      <c r="E21" s="1">
        <v>678</v>
      </c>
      <c r="F21" s="1">
        <f t="shared" si="0"/>
        <v>678</v>
      </c>
      <c r="G21" s="1" t="s">
        <v>40</v>
      </c>
    </row>
    <row r="22" spans="1:7" ht="27.6" x14ac:dyDescent="0.3">
      <c r="A22" s="1" t="s">
        <v>57</v>
      </c>
      <c r="B22" s="5" t="s">
        <v>12</v>
      </c>
      <c r="C22" s="1" t="s">
        <v>6</v>
      </c>
      <c r="D22" s="1">
        <v>1</v>
      </c>
      <c r="E22" s="1">
        <v>327.9</v>
      </c>
      <c r="F22" s="1">
        <f t="shared" si="0"/>
        <v>327.9</v>
      </c>
      <c r="G22" s="1" t="s">
        <v>23</v>
      </c>
    </row>
    <row r="23" spans="1:7" ht="27.6" x14ac:dyDescent="0.3">
      <c r="A23" s="1" t="s">
        <v>57</v>
      </c>
      <c r="B23" s="5" t="s">
        <v>135</v>
      </c>
      <c r="C23" s="1" t="s">
        <v>6</v>
      </c>
      <c r="D23" s="1">
        <v>1</v>
      </c>
      <c r="E23" s="1">
        <v>678</v>
      </c>
      <c r="F23" s="1">
        <f t="shared" si="0"/>
        <v>678</v>
      </c>
      <c r="G23" s="1" t="s">
        <v>23</v>
      </c>
    </row>
    <row r="24" spans="1:7" ht="27.6" x14ac:dyDescent="0.3">
      <c r="A24" s="1" t="s">
        <v>57</v>
      </c>
      <c r="B24" s="5" t="s">
        <v>135</v>
      </c>
      <c r="C24" s="1" t="s">
        <v>6</v>
      </c>
      <c r="D24" s="1">
        <v>1</v>
      </c>
      <c r="E24" s="1">
        <v>678</v>
      </c>
      <c r="F24" s="1">
        <f t="shared" si="0"/>
        <v>678</v>
      </c>
      <c r="G24" s="1" t="s">
        <v>10</v>
      </c>
    </row>
    <row r="25" spans="1:7" ht="55.2" x14ac:dyDescent="0.3">
      <c r="A25" s="1" t="s">
        <v>57</v>
      </c>
      <c r="B25" s="5" t="s">
        <v>135</v>
      </c>
      <c r="C25" s="1" t="s">
        <v>6</v>
      </c>
      <c r="D25" s="1">
        <v>2</v>
      </c>
      <c r="E25" s="1">
        <v>678</v>
      </c>
      <c r="F25" s="1">
        <f t="shared" si="0"/>
        <v>1356</v>
      </c>
      <c r="G25" s="1" t="s">
        <v>136</v>
      </c>
    </row>
    <row r="26" spans="1:7" ht="69" x14ac:dyDescent="0.3">
      <c r="A26" s="1" t="s">
        <v>57</v>
      </c>
      <c r="B26" s="5" t="s">
        <v>12</v>
      </c>
      <c r="C26" s="1" t="s">
        <v>6</v>
      </c>
      <c r="D26" s="1">
        <v>10</v>
      </c>
      <c r="E26" s="1">
        <v>327.9</v>
      </c>
      <c r="F26" s="1">
        <f t="shared" si="0"/>
        <v>3279</v>
      </c>
      <c r="G26" s="1" t="s">
        <v>134</v>
      </c>
    </row>
    <row r="27" spans="1:7" ht="69" x14ac:dyDescent="0.3">
      <c r="A27" s="1" t="s">
        <v>57</v>
      </c>
      <c r="B27" s="5" t="s">
        <v>137</v>
      </c>
      <c r="C27" s="1" t="s">
        <v>138</v>
      </c>
      <c r="D27" s="12">
        <v>1300</v>
      </c>
      <c r="E27" s="1">
        <v>20</v>
      </c>
      <c r="F27" s="1">
        <f>E27*D27</f>
        <v>26000</v>
      </c>
      <c r="G27" s="1" t="s">
        <v>134</v>
      </c>
    </row>
    <row r="28" spans="1:7" ht="69" x14ac:dyDescent="0.3">
      <c r="A28" s="1" t="s">
        <v>57</v>
      </c>
      <c r="B28" s="5" t="s">
        <v>139</v>
      </c>
      <c r="C28" s="1" t="s">
        <v>140</v>
      </c>
      <c r="D28" s="1">
        <v>7</v>
      </c>
      <c r="E28" s="1">
        <v>100</v>
      </c>
      <c r="F28" s="1">
        <f t="shared" ref="F28:F32" si="1">E28*D28</f>
        <v>700</v>
      </c>
      <c r="G28" s="1" t="s">
        <v>134</v>
      </c>
    </row>
    <row r="29" spans="1:7" ht="69" x14ac:dyDescent="0.3">
      <c r="A29" s="1" t="s">
        <v>57</v>
      </c>
      <c r="B29" s="5" t="s">
        <v>141</v>
      </c>
      <c r="C29" s="1" t="s">
        <v>142</v>
      </c>
      <c r="D29" s="1">
        <v>175</v>
      </c>
      <c r="E29" s="1">
        <v>12</v>
      </c>
      <c r="F29" s="1">
        <f t="shared" si="1"/>
        <v>2100</v>
      </c>
      <c r="G29" s="1" t="s">
        <v>134</v>
      </c>
    </row>
    <row r="30" spans="1:7" ht="69" x14ac:dyDescent="0.3">
      <c r="A30" s="1" t="s">
        <v>57</v>
      </c>
      <c r="B30" s="5" t="s">
        <v>143</v>
      </c>
      <c r="C30" s="1" t="s">
        <v>144</v>
      </c>
      <c r="D30" s="1">
        <v>85</v>
      </c>
      <c r="E30" s="1">
        <v>65</v>
      </c>
      <c r="F30" s="1">
        <f t="shared" si="1"/>
        <v>5525</v>
      </c>
      <c r="G30" s="1" t="s">
        <v>134</v>
      </c>
    </row>
    <row r="31" spans="1:7" ht="69" x14ac:dyDescent="0.3">
      <c r="A31" s="1" t="s">
        <v>57</v>
      </c>
      <c r="B31" s="5" t="s">
        <v>145</v>
      </c>
      <c r="C31" s="1" t="s">
        <v>146</v>
      </c>
      <c r="D31" s="1">
        <v>290</v>
      </c>
      <c r="E31" s="1">
        <v>40</v>
      </c>
      <c r="F31" s="1">
        <f t="shared" si="1"/>
        <v>11600</v>
      </c>
      <c r="G31" s="1" t="s">
        <v>134</v>
      </c>
    </row>
    <row r="32" spans="1:7" ht="49.5" customHeight="1" x14ac:dyDescent="0.3">
      <c r="A32" s="1" t="s">
        <v>57</v>
      </c>
      <c r="B32" s="5" t="s">
        <v>147</v>
      </c>
      <c r="C32" s="1" t="s">
        <v>148</v>
      </c>
      <c r="D32" s="1">
        <v>1</v>
      </c>
      <c r="E32" s="1">
        <v>3800</v>
      </c>
      <c r="F32" s="1">
        <f t="shared" si="1"/>
        <v>3800</v>
      </c>
      <c r="G32" s="1" t="s">
        <v>149</v>
      </c>
    </row>
    <row r="33" spans="1:7" ht="30.75" customHeight="1" x14ac:dyDescent="0.3">
      <c r="A33" s="1" t="s">
        <v>4</v>
      </c>
      <c r="B33" s="5" t="s">
        <v>150</v>
      </c>
      <c r="C33" s="1" t="s">
        <v>6</v>
      </c>
      <c r="D33" s="1">
        <v>38</v>
      </c>
      <c r="E33" s="1" t="s">
        <v>151</v>
      </c>
      <c r="F33" s="27">
        <v>6318.26</v>
      </c>
      <c r="G33" s="1" t="s">
        <v>23</v>
      </c>
    </row>
    <row r="34" spans="1:7" ht="27" customHeight="1" x14ac:dyDescent="0.3">
      <c r="A34" s="1" t="s">
        <v>4</v>
      </c>
      <c r="B34" s="5" t="s">
        <v>152</v>
      </c>
      <c r="C34" s="1" t="s">
        <v>6</v>
      </c>
      <c r="D34" s="1">
        <v>11</v>
      </c>
      <c r="E34" s="1">
        <v>95</v>
      </c>
      <c r="F34" s="12">
        <v>1045</v>
      </c>
      <c r="G34" s="1" t="s">
        <v>23</v>
      </c>
    </row>
    <row r="35" spans="1:7" ht="27" customHeight="1" x14ac:dyDescent="0.3">
      <c r="A35" s="1" t="s">
        <v>4</v>
      </c>
      <c r="B35" s="5" t="s">
        <v>153</v>
      </c>
      <c r="C35" s="1" t="s">
        <v>6</v>
      </c>
      <c r="D35" s="1">
        <v>1</v>
      </c>
      <c r="E35" s="12">
        <v>1661</v>
      </c>
      <c r="F35" s="12">
        <v>1661</v>
      </c>
      <c r="G35" s="1" t="s">
        <v>23</v>
      </c>
    </row>
    <row r="36" spans="1:7" ht="27.6" x14ac:dyDescent="0.3">
      <c r="A36" s="1" t="s">
        <v>4</v>
      </c>
      <c r="B36" s="6" t="s">
        <v>13</v>
      </c>
      <c r="C36" s="1" t="s">
        <v>14</v>
      </c>
      <c r="D36" s="4">
        <v>30</v>
      </c>
      <c r="E36" s="4">
        <v>6.28</v>
      </c>
      <c r="F36" s="4">
        <v>188.4</v>
      </c>
      <c r="G36" s="1" t="s">
        <v>10</v>
      </c>
    </row>
    <row r="37" spans="1:7" ht="27.6" x14ac:dyDescent="0.3">
      <c r="A37" s="1" t="s">
        <v>4</v>
      </c>
      <c r="B37" s="5" t="s">
        <v>15</v>
      </c>
      <c r="C37" s="1" t="s">
        <v>14</v>
      </c>
      <c r="D37" s="4">
        <v>40</v>
      </c>
      <c r="E37" s="4">
        <v>6.41</v>
      </c>
      <c r="F37" s="4">
        <v>256.39999999999998</v>
      </c>
      <c r="G37" s="1" t="s">
        <v>10</v>
      </c>
    </row>
    <row r="38" spans="1:7" ht="27.6" x14ac:dyDescent="0.3">
      <c r="A38" s="1" t="s">
        <v>4</v>
      </c>
      <c r="B38" s="6" t="s">
        <v>16</v>
      </c>
      <c r="C38" s="1" t="s">
        <v>14</v>
      </c>
      <c r="D38" s="4">
        <v>30</v>
      </c>
      <c r="E38" s="4">
        <v>6.39</v>
      </c>
      <c r="F38" s="4">
        <v>191.7</v>
      </c>
      <c r="G38" s="1" t="s">
        <v>10</v>
      </c>
    </row>
    <row r="39" spans="1:7" ht="22.5" customHeight="1" x14ac:dyDescent="0.3">
      <c r="A39" s="1" t="s">
        <v>4</v>
      </c>
      <c r="B39" s="6" t="s">
        <v>18</v>
      </c>
      <c r="C39" s="1" t="s">
        <v>6</v>
      </c>
      <c r="D39" s="4">
        <v>200</v>
      </c>
      <c r="E39" s="4">
        <v>1.06</v>
      </c>
      <c r="F39" s="4">
        <v>212</v>
      </c>
      <c r="G39" s="1" t="s">
        <v>10</v>
      </c>
    </row>
    <row r="40" spans="1:7" ht="27.6" x14ac:dyDescent="0.3">
      <c r="A40" s="1" t="s">
        <v>4</v>
      </c>
      <c r="B40" s="6" t="s">
        <v>19</v>
      </c>
      <c r="C40" s="1" t="s">
        <v>17</v>
      </c>
      <c r="D40" s="4">
        <v>200</v>
      </c>
      <c r="E40" s="4">
        <v>1.34</v>
      </c>
      <c r="F40" s="4">
        <v>268</v>
      </c>
      <c r="G40" s="1" t="s">
        <v>10</v>
      </c>
    </row>
    <row r="41" spans="1:7" ht="27.6" x14ac:dyDescent="0.3">
      <c r="A41" s="1" t="s">
        <v>4</v>
      </c>
      <c r="B41" s="6" t="s">
        <v>20</v>
      </c>
      <c r="C41" s="1" t="s">
        <v>17</v>
      </c>
      <c r="D41" s="4">
        <v>4</v>
      </c>
      <c r="E41" s="4">
        <v>12.03</v>
      </c>
      <c r="F41" s="4">
        <v>48.12</v>
      </c>
      <c r="G41" s="1" t="s">
        <v>10</v>
      </c>
    </row>
    <row r="42" spans="1:7" ht="27.6" x14ac:dyDescent="0.3">
      <c r="A42" s="1" t="s">
        <v>4</v>
      </c>
      <c r="B42" s="6" t="s">
        <v>21</v>
      </c>
      <c r="C42" s="1" t="s">
        <v>6</v>
      </c>
      <c r="D42" s="4">
        <v>800</v>
      </c>
      <c r="E42" s="4">
        <v>0.72</v>
      </c>
      <c r="F42" s="4">
        <v>576</v>
      </c>
      <c r="G42" s="1" t="s">
        <v>10</v>
      </c>
    </row>
    <row r="43" spans="1:7" ht="27.6" x14ac:dyDescent="0.3">
      <c r="A43" s="1" t="s">
        <v>4</v>
      </c>
      <c r="B43" s="5" t="s">
        <v>22</v>
      </c>
      <c r="C43" s="1" t="s">
        <v>6</v>
      </c>
      <c r="D43" s="4">
        <v>600</v>
      </c>
      <c r="E43" s="4">
        <v>0.8</v>
      </c>
      <c r="F43" s="4">
        <v>480</v>
      </c>
      <c r="G43" s="1" t="s">
        <v>10</v>
      </c>
    </row>
    <row r="44" spans="1:7" ht="27.6" x14ac:dyDescent="0.3">
      <c r="A44" s="1" t="s">
        <v>4</v>
      </c>
      <c r="B44" s="5" t="s">
        <v>154</v>
      </c>
      <c r="C44" s="1" t="s">
        <v>155</v>
      </c>
      <c r="D44" s="4">
        <v>87</v>
      </c>
      <c r="E44" s="4">
        <v>72</v>
      </c>
      <c r="F44" s="37">
        <v>6264</v>
      </c>
      <c r="G44" s="1" t="s">
        <v>23</v>
      </c>
    </row>
    <row r="45" spans="1:7" ht="27.6" x14ac:dyDescent="0.3">
      <c r="A45" s="1" t="s">
        <v>4</v>
      </c>
      <c r="B45" s="5" t="s">
        <v>156</v>
      </c>
      <c r="C45" s="1" t="s">
        <v>157</v>
      </c>
      <c r="D45" s="4">
        <v>3</v>
      </c>
      <c r="E45" s="37">
        <v>1296</v>
      </c>
      <c r="F45" s="37">
        <v>3888</v>
      </c>
      <c r="G45" s="1" t="s">
        <v>23</v>
      </c>
    </row>
    <row r="46" spans="1:7" ht="23.25" customHeight="1" x14ac:dyDescent="0.3">
      <c r="A46" s="1" t="s">
        <v>4</v>
      </c>
      <c r="B46" s="5" t="s">
        <v>158</v>
      </c>
      <c r="C46" s="1" t="s">
        <v>157</v>
      </c>
      <c r="D46" s="4">
        <v>3</v>
      </c>
      <c r="E46" s="37">
        <v>75</v>
      </c>
      <c r="F46" s="37">
        <v>225</v>
      </c>
      <c r="G46" s="1" t="s">
        <v>23</v>
      </c>
    </row>
    <row r="47" spans="1:7" ht="27.6" x14ac:dyDescent="0.3">
      <c r="A47" s="1" t="s">
        <v>4</v>
      </c>
      <c r="B47" s="5" t="s">
        <v>159</v>
      </c>
      <c r="C47" s="1" t="s">
        <v>157</v>
      </c>
      <c r="D47" s="4">
        <v>104</v>
      </c>
      <c r="E47" s="37">
        <v>500</v>
      </c>
      <c r="F47" s="37">
        <v>52000</v>
      </c>
      <c r="G47" s="1" t="s">
        <v>23</v>
      </c>
    </row>
    <row r="48" spans="1:7" ht="27.6" x14ac:dyDescent="0.3">
      <c r="A48" s="1" t="s">
        <v>4</v>
      </c>
      <c r="B48" s="5" t="s">
        <v>160</v>
      </c>
      <c r="C48" s="1" t="s">
        <v>157</v>
      </c>
      <c r="D48" s="4">
        <v>3</v>
      </c>
      <c r="E48" s="37">
        <v>1296</v>
      </c>
      <c r="F48" s="37">
        <v>3888</v>
      </c>
      <c r="G48" s="1" t="s">
        <v>23</v>
      </c>
    </row>
    <row r="49" spans="1:14" ht="41.4" x14ac:dyDescent="0.3">
      <c r="A49" s="1" t="s">
        <v>63</v>
      </c>
      <c r="B49" s="1" t="s">
        <v>25</v>
      </c>
      <c r="C49" s="19" t="s">
        <v>6</v>
      </c>
      <c r="D49" s="1">
        <v>1008</v>
      </c>
      <c r="E49" s="1">
        <v>64</v>
      </c>
      <c r="F49" s="1" t="s">
        <v>24</v>
      </c>
      <c r="G49" s="1" t="s">
        <v>23</v>
      </c>
    </row>
    <row r="50" spans="1:14" ht="39" customHeight="1" x14ac:dyDescent="0.3">
      <c r="A50" s="1" t="s">
        <v>62</v>
      </c>
      <c r="B50" s="1" t="s">
        <v>26</v>
      </c>
      <c r="C50" s="19" t="s">
        <v>6</v>
      </c>
      <c r="D50" s="1" t="s">
        <v>27</v>
      </c>
      <c r="E50" s="1" t="s">
        <v>93</v>
      </c>
      <c r="F50" s="1" t="s">
        <v>93</v>
      </c>
      <c r="G50" s="1" t="s">
        <v>10</v>
      </c>
    </row>
    <row r="51" spans="1:14" ht="41.4" x14ac:dyDescent="0.3">
      <c r="A51" s="1" t="s">
        <v>62</v>
      </c>
      <c r="B51" s="1" t="s">
        <v>26</v>
      </c>
      <c r="C51" s="19" t="s">
        <v>6</v>
      </c>
      <c r="D51" s="1" t="s">
        <v>28</v>
      </c>
      <c r="E51" s="1" t="s">
        <v>93</v>
      </c>
      <c r="F51" s="1" t="s">
        <v>93</v>
      </c>
      <c r="G51" s="1" t="s">
        <v>10</v>
      </c>
    </row>
    <row r="52" spans="1:14" ht="31.5" customHeight="1" x14ac:dyDescent="0.3">
      <c r="A52" s="76" t="s">
        <v>61</v>
      </c>
      <c r="B52" s="76" t="s">
        <v>246</v>
      </c>
      <c r="C52" s="77" t="s">
        <v>6</v>
      </c>
      <c r="D52" s="76"/>
      <c r="E52" s="76"/>
      <c r="F52" s="79" t="s">
        <v>266</v>
      </c>
      <c r="G52" s="76" t="s">
        <v>248</v>
      </c>
      <c r="N52" s="72"/>
    </row>
    <row r="53" spans="1:14" ht="37.5" customHeight="1" x14ac:dyDescent="0.3">
      <c r="A53" s="76" t="s">
        <v>61</v>
      </c>
      <c r="B53" s="76" t="s">
        <v>247</v>
      </c>
      <c r="C53" s="77" t="s">
        <v>6</v>
      </c>
      <c r="D53" s="76"/>
      <c r="E53" s="76"/>
      <c r="F53" s="80"/>
      <c r="G53" s="76" t="s">
        <v>248</v>
      </c>
      <c r="N53" s="66"/>
    </row>
    <row r="54" spans="1:14" ht="55.2" x14ac:dyDescent="0.3">
      <c r="A54" s="1" t="s">
        <v>61</v>
      </c>
      <c r="B54" s="7" t="s">
        <v>32</v>
      </c>
      <c r="C54" s="19" t="s">
        <v>31</v>
      </c>
      <c r="D54" s="1" t="s">
        <v>29</v>
      </c>
      <c r="E54" s="1">
        <v>1.2014659999999999</v>
      </c>
      <c r="F54" s="1">
        <v>14657.885200000001</v>
      </c>
      <c r="G54" s="1" t="s">
        <v>30</v>
      </c>
      <c r="N54" s="73"/>
    </row>
    <row r="55" spans="1:14" ht="39" customHeight="1" x14ac:dyDescent="0.3">
      <c r="A55" s="1" t="s">
        <v>60</v>
      </c>
      <c r="B55" s="1" t="s">
        <v>33</v>
      </c>
      <c r="C55" s="19" t="s">
        <v>64</v>
      </c>
      <c r="D55" s="1">
        <v>3000</v>
      </c>
      <c r="E55" s="29">
        <v>3.26</v>
      </c>
      <c r="F55" s="29">
        <v>9772.83</v>
      </c>
      <c r="G55" s="1" t="s">
        <v>10</v>
      </c>
    </row>
    <row r="56" spans="1:14" ht="21.75" customHeight="1" x14ac:dyDescent="0.3">
      <c r="A56" s="1" t="s">
        <v>59</v>
      </c>
      <c r="B56" s="13" t="s">
        <v>34</v>
      </c>
      <c r="C56" s="19" t="s">
        <v>6</v>
      </c>
      <c r="D56" s="1">
        <v>400</v>
      </c>
      <c r="E56" s="28">
        <v>5.6</v>
      </c>
      <c r="F56" s="30">
        <v>2239.2399999999998</v>
      </c>
      <c r="G56" s="1" t="s">
        <v>10</v>
      </c>
    </row>
    <row r="57" spans="1:14" ht="21.75" customHeight="1" x14ac:dyDescent="0.3">
      <c r="A57" s="1" t="s">
        <v>59</v>
      </c>
      <c r="B57" s="13" t="s">
        <v>35</v>
      </c>
      <c r="C57" s="19" t="s">
        <v>6</v>
      </c>
      <c r="D57" s="1">
        <v>400</v>
      </c>
      <c r="E57" s="30">
        <v>42.84</v>
      </c>
      <c r="F57" s="30">
        <v>17137.009999999998</v>
      </c>
      <c r="G57" s="1" t="s">
        <v>10</v>
      </c>
    </row>
    <row r="58" spans="1:14" ht="25.5" customHeight="1" x14ac:dyDescent="0.3">
      <c r="A58" s="1" t="s">
        <v>59</v>
      </c>
      <c r="B58" s="1" t="s">
        <v>36</v>
      </c>
      <c r="C58" s="19" t="s">
        <v>6</v>
      </c>
      <c r="D58" s="1">
        <v>400</v>
      </c>
      <c r="E58" s="30">
        <v>2.4</v>
      </c>
      <c r="F58" s="31">
        <v>959.67</v>
      </c>
      <c r="G58" s="1" t="s">
        <v>10</v>
      </c>
    </row>
    <row r="59" spans="1:14" ht="25.5" customHeight="1" x14ac:dyDescent="0.3">
      <c r="A59" s="1" t="s">
        <v>58</v>
      </c>
      <c r="B59" s="1" t="s">
        <v>41</v>
      </c>
      <c r="C59" s="19" t="s">
        <v>6</v>
      </c>
      <c r="D59" s="1" t="s">
        <v>43</v>
      </c>
      <c r="E59" s="22"/>
      <c r="F59" s="22" t="s">
        <v>42</v>
      </c>
      <c r="G59" s="1" t="s">
        <v>40</v>
      </c>
    </row>
    <row r="60" spans="1:14" ht="24" customHeight="1" x14ac:dyDescent="0.3">
      <c r="A60" s="1" t="s">
        <v>37</v>
      </c>
      <c r="B60" s="1" t="s">
        <v>33</v>
      </c>
      <c r="C60" s="19" t="s">
        <v>71</v>
      </c>
      <c r="D60" s="1">
        <v>2000</v>
      </c>
      <c r="E60" s="22">
        <v>6</v>
      </c>
      <c r="F60" s="22" t="s">
        <v>39</v>
      </c>
      <c r="G60" s="1" t="s">
        <v>10</v>
      </c>
    </row>
    <row r="61" spans="1:14" ht="37.5" customHeight="1" x14ac:dyDescent="0.3">
      <c r="A61" s="1" t="s">
        <v>37</v>
      </c>
      <c r="B61" s="1" t="s">
        <v>94</v>
      </c>
      <c r="C61" s="19" t="s">
        <v>6</v>
      </c>
      <c r="D61" s="1" t="s">
        <v>38</v>
      </c>
      <c r="E61" s="22">
        <v>0.43</v>
      </c>
      <c r="F61" s="22">
        <v>43000</v>
      </c>
      <c r="G61" s="1" t="s">
        <v>10</v>
      </c>
    </row>
    <row r="62" spans="1:14" s="11" customFormat="1" ht="27.6" x14ac:dyDescent="0.3">
      <c r="A62" s="8" t="s">
        <v>49</v>
      </c>
      <c r="B62" s="8" t="s">
        <v>95</v>
      </c>
      <c r="C62" s="20" t="s">
        <v>6</v>
      </c>
      <c r="D62" s="8">
        <v>2500</v>
      </c>
      <c r="E62" s="8">
        <v>24.4</v>
      </c>
      <c r="F62" s="8" t="s">
        <v>50</v>
      </c>
      <c r="G62" s="8" t="s">
        <v>23</v>
      </c>
    </row>
    <row r="63" spans="1:14" ht="69" x14ac:dyDescent="0.3">
      <c r="A63" s="8" t="s">
        <v>49</v>
      </c>
      <c r="B63" s="8" t="s">
        <v>54</v>
      </c>
      <c r="C63" s="20" t="s">
        <v>6</v>
      </c>
      <c r="D63" s="34" t="s">
        <v>93</v>
      </c>
      <c r="E63" s="34" t="s">
        <v>93</v>
      </c>
      <c r="F63" s="8">
        <v>23000</v>
      </c>
      <c r="G63" s="8" t="s">
        <v>97</v>
      </c>
    </row>
    <row r="64" spans="1:14" ht="22.5" customHeight="1" x14ac:dyDescent="0.3">
      <c r="A64" s="8" t="s">
        <v>55</v>
      </c>
      <c r="B64" s="8" t="s">
        <v>102</v>
      </c>
      <c r="C64" s="20" t="s">
        <v>6</v>
      </c>
      <c r="D64" s="22">
        <v>1000</v>
      </c>
      <c r="E64" s="22">
        <v>6.6</v>
      </c>
      <c r="F64" s="24">
        <v>6600</v>
      </c>
      <c r="G64" s="84" t="s">
        <v>10</v>
      </c>
    </row>
    <row r="65" spans="1:7" ht="47.25" customHeight="1" x14ac:dyDescent="0.3">
      <c r="A65" s="1" t="s">
        <v>55</v>
      </c>
      <c r="B65" s="1" t="s">
        <v>103</v>
      </c>
      <c r="C65" s="20" t="s">
        <v>6</v>
      </c>
      <c r="D65" s="17">
        <v>1000</v>
      </c>
      <c r="E65" s="22">
        <v>0.68</v>
      </c>
      <c r="F65" s="1">
        <v>680</v>
      </c>
      <c r="G65" s="84"/>
    </row>
    <row r="66" spans="1:7" ht="22.5" customHeight="1" x14ac:dyDescent="0.3">
      <c r="A66" s="1" t="s">
        <v>55</v>
      </c>
      <c r="B66" s="1" t="s">
        <v>91</v>
      </c>
      <c r="C66" s="20" t="s">
        <v>6</v>
      </c>
      <c r="D66" s="17">
        <v>1000</v>
      </c>
      <c r="E66" s="22">
        <v>6.6</v>
      </c>
      <c r="F66" s="24">
        <v>6600</v>
      </c>
      <c r="G66" s="84"/>
    </row>
    <row r="67" spans="1:7" ht="21" customHeight="1" x14ac:dyDescent="0.3">
      <c r="A67" s="1" t="s">
        <v>55</v>
      </c>
      <c r="B67" s="1" t="s">
        <v>90</v>
      </c>
      <c r="C67" s="20" t="s">
        <v>6</v>
      </c>
      <c r="D67" s="17">
        <v>1000</v>
      </c>
      <c r="E67" s="22">
        <v>5.5</v>
      </c>
      <c r="F67" s="24">
        <v>5500</v>
      </c>
      <c r="G67" s="84"/>
    </row>
    <row r="68" spans="1:7" ht="16.5" customHeight="1" x14ac:dyDescent="0.3">
      <c r="A68" s="1" t="s">
        <v>55</v>
      </c>
      <c r="B68" s="1" t="s">
        <v>98</v>
      </c>
      <c r="C68" s="20" t="s">
        <v>6</v>
      </c>
      <c r="D68" s="17">
        <v>1000</v>
      </c>
      <c r="E68" s="22" t="s">
        <v>104</v>
      </c>
      <c r="F68" s="25">
        <v>30</v>
      </c>
      <c r="G68" s="84"/>
    </row>
    <row r="69" spans="1:7" ht="24.75" customHeight="1" x14ac:dyDescent="0.3">
      <c r="A69" s="1" t="s">
        <v>92</v>
      </c>
      <c r="B69" s="1" t="s">
        <v>56</v>
      </c>
      <c r="C69" s="20" t="s">
        <v>6</v>
      </c>
      <c r="D69" s="8">
        <v>7500</v>
      </c>
      <c r="E69" s="23">
        <v>1.9</v>
      </c>
      <c r="F69" s="29">
        <v>14251.33</v>
      </c>
      <c r="G69" s="1" t="s">
        <v>10</v>
      </c>
    </row>
    <row r="70" spans="1:7" x14ac:dyDescent="0.3">
      <c r="A70" s="1" t="s">
        <v>65</v>
      </c>
      <c r="B70" s="1" t="s">
        <v>66</v>
      </c>
      <c r="C70" s="20" t="s">
        <v>6</v>
      </c>
      <c r="D70" s="12">
        <v>2000</v>
      </c>
      <c r="E70" s="1" t="s">
        <v>93</v>
      </c>
      <c r="F70" s="84" t="s">
        <v>75</v>
      </c>
      <c r="G70" s="84" t="s">
        <v>74</v>
      </c>
    </row>
    <row r="71" spans="1:7" x14ac:dyDescent="0.3">
      <c r="A71" s="1" t="s">
        <v>65</v>
      </c>
      <c r="B71" s="1" t="s">
        <v>67</v>
      </c>
      <c r="C71" s="20" t="s">
        <v>6</v>
      </c>
      <c r="D71" s="12">
        <v>12000</v>
      </c>
      <c r="E71" s="1" t="s">
        <v>93</v>
      </c>
      <c r="F71" s="84"/>
      <c r="G71" s="84"/>
    </row>
    <row r="72" spans="1:7" x14ac:dyDescent="0.3">
      <c r="A72" s="1" t="s">
        <v>65</v>
      </c>
      <c r="B72" s="1" t="s">
        <v>68</v>
      </c>
      <c r="C72" s="20" t="s">
        <v>99</v>
      </c>
      <c r="D72" s="1">
        <v>13</v>
      </c>
      <c r="E72" s="1" t="s">
        <v>93</v>
      </c>
      <c r="F72" s="84"/>
      <c r="G72" s="84"/>
    </row>
    <row r="73" spans="1:7" ht="18.75" customHeight="1" x14ac:dyDescent="0.3">
      <c r="A73" s="1" t="s">
        <v>65</v>
      </c>
      <c r="B73" s="1" t="s">
        <v>69</v>
      </c>
      <c r="C73" s="20" t="s">
        <v>6</v>
      </c>
      <c r="D73" s="1">
        <v>500</v>
      </c>
      <c r="E73" s="1" t="s">
        <v>93</v>
      </c>
      <c r="F73" s="84"/>
      <c r="G73" s="84"/>
    </row>
    <row r="74" spans="1:7" ht="27.6" x14ac:dyDescent="0.3">
      <c r="A74" s="1" t="s">
        <v>65</v>
      </c>
      <c r="B74" s="1" t="s">
        <v>70</v>
      </c>
      <c r="C74" s="20" t="s">
        <v>6</v>
      </c>
      <c r="D74" s="1">
        <v>500</v>
      </c>
      <c r="E74" s="1" t="s">
        <v>93</v>
      </c>
      <c r="F74" s="84"/>
      <c r="G74" s="84"/>
    </row>
    <row r="75" spans="1:7" x14ac:dyDescent="0.3">
      <c r="A75" s="1" t="s">
        <v>65</v>
      </c>
      <c r="B75" s="1" t="s">
        <v>66</v>
      </c>
      <c r="C75" s="20" t="s">
        <v>6</v>
      </c>
      <c r="D75" s="12">
        <v>1000</v>
      </c>
      <c r="E75" s="1" t="s">
        <v>93</v>
      </c>
      <c r="F75" s="84" t="s">
        <v>76</v>
      </c>
      <c r="G75" s="84" t="s">
        <v>73</v>
      </c>
    </row>
    <row r="76" spans="1:7" x14ac:dyDescent="0.3">
      <c r="A76" s="1" t="s">
        <v>65</v>
      </c>
      <c r="B76" s="1" t="s">
        <v>67</v>
      </c>
      <c r="C76" s="20" t="s">
        <v>6</v>
      </c>
      <c r="D76" s="12">
        <v>5000</v>
      </c>
      <c r="E76" s="1" t="s">
        <v>93</v>
      </c>
      <c r="F76" s="84"/>
      <c r="G76" s="84"/>
    </row>
    <row r="77" spans="1:7" ht="16.5" customHeight="1" x14ac:dyDescent="0.3">
      <c r="A77" s="1" t="s">
        <v>65</v>
      </c>
      <c r="B77" s="1" t="s">
        <v>68</v>
      </c>
      <c r="C77" s="20" t="s">
        <v>99</v>
      </c>
      <c r="D77" s="1">
        <v>5</v>
      </c>
      <c r="E77" s="1" t="s">
        <v>93</v>
      </c>
      <c r="F77" s="84"/>
      <c r="G77" s="84"/>
    </row>
    <row r="78" spans="1:7" ht="19.5" customHeight="1" x14ac:dyDescent="0.3">
      <c r="A78" s="1" t="s">
        <v>65</v>
      </c>
      <c r="B78" s="1" t="s">
        <v>69</v>
      </c>
      <c r="C78" s="20" t="s">
        <v>6</v>
      </c>
      <c r="D78" s="1">
        <v>200</v>
      </c>
      <c r="E78" s="1" t="s">
        <v>93</v>
      </c>
      <c r="F78" s="84"/>
      <c r="G78" s="84"/>
    </row>
    <row r="79" spans="1:7" ht="27.6" x14ac:dyDescent="0.3">
      <c r="A79" s="1" t="s">
        <v>65</v>
      </c>
      <c r="B79" s="1" t="s">
        <v>70</v>
      </c>
      <c r="C79" s="20" t="s">
        <v>6</v>
      </c>
      <c r="D79" s="1">
        <v>200</v>
      </c>
      <c r="E79" s="1" t="s">
        <v>93</v>
      </c>
      <c r="F79" s="84"/>
      <c r="G79" s="84"/>
    </row>
    <row r="80" spans="1:7" ht="18.75" customHeight="1" x14ac:dyDescent="0.3">
      <c r="A80" s="1" t="s">
        <v>65</v>
      </c>
      <c r="B80" s="1" t="s">
        <v>66</v>
      </c>
      <c r="C80" s="20" t="s">
        <v>6</v>
      </c>
      <c r="D80" s="12">
        <v>2000</v>
      </c>
      <c r="E80" s="1" t="s">
        <v>93</v>
      </c>
      <c r="F80" s="84" t="s">
        <v>76</v>
      </c>
      <c r="G80" s="84" t="s">
        <v>77</v>
      </c>
    </row>
    <row r="81" spans="1:7" ht="19.5" customHeight="1" x14ac:dyDescent="0.3">
      <c r="A81" s="1" t="s">
        <v>65</v>
      </c>
      <c r="B81" s="1" t="s">
        <v>67</v>
      </c>
      <c r="C81" s="20" t="s">
        <v>6</v>
      </c>
      <c r="D81" s="12">
        <v>10000</v>
      </c>
      <c r="E81" s="1" t="s">
        <v>93</v>
      </c>
      <c r="F81" s="84"/>
      <c r="G81" s="84"/>
    </row>
    <row r="82" spans="1:7" ht="19.5" customHeight="1" x14ac:dyDescent="0.3">
      <c r="A82" s="1" t="s">
        <v>65</v>
      </c>
      <c r="B82" s="1" t="s">
        <v>68</v>
      </c>
      <c r="C82" s="20" t="s">
        <v>72</v>
      </c>
      <c r="D82" s="1">
        <v>12</v>
      </c>
      <c r="E82" s="1" t="s">
        <v>93</v>
      </c>
      <c r="F82" s="84"/>
      <c r="G82" s="84"/>
    </row>
    <row r="83" spans="1:7" ht="16.5" customHeight="1" x14ac:dyDescent="0.3">
      <c r="A83" s="1" t="s">
        <v>65</v>
      </c>
      <c r="B83" s="1" t="s">
        <v>69</v>
      </c>
      <c r="C83" s="20" t="s">
        <v>6</v>
      </c>
      <c r="D83" s="1">
        <v>300</v>
      </c>
      <c r="E83" s="1" t="s">
        <v>93</v>
      </c>
      <c r="F83" s="84"/>
      <c r="G83" s="84"/>
    </row>
    <row r="84" spans="1:7" ht="27.6" x14ac:dyDescent="0.3">
      <c r="A84" s="1" t="s">
        <v>65</v>
      </c>
      <c r="B84" s="1" t="s">
        <v>70</v>
      </c>
      <c r="C84" s="20" t="s">
        <v>6</v>
      </c>
      <c r="D84" s="1">
        <v>300</v>
      </c>
      <c r="E84" s="1" t="s">
        <v>93</v>
      </c>
      <c r="F84" s="84"/>
      <c r="G84" s="84"/>
    </row>
    <row r="85" spans="1:7" ht="49.5" customHeight="1" x14ac:dyDescent="0.3">
      <c r="A85" s="1" t="s">
        <v>80</v>
      </c>
      <c r="B85" s="1" t="s">
        <v>79</v>
      </c>
      <c r="C85" s="20" t="s">
        <v>6</v>
      </c>
      <c r="D85" s="1">
        <v>2</v>
      </c>
      <c r="E85" s="1" t="s">
        <v>93</v>
      </c>
      <c r="F85" s="1" t="s">
        <v>93</v>
      </c>
      <c r="G85" s="1" t="s">
        <v>10</v>
      </c>
    </row>
    <row r="86" spans="1:7" s="33" customFormat="1" ht="39" customHeight="1" x14ac:dyDescent="0.3">
      <c r="A86" s="26" t="s">
        <v>114</v>
      </c>
      <c r="B86" s="26" t="s">
        <v>115</v>
      </c>
      <c r="C86" s="34" t="s">
        <v>6</v>
      </c>
      <c r="D86" s="35">
        <v>50</v>
      </c>
      <c r="E86" s="36">
        <f>77.6/3.07</f>
        <v>25.276872964169382</v>
      </c>
      <c r="F86" s="81">
        <f>18470/3.07</f>
        <v>6016.2866449511403</v>
      </c>
      <c r="G86" s="83" t="s">
        <v>116</v>
      </c>
    </row>
    <row r="87" spans="1:7" s="33" customFormat="1" ht="39" customHeight="1" x14ac:dyDescent="0.3">
      <c r="A87" s="26" t="s">
        <v>114</v>
      </c>
      <c r="B87" s="26" t="s">
        <v>117</v>
      </c>
      <c r="C87" s="34" t="s">
        <v>6</v>
      </c>
      <c r="D87" s="35">
        <v>5000</v>
      </c>
      <c r="E87" s="36">
        <f>2/3.07</f>
        <v>0.65146579804560267</v>
      </c>
      <c r="F87" s="82"/>
      <c r="G87" s="83"/>
    </row>
    <row r="88" spans="1:7" s="33" customFormat="1" ht="39" customHeight="1" x14ac:dyDescent="0.3">
      <c r="A88" s="26" t="s">
        <v>114</v>
      </c>
      <c r="B88" s="26" t="s">
        <v>118</v>
      </c>
      <c r="C88" s="34" t="s">
        <v>6</v>
      </c>
      <c r="D88" s="26">
        <v>13500</v>
      </c>
      <c r="E88" s="36">
        <f>0.34/3.07</f>
        <v>0.11074918566775245</v>
      </c>
      <c r="F88" s="82"/>
      <c r="G88" s="83"/>
    </row>
    <row r="89" spans="1:7" s="33" customFormat="1" ht="29.25" customHeight="1" x14ac:dyDescent="0.3">
      <c r="A89" s="26" t="s">
        <v>114</v>
      </c>
      <c r="B89" s="26" t="s">
        <v>183</v>
      </c>
      <c r="C89" s="34" t="s">
        <v>6</v>
      </c>
      <c r="D89" s="35">
        <v>3000</v>
      </c>
      <c r="E89" s="36">
        <f>0.67/3.07</f>
        <v>0.21824104234527689</v>
      </c>
      <c r="F89" s="81">
        <f>4756.3/3.07</f>
        <v>1549.28338762215</v>
      </c>
      <c r="G89" s="83" t="s">
        <v>116</v>
      </c>
    </row>
    <row r="90" spans="1:7" s="33" customFormat="1" ht="29.25" customHeight="1" x14ac:dyDescent="0.3">
      <c r="A90" s="26" t="s">
        <v>114</v>
      </c>
      <c r="B90" s="26" t="s">
        <v>187</v>
      </c>
      <c r="C90" s="34" t="s">
        <v>6</v>
      </c>
      <c r="D90" s="35">
        <v>300</v>
      </c>
      <c r="E90" s="36">
        <f>2.97/3.07</f>
        <v>0.96742671009771997</v>
      </c>
      <c r="F90" s="81"/>
      <c r="G90" s="83"/>
    </row>
    <row r="91" spans="1:7" s="33" customFormat="1" ht="29.25" customHeight="1" x14ac:dyDescent="0.3">
      <c r="A91" s="26" t="s">
        <v>114</v>
      </c>
      <c r="B91" s="26" t="s">
        <v>186</v>
      </c>
      <c r="C91" s="34" t="s">
        <v>6</v>
      </c>
      <c r="D91" s="35">
        <v>200</v>
      </c>
      <c r="E91" s="36">
        <f>3.9/3.07</f>
        <v>1.2703583061889252</v>
      </c>
      <c r="F91" s="81"/>
      <c r="G91" s="83"/>
    </row>
    <row r="92" spans="1:7" s="33" customFormat="1" ht="29.25" customHeight="1" x14ac:dyDescent="0.3">
      <c r="A92" s="26" t="s">
        <v>114</v>
      </c>
      <c r="B92" s="26" t="s">
        <v>185</v>
      </c>
      <c r="C92" s="34" t="s">
        <v>6</v>
      </c>
      <c r="D92" s="35">
        <v>700</v>
      </c>
      <c r="E92" s="36">
        <f>0.909/3.07</f>
        <v>0.29609120521172638</v>
      </c>
      <c r="F92" s="81"/>
      <c r="G92" s="83"/>
    </row>
    <row r="93" spans="1:7" s="33" customFormat="1" ht="29.25" customHeight="1" x14ac:dyDescent="0.3">
      <c r="A93" s="26" t="s">
        <v>114</v>
      </c>
      <c r="B93" s="26" t="s">
        <v>188</v>
      </c>
      <c r="C93" s="34" t="s">
        <v>6</v>
      </c>
      <c r="D93" s="35">
        <v>200</v>
      </c>
      <c r="E93" s="36">
        <f>1.6/3.07</f>
        <v>0.52117263843648209</v>
      </c>
      <c r="F93" s="82"/>
      <c r="G93" s="83"/>
    </row>
    <row r="94" spans="1:7" s="33" customFormat="1" ht="29.25" customHeight="1" x14ac:dyDescent="0.3">
      <c r="A94" s="26" t="s">
        <v>114</v>
      </c>
      <c r="B94" s="26" t="s">
        <v>184</v>
      </c>
      <c r="C94" s="34" t="s">
        <v>6</v>
      </c>
      <c r="D94" s="26">
        <v>200</v>
      </c>
      <c r="E94" s="36">
        <f>0.65/3.07</f>
        <v>0.21172638436482086</v>
      </c>
      <c r="F94" s="82"/>
      <c r="G94" s="83"/>
    </row>
    <row r="95" spans="1:7" s="33" customFormat="1" ht="71.25" customHeight="1" x14ac:dyDescent="0.3">
      <c r="A95" s="26" t="s">
        <v>114</v>
      </c>
      <c r="B95" s="26" t="s">
        <v>41</v>
      </c>
      <c r="C95" s="43" t="s">
        <v>6</v>
      </c>
      <c r="D95" s="26">
        <v>7500</v>
      </c>
      <c r="E95" s="26">
        <v>0.64</v>
      </c>
      <c r="F95" s="26">
        <v>4785</v>
      </c>
      <c r="G95" s="26" t="s">
        <v>40</v>
      </c>
    </row>
    <row r="96" spans="1:7" ht="57" customHeight="1" x14ac:dyDescent="0.3">
      <c r="A96" s="26" t="s">
        <v>119</v>
      </c>
      <c r="B96" s="26" t="s">
        <v>182</v>
      </c>
      <c r="C96" s="26" t="s">
        <v>120</v>
      </c>
      <c r="D96" s="26">
        <v>1000</v>
      </c>
      <c r="E96" s="26">
        <v>31.25</v>
      </c>
      <c r="F96" s="26" t="s">
        <v>194</v>
      </c>
      <c r="G96" s="26" t="s">
        <v>121</v>
      </c>
    </row>
    <row r="97" spans="1:7" ht="28.8" x14ac:dyDescent="0.3">
      <c r="A97" s="75" t="s">
        <v>267</v>
      </c>
      <c r="B97" s="75" t="s">
        <v>270</v>
      </c>
      <c r="C97" s="75"/>
      <c r="D97" s="75">
        <v>5000</v>
      </c>
      <c r="E97" s="75"/>
      <c r="F97" s="78" t="s">
        <v>277</v>
      </c>
      <c r="G97" s="75" t="s">
        <v>271</v>
      </c>
    </row>
    <row r="98" spans="1:7" ht="28.8" x14ac:dyDescent="0.3">
      <c r="A98" s="75" t="s">
        <v>267</v>
      </c>
      <c r="B98" s="75" t="s">
        <v>272</v>
      </c>
      <c r="C98" s="75"/>
      <c r="D98" s="75">
        <v>100</v>
      </c>
      <c r="E98" s="75"/>
      <c r="F98" s="78"/>
      <c r="G98" s="75" t="s">
        <v>271</v>
      </c>
    </row>
    <row r="99" spans="1:7" ht="28.8" x14ac:dyDescent="0.3">
      <c r="A99" s="75" t="s">
        <v>267</v>
      </c>
      <c r="B99" s="75" t="s">
        <v>273</v>
      </c>
      <c r="C99" s="75"/>
      <c r="D99" s="75">
        <v>150</v>
      </c>
      <c r="E99" s="75"/>
      <c r="F99" s="78"/>
      <c r="G99" s="75" t="s">
        <v>271</v>
      </c>
    </row>
    <row r="100" spans="1:7" ht="28.8" x14ac:dyDescent="0.3">
      <c r="A100" s="75" t="s">
        <v>267</v>
      </c>
      <c r="B100" s="75" t="s">
        <v>274</v>
      </c>
      <c r="C100" s="75"/>
      <c r="D100" s="75">
        <v>250</v>
      </c>
      <c r="E100" s="75"/>
      <c r="F100" s="78"/>
      <c r="G100" s="75" t="s">
        <v>271</v>
      </c>
    </row>
    <row r="101" spans="1:7" ht="331.2" x14ac:dyDescent="0.3">
      <c r="A101" s="75" t="s">
        <v>267</v>
      </c>
      <c r="B101" s="75" t="s">
        <v>275</v>
      </c>
      <c r="C101" s="75"/>
      <c r="D101" s="75" t="s">
        <v>276</v>
      </c>
      <c r="E101" s="75" t="s">
        <v>237</v>
      </c>
      <c r="F101" s="78"/>
      <c r="G101" s="75" t="s">
        <v>271</v>
      </c>
    </row>
  </sheetData>
  <mergeCells count="13">
    <mergeCell ref="F97:F101"/>
    <mergeCell ref="F52:F53"/>
    <mergeCell ref="F86:F88"/>
    <mergeCell ref="G86:G88"/>
    <mergeCell ref="F89:F94"/>
    <mergeCell ref="G89:G94"/>
    <mergeCell ref="G64:G68"/>
    <mergeCell ref="F80:F84"/>
    <mergeCell ref="G80:G84"/>
    <mergeCell ref="F70:F74"/>
    <mergeCell ref="G70:G74"/>
    <mergeCell ref="F75:F79"/>
    <mergeCell ref="G75:G7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40" zoomScale="90" zoomScaleNormal="90" workbookViewId="0">
      <selection activeCell="A40" sqref="A40"/>
    </sheetView>
  </sheetViews>
  <sheetFormatPr defaultColWidth="9.109375" defaultRowHeight="14.4" x14ac:dyDescent="0.3"/>
  <cols>
    <col min="1" max="1" width="19.6640625" style="10" customWidth="1"/>
    <col min="2" max="2" width="16.5546875" style="10" customWidth="1"/>
    <col min="3" max="3" width="31.33203125" style="15" customWidth="1"/>
    <col min="4" max="4" width="28.5546875" style="10" customWidth="1"/>
    <col min="5" max="5" width="14.44140625" style="10" customWidth="1"/>
    <col min="6" max="6" width="47.33203125" style="10" customWidth="1"/>
    <col min="7" max="16384" width="9.109375" style="10"/>
  </cols>
  <sheetData>
    <row r="1" spans="1:6" ht="33.75" customHeight="1" x14ac:dyDescent="0.3">
      <c r="A1" s="3" t="s">
        <v>46</v>
      </c>
      <c r="B1" s="3" t="s">
        <v>45</v>
      </c>
      <c r="C1" s="16" t="s">
        <v>44</v>
      </c>
      <c r="D1" s="3" t="s">
        <v>48</v>
      </c>
      <c r="E1" s="3" t="s">
        <v>47</v>
      </c>
      <c r="F1" s="3" t="s">
        <v>100</v>
      </c>
    </row>
    <row r="2" spans="1:6" ht="159.75" customHeight="1" x14ac:dyDescent="0.3">
      <c r="A2" s="44" t="s">
        <v>49</v>
      </c>
      <c r="B2" s="44"/>
      <c r="C2" s="45" t="s">
        <v>51</v>
      </c>
      <c r="D2" s="44" t="s">
        <v>52</v>
      </c>
      <c r="E2" s="44" t="s">
        <v>53</v>
      </c>
      <c r="F2" s="46" t="s">
        <v>96</v>
      </c>
    </row>
    <row r="3" spans="1:6" ht="33.75" customHeight="1" x14ac:dyDescent="0.3">
      <c r="A3" s="44" t="s">
        <v>65</v>
      </c>
      <c r="B3" s="44"/>
      <c r="C3" s="45" t="s">
        <v>78</v>
      </c>
      <c r="D3" s="44">
        <v>2500</v>
      </c>
      <c r="E3" s="44" t="s">
        <v>53</v>
      </c>
      <c r="F3" s="44" t="s">
        <v>101</v>
      </c>
    </row>
    <row r="4" spans="1:6" ht="57.6" x14ac:dyDescent="0.3">
      <c r="A4" s="9" t="s">
        <v>122</v>
      </c>
      <c r="B4" s="9" t="s">
        <v>49</v>
      </c>
      <c r="C4" s="14" t="s">
        <v>161</v>
      </c>
      <c r="D4" s="32">
        <v>10000</v>
      </c>
      <c r="E4" s="9" t="s">
        <v>162</v>
      </c>
      <c r="F4" s="9" t="s">
        <v>163</v>
      </c>
    </row>
    <row r="5" spans="1:6" ht="86.4" x14ac:dyDescent="0.3">
      <c r="A5" s="9" t="s">
        <v>122</v>
      </c>
      <c r="B5" s="9" t="s">
        <v>23</v>
      </c>
      <c r="C5" s="14" t="s">
        <v>164</v>
      </c>
      <c r="D5" s="32" t="s">
        <v>165</v>
      </c>
      <c r="E5" s="9" t="s">
        <v>53</v>
      </c>
      <c r="F5" s="9"/>
    </row>
    <row r="6" spans="1:6" ht="144" x14ac:dyDescent="0.3">
      <c r="A6" s="9" t="s">
        <v>122</v>
      </c>
      <c r="B6" s="9" t="s">
        <v>166</v>
      </c>
      <c r="C6" s="14" t="s">
        <v>167</v>
      </c>
      <c r="D6" s="32">
        <v>17000</v>
      </c>
      <c r="E6" s="9" t="s">
        <v>53</v>
      </c>
      <c r="F6" s="42" t="s">
        <v>181</v>
      </c>
    </row>
    <row r="7" spans="1:6" ht="28.8" x14ac:dyDescent="0.3">
      <c r="A7" s="9" t="s">
        <v>122</v>
      </c>
      <c r="B7" s="9" t="s">
        <v>10</v>
      </c>
      <c r="C7" s="14" t="s">
        <v>168</v>
      </c>
      <c r="D7" s="32">
        <v>6000</v>
      </c>
      <c r="E7" s="9" t="s">
        <v>53</v>
      </c>
      <c r="F7" s="9" t="s">
        <v>169</v>
      </c>
    </row>
    <row r="8" spans="1:6" ht="45" customHeight="1" x14ac:dyDescent="0.3">
      <c r="A8" s="9" t="s">
        <v>57</v>
      </c>
      <c r="B8" s="9" t="s">
        <v>10</v>
      </c>
      <c r="C8" s="14" t="s">
        <v>82</v>
      </c>
      <c r="D8" s="9">
        <v>350</v>
      </c>
      <c r="E8" s="9" t="s">
        <v>83</v>
      </c>
      <c r="F8" s="9"/>
    </row>
    <row r="9" spans="1:6" ht="64.5" customHeight="1" x14ac:dyDescent="0.3">
      <c r="A9" s="9" t="s">
        <v>57</v>
      </c>
      <c r="B9" s="9" t="s">
        <v>10</v>
      </c>
      <c r="C9" s="14" t="s">
        <v>170</v>
      </c>
      <c r="D9" s="9">
        <v>500</v>
      </c>
      <c r="E9" s="9" t="s">
        <v>53</v>
      </c>
      <c r="F9" s="9"/>
    </row>
    <row r="10" spans="1:6" ht="64.5" customHeight="1" x14ac:dyDescent="0.3">
      <c r="A10" s="9" t="s">
        <v>57</v>
      </c>
      <c r="B10" s="9" t="s">
        <v>171</v>
      </c>
      <c r="C10" s="14" t="s">
        <v>172</v>
      </c>
      <c r="D10" s="32">
        <v>6480</v>
      </c>
      <c r="E10" s="9" t="s">
        <v>53</v>
      </c>
      <c r="F10" s="9"/>
    </row>
    <row r="11" spans="1:6" ht="76.5" customHeight="1" x14ac:dyDescent="0.3">
      <c r="A11" s="9" t="s">
        <v>57</v>
      </c>
      <c r="B11" s="9" t="s">
        <v>23</v>
      </c>
      <c r="C11" s="14" t="s">
        <v>173</v>
      </c>
      <c r="D11" s="32">
        <v>14828</v>
      </c>
      <c r="E11" s="9" t="s">
        <v>174</v>
      </c>
      <c r="F11" s="9"/>
    </row>
    <row r="12" spans="1:6" ht="76.5" customHeight="1" x14ac:dyDescent="0.3">
      <c r="A12" s="9" t="s">
        <v>57</v>
      </c>
      <c r="B12" s="9" t="s">
        <v>23</v>
      </c>
      <c r="C12" s="14" t="s">
        <v>175</v>
      </c>
      <c r="D12" s="32" t="s">
        <v>176</v>
      </c>
      <c r="E12" s="9" t="s">
        <v>174</v>
      </c>
      <c r="F12" s="9"/>
    </row>
    <row r="13" spans="1:6" ht="57.6" x14ac:dyDescent="0.3">
      <c r="A13" s="9" t="s">
        <v>4</v>
      </c>
      <c r="B13" s="9"/>
      <c r="C13" s="14" t="s">
        <v>88</v>
      </c>
      <c r="D13" s="32">
        <v>1274</v>
      </c>
      <c r="E13" s="9" t="s">
        <v>53</v>
      </c>
      <c r="F13" s="9"/>
    </row>
    <row r="14" spans="1:6" ht="34.5" customHeight="1" x14ac:dyDescent="0.3">
      <c r="A14" s="9" t="s">
        <v>4</v>
      </c>
      <c r="B14" s="9"/>
      <c r="C14" s="38" t="s">
        <v>89</v>
      </c>
      <c r="D14" s="32">
        <v>9756</v>
      </c>
      <c r="E14" s="9" t="s">
        <v>53</v>
      </c>
      <c r="F14" s="9"/>
    </row>
    <row r="15" spans="1:6" ht="43.2" x14ac:dyDescent="0.3">
      <c r="A15" s="39" t="s">
        <v>122</v>
      </c>
      <c r="B15" s="39" t="s">
        <v>23</v>
      </c>
      <c r="C15" s="40" t="s">
        <v>177</v>
      </c>
      <c r="D15" s="32">
        <v>29970</v>
      </c>
      <c r="E15" s="39" t="s">
        <v>178</v>
      </c>
      <c r="F15" s="9"/>
    </row>
    <row r="16" spans="1:6" ht="72" x14ac:dyDescent="0.3">
      <c r="A16" s="9" t="s">
        <v>4</v>
      </c>
      <c r="B16" s="9" t="s">
        <v>23</v>
      </c>
      <c r="C16" s="14" t="s">
        <v>179</v>
      </c>
      <c r="D16" s="32">
        <v>6400</v>
      </c>
      <c r="E16" s="9" t="s">
        <v>53</v>
      </c>
      <c r="F16" s="9"/>
    </row>
    <row r="17" spans="1:6" ht="28.8" x14ac:dyDescent="0.3">
      <c r="A17" s="9" t="s">
        <v>4</v>
      </c>
      <c r="B17" s="9"/>
      <c r="C17" s="14" t="s">
        <v>180</v>
      </c>
      <c r="D17" s="41">
        <v>12715</v>
      </c>
      <c r="E17" s="9" t="s">
        <v>53</v>
      </c>
      <c r="F17" s="9"/>
    </row>
    <row r="18" spans="1:6" ht="156" customHeight="1" x14ac:dyDescent="0.3">
      <c r="A18" s="44" t="s">
        <v>114</v>
      </c>
      <c r="B18" s="44" t="s">
        <v>189</v>
      </c>
      <c r="C18" s="45" t="s">
        <v>192</v>
      </c>
      <c r="D18" s="44" t="s">
        <v>191</v>
      </c>
      <c r="E18" s="44" t="s">
        <v>53</v>
      </c>
      <c r="F18" s="44" t="s">
        <v>190</v>
      </c>
    </row>
    <row r="19" spans="1:6" ht="127.5" customHeight="1" x14ac:dyDescent="0.3">
      <c r="A19" s="63" t="s">
        <v>114</v>
      </c>
      <c r="B19" s="63" t="s">
        <v>23</v>
      </c>
      <c r="C19" s="64" t="s">
        <v>193</v>
      </c>
      <c r="D19" s="67" t="s">
        <v>240</v>
      </c>
      <c r="E19" s="42" t="s">
        <v>53</v>
      </c>
      <c r="F19" s="63" t="s">
        <v>190</v>
      </c>
    </row>
    <row r="20" spans="1:6" ht="57.6" x14ac:dyDescent="0.3">
      <c r="A20" s="44" t="s">
        <v>81</v>
      </c>
      <c r="B20" s="44"/>
      <c r="C20" s="45" t="s">
        <v>110</v>
      </c>
      <c r="D20" s="44">
        <v>1600</v>
      </c>
      <c r="E20" s="44" t="s">
        <v>83</v>
      </c>
      <c r="F20" s="44" t="s">
        <v>101</v>
      </c>
    </row>
    <row r="21" spans="1:6" ht="43.2" x14ac:dyDescent="0.3">
      <c r="A21" s="9" t="s">
        <v>81</v>
      </c>
      <c r="B21" s="9"/>
      <c r="C21" s="14" t="s">
        <v>84</v>
      </c>
      <c r="D21" s="9">
        <v>1700</v>
      </c>
      <c r="E21" s="9" t="s">
        <v>53</v>
      </c>
      <c r="F21" s="9" t="s">
        <v>101</v>
      </c>
    </row>
    <row r="22" spans="1:6" ht="57.6" x14ac:dyDescent="0.3">
      <c r="A22" s="9" t="s">
        <v>81</v>
      </c>
      <c r="B22" s="9"/>
      <c r="C22" s="14" t="s">
        <v>85</v>
      </c>
      <c r="D22" s="9">
        <v>1700</v>
      </c>
      <c r="E22" s="9" t="s">
        <v>53</v>
      </c>
      <c r="F22" s="9" t="s">
        <v>101</v>
      </c>
    </row>
    <row r="23" spans="1:6" ht="57.6" x14ac:dyDescent="0.3">
      <c r="A23" s="9" t="s">
        <v>81</v>
      </c>
      <c r="B23" s="9"/>
      <c r="C23" s="14" t="s">
        <v>86</v>
      </c>
      <c r="D23" s="9">
        <v>2000</v>
      </c>
      <c r="E23" s="9" t="s">
        <v>53</v>
      </c>
      <c r="F23" s="9" t="s">
        <v>101</v>
      </c>
    </row>
    <row r="24" spans="1:6" ht="72" x14ac:dyDescent="0.3">
      <c r="A24" s="9" t="s">
        <v>81</v>
      </c>
      <c r="B24" s="9"/>
      <c r="C24" s="14" t="s">
        <v>87</v>
      </c>
      <c r="D24" s="9"/>
      <c r="E24" s="9"/>
      <c r="F24" s="9" t="s">
        <v>101</v>
      </c>
    </row>
    <row r="25" spans="1:6" ht="63" customHeight="1" thickBot="1" x14ac:dyDescent="0.35">
      <c r="A25" s="9" t="s">
        <v>81</v>
      </c>
      <c r="B25" s="9"/>
      <c r="C25" s="14" t="s">
        <v>111</v>
      </c>
      <c r="D25" s="32">
        <v>20000</v>
      </c>
      <c r="E25" s="9" t="s">
        <v>53</v>
      </c>
      <c r="F25" s="9" t="s">
        <v>112</v>
      </c>
    </row>
    <row r="26" spans="1:6" ht="276" customHeight="1" thickTop="1" thickBot="1" x14ac:dyDescent="0.35">
      <c r="A26" s="67" t="s">
        <v>81</v>
      </c>
      <c r="B26" s="67"/>
      <c r="C26" s="68" t="s">
        <v>249</v>
      </c>
      <c r="D26" s="71" t="s">
        <v>250</v>
      </c>
      <c r="E26" s="67" t="s">
        <v>83</v>
      </c>
      <c r="F26" s="67" t="s">
        <v>113</v>
      </c>
    </row>
    <row r="27" spans="1:6" ht="63" customHeight="1" thickTop="1" x14ac:dyDescent="0.3">
      <c r="A27" s="9" t="s">
        <v>81</v>
      </c>
      <c r="B27" s="9"/>
      <c r="C27" s="70" t="s">
        <v>251</v>
      </c>
      <c r="D27" s="32" t="s">
        <v>38</v>
      </c>
      <c r="E27" s="9"/>
      <c r="F27" s="9"/>
    </row>
    <row r="28" spans="1:6" ht="63" customHeight="1" x14ac:dyDescent="0.3">
      <c r="A28" s="9" t="s">
        <v>81</v>
      </c>
      <c r="B28" s="9"/>
      <c r="C28" s="70" t="s">
        <v>252</v>
      </c>
      <c r="D28" s="32" t="s">
        <v>260</v>
      </c>
      <c r="E28" s="9"/>
      <c r="F28" s="9"/>
    </row>
    <row r="29" spans="1:6" ht="63" customHeight="1" x14ac:dyDescent="0.3">
      <c r="A29" s="9" t="s">
        <v>81</v>
      </c>
      <c r="B29" s="9"/>
      <c r="C29" s="70" t="s">
        <v>253</v>
      </c>
      <c r="D29" s="32" t="s">
        <v>261</v>
      </c>
      <c r="E29" s="9"/>
      <c r="F29" s="9"/>
    </row>
    <row r="30" spans="1:6" ht="63" customHeight="1" x14ac:dyDescent="0.3">
      <c r="A30" s="9" t="s">
        <v>81</v>
      </c>
      <c r="B30" s="9"/>
      <c r="C30" s="70" t="s">
        <v>254</v>
      </c>
      <c r="D30" s="32" t="s">
        <v>38</v>
      </c>
      <c r="E30" s="9"/>
      <c r="F30" s="9"/>
    </row>
    <row r="31" spans="1:6" ht="63" customHeight="1" x14ac:dyDescent="0.3">
      <c r="A31" s="9" t="s">
        <v>81</v>
      </c>
      <c r="B31" s="9"/>
      <c r="C31" s="70" t="s">
        <v>255</v>
      </c>
      <c r="D31" s="32" t="s">
        <v>262</v>
      </c>
      <c r="E31" s="9"/>
      <c r="F31" s="9"/>
    </row>
    <row r="32" spans="1:6" ht="63" customHeight="1" x14ac:dyDescent="0.3">
      <c r="A32" s="9"/>
      <c r="B32" s="9"/>
      <c r="C32" s="70" t="s">
        <v>256</v>
      </c>
      <c r="D32" s="32" t="s">
        <v>38</v>
      </c>
      <c r="E32" s="9"/>
      <c r="F32" s="9"/>
    </row>
    <row r="33" spans="1:6" ht="63" customHeight="1" x14ac:dyDescent="0.3">
      <c r="A33" s="9"/>
      <c r="B33" s="9"/>
      <c r="C33" s="70" t="s">
        <v>257</v>
      </c>
      <c r="D33" s="32" t="s">
        <v>263</v>
      </c>
      <c r="E33" s="9"/>
      <c r="F33" s="9"/>
    </row>
    <row r="34" spans="1:6" ht="63" customHeight="1" thickBot="1" x14ac:dyDescent="0.35">
      <c r="A34" s="9" t="s">
        <v>81</v>
      </c>
      <c r="B34" s="9"/>
      <c r="C34" s="70" t="s">
        <v>258</v>
      </c>
      <c r="D34" s="32" t="s">
        <v>264</v>
      </c>
      <c r="E34" s="9"/>
      <c r="F34" s="9"/>
    </row>
    <row r="35" spans="1:6" s="65" customFormat="1" ht="88.5" customHeight="1" thickTop="1" thickBot="1" x14ac:dyDescent="0.35">
      <c r="A35" s="67" t="s">
        <v>81</v>
      </c>
      <c r="B35" s="67"/>
      <c r="C35" s="70" t="s">
        <v>259</v>
      </c>
      <c r="D35" s="69" t="s">
        <v>265</v>
      </c>
      <c r="E35" s="67"/>
      <c r="F35" s="67"/>
    </row>
    <row r="36" spans="1:6" ht="279.60000000000002" customHeight="1" thickTop="1" x14ac:dyDescent="0.3">
      <c r="A36" s="44" t="s">
        <v>195</v>
      </c>
      <c r="B36" s="44" t="s">
        <v>196</v>
      </c>
      <c r="C36" s="45" t="s">
        <v>198</v>
      </c>
      <c r="D36" s="44" t="s">
        <v>197</v>
      </c>
      <c r="E36" s="44" t="s">
        <v>199</v>
      </c>
      <c r="F36" s="44" t="s">
        <v>101</v>
      </c>
    </row>
    <row r="37" spans="1:6" ht="72" x14ac:dyDescent="0.3">
      <c r="A37" s="9" t="s">
        <v>200</v>
      </c>
      <c r="B37" s="9" t="s">
        <v>201</v>
      </c>
      <c r="C37" s="14" t="s">
        <v>202</v>
      </c>
      <c r="D37" s="32">
        <v>18987</v>
      </c>
      <c r="E37" s="32" t="s">
        <v>53</v>
      </c>
      <c r="F37" s="9" t="s">
        <v>101</v>
      </c>
    </row>
    <row r="38" spans="1:6" ht="43.2" x14ac:dyDescent="0.3">
      <c r="A38" s="9" t="s">
        <v>200</v>
      </c>
      <c r="B38" s="9" t="s">
        <v>23</v>
      </c>
      <c r="C38" s="14" t="s">
        <v>203</v>
      </c>
      <c r="D38" s="32">
        <v>38912</v>
      </c>
      <c r="E38" s="32" t="s">
        <v>53</v>
      </c>
      <c r="F38" s="9" t="s">
        <v>101</v>
      </c>
    </row>
    <row r="39" spans="1:6" ht="86.4" x14ac:dyDescent="0.3">
      <c r="A39" s="9" t="s">
        <v>200</v>
      </c>
      <c r="B39" s="9" t="s">
        <v>23</v>
      </c>
      <c r="C39" s="14" t="s">
        <v>204</v>
      </c>
      <c r="D39" s="32">
        <v>1940</v>
      </c>
      <c r="E39" s="32" t="s">
        <v>53</v>
      </c>
      <c r="F39" s="9" t="s">
        <v>101</v>
      </c>
    </row>
    <row r="40" spans="1:6" ht="54" customHeight="1" x14ac:dyDescent="0.3">
      <c r="A40" s="74" t="s">
        <v>267</v>
      </c>
      <c r="B40" s="74"/>
      <c r="C40" s="74" t="s">
        <v>268</v>
      </c>
      <c r="D40" s="74">
        <v>1500</v>
      </c>
      <c r="E40" s="74" t="s">
        <v>53</v>
      </c>
      <c r="F40" s="74" t="s">
        <v>269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16" workbookViewId="0">
      <selection activeCell="H12" sqref="H12"/>
    </sheetView>
  </sheetViews>
  <sheetFormatPr defaultColWidth="9.109375" defaultRowHeight="13.8" x14ac:dyDescent="0.3"/>
  <cols>
    <col min="1" max="1" width="3" style="2" bestFit="1" customWidth="1"/>
    <col min="2" max="2" width="19.33203125" style="2" customWidth="1"/>
    <col min="3" max="3" width="20" style="2" bestFit="1" customWidth="1"/>
    <col min="4" max="4" width="34.33203125" style="2" bestFit="1" customWidth="1"/>
    <col min="5" max="5" width="12.6640625" style="21" customWidth="1"/>
    <col min="6" max="6" width="15.6640625" style="2" customWidth="1"/>
    <col min="7" max="7" width="15" style="2" customWidth="1"/>
    <col min="8" max="8" width="16.6640625" style="2" customWidth="1"/>
    <col min="9" max="9" width="17.33203125" style="2" customWidth="1"/>
    <col min="10" max="10" width="20.44140625" style="2" customWidth="1"/>
    <col min="11" max="11" width="21" style="2" customWidth="1"/>
    <col min="12" max="16384" width="9.109375" style="2"/>
  </cols>
  <sheetData>
    <row r="1" spans="1:11" ht="36" customHeight="1" x14ac:dyDescent="0.3">
      <c r="A1" s="1"/>
      <c r="B1" s="3" t="s">
        <v>0</v>
      </c>
      <c r="C1" s="3" t="s">
        <v>106</v>
      </c>
      <c r="D1" s="3" t="s">
        <v>1</v>
      </c>
      <c r="E1" s="18" t="s">
        <v>3</v>
      </c>
      <c r="F1" s="3" t="s">
        <v>2</v>
      </c>
      <c r="G1" s="3" t="s">
        <v>7</v>
      </c>
      <c r="H1" s="3" t="s">
        <v>8</v>
      </c>
      <c r="I1" s="3" t="s">
        <v>9</v>
      </c>
      <c r="J1" s="47" t="s">
        <v>205</v>
      </c>
      <c r="K1" s="47" t="s">
        <v>206</v>
      </c>
    </row>
    <row r="2" spans="1:11" ht="65.25" customHeight="1" x14ac:dyDescent="0.3">
      <c r="A2" s="1">
        <v>1</v>
      </c>
      <c r="B2" s="1" t="s">
        <v>105</v>
      </c>
      <c r="C2" s="1" t="s">
        <v>107</v>
      </c>
      <c r="D2" s="26" t="s">
        <v>108</v>
      </c>
      <c r="E2" s="19" t="s">
        <v>6</v>
      </c>
      <c r="F2" s="48">
        <v>197000</v>
      </c>
      <c r="G2" s="1">
        <v>5.2</v>
      </c>
      <c r="H2" s="49">
        <v>1024400</v>
      </c>
      <c r="I2" s="1" t="s">
        <v>10</v>
      </c>
      <c r="J2" s="1" t="s">
        <v>207</v>
      </c>
      <c r="K2" s="1"/>
    </row>
    <row r="3" spans="1:11" ht="43.5" customHeight="1" x14ac:dyDescent="0.3">
      <c r="A3" s="1">
        <v>2</v>
      </c>
      <c r="B3" s="26" t="s">
        <v>105</v>
      </c>
      <c r="C3" s="26" t="s">
        <v>109</v>
      </c>
      <c r="D3" s="26" t="s">
        <v>208</v>
      </c>
      <c r="E3" s="43">
        <v>2000</v>
      </c>
      <c r="F3" s="50">
        <v>50000</v>
      </c>
      <c r="G3" s="35">
        <v>306.10000000000002</v>
      </c>
      <c r="H3" s="51">
        <v>612200</v>
      </c>
      <c r="I3" s="26" t="s">
        <v>10</v>
      </c>
      <c r="J3" s="26" t="s">
        <v>207</v>
      </c>
      <c r="K3" s="1"/>
    </row>
    <row r="4" spans="1:11" ht="43.5" customHeight="1" x14ac:dyDescent="0.3">
      <c r="A4" s="1">
        <v>3</v>
      </c>
      <c r="B4" s="1" t="s">
        <v>105</v>
      </c>
      <c r="C4" s="1" t="s">
        <v>109</v>
      </c>
      <c r="D4" s="26" t="s">
        <v>208</v>
      </c>
      <c r="E4" s="19">
        <v>4000</v>
      </c>
      <c r="F4" s="48">
        <v>100000</v>
      </c>
      <c r="G4" s="1">
        <v>9.1875</v>
      </c>
      <c r="H4" s="49">
        <v>918750</v>
      </c>
      <c r="I4" s="1" t="s">
        <v>10</v>
      </c>
      <c r="J4" s="26" t="s">
        <v>207</v>
      </c>
      <c r="K4" s="1"/>
    </row>
    <row r="5" spans="1:11" ht="42" customHeight="1" x14ac:dyDescent="0.3">
      <c r="A5" s="1">
        <v>4</v>
      </c>
      <c r="B5" s="1" t="s">
        <v>105</v>
      </c>
      <c r="C5" s="1" t="s">
        <v>209</v>
      </c>
      <c r="D5" s="1" t="s">
        <v>210</v>
      </c>
      <c r="E5" s="19"/>
      <c r="F5" s="48">
        <v>54000</v>
      </c>
      <c r="G5" s="49">
        <v>3.33</v>
      </c>
      <c r="H5" s="49">
        <v>179820</v>
      </c>
      <c r="I5" s="1" t="s">
        <v>10</v>
      </c>
      <c r="J5" s="1"/>
      <c r="K5" s="1" t="s">
        <v>211</v>
      </c>
    </row>
    <row r="6" spans="1:11" ht="41.4" x14ac:dyDescent="0.3">
      <c r="A6" s="1">
        <v>5</v>
      </c>
      <c r="B6" s="1" t="s">
        <v>105</v>
      </c>
      <c r="C6" s="1" t="s">
        <v>212</v>
      </c>
      <c r="D6" s="1" t="s">
        <v>213</v>
      </c>
      <c r="E6" s="19"/>
      <c r="F6" s="1">
        <v>30</v>
      </c>
      <c r="G6" s="49">
        <v>13447.92</v>
      </c>
      <c r="H6" s="49">
        <v>403437.6</v>
      </c>
      <c r="I6" s="1" t="s">
        <v>10</v>
      </c>
      <c r="J6" s="26" t="s">
        <v>207</v>
      </c>
      <c r="K6" s="1"/>
    </row>
    <row r="7" spans="1:11" ht="35.25" customHeight="1" x14ac:dyDescent="0.3">
      <c r="A7" s="1">
        <v>6</v>
      </c>
      <c r="B7" s="1" t="s">
        <v>105</v>
      </c>
      <c r="C7" s="1" t="s">
        <v>214</v>
      </c>
      <c r="D7" s="1" t="s">
        <v>215</v>
      </c>
      <c r="E7" s="1" t="s">
        <v>216</v>
      </c>
      <c r="F7" s="48">
        <f>250*250</f>
        <v>62500</v>
      </c>
      <c r="G7" s="1" t="s">
        <v>217</v>
      </c>
      <c r="H7" s="49">
        <v>338708</v>
      </c>
      <c r="I7" s="1" t="s">
        <v>10</v>
      </c>
      <c r="J7" s="1" t="s">
        <v>207</v>
      </c>
      <c r="K7" s="1"/>
    </row>
    <row r="8" spans="1:11" ht="55.2" x14ac:dyDescent="0.3">
      <c r="A8" s="1">
        <v>7</v>
      </c>
      <c r="B8" s="1" t="s">
        <v>105</v>
      </c>
      <c r="C8" s="1" t="s">
        <v>218</v>
      </c>
      <c r="D8" s="4" t="s">
        <v>219</v>
      </c>
      <c r="E8" s="19">
        <v>1800</v>
      </c>
      <c r="F8" s="4"/>
      <c r="G8" s="4"/>
      <c r="H8" s="52">
        <v>5685100</v>
      </c>
      <c r="I8" s="1" t="s">
        <v>10</v>
      </c>
      <c r="J8" s="1" t="s">
        <v>220</v>
      </c>
      <c r="K8" s="1" t="s">
        <v>221</v>
      </c>
    </row>
    <row r="9" spans="1:11" ht="24.75" customHeight="1" x14ac:dyDescent="0.3">
      <c r="A9" s="1">
        <v>8</v>
      </c>
      <c r="B9" s="1" t="s">
        <v>105</v>
      </c>
      <c r="C9" s="1" t="s">
        <v>49</v>
      </c>
      <c r="D9" s="4" t="s">
        <v>222</v>
      </c>
      <c r="E9" s="19" t="s">
        <v>223</v>
      </c>
      <c r="F9" s="53">
        <v>20000</v>
      </c>
      <c r="G9" s="4"/>
      <c r="H9" s="51">
        <v>478240.4</v>
      </c>
      <c r="I9" s="1" t="s">
        <v>10</v>
      </c>
      <c r="J9" s="1"/>
      <c r="K9" s="54">
        <v>44134</v>
      </c>
    </row>
    <row r="10" spans="1:11" ht="23.25" customHeight="1" x14ac:dyDescent="0.3">
      <c r="A10" s="1">
        <v>9</v>
      </c>
      <c r="B10" s="1" t="s">
        <v>105</v>
      </c>
      <c r="C10" s="1" t="s">
        <v>224</v>
      </c>
      <c r="D10" s="4" t="s">
        <v>225</v>
      </c>
      <c r="E10" s="19"/>
      <c r="F10" s="55">
        <v>400000</v>
      </c>
      <c r="G10" s="56"/>
      <c r="H10" s="49">
        <v>4200000</v>
      </c>
      <c r="I10" s="1" t="s">
        <v>10</v>
      </c>
      <c r="J10" s="1"/>
      <c r="K10" s="54">
        <v>44094</v>
      </c>
    </row>
    <row r="11" spans="1:11" ht="55.2" x14ac:dyDescent="0.3">
      <c r="A11" s="1">
        <v>10</v>
      </c>
      <c r="B11" s="1" t="s">
        <v>105</v>
      </c>
      <c r="C11" s="1" t="s">
        <v>226</v>
      </c>
      <c r="D11" s="4" t="s">
        <v>227</v>
      </c>
      <c r="E11" s="19"/>
      <c r="F11" s="4">
        <v>20</v>
      </c>
      <c r="G11" s="4"/>
      <c r="H11" s="52">
        <v>313476</v>
      </c>
      <c r="I11" s="1" t="s">
        <v>10</v>
      </c>
      <c r="J11" s="1" t="s">
        <v>228</v>
      </c>
      <c r="K11" s="1" t="s">
        <v>229</v>
      </c>
    </row>
    <row r="12" spans="1:11" ht="22.5" customHeight="1" x14ac:dyDescent="0.3">
      <c r="A12" s="1">
        <v>11</v>
      </c>
      <c r="B12" s="1" t="s">
        <v>105</v>
      </c>
      <c r="C12" s="1" t="s">
        <v>230</v>
      </c>
      <c r="D12" s="1" t="s">
        <v>231</v>
      </c>
      <c r="E12" s="19"/>
      <c r="F12" s="48">
        <v>100000</v>
      </c>
      <c r="G12" s="1"/>
      <c r="H12" s="62">
        <v>289000</v>
      </c>
      <c r="I12" s="1" t="s">
        <v>10</v>
      </c>
      <c r="J12" s="1"/>
      <c r="K12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C27" sqref="C27"/>
    </sheetView>
  </sheetViews>
  <sheetFormatPr defaultRowHeight="14.4" x14ac:dyDescent="0.3"/>
  <cols>
    <col min="1" max="1" width="4" bestFit="1" customWidth="1"/>
    <col min="2" max="2" width="58.33203125" customWidth="1"/>
    <col min="3" max="3" width="22" customWidth="1"/>
    <col min="4" max="4" width="21.44140625" customWidth="1"/>
    <col min="5" max="5" width="16.109375" customWidth="1"/>
  </cols>
  <sheetData>
    <row r="2" spans="1:5" ht="43.2" x14ac:dyDescent="0.3">
      <c r="A2" s="57">
        <v>2</v>
      </c>
      <c r="B2" s="58" t="s">
        <v>232</v>
      </c>
      <c r="C2" s="59" t="s">
        <v>233</v>
      </c>
      <c r="D2" s="59" t="s">
        <v>234</v>
      </c>
      <c r="E2" s="59" t="s">
        <v>235</v>
      </c>
    </row>
    <row r="3" spans="1:5" x14ac:dyDescent="0.3">
      <c r="A3" s="57">
        <v>2.1</v>
      </c>
      <c r="B3" s="57" t="s">
        <v>236</v>
      </c>
      <c r="C3" s="60">
        <v>107730167</v>
      </c>
      <c r="D3" s="60">
        <v>47813500</v>
      </c>
      <c r="E3" s="60">
        <v>59916667</v>
      </c>
    </row>
    <row r="4" spans="1:5" x14ac:dyDescent="0.3">
      <c r="A4" s="57"/>
      <c r="B4" s="57"/>
      <c r="C4" s="61"/>
      <c r="D4" s="61"/>
      <c r="E4" s="61"/>
    </row>
    <row r="5" spans="1:5" x14ac:dyDescent="0.3">
      <c r="A5" s="57"/>
      <c r="B5" s="57" t="s">
        <v>237</v>
      </c>
      <c r="C5" s="61"/>
      <c r="D5" s="61"/>
      <c r="E5" s="61"/>
    </row>
    <row r="6" spans="1:5" x14ac:dyDescent="0.3">
      <c r="A6" s="57">
        <v>2.2000000000000002</v>
      </c>
      <c r="B6" s="57" t="s">
        <v>238</v>
      </c>
      <c r="C6" s="60">
        <v>19977778</v>
      </c>
      <c r="D6" s="60">
        <v>8866667</v>
      </c>
      <c r="E6" s="60">
        <v>11111111</v>
      </c>
    </row>
    <row r="7" spans="1:5" x14ac:dyDescent="0.3">
      <c r="A7" s="57"/>
      <c r="B7" s="57" t="s">
        <v>239</v>
      </c>
      <c r="C7" s="60">
        <v>87752389</v>
      </c>
      <c r="D7" s="60">
        <v>38946833</v>
      </c>
      <c r="E7" s="60">
        <v>48805556</v>
      </c>
    </row>
    <row r="8" spans="1:5" x14ac:dyDescent="0.3">
      <c r="A8" s="61"/>
      <c r="B8" s="61"/>
      <c r="C8" s="61"/>
      <c r="D8" s="61"/>
      <c r="E8" s="61"/>
    </row>
    <row r="9" spans="1:5" x14ac:dyDescent="0.3">
      <c r="A9" s="61"/>
      <c r="B9" s="61"/>
      <c r="C9" s="61"/>
      <c r="D9" s="61"/>
      <c r="E9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Material Assistance</vt:lpstr>
      <vt:lpstr>Technical Assistance</vt:lpstr>
      <vt:lpstr>WB-ADB support</vt:lpstr>
      <vt:lpstr>component II -WB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Nikoleishvili</dc:creator>
  <cp:lastModifiedBy>user</cp:lastModifiedBy>
  <cp:lastPrinted>2020-08-27T07:20:41Z</cp:lastPrinted>
  <dcterms:created xsi:type="dcterms:W3CDTF">2020-08-27T06:49:52Z</dcterms:created>
  <dcterms:modified xsi:type="dcterms:W3CDTF">2021-05-02T03:32:49Z</dcterms:modified>
</cp:coreProperties>
</file>