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mmary " sheetId="2" r:id="rId1"/>
    <sheet name="Catway Ltd " sheetId="1" r:id="rId2"/>
    <sheet name="Alta LLC" sheetId="3" r:id="rId3"/>
    <sheet name="Neotech 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I23" i="4"/>
  <c r="G10" i="4"/>
  <c r="I16" i="4"/>
  <c r="I10" i="4"/>
  <c r="G16" i="4"/>
  <c r="F10" i="2"/>
  <c r="F9" i="2"/>
  <c r="E9" i="2"/>
  <c r="K15" i="3"/>
  <c r="K12" i="3"/>
  <c r="K9" i="3"/>
  <c r="I15" i="3"/>
  <c r="I12" i="3"/>
  <c r="I9" i="3"/>
  <c r="H15" i="1"/>
  <c r="J15" i="1" s="1"/>
  <c r="H12" i="1"/>
  <c r="J12" i="1" s="1"/>
  <c r="H9" i="1"/>
  <c r="J9" i="1" s="1"/>
  <c r="K18" i="3" l="1"/>
  <c r="J18" i="1"/>
</calcChain>
</file>

<file path=xl/sharedStrings.xml><?xml version="1.0" encoding="utf-8"?>
<sst xmlns="http://schemas.openxmlformats.org/spreadsheetml/2006/main" count="138" uniqueCount="88">
  <si>
    <t xml:space="preserve">Line </t>
  </si>
  <si>
    <t xml:space="preserve">Description of Goods </t>
  </si>
  <si>
    <t xml:space="preserve">Country of Origin </t>
  </si>
  <si>
    <t xml:space="preserve">Delivery Date as defined by </t>
  </si>
  <si>
    <t xml:space="preserve">Incoterms </t>
  </si>
  <si>
    <t xml:space="preserve">Quantity and </t>
  </si>
  <si>
    <t>physical unit</t>
  </si>
  <si>
    <t xml:space="preserve">Unit price </t>
  </si>
  <si>
    <t xml:space="preserve">CIP Tbilisi, </t>
  </si>
  <si>
    <r>
      <t xml:space="preserve">  </t>
    </r>
    <r>
      <rPr>
        <sz val="8"/>
        <color rgb="FF000000"/>
        <rFont val="Times New Roman"/>
        <family val="1"/>
      </rPr>
      <t xml:space="preserve">Georgia </t>
    </r>
  </si>
  <si>
    <t xml:space="preserve">CIP Price per line item </t>
  </si>
  <si>
    <t xml:space="preserve">(Col. 5x6) </t>
  </si>
  <si>
    <t xml:space="preserve">Price per line item for inland </t>
  </si>
  <si>
    <t xml:space="preserve">transportation and other services required in the </t>
  </si>
  <si>
    <t xml:space="preserve">Purchaser's Country to convey the Goods to their final destination specified </t>
  </si>
  <si>
    <t xml:space="preserve">in RFQ </t>
  </si>
  <si>
    <t xml:space="preserve">Total Price per Line item (Col. 7+8) </t>
  </si>
  <si>
    <t xml:space="preserve">Computer Lenovo </t>
  </si>
  <si>
    <t xml:space="preserve">ThinkCentre M70q </t>
  </si>
  <si>
    <t xml:space="preserve">Tiny </t>
  </si>
  <si>
    <t xml:space="preserve">Cinna </t>
  </si>
  <si>
    <t xml:space="preserve">Within 60 calendar days from contract signature   </t>
  </si>
  <si>
    <t xml:space="preserve">- </t>
  </si>
  <si>
    <t xml:space="preserve">Headphone Jabra Biz </t>
  </si>
  <si>
    <t xml:space="preserve">USB-A/USB-C Duo </t>
  </si>
  <si>
    <t xml:space="preserve">China </t>
  </si>
  <si>
    <r>
      <t>-</t>
    </r>
    <r>
      <rPr>
        <sz val="9.5"/>
        <color rgb="FF000000"/>
        <rFont val="Times New Roman"/>
        <family val="1"/>
      </rPr>
      <t xml:space="preserve"> </t>
    </r>
  </si>
  <si>
    <t xml:space="preserve">Tablet for Ambulance Car Galaxy Tab </t>
  </si>
  <si>
    <r>
      <t xml:space="preserve">Active3 (LTE) SMT575 with </t>
    </r>
    <r>
      <rPr>
        <u/>
        <sz val="8"/>
        <color rgb="FF000000"/>
        <rFont val="Times New Roman"/>
        <family val="1"/>
      </rPr>
      <t>3-YEAR</t>
    </r>
    <r>
      <rPr>
        <sz val="8"/>
        <color rgb="FF000000"/>
        <rFont val="Times New Roman"/>
        <family val="1"/>
      </rPr>
      <t xml:space="preserve"> </t>
    </r>
  </si>
  <si>
    <r>
      <t>WARRANTY</t>
    </r>
    <r>
      <rPr>
        <sz val="8"/>
        <color rgb="FF000000"/>
        <rFont val="Times New Roman"/>
        <family val="1"/>
      </rPr>
      <t xml:space="preserve"> </t>
    </r>
  </si>
  <si>
    <t xml:space="preserve">Korea </t>
  </si>
  <si>
    <t xml:space="preserve">Within 65 calendar days from contract signature   </t>
  </si>
  <si>
    <t xml:space="preserve"> </t>
  </si>
  <si>
    <t xml:space="preserve">Quotation Price   </t>
  </si>
  <si>
    <t xml:space="preserve"> Line  Items </t>
  </si>
  <si>
    <t xml:space="preserve">Catway Ltd </t>
  </si>
  <si>
    <t xml:space="preserve">60 days </t>
  </si>
  <si>
    <t xml:space="preserve">chez repablic  and china </t>
  </si>
  <si>
    <t xml:space="preserve">Vietnam </t>
  </si>
  <si>
    <t>Headphone</t>
  </si>
  <si>
    <t xml:space="preserve">Computer </t>
  </si>
  <si>
    <t>Tablet for Ambulance Car</t>
  </si>
  <si>
    <t>Alta LLC</t>
  </si>
  <si>
    <t>31.12.2020</t>
  </si>
  <si>
    <t xml:space="preserve">LOT I </t>
  </si>
  <si>
    <t xml:space="preserve">LOT  II </t>
  </si>
  <si>
    <r>
      <t xml:space="preserve">Item </t>
    </r>
    <r>
      <rPr>
        <sz val="8"/>
        <color rgb="FF000000"/>
        <rFont val="Times New Roman"/>
        <family val="1"/>
      </rPr>
      <t xml:space="preserve"> </t>
    </r>
  </si>
  <si>
    <r>
      <t xml:space="preserve">N 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</si>
  <si>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Description of Goods </t>
    </r>
    <r>
      <rPr>
        <sz val="8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</si>
  <si>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Country of Origin </t>
    </r>
    <r>
      <rPr>
        <sz val="8"/>
        <color rgb="FF000000"/>
        <rFont val="Times New Roman"/>
        <family val="1"/>
      </rPr>
      <t xml:space="preserve"> </t>
    </r>
  </si>
  <si>
    <r>
      <t xml:space="preserve">Incoterms </t>
    </r>
    <r>
      <rPr>
        <sz val="8"/>
        <color rgb="FF000000"/>
        <rFont val="Times New Roman"/>
        <family val="1"/>
      </rPr>
      <t xml:space="preserve"> </t>
    </r>
  </si>
  <si>
    <r>
      <t xml:space="preserve">Quantity and physical unit </t>
    </r>
    <r>
      <rPr>
        <sz val="8"/>
        <color rgb="FF000000"/>
        <rFont val="Times New Roman"/>
        <family val="1"/>
      </rPr>
      <t xml:space="preserve"> </t>
    </r>
  </si>
  <si>
    <r>
      <t xml:space="preserve">Unit price </t>
    </r>
    <r>
      <rPr>
        <sz val="8"/>
        <color rgb="FF000000"/>
        <rFont val="Times New Roman"/>
        <family val="1"/>
      </rPr>
      <t xml:space="preserve"> </t>
    </r>
  </si>
  <si>
    <r>
      <t xml:space="preserve">CIP </t>
    </r>
    <r>
      <rPr>
        <b/>
        <i/>
        <sz val="8"/>
        <color rgb="FF000000"/>
        <rFont val="Calibri"/>
        <family val="2"/>
        <scheme val="minor"/>
      </rPr>
      <t xml:space="preserve">[insert place of destination] [ as applicable, FCA </t>
    </r>
  </si>
  <si>
    <r>
      <t xml:space="preserve">(named place] </t>
    </r>
    <r>
      <rPr>
        <sz val="11"/>
        <color rgb="FF000000"/>
        <rFont val="Calibri"/>
        <family val="2"/>
        <scheme val="minor"/>
      </rPr>
      <t xml:space="preserve"> </t>
    </r>
  </si>
  <si>
    <r>
      <t xml:space="preserve">CIP (or FCA as applicable) Price per line item </t>
    </r>
    <r>
      <rPr>
        <sz val="8"/>
        <color rgb="FF000000"/>
        <rFont val="Times New Roman"/>
        <family val="1"/>
      </rPr>
      <t xml:space="preserve"> </t>
    </r>
  </si>
  <si>
    <r>
      <t xml:space="preserve">(Col. 5x6) </t>
    </r>
    <r>
      <rPr>
        <sz val="11"/>
        <color rgb="FF000000"/>
        <rFont val="Calibri"/>
        <family val="2"/>
        <scheme val="minor"/>
      </rPr>
      <t xml:space="preserve"> </t>
    </r>
  </si>
  <si>
    <r>
      <t>[FOR CIP, IF REQUIRED</t>
    </r>
    <r>
      <rPr>
        <b/>
        <sz val="8"/>
        <color rgb="FF000000"/>
        <rFont val="Times New Roman"/>
        <family val="1"/>
      </rPr>
      <t xml:space="preserve">] </t>
    </r>
  </si>
  <si>
    <t xml:space="preserve">Price per line item for inland transportation and other </t>
  </si>
  <si>
    <t xml:space="preserve">services required in the </t>
  </si>
  <si>
    <t xml:space="preserve">Purchaser’s Country to convey the Goods to their final </t>
  </si>
  <si>
    <r>
      <t xml:space="preserve">destination specified in RFQ </t>
    </r>
    <r>
      <rPr>
        <sz val="8"/>
        <color rgb="FF000000"/>
        <rFont val="Times New Roman"/>
        <family val="1"/>
      </rPr>
      <t xml:space="preserve"> </t>
    </r>
  </si>
  <si>
    <r>
      <t xml:space="preserve">Total Price per Line item </t>
    </r>
    <r>
      <rPr>
        <sz val="8"/>
        <color rgb="FF000000"/>
        <rFont val="Times New Roman"/>
        <family val="1"/>
      </rPr>
      <t xml:space="preserve"> </t>
    </r>
  </si>
  <si>
    <r>
      <t xml:space="preserve">(Col. 7+8) </t>
    </r>
    <r>
      <rPr>
        <sz val="11"/>
        <color rgb="FF000000"/>
        <rFont val="Calibri"/>
        <family val="2"/>
        <scheme val="minor"/>
      </rPr>
      <t xml:space="preserve"> </t>
    </r>
  </si>
  <si>
    <t>Recording camera  for ambulance patient cabinet</t>
  </si>
  <si>
    <t>(DS-MP5604-SD/GLF/WI58,</t>
  </si>
  <si>
    <t>AE-VC221T-IRS, DS-MP2100-</t>
  </si>
  <si>
    <t>6, AE-DF5TF128G-M3)manufactured by Hangzhou</t>
  </si>
  <si>
    <t>Hikvision Technology Co., Ltd</t>
  </si>
  <si>
    <t>CHINA</t>
  </si>
  <si>
    <t>90 days</t>
  </si>
  <si>
    <t>(Incoterms</t>
  </si>
  <si>
    <t>2020)</t>
  </si>
  <si>
    <t>(121 Ak.</t>
  </si>
  <si>
    <t>Tsereteli ave., Tbilisi</t>
  </si>
  <si>
    <t>Georgia)</t>
  </si>
  <si>
    <t>0 GEL</t>
  </si>
  <si>
    <t>Body worn camera for ambulance group (DS-</t>
  </si>
  <si>
    <t>MH2311/32G/GLE, DS-</t>
  </si>
  <si>
    <t>MH1411-N1)- manufactured by Hangzhou Hikvision</t>
  </si>
  <si>
    <t>Technology Co., Ltd</t>
  </si>
  <si>
    <t xml:space="preserve">90 days  </t>
  </si>
  <si>
    <t xml:space="preserve">  (Incoterms</t>
  </si>
  <si>
    <t xml:space="preserve">       2020)</t>
  </si>
  <si>
    <t xml:space="preserve">Georgia) </t>
  </si>
  <si>
    <t xml:space="preserve">   </t>
  </si>
  <si>
    <r>
      <t xml:space="preserve">Quotation Price </t>
    </r>
    <r>
      <rPr>
        <sz val="10"/>
        <color rgb="FF000000"/>
        <rFont val="Times New Roman"/>
        <family val="1"/>
      </rPr>
      <t xml:space="preserve"> </t>
    </r>
  </si>
  <si>
    <t>Neotech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</si>
</sst>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USD]\ #,##0.00"/>
    <numFmt numFmtId="165" formatCode="[$GEL]\ #,##0.00"/>
    <numFmt numFmtId="166" formatCode="_([$GEL]\ * #,##0.00_);_([$GEL]\ * \(#,##0.00\);_([$GEL]\ * &quot;-&quot;??_);_(@_)"/>
    <numFmt numFmtId="167" formatCode="_([$USD]\ * #,##0.00_);_([$USD]\ * \(#,##0.00\);_([$USD]\ 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9.5"/>
      <color rgb="FF000000"/>
      <name val="Times New Roman"/>
      <family val="1"/>
    </font>
    <font>
      <sz val="8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u/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7"/>
      <color rgb="FF66727B"/>
      <name val="Verdana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6.5"/>
      <color rgb="FF000000"/>
      <name val="Calibri"/>
      <family val="2"/>
      <scheme val="minor"/>
    </font>
    <font>
      <b/>
      <i/>
      <sz val="8"/>
      <color rgb="FF000000"/>
      <name val="Calibri"/>
      <family val="2"/>
      <scheme val="minor"/>
    </font>
    <font>
      <b/>
      <i/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0" xfId="0" applyAlignment="1">
      <alignment horizontal="center"/>
    </xf>
    <xf numFmtId="164" fontId="5" fillId="0" borderId="3" xfId="0" applyNumberFormat="1" applyFont="1" applyBorder="1" applyAlignment="1">
      <alignment horizontal="justify" vertical="center" wrapText="1"/>
    </xf>
    <xf numFmtId="164" fontId="5" fillId="0" borderId="3" xfId="0" applyNumberFormat="1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left" vertical="center" wrapText="1" indent="2"/>
    </xf>
    <xf numFmtId="164" fontId="0" fillId="0" borderId="3" xfId="0" applyNumberFormat="1" applyBorder="1" applyAlignment="1">
      <alignment vertical="top" wrapText="1"/>
    </xf>
    <xf numFmtId="164" fontId="6" fillId="0" borderId="3" xfId="0" applyNumberFormat="1" applyFont="1" applyBorder="1" applyAlignment="1">
      <alignment horizontal="left" vertical="center" wrapText="1"/>
    </xf>
    <xf numFmtId="164" fontId="5" fillId="0" borderId="3" xfId="0" applyNumberFormat="1" applyFont="1" applyBorder="1" applyAlignment="1">
      <alignment horizontal="left" vertical="center" wrapText="1"/>
    </xf>
    <xf numFmtId="164" fontId="0" fillId="0" borderId="2" xfId="0" applyNumberFormat="1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 indent="1"/>
    </xf>
    <xf numFmtId="164" fontId="8" fillId="2" borderId="1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3" fillId="0" borderId="8" xfId="0" applyNumberFormat="1" applyFont="1" applyBorder="1" applyAlignment="1">
      <alignment horizontal="left" vertical="center" wrapText="1"/>
    </xf>
    <xf numFmtId="165" fontId="3" fillId="0" borderId="7" xfId="0" applyNumberFormat="1" applyFont="1" applyBorder="1" applyAlignment="1">
      <alignment horizontal="left" vertical="center" wrapText="1"/>
    </xf>
    <xf numFmtId="165" fontId="4" fillId="0" borderId="15" xfId="0" applyNumberFormat="1" applyFont="1" applyBorder="1" applyAlignment="1">
      <alignment horizontal="left" vertical="center" wrapText="1" indent="1"/>
    </xf>
    <xf numFmtId="165" fontId="8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0" xfId="0" applyBorder="1"/>
    <xf numFmtId="0" fontId="0" fillId="0" borderId="22" xfId="0" applyBorder="1"/>
    <xf numFmtId="0" fontId="2" fillId="0" borderId="21" xfId="0" applyFont="1" applyBorder="1"/>
    <xf numFmtId="167" fontId="2" fillId="0" borderId="0" xfId="2" applyNumberFormat="1" applyFont="1" applyBorder="1"/>
    <xf numFmtId="0" fontId="2" fillId="0" borderId="23" xfId="0" applyFont="1" applyBorder="1"/>
    <xf numFmtId="166" fontId="2" fillId="0" borderId="24" xfId="1" applyNumberFormat="1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" fillId="0" borderId="9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6" fontId="2" fillId="2" borderId="22" xfId="1" applyNumberFormat="1" applyFont="1" applyFill="1" applyBorder="1"/>
    <xf numFmtId="166" fontId="2" fillId="2" borderId="25" xfId="1" applyNumberFormat="1" applyFont="1" applyFill="1" applyBorder="1"/>
    <xf numFmtId="0" fontId="5" fillId="0" borderId="13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left" vertical="center" wrapText="1" indent="1"/>
    </xf>
    <xf numFmtId="164" fontId="5" fillId="0" borderId="3" xfId="0" applyNumberFormat="1" applyFont="1" applyBorder="1" applyAlignment="1">
      <alignment horizontal="left" vertical="center" wrapText="1" indent="1"/>
    </xf>
    <xf numFmtId="164" fontId="5" fillId="0" borderId="2" xfId="0" applyNumberFormat="1" applyFont="1" applyBorder="1" applyAlignment="1">
      <alignment horizontal="left" vertical="center" wrapText="1" indent="1"/>
    </xf>
    <xf numFmtId="164" fontId="5" fillId="0" borderId="4" xfId="0" applyNumberFormat="1" applyFont="1" applyBorder="1" applyAlignment="1">
      <alignment horizontal="left" vertical="center" wrapText="1" indent="1"/>
    </xf>
    <xf numFmtId="164" fontId="5" fillId="0" borderId="5" xfId="0" applyNumberFormat="1" applyFont="1" applyBorder="1" applyAlignment="1">
      <alignment horizontal="left" vertical="center" wrapText="1" indent="1"/>
    </xf>
    <xf numFmtId="164" fontId="5" fillId="0" borderId="6" xfId="0" applyNumberFormat="1" applyFont="1" applyBorder="1" applyAlignment="1">
      <alignment horizontal="left" vertical="center" wrapText="1" indent="1"/>
    </xf>
    <xf numFmtId="164" fontId="5" fillId="0" borderId="4" xfId="0" applyNumberFormat="1" applyFont="1" applyBorder="1" applyAlignment="1">
      <alignment horizontal="justify" vertical="center" wrapText="1"/>
    </xf>
    <xf numFmtId="164" fontId="5" fillId="0" borderId="5" xfId="0" applyNumberFormat="1" applyFont="1" applyBorder="1" applyAlignment="1">
      <alignment horizontal="justify" vertical="center" wrapText="1"/>
    </xf>
    <xf numFmtId="164" fontId="5" fillId="0" borderId="6" xfId="0" applyNumberFormat="1" applyFont="1" applyBorder="1" applyAlignment="1">
      <alignment horizontal="justify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indent="8"/>
    </xf>
    <xf numFmtId="0" fontId="8" fillId="0" borderId="5" xfId="0" applyFont="1" applyBorder="1" applyAlignment="1">
      <alignment horizontal="left" vertical="center" wrapText="1" indent="8"/>
    </xf>
    <xf numFmtId="0" fontId="8" fillId="0" borderId="6" xfId="0" applyFont="1" applyBorder="1" applyAlignment="1">
      <alignment horizontal="left" vertical="center" wrapText="1" indent="8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165" fontId="10" fillId="0" borderId="4" xfId="1" applyNumberFormat="1" applyFont="1" applyBorder="1" applyAlignment="1">
      <alignment vertical="center" wrapText="1"/>
    </xf>
    <xf numFmtId="165" fontId="10" fillId="0" borderId="5" xfId="1" applyNumberFormat="1" applyFont="1" applyBorder="1" applyAlignment="1">
      <alignment vertical="center" wrapText="1"/>
    </xf>
    <xf numFmtId="165" fontId="10" fillId="0" borderId="6" xfId="1" applyNumberFormat="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9"/>
  <sheetViews>
    <sheetView tabSelected="1" workbookViewId="0">
      <selection activeCell="H21" sqref="H21"/>
    </sheetView>
  </sheetViews>
  <sheetFormatPr defaultRowHeight="14.4"/>
  <cols>
    <col min="4" max="4" width="18.33203125" customWidth="1"/>
    <col min="5" max="5" width="18.88671875" customWidth="1"/>
    <col min="6" max="6" width="19.109375" customWidth="1"/>
    <col min="7" max="7" width="12.6640625" customWidth="1"/>
  </cols>
  <sheetData>
    <row r="1" spans="4:6">
      <c r="E1" t="s">
        <v>43</v>
      </c>
      <c r="F1" s="30">
        <v>3.2766000000000002</v>
      </c>
    </row>
    <row r="6" spans="4:6" ht="15" thickBot="1"/>
    <row r="7" spans="4:6" ht="15" thickBot="1">
      <c r="D7" s="43" t="s">
        <v>44</v>
      </c>
      <c r="E7" s="31"/>
      <c r="F7" s="32"/>
    </row>
    <row r="8" spans="4:6">
      <c r="D8" s="33"/>
      <c r="E8" s="34"/>
      <c r="F8" s="35"/>
    </row>
    <row r="9" spans="4:6" ht="24.6" customHeight="1">
      <c r="D9" s="36" t="s">
        <v>35</v>
      </c>
      <c r="E9" s="37">
        <f>'Catway Ltd '!J18</f>
        <v>335398.5</v>
      </c>
      <c r="F9" s="63">
        <f>E9*F1</f>
        <v>1098966.7251000002</v>
      </c>
    </row>
    <row r="10" spans="4:6" ht="22.8" customHeight="1" thickBot="1">
      <c r="D10" s="38" t="s">
        <v>42</v>
      </c>
      <c r="E10" s="39"/>
      <c r="F10" s="64">
        <f>'Alta LLC'!K18</f>
        <v>1275910</v>
      </c>
    </row>
    <row r="13" spans="4:6" ht="15" thickBot="1"/>
    <row r="14" spans="4:6" ht="15" thickBot="1">
      <c r="D14" s="43" t="s">
        <v>45</v>
      </c>
      <c r="E14" s="31"/>
      <c r="F14" s="32"/>
    </row>
    <row r="15" spans="4:6">
      <c r="D15" s="33"/>
      <c r="E15" s="34"/>
      <c r="F15" s="35"/>
    </row>
    <row r="16" spans="4:6" ht="15" thickBot="1">
      <c r="D16" s="36" t="s">
        <v>87</v>
      </c>
      <c r="E16" s="34"/>
      <c r="F16" s="64">
        <f>'Neotech '!I23</f>
        <v>1102400</v>
      </c>
    </row>
    <row r="17" spans="4:6">
      <c r="D17" s="33"/>
      <c r="E17" s="34"/>
      <c r="F17" s="35"/>
    </row>
    <row r="18" spans="4:6">
      <c r="D18" s="33"/>
      <c r="E18" s="34"/>
      <c r="F18" s="35"/>
    </row>
    <row r="19" spans="4:6" ht="15" thickBot="1">
      <c r="D19" s="40"/>
      <c r="E19" s="41"/>
      <c r="F19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8"/>
  <sheetViews>
    <sheetView workbookViewId="0">
      <selection activeCell="C21" sqref="C20:C21"/>
    </sheetView>
  </sheetViews>
  <sheetFormatPr defaultColWidth="15.109375" defaultRowHeight="14.4"/>
  <cols>
    <col min="2" max="2" width="15.109375" style="3"/>
    <col min="5" max="5" width="17.6640625" customWidth="1"/>
    <col min="6" max="6" width="17.33203125" style="3" customWidth="1"/>
    <col min="7" max="7" width="19" customWidth="1"/>
    <col min="9" max="9" width="17.33203125" customWidth="1"/>
    <col min="10" max="10" width="17.44140625" customWidth="1"/>
  </cols>
  <sheetData>
    <row r="3" spans="2:10" ht="15" thickBot="1"/>
    <row r="4" spans="2:10" ht="21" customHeight="1" thickBot="1">
      <c r="B4" s="15">
        <v>1</v>
      </c>
      <c r="C4" s="16">
        <v>2</v>
      </c>
      <c r="D4" s="16">
        <v>3</v>
      </c>
      <c r="E4" s="16">
        <v>4</v>
      </c>
      <c r="F4" s="16">
        <v>5</v>
      </c>
      <c r="G4" s="16">
        <v>6</v>
      </c>
      <c r="H4" s="16">
        <v>7</v>
      </c>
      <c r="I4" s="16">
        <v>8</v>
      </c>
      <c r="J4" s="16">
        <v>9</v>
      </c>
    </row>
    <row r="5" spans="2:10" ht="20.399999999999999">
      <c r="B5" s="86" t="s">
        <v>34</v>
      </c>
      <c r="C5" s="77" t="s">
        <v>1</v>
      </c>
      <c r="D5" s="80" t="s">
        <v>2</v>
      </c>
      <c r="E5" s="4" t="s">
        <v>3</v>
      </c>
      <c r="F5" s="6" t="s">
        <v>5</v>
      </c>
      <c r="G5" s="6" t="s">
        <v>7</v>
      </c>
      <c r="H5" s="4" t="s">
        <v>10</v>
      </c>
      <c r="I5" s="7" t="s">
        <v>12</v>
      </c>
      <c r="J5" s="83" t="s">
        <v>16</v>
      </c>
    </row>
    <row r="6" spans="2:10" ht="20.399999999999999">
      <c r="B6" s="87"/>
      <c r="C6" s="78"/>
      <c r="D6" s="81"/>
      <c r="E6" s="5" t="s">
        <v>4</v>
      </c>
      <c r="F6" s="6" t="s">
        <v>6</v>
      </c>
      <c r="G6" s="6" t="s">
        <v>8</v>
      </c>
      <c r="H6" s="6" t="s">
        <v>11</v>
      </c>
      <c r="I6" s="5" t="s">
        <v>13</v>
      </c>
      <c r="J6" s="84"/>
    </row>
    <row r="7" spans="2:10" ht="30.6">
      <c r="B7" s="87"/>
      <c r="C7" s="78"/>
      <c r="D7" s="81"/>
      <c r="E7" s="8"/>
      <c r="F7" s="17"/>
      <c r="G7" s="9" t="s">
        <v>9</v>
      </c>
      <c r="H7" s="8"/>
      <c r="I7" s="10" t="s">
        <v>14</v>
      </c>
      <c r="J7" s="84"/>
    </row>
    <row r="8" spans="2:10" ht="15" thickBot="1">
      <c r="B8" s="88"/>
      <c r="C8" s="79"/>
      <c r="D8" s="82"/>
      <c r="E8" s="11"/>
      <c r="F8" s="18"/>
      <c r="G8" s="11"/>
      <c r="H8" s="11"/>
      <c r="I8" s="12" t="s">
        <v>15</v>
      </c>
      <c r="J8" s="85"/>
    </row>
    <row r="9" spans="2:10">
      <c r="B9" s="65">
        <v>1</v>
      </c>
      <c r="C9" s="10" t="s">
        <v>17</v>
      </c>
      <c r="D9" s="68" t="s">
        <v>20</v>
      </c>
      <c r="E9" s="71" t="s">
        <v>21</v>
      </c>
      <c r="F9" s="74">
        <v>10</v>
      </c>
      <c r="G9" s="68">
        <v>2168.25</v>
      </c>
      <c r="H9" s="68">
        <f>G9*F9</f>
        <v>21682.5</v>
      </c>
      <c r="I9" s="68" t="s">
        <v>22</v>
      </c>
      <c r="J9" s="68">
        <f>H9</f>
        <v>21682.5</v>
      </c>
    </row>
    <row r="10" spans="2:10">
      <c r="B10" s="66"/>
      <c r="C10" s="10" t="s">
        <v>18</v>
      </c>
      <c r="D10" s="69"/>
      <c r="E10" s="72"/>
      <c r="F10" s="75"/>
      <c r="G10" s="69"/>
      <c r="H10" s="69"/>
      <c r="I10" s="69"/>
      <c r="J10" s="69"/>
    </row>
    <row r="11" spans="2:10" ht="15" thickBot="1">
      <c r="B11" s="67"/>
      <c r="C11" s="13" t="s">
        <v>19</v>
      </c>
      <c r="D11" s="70"/>
      <c r="E11" s="73"/>
      <c r="F11" s="76"/>
      <c r="G11" s="70"/>
      <c r="H11" s="70"/>
      <c r="I11" s="70"/>
      <c r="J11" s="70"/>
    </row>
    <row r="12" spans="2:10">
      <c r="B12" s="65">
        <v>2</v>
      </c>
      <c r="C12" s="10" t="s">
        <v>23</v>
      </c>
      <c r="D12" s="68" t="s">
        <v>25</v>
      </c>
      <c r="E12" s="71" t="s">
        <v>21</v>
      </c>
      <c r="F12" s="74">
        <v>100</v>
      </c>
      <c r="G12" s="68">
        <v>179.66</v>
      </c>
      <c r="H12" s="68">
        <f>G12*F12</f>
        <v>17966</v>
      </c>
      <c r="I12" s="68" t="s">
        <v>26</v>
      </c>
      <c r="J12" s="68">
        <f t="shared" ref="J12" si="0">H12</f>
        <v>17966</v>
      </c>
    </row>
    <row r="13" spans="2:10">
      <c r="B13" s="66"/>
      <c r="C13" s="10">
        <v>2300</v>
      </c>
      <c r="D13" s="69"/>
      <c r="E13" s="72"/>
      <c r="F13" s="75"/>
      <c r="G13" s="69"/>
      <c r="H13" s="69"/>
      <c r="I13" s="69"/>
      <c r="J13" s="69"/>
    </row>
    <row r="14" spans="2:10" ht="28.2" customHeight="1" thickBot="1">
      <c r="B14" s="67"/>
      <c r="C14" s="13" t="s">
        <v>24</v>
      </c>
      <c r="D14" s="70"/>
      <c r="E14" s="73"/>
      <c r="F14" s="76"/>
      <c r="G14" s="70"/>
      <c r="H14" s="70"/>
      <c r="I14" s="70"/>
      <c r="J14" s="70"/>
    </row>
    <row r="15" spans="2:10" ht="20.399999999999999">
      <c r="B15" s="65">
        <v>3</v>
      </c>
      <c r="C15" s="10" t="s">
        <v>27</v>
      </c>
      <c r="D15" s="68" t="s">
        <v>30</v>
      </c>
      <c r="E15" s="71" t="s">
        <v>31</v>
      </c>
      <c r="F15" s="74">
        <v>350</v>
      </c>
      <c r="G15" s="68">
        <v>845</v>
      </c>
      <c r="H15" s="68">
        <f>G15*F15</f>
        <v>295750</v>
      </c>
      <c r="I15" s="68" t="s">
        <v>26</v>
      </c>
      <c r="J15" s="68">
        <f t="shared" ref="J15" si="1">H15</f>
        <v>295750</v>
      </c>
    </row>
    <row r="16" spans="2:10" ht="20.399999999999999">
      <c r="B16" s="66"/>
      <c r="C16" s="4" t="s">
        <v>28</v>
      </c>
      <c r="D16" s="69"/>
      <c r="E16" s="72"/>
      <c r="F16" s="75"/>
      <c r="G16" s="69"/>
      <c r="H16" s="69"/>
      <c r="I16" s="69"/>
      <c r="J16" s="69"/>
    </row>
    <row r="17" spans="2:10" ht="15" thickBot="1">
      <c r="B17" s="89"/>
      <c r="C17" s="14" t="s">
        <v>29</v>
      </c>
      <c r="D17" s="70"/>
      <c r="E17" s="73"/>
      <c r="F17" s="76"/>
      <c r="G17" s="70"/>
      <c r="H17" s="70"/>
      <c r="I17" s="70"/>
      <c r="J17" s="70"/>
    </row>
    <row r="18" spans="2:10" ht="14.4" customHeight="1">
      <c r="B18" s="22" t="s">
        <v>32</v>
      </c>
      <c r="C18" s="19"/>
      <c r="D18" s="19"/>
      <c r="E18" s="19"/>
      <c r="F18" s="20"/>
      <c r="G18" s="19"/>
      <c r="H18" s="21"/>
      <c r="I18" s="23" t="s">
        <v>33</v>
      </c>
      <c r="J18" s="24">
        <f>J9+J12+J15</f>
        <v>335398.5</v>
      </c>
    </row>
  </sheetData>
  <mergeCells count="28">
    <mergeCell ref="B5:B8"/>
    <mergeCell ref="I15:I17"/>
    <mergeCell ref="J15:J17"/>
    <mergeCell ref="B15:B17"/>
    <mergeCell ref="D15:D17"/>
    <mergeCell ref="E15:E17"/>
    <mergeCell ref="F15:F17"/>
    <mergeCell ref="G15:G17"/>
    <mergeCell ref="H15:H17"/>
    <mergeCell ref="J9:J11"/>
    <mergeCell ref="B12:B14"/>
    <mergeCell ref="D12:D14"/>
    <mergeCell ref="E12:E14"/>
    <mergeCell ref="F12:F14"/>
    <mergeCell ref="G12:G14"/>
    <mergeCell ref="H12:H14"/>
    <mergeCell ref="I12:I14"/>
    <mergeCell ref="J12:J14"/>
    <mergeCell ref="C5:C8"/>
    <mergeCell ref="D5:D8"/>
    <mergeCell ref="J5:J8"/>
    <mergeCell ref="H9:H11"/>
    <mergeCell ref="I9:I11"/>
    <mergeCell ref="B9:B11"/>
    <mergeCell ref="D9:D11"/>
    <mergeCell ref="E9:E11"/>
    <mergeCell ref="F9:F11"/>
    <mergeCell ref="G9:G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18"/>
  <sheetViews>
    <sheetView workbookViewId="0">
      <selection activeCell="B26" sqref="B26"/>
    </sheetView>
  </sheetViews>
  <sheetFormatPr defaultColWidth="13.6640625" defaultRowHeight="14.4"/>
  <cols>
    <col min="9" max="9" width="18.109375" customWidth="1"/>
    <col min="10" max="10" width="19.33203125" customWidth="1"/>
  </cols>
  <sheetData>
    <row r="4" spans="3:12" ht="15" thickBot="1"/>
    <row r="5" spans="3:12" ht="20.399999999999999">
      <c r="C5" s="86" t="s">
        <v>34</v>
      </c>
      <c r="D5" s="77" t="s">
        <v>1</v>
      </c>
      <c r="E5" s="80" t="s">
        <v>2</v>
      </c>
      <c r="F5" s="4" t="s">
        <v>3</v>
      </c>
      <c r="G5" s="6" t="s">
        <v>5</v>
      </c>
      <c r="H5" s="6" t="s">
        <v>7</v>
      </c>
      <c r="I5" s="4" t="s">
        <v>10</v>
      </c>
      <c r="J5" s="7" t="s">
        <v>12</v>
      </c>
      <c r="K5" s="83" t="s">
        <v>16</v>
      </c>
    </row>
    <row r="6" spans="3:12" ht="20.399999999999999">
      <c r="C6" s="87"/>
      <c r="D6" s="78"/>
      <c r="E6" s="81"/>
      <c r="F6" s="5" t="s">
        <v>4</v>
      </c>
      <c r="G6" s="6" t="s">
        <v>6</v>
      </c>
      <c r="H6" s="6" t="s">
        <v>8</v>
      </c>
      <c r="I6" s="6" t="s">
        <v>11</v>
      </c>
      <c r="J6" s="5" t="s">
        <v>13</v>
      </c>
      <c r="K6" s="84"/>
    </row>
    <row r="7" spans="3:12" ht="30.6">
      <c r="C7" s="87"/>
      <c r="D7" s="78"/>
      <c r="E7" s="81"/>
      <c r="F7" s="8"/>
      <c r="G7" s="17"/>
      <c r="H7" s="9" t="s">
        <v>9</v>
      </c>
      <c r="I7" s="8"/>
      <c r="J7" s="10" t="s">
        <v>14</v>
      </c>
      <c r="K7" s="84"/>
    </row>
    <row r="8" spans="3:12" ht="15" thickBot="1">
      <c r="C8" s="88"/>
      <c r="D8" s="79"/>
      <c r="E8" s="82"/>
      <c r="F8" s="11"/>
      <c r="G8" s="18"/>
      <c r="H8" s="11"/>
      <c r="I8" s="11"/>
      <c r="J8" s="12" t="s">
        <v>15</v>
      </c>
      <c r="K8" s="85"/>
    </row>
    <row r="9" spans="3:12">
      <c r="C9" s="65">
        <v>1</v>
      </c>
      <c r="D9" s="93" t="s">
        <v>40</v>
      </c>
      <c r="E9" s="68" t="s">
        <v>37</v>
      </c>
      <c r="F9" s="68" t="s">
        <v>36</v>
      </c>
      <c r="G9" s="74">
        <v>10</v>
      </c>
      <c r="H9" s="90">
        <v>6505.09</v>
      </c>
      <c r="I9" s="90">
        <f>H9*G9</f>
        <v>65050.9</v>
      </c>
      <c r="J9" s="90">
        <v>11709.1</v>
      </c>
      <c r="K9" s="90">
        <f>I9+J9</f>
        <v>76760</v>
      </c>
      <c r="L9" s="25"/>
    </row>
    <row r="10" spans="3:12">
      <c r="C10" s="66"/>
      <c r="D10" s="94"/>
      <c r="E10" s="69"/>
      <c r="F10" s="69"/>
      <c r="G10" s="75"/>
      <c r="H10" s="91"/>
      <c r="I10" s="91"/>
      <c r="J10" s="91"/>
      <c r="K10" s="91"/>
      <c r="L10" s="25"/>
    </row>
    <row r="11" spans="3:12" ht="15" thickBot="1">
      <c r="C11" s="67"/>
      <c r="D11" s="95"/>
      <c r="E11" s="70"/>
      <c r="F11" s="70"/>
      <c r="G11" s="76"/>
      <c r="H11" s="92"/>
      <c r="I11" s="92"/>
      <c r="J11" s="92"/>
      <c r="K11" s="92"/>
      <c r="L11" s="25"/>
    </row>
    <row r="12" spans="3:12">
      <c r="C12" s="65">
        <v>2</v>
      </c>
      <c r="D12" s="93" t="s">
        <v>39</v>
      </c>
      <c r="E12" s="68" t="s">
        <v>25</v>
      </c>
      <c r="F12" s="68" t="s">
        <v>36</v>
      </c>
      <c r="G12" s="74">
        <v>100</v>
      </c>
      <c r="H12" s="90">
        <v>507.63</v>
      </c>
      <c r="I12" s="90">
        <f>H12*G12</f>
        <v>50763</v>
      </c>
      <c r="J12" s="90">
        <v>9137</v>
      </c>
      <c r="K12" s="90">
        <f>I12+J12</f>
        <v>59900</v>
      </c>
      <c r="L12" s="25"/>
    </row>
    <row r="13" spans="3:12">
      <c r="C13" s="66"/>
      <c r="D13" s="94"/>
      <c r="E13" s="69"/>
      <c r="F13" s="69"/>
      <c r="G13" s="75"/>
      <c r="H13" s="91"/>
      <c r="I13" s="91"/>
      <c r="J13" s="91"/>
      <c r="K13" s="91"/>
      <c r="L13" s="25"/>
    </row>
    <row r="14" spans="3:12" ht="15" thickBot="1">
      <c r="C14" s="67"/>
      <c r="D14" s="95"/>
      <c r="E14" s="70"/>
      <c r="F14" s="70"/>
      <c r="G14" s="76"/>
      <c r="H14" s="92"/>
      <c r="I14" s="92"/>
      <c r="J14" s="92"/>
      <c r="K14" s="92"/>
      <c r="L14" s="25"/>
    </row>
    <row r="15" spans="3:12">
      <c r="C15" s="65">
        <v>3</v>
      </c>
      <c r="D15" s="93" t="s">
        <v>41</v>
      </c>
      <c r="E15" s="68" t="s">
        <v>38</v>
      </c>
      <c r="F15" s="68" t="s">
        <v>36</v>
      </c>
      <c r="G15" s="74">
        <v>350</v>
      </c>
      <c r="H15" s="90">
        <v>2758.48</v>
      </c>
      <c r="I15" s="90">
        <f>H15*G15</f>
        <v>965468</v>
      </c>
      <c r="J15" s="90">
        <v>173782</v>
      </c>
      <c r="K15" s="90">
        <f>I15+J15</f>
        <v>1139250</v>
      </c>
      <c r="L15" s="25"/>
    </row>
    <row r="16" spans="3:12">
      <c r="C16" s="66"/>
      <c r="D16" s="94"/>
      <c r="E16" s="69"/>
      <c r="F16" s="69"/>
      <c r="G16" s="75"/>
      <c r="H16" s="91"/>
      <c r="I16" s="91"/>
      <c r="J16" s="91"/>
      <c r="K16" s="91"/>
      <c r="L16" s="25"/>
    </row>
    <row r="17" spans="3:12" ht="15" thickBot="1">
      <c r="C17" s="89"/>
      <c r="D17" s="95"/>
      <c r="E17" s="70"/>
      <c r="F17" s="70"/>
      <c r="G17" s="76"/>
      <c r="H17" s="92"/>
      <c r="I17" s="92"/>
      <c r="J17" s="92"/>
      <c r="K17" s="92"/>
      <c r="L17" s="25"/>
    </row>
    <row r="18" spans="3:12" ht="15">
      <c r="C18" s="22" t="s">
        <v>32</v>
      </c>
      <c r="D18" s="19"/>
      <c r="E18" s="19"/>
      <c r="F18" s="19"/>
      <c r="G18" s="20"/>
      <c r="H18" s="26"/>
      <c r="I18" s="27"/>
      <c r="J18" s="28" t="s">
        <v>33</v>
      </c>
      <c r="K18" s="29">
        <f>K9+K12+K15</f>
        <v>1275910</v>
      </c>
      <c r="L18" s="25"/>
    </row>
  </sheetData>
  <mergeCells count="31">
    <mergeCell ref="J15:J17"/>
    <mergeCell ref="K15:K17"/>
    <mergeCell ref="D9:D11"/>
    <mergeCell ref="D12:D14"/>
    <mergeCell ref="D15:D17"/>
    <mergeCell ref="I15:I17"/>
    <mergeCell ref="J9:J11"/>
    <mergeCell ref="K9:K11"/>
    <mergeCell ref="I12:I14"/>
    <mergeCell ref="J12:J14"/>
    <mergeCell ref="K12:K14"/>
    <mergeCell ref="C15:C17"/>
    <mergeCell ref="E15:E17"/>
    <mergeCell ref="F15:F17"/>
    <mergeCell ref="G15:G17"/>
    <mergeCell ref="H15:H17"/>
    <mergeCell ref="C12:C14"/>
    <mergeCell ref="E12:E14"/>
    <mergeCell ref="F12:F14"/>
    <mergeCell ref="G12:G14"/>
    <mergeCell ref="H12:H14"/>
    <mergeCell ref="C5:C8"/>
    <mergeCell ref="D5:D8"/>
    <mergeCell ref="E5:E8"/>
    <mergeCell ref="K5:K8"/>
    <mergeCell ref="C9:C11"/>
    <mergeCell ref="E9:E11"/>
    <mergeCell ref="F9:F11"/>
    <mergeCell ref="G9:G11"/>
    <mergeCell ref="H9:H11"/>
    <mergeCell ref="I9:I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zoomScale="85" zoomScaleNormal="85" workbookViewId="0">
      <selection activeCell="F27" sqref="F27"/>
    </sheetView>
  </sheetViews>
  <sheetFormatPr defaultColWidth="21.77734375" defaultRowHeight="14.4"/>
  <cols>
    <col min="2" max="2" width="34.109375" customWidth="1"/>
    <col min="3" max="3" width="11.77734375" bestFit="1" customWidth="1"/>
    <col min="4" max="4" width="17.21875" bestFit="1" customWidth="1"/>
    <col min="5" max="5" width="16.77734375" bestFit="1" customWidth="1"/>
    <col min="6" max="6" width="20.88671875" bestFit="1" customWidth="1"/>
    <col min="9" max="9" width="16.109375" bestFit="1" customWidth="1"/>
  </cols>
  <sheetData>
    <row r="2" spans="1:9" ht="15" thickBot="1"/>
    <row r="3" spans="1:9" ht="15" thickBot="1">
      <c r="A3" s="44">
        <v>1</v>
      </c>
      <c r="B3" s="45">
        <v>2</v>
      </c>
      <c r="C3" s="45">
        <v>3</v>
      </c>
      <c r="D3" s="45">
        <v>4</v>
      </c>
      <c r="E3" s="45">
        <v>5</v>
      </c>
      <c r="F3" s="45">
        <v>6</v>
      </c>
      <c r="G3" s="45">
        <v>7</v>
      </c>
      <c r="H3" s="45">
        <v>8</v>
      </c>
      <c r="I3" s="45">
        <v>9</v>
      </c>
    </row>
    <row r="4" spans="1:9" ht="20.399999999999999">
      <c r="A4" s="46" t="s">
        <v>0</v>
      </c>
      <c r="B4" s="96" t="s">
        <v>48</v>
      </c>
      <c r="C4" s="51" t="s">
        <v>49</v>
      </c>
      <c r="D4" s="51" t="s">
        <v>3</v>
      </c>
      <c r="E4" s="51" t="s">
        <v>51</v>
      </c>
      <c r="F4" s="51" t="s">
        <v>52</v>
      </c>
      <c r="G4" s="51" t="s">
        <v>55</v>
      </c>
      <c r="H4" s="56" t="s">
        <v>57</v>
      </c>
      <c r="I4" s="51" t="s">
        <v>62</v>
      </c>
    </row>
    <row r="5" spans="1:9" ht="20.399999999999999">
      <c r="A5" s="46" t="s">
        <v>46</v>
      </c>
      <c r="B5" s="97"/>
      <c r="C5" s="52" t="s">
        <v>32</v>
      </c>
      <c r="D5" s="51" t="s">
        <v>50</v>
      </c>
      <c r="E5" s="52" t="s">
        <v>32</v>
      </c>
      <c r="F5" s="53" t="s">
        <v>53</v>
      </c>
      <c r="G5" s="55" t="s">
        <v>56</v>
      </c>
      <c r="H5" s="51" t="s">
        <v>58</v>
      </c>
      <c r="I5" s="55" t="s">
        <v>63</v>
      </c>
    </row>
    <row r="6" spans="1:9">
      <c r="A6" s="47" t="s">
        <v>47</v>
      </c>
      <c r="B6" s="97"/>
      <c r="C6" s="1"/>
      <c r="D6" s="52" t="s">
        <v>32</v>
      </c>
      <c r="E6" s="1"/>
      <c r="F6" s="54" t="s">
        <v>54</v>
      </c>
      <c r="G6" s="1"/>
      <c r="H6" s="51" t="s">
        <v>59</v>
      </c>
      <c r="I6" s="1"/>
    </row>
    <row r="7" spans="1:9" ht="20.399999999999999">
      <c r="A7" s="48"/>
      <c r="B7" s="97"/>
      <c r="C7" s="1"/>
      <c r="D7" s="1"/>
      <c r="E7" s="1"/>
      <c r="F7" s="1"/>
      <c r="G7" s="1"/>
      <c r="H7" s="51" t="s">
        <v>60</v>
      </c>
      <c r="I7" s="1"/>
    </row>
    <row r="8" spans="1:9">
      <c r="A8" s="48"/>
      <c r="B8" s="97"/>
      <c r="C8" s="1"/>
      <c r="D8" s="1"/>
      <c r="E8" s="1"/>
      <c r="F8" s="1"/>
      <c r="G8" s="1"/>
      <c r="H8" s="51" t="s">
        <v>61</v>
      </c>
      <c r="I8" s="1"/>
    </row>
    <row r="9" spans="1:9" ht="15" thickBot="1">
      <c r="A9" s="49"/>
      <c r="B9" s="98"/>
      <c r="C9" s="2"/>
      <c r="D9" s="2"/>
      <c r="E9" s="2"/>
      <c r="F9" s="2"/>
      <c r="G9" s="2"/>
      <c r="H9" s="57" t="s">
        <v>32</v>
      </c>
      <c r="I9" s="2"/>
    </row>
    <row r="10" spans="1:9" ht="28.8">
      <c r="A10" s="99">
        <v>1</v>
      </c>
      <c r="B10" s="58" t="s">
        <v>64</v>
      </c>
      <c r="C10" s="102" t="s">
        <v>69</v>
      </c>
      <c r="D10" s="52" t="s">
        <v>70</v>
      </c>
      <c r="E10" s="99">
        <v>360</v>
      </c>
      <c r="F10" s="52">
        <v>2540</v>
      </c>
      <c r="G10" s="105">
        <f>F10*E10</f>
        <v>914400</v>
      </c>
      <c r="H10" s="110" t="s">
        <v>76</v>
      </c>
      <c r="I10" s="110">
        <f>G10</f>
        <v>914400</v>
      </c>
    </row>
    <row r="11" spans="1:9">
      <c r="A11" s="100"/>
      <c r="B11" s="59" t="s">
        <v>65</v>
      </c>
      <c r="C11" s="103"/>
      <c r="D11" s="52" t="s">
        <v>71</v>
      </c>
      <c r="E11" s="100"/>
      <c r="F11" s="52" t="s">
        <v>32</v>
      </c>
      <c r="G11" s="106"/>
      <c r="H11" s="111"/>
      <c r="I11" s="111"/>
    </row>
    <row r="12" spans="1:9">
      <c r="A12" s="100"/>
      <c r="B12" s="59" t="s">
        <v>66</v>
      </c>
      <c r="C12" s="103"/>
      <c r="D12" s="52" t="s">
        <v>72</v>
      </c>
      <c r="E12" s="100"/>
      <c r="F12" s="52" t="s">
        <v>73</v>
      </c>
      <c r="G12" s="106"/>
      <c r="H12" s="111"/>
      <c r="I12" s="111"/>
    </row>
    <row r="13" spans="1:9" ht="28.8">
      <c r="A13" s="100"/>
      <c r="B13" s="52" t="s">
        <v>67</v>
      </c>
      <c r="C13" s="103"/>
      <c r="D13" s="1"/>
      <c r="E13" s="100"/>
      <c r="F13" s="52" t="s">
        <v>74</v>
      </c>
      <c r="G13" s="106"/>
      <c r="H13" s="111"/>
      <c r="I13" s="111"/>
    </row>
    <row r="14" spans="1:9" ht="16.8" customHeight="1">
      <c r="A14" s="100"/>
      <c r="B14" s="52" t="s">
        <v>68</v>
      </c>
      <c r="C14" s="103"/>
      <c r="D14" s="1"/>
      <c r="E14" s="100"/>
      <c r="F14" s="52">
        <v>119</v>
      </c>
      <c r="G14" s="106"/>
      <c r="H14" s="111"/>
      <c r="I14" s="111"/>
    </row>
    <row r="15" spans="1:9" ht="15" thickBot="1">
      <c r="A15" s="101"/>
      <c r="B15" s="2"/>
      <c r="C15" s="104"/>
      <c r="D15" s="2"/>
      <c r="E15" s="101"/>
      <c r="F15" s="57" t="s">
        <v>75</v>
      </c>
      <c r="G15" s="107"/>
      <c r="H15" s="112"/>
      <c r="I15" s="112"/>
    </row>
    <row r="16" spans="1:9" ht="28.8" customHeight="1">
      <c r="A16" s="99">
        <v>2</v>
      </c>
      <c r="B16" s="52" t="s">
        <v>77</v>
      </c>
      <c r="C16" s="102" t="s">
        <v>69</v>
      </c>
      <c r="D16" s="52" t="s">
        <v>81</v>
      </c>
      <c r="E16" s="99">
        <v>100</v>
      </c>
      <c r="F16" s="52">
        <v>1880</v>
      </c>
      <c r="G16" s="105">
        <f>E16*F16</f>
        <v>188000</v>
      </c>
      <c r="H16" s="110" t="s">
        <v>76</v>
      </c>
      <c r="I16" s="110">
        <f>G16</f>
        <v>188000</v>
      </c>
    </row>
    <row r="17" spans="1:9">
      <c r="A17" s="100"/>
      <c r="B17" s="52" t="s">
        <v>78</v>
      </c>
      <c r="C17" s="103"/>
      <c r="D17" s="59" t="s">
        <v>32</v>
      </c>
      <c r="E17" s="100"/>
      <c r="F17" s="52" t="s">
        <v>32</v>
      </c>
      <c r="G17" s="106"/>
      <c r="H17" s="111"/>
      <c r="I17" s="111"/>
    </row>
    <row r="18" spans="1:9" ht="43.2" customHeight="1">
      <c r="A18" s="100"/>
      <c r="B18" s="52" t="s">
        <v>79</v>
      </c>
      <c r="C18" s="103"/>
      <c r="D18" s="59" t="s">
        <v>82</v>
      </c>
      <c r="E18" s="100"/>
      <c r="F18" s="52" t="s">
        <v>73</v>
      </c>
      <c r="G18" s="106"/>
      <c r="H18" s="111"/>
      <c r="I18" s="111"/>
    </row>
    <row r="19" spans="1:9">
      <c r="A19" s="100"/>
      <c r="B19" s="52" t="s">
        <v>80</v>
      </c>
      <c r="C19" s="103"/>
      <c r="D19" s="59" t="s">
        <v>83</v>
      </c>
      <c r="E19" s="100"/>
      <c r="F19" s="52" t="s">
        <v>74</v>
      </c>
      <c r="G19" s="106"/>
      <c r="H19" s="111"/>
      <c r="I19" s="111"/>
    </row>
    <row r="20" spans="1:9">
      <c r="A20" s="100"/>
      <c r="B20" s="1"/>
      <c r="C20" s="103"/>
      <c r="D20" s="1"/>
      <c r="E20" s="100"/>
      <c r="F20" s="52">
        <v>119</v>
      </c>
      <c r="G20" s="106"/>
      <c r="H20" s="111"/>
      <c r="I20" s="111"/>
    </row>
    <row r="21" spans="1:9" ht="15" thickBot="1">
      <c r="A21" s="101"/>
      <c r="B21" s="2"/>
      <c r="C21" s="104"/>
      <c r="D21" s="2"/>
      <c r="E21" s="101"/>
      <c r="F21" s="57" t="s">
        <v>84</v>
      </c>
      <c r="G21" s="107"/>
      <c r="H21" s="112"/>
      <c r="I21" s="112"/>
    </row>
    <row r="22" spans="1:9" ht="15" thickBot="1">
      <c r="A22" s="60" t="s">
        <v>32</v>
      </c>
      <c r="B22" s="57" t="s">
        <v>32</v>
      </c>
      <c r="C22" s="57" t="s">
        <v>32</v>
      </c>
      <c r="D22" s="57" t="s">
        <v>32</v>
      </c>
      <c r="E22" s="57" t="s">
        <v>32</v>
      </c>
      <c r="F22" s="57" t="s">
        <v>32</v>
      </c>
      <c r="G22" s="57" t="s">
        <v>32</v>
      </c>
      <c r="H22" s="57" t="s">
        <v>32</v>
      </c>
      <c r="I22" s="57" t="s">
        <v>32</v>
      </c>
    </row>
    <row r="23" spans="1:9" ht="15" thickBot="1">
      <c r="A23" s="50" t="s">
        <v>32</v>
      </c>
      <c r="B23" s="50" t="s">
        <v>32</v>
      </c>
      <c r="C23" s="50" t="s">
        <v>32</v>
      </c>
      <c r="D23" s="50" t="s">
        <v>32</v>
      </c>
      <c r="E23" s="50" t="s">
        <v>32</v>
      </c>
      <c r="F23" s="108" t="s">
        <v>85</v>
      </c>
      <c r="G23" s="109"/>
      <c r="H23" s="61" t="s">
        <v>86</v>
      </c>
      <c r="I23" s="62">
        <f>I10+I16</f>
        <v>1102400</v>
      </c>
    </row>
  </sheetData>
  <mergeCells count="14">
    <mergeCell ref="F23:G23"/>
    <mergeCell ref="I10:I15"/>
    <mergeCell ref="A16:A21"/>
    <mergeCell ref="C16:C21"/>
    <mergeCell ref="E16:E21"/>
    <mergeCell ref="G16:G21"/>
    <mergeCell ref="H16:H21"/>
    <mergeCell ref="I16:I21"/>
    <mergeCell ref="H10:H15"/>
    <mergeCell ref="B4:B9"/>
    <mergeCell ref="A10:A15"/>
    <mergeCell ref="C10:C15"/>
    <mergeCell ref="E10:E15"/>
    <mergeCell ref="G10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</vt:lpstr>
      <vt:lpstr>Catway Ltd </vt:lpstr>
      <vt:lpstr>Alta LLC</vt:lpstr>
      <vt:lpstr>Neotech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2021-01-25T12:58:18Z</dcterms:modified>
</cp:coreProperties>
</file>